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checkCompatibility="1"/>
  <xr:revisionPtr revIDLastSave="0" documentId="13_ncr:1_{91135DFB-B86E-4FB6-902B-56F08686C686}" xr6:coauthVersionLast="47" xr6:coauthVersionMax="47" xr10:uidLastSave="{00000000-0000-0000-0000-000000000000}"/>
  <workbookProtection workbookAlgorithmName="SHA-512" workbookHashValue="IapP+AxLgdqfUbAtIisll+qP/AYWrGid20DejLOOkbowmUy+8gqgMSyrqzLK1qCX1Q+gN27qRQnt4W+dNlTzVA==" workbookSaltValue="eWrEYZcLvxJfdzPcrdZnyA==" workbookSpinCount="100000" lockStructure="1"/>
  <bookViews>
    <workbookView xWindow="-120" yWindow="480" windowWidth="25440" windowHeight="1539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<sst xmlns="http://schemas.openxmlformats.org/spreadsheetml/2006/main" count="770" uniqueCount="132">
  <si>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</si>
  <si>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</si>
  <si>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</si>
  <si>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</si>
  <si>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</si>
  <si>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</si>
  <si>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</si>
  <si>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</si>
  <si>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</si>
  <si>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</si>
  <si>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</si>
  <si>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</si>
  <si>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</si>
  <si>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</si>
  <si>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</si>
  <si>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</si>
  <si>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</si>
  <si>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</si>
  <si>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</si>
  <si>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</si>
  <si>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</si>
  <si>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</si>
  <si>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</si>
  <si>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</si>
  <si>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</si>
  <si>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</si>
  <si>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</si>
  <si>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</si>
  <si>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</si>
  <si>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</si>
  <si>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</si>
  <si>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</si>
  <si>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</si>
  <si>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</si>
  <si>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</si>
  <si>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</si>
  <si>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</si>
  <si>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</si>
  <si>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</si>
  <si>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</si>
  <si>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</si>
  <si>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</si>
  <si>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</si>
  <si>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</si>
  <si>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</si>
  <si>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</si>
  <si>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</si>
  <si>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</si>
  <si>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</si>
  <si>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</si>
  <si>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</si>
  <si>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</si>
  <si>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</si>
  <si>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</si>
  <si>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</si>
  <si>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</si>
  <si>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</si>
  <si>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</si>
  <si>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</si>
  <si>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</si>
  <si>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</si>
  <si>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</si>
  <si>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</si>
  <si>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</si>
  <si>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</si>
  <si>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</si>
  <si>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</si>
  <si>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</si>
  <si>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</si>
  <si>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</si>
  <si>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</si>
  <si>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</si>
  <si>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</si>
  <si>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</si>
  <si>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</si>
  <si>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</si>
  <si>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</si>
  <si>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</si>
  <si>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</si>
  <si>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</si>
  <si>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</si>
  <si>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</si>
  <si>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</si>
  <si>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</si>
  <si>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</si>
  <si>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</si>
  <si>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</si>
  <si>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</si>
  <si>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</si>
  <si>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</si>
  <si>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</si>
  <si>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</si>
  <si>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</si>
  <si>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</si>
  <si>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</si>
  <si>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</si>
  <si>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</si>
  <si>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</si>
  <si>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</si>
  <si>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</si>
  <si>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</si>
  <si>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</si>
  <si>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</si>
  <si>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</si>
  <si>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</si>
  <si>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</si>
  <si>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</si>
  <si>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</si>
  <si>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</si>
  <si>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</si>
  <si>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</si>
  <si>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</si>
  <si>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</si>
  <si>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Oct</t>
  </si>
  <si>
    <t>Oct / Nov</t>
  </si>
  <si>
    <t>Sunday, Oct 31st</t>
  </si>
  <si>
    <t xml:space="preserve"> - Halloween</t>
  </si>
  <si>
    <t>Monday, Oct 31st</t>
  </si>
  <si>
    <t>Nov</t>
  </si>
  <si>
    <t>Thursday, Nov 11th</t>
  </si>
  <si>
    <t xml:space="preserve"> - Veterans Day</t>
  </si>
  <si>
    <t>Friday, Nov 11th</t>
  </si>
  <si>
    <t>Thursday, Nov 24th</t>
  </si>
  <si>
    <t xml:space="preserve"> - Thanksgiving Day</t>
  </si>
  <si>
    <t>Thursday, Nov 25th</t>
  </si>
  <si>
    <t>For the Week of November 13, 2022 to November 19, 2022</t>
  </si>
  <si>
    <t>Nov / Dec</t>
  </si>
  <si>
    <t>Monday, Nov 29th</t>
  </si>
  <si>
    <t xml:space="preserve"> - First Day of Hanukkah</t>
  </si>
  <si>
    <r>
      <t>Note:</t>
    </r>
    <r>
      <rPr>
        <sz val="10"/>
        <rFont val="Arial"/>
      </rPr>
      <t xml:space="preserve"> Weekdays - Sunday through Thursday,  Weekends - Friday and Saturday</t>
    </r>
  </si>
  <si>
    <t>Week of November 13, 2022 - November 19, 2022</t>
  </si>
  <si>
    <t>October 23, 2022 - November 19,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</si>
</sst>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horizont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29" fillId="0" borderId="0" xfId="0" applyFont="1" applyAlignment="1">
      <alignment horizontal="right"/>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42" t="str">
        <f>'Occupancy Raw Data'!B1</f>
        <v>Week of November 13, 2022 - November 19, 2022</v>
      </c>
      <c r="B1" s="145" t="s">
        <v>67</v>
      </c>
      <c r="C1" s="146"/>
      <c r="D1" s="146"/>
      <c r="E1" s="146"/>
      <c r="F1" s="146"/>
      <c r="G1" s="146"/>
      <c r="H1" s="146"/>
      <c r="I1" s="146"/>
      <c r="J1" s="146"/>
      <c r="K1" s="147"/>
      <c r="L1" s="49"/>
      <c r="M1" s="145" t="s">
        <v>74</v>
      </c>
      <c r="N1" s="146"/>
      <c r="O1" s="146"/>
      <c r="P1" s="146"/>
      <c r="Q1" s="146"/>
      <c r="R1" s="146"/>
      <c r="S1" s="146"/>
      <c r="T1" s="146"/>
      <c r="U1" s="146"/>
      <c r="V1" s="147"/>
      <c r="W1" s="49"/>
      <c r="X1" s="145" t="s">
        <v>68</v>
      </c>
      <c r="Y1" s="146"/>
      <c r="Z1" s="146"/>
      <c r="AA1" s="146"/>
      <c r="AB1" s="146"/>
      <c r="AC1" s="146"/>
      <c r="AD1" s="146"/>
      <c r="AE1" s="146"/>
      <c r="AF1" s="146"/>
      <c r="AG1" s="147"/>
      <c r="AH1" s="49"/>
      <c r="AI1" s="145" t="s">
        <v>75</v>
      </c>
      <c r="AJ1" s="146"/>
      <c r="AK1" s="146"/>
      <c r="AL1" s="146"/>
      <c r="AM1" s="146"/>
      <c r="AN1" s="146"/>
      <c r="AO1" s="146"/>
      <c r="AP1" s="146"/>
      <c r="AQ1" s="146"/>
      <c r="AR1" s="147"/>
      <c r="AS1" s="50"/>
      <c r="AT1" s="145" t="s">
        <v>69</v>
      </c>
      <c r="AU1" s="146"/>
      <c r="AV1" s="146"/>
      <c r="AW1" s="146"/>
      <c r="AX1" s="146"/>
      <c r="AY1" s="146"/>
      <c r="AZ1" s="146"/>
      <c r="BA1" s="146"/>
      <c r="BB1" s="146"/>
      <c r="BC1" s="147"/>
      <c r="BD1" s="50"/>
      <c r="BE1" s="145" t="s">
        <v>76</v>
      </c>
      <c r="BF1" s="146"/>
      <c r="BG1" s="146"/>
      <c r="BH1" s="146"/>
      <c r="BI1" s="146"/>
      <c r="BJ1" s="146"/>
      <c r="BK1" s="146"/>
      <c r="BL1" s="146"/>
      <c r="BM1" s="146"/>
      <c r="BN1" s="147"/>
    </row>
    <row r="2" spans="1:66" x14ac:dyDescent="0.25">
      <c r="A2" s="142"/>
      <c r="B2" s="52"/>
      <c r="C2" s="53"/>
      <c r="D2" s="53"/>
      <c r="E2" s="53"/>
      <c r="F2" s="53"/>
      <c r="G2" s="143" t="s">
        <v>65</v>
      </c>
      <c r="H2" s="53"/>
      <c r="I2" s="53"/>
      <c r="J2" s="143" t="s">
        <v>66</v>
      </c>
      <c r="K2" s="144" t="s">
        <v>57</v>
      </c>
      <c r="L2" s="54"/>
      <c r="M2" s="52"/>
      <c r="N2" s="53"/>
      <c r="O2" s="53"/>
      <c r="P2" s="53"/>
      <c r="Q2" s="53"/>
      <c r="R2" s="143" t="s">
        <v>65</v>
      </c>
      <c r="S2" s="53"/>
      <c r="T2" s="53"/>
      <c r="U2" s="143" t="s">
        <v>66</v>
      </c>
      <c r="V2" s="144" t="s">
        <v>57</v>
      </c>
      <c r="W2" s="54"/>
      <c r="X2" s="52"/>
      <c r="Y2" s="53"/>
      <c r="Z2" s="53"/>
      <c r="AA2" s="53"/>
      <c r="AB2" s="53"/>
      <c r="AC2" s="143" t="s">
        <v>65</v>
      </c>
      <c r="AD2" s="53"/>
      <c r="AE2" s="53"/>
      <c r="AF2" s="143" t="s">
        <v>66</v>
      </c>
      <c r="AG2" s="144" t="s">
        <v>57</v>
      </c>
      <c r="AH2" s="54"/>
      <c r="AI2" s="52"/>
      <c r="AJ2" s="53"/>
      <c r="AK2" s="53"/>
      <c r="AL2" s="53"/>
      <c r="AM2" s="53"/>
      <c r="AN2" s="143" t="s">
        <v>65</v>
      </c>
      <c r="AO2" s="53"/>
      <c r="AP2" s="53"/>
      <c r="AQ2" s="143" t="s">
        <v>66</v>
      </c>
      <c r="AR2" s="144" t="s">
        <v>57</v>
      </c>
      <c r="AS2" s="50"/>
      <c r="AT2" s="52"/>
      <c r="AU2" s="53"/>
      <c r="AV2" s="53"/>
      <c r="AW2" s="53"/>
      <c r="AX2" s="53"/>
      <c r="AY2" s="143" t="s">
        <v>65</v>
      </c>
      <c r="AZ2" s="53"/>
      <c r="BA2" s="53"/>
      <c r="BB2" s="143" t="s">
        <v>66</v>
      </c>
      <c r="BC2" s="144" t="s">
        <v>57</v>
      </c>
      <c r="BD2" s="54"/>
      <c r="BE2" s="52"/>
      <c r="BF2" s="53"/>
      <c r="BG2" s="53"/>
      <c r="BH2" s="53"/>
      <c r="BI2" s="53"/>
      <c r="BJ2" s="143" t="s">
        <v>65</v>
      </c>
      <c r="BK2" s="53"/>
      <c r="BL2" s="53"/>
      <c r="BM2" s="143" t="s">
        <v>66</v>
      </c>
      <c r="BN2" s="144" t="s">
        <v>57</v>
      </c>
    </row>
    <row r="3" spans="1:66" x14ac:dyDescent="0.25">
      <c r="A3" s="142"/>
      <c r="B3" s="56" t="s">
        <v>58</v>
      </c>
      <c r="C3" s="57" t="s">
        <v>59</v>
      </c>
      <c r="D3" s="57" t="s">
        <v>60</v>
      </c>
      <c r="E3" s="57" t="s">
        <v>61</v>
      </c>
      <c r="F3" s="57" t="s">
        <v>62</v>
      </c>
      <c r="G3" s="143"/>
      <c r="H3" s="57" t="s">
        <v>63</v>
      </c>
      <c r="I3" s="57" t="s">
        <v>64</v>
      </c>
      <c r="J3" s="143"/>
      <c r="K3" s="144"/>
      <c r="L3" s="54"/>
      <c r="M3" s="56" t="s">
        <v>58</v>
      </c>
      <c r="N3" s="57" t="s">
        <v>59</v>
      </c>
      <c r="O3" s="57" t="s">
        <v>60</v>
      </c>
      <c r="P3" s="57" t="s">
        <v>61</v>
      </c>
      <c r="Q3" s="57" t="s">
        <v>62</v>
      </c>
      <c r="R3" s="143"/>
      <c r="S3" s="57" t="s">
        <v>63</v>
      </c>
      <c r="T3" s="57" t="s">
        <v>64</v>
      </c>
      <c r="U3" s="143"/>
      <c r="V3" s="144"/>
      <c r="W3" s="54"/>
      <c r="X3" s="56" t="s">
        <v>58</v>
      </c>
      <c r="Y3" s="57" t="s">
        <v>59</v>
      </c>
      <c r="Z3" s="57" t="s">
        <v>60</v>
      </c>
      <c r="AA3" s="57" t="s">
        <v>61</v>
      </c>
      <c r="AB3" s="57" t="s">
        <v>62</v>
      </c>
      <c r="AC3" s="143"/>
      <c r="AD3" s="57" t="s">
        <v>63</v>
      </c>
      <c r="AE3" s="57" t="s">
        <v>64</v>
      </c>
      <c r="AF3" s="143"/>
      <c r="AG3" s="144"/>
      <c r="AH3" s="54"/>
      <c r="AI3" s="56" t="s">
        <v>58</v>
      </c>
      <c r="AJ3" s="57" t="s">
        <v>59</v>
      </c>
      <c r="AK3" s="57" t="s">
        <v>60</v>
      </c>
      <c r="AL3" s="57" t="s">
        <v>61</v>
      </c>
      <c r="AM3" s="57" t="s">
        <v>62</v>
      </c>
      <c r="AN3" s="143"/>
      <c r="AO3" s="57" t="s">
        <v>63</v>
      </c>
      <c r="AP3" s="57" t="s">
        <v>64</v>
      </c>
      <c r="AQ3" s="143"/>
      <c r="AR3" s="144"/>
      <c r="AS3" s="50"/>
      <c r="AT3" s="56" t="s">
        <v>58</v>
      </c>
      <c r="AU3" s="57" t="s">
        <v>59</v>
      </c>
      <c r="AV3" s="57" t="s">
        <v>60</v>
      </c>
      <c r="AW3" s="57" t="s">
        <v>61</v>
      </c>
      <c r="AX3" s="57" t="s">
        <v>62</v>
      </c>
      <c r="AY3" s="143"/>
      <c r="AZ3" s="57" t="s">
        <v>63</v>
      </c>
      <c r="BA3" s="57" t="s">
        <v>64</v>
      </c>
      <c r="BB3" s="143"/>
      <c r="BC3" s="144"/>
      <c r="BD3" s="54"/>
      <c r="BE3" s="56" t="s">
        <v>58</v>
      </c>
      <c r="BF3" s="57" t="s">
        <v>59</v>
      </c>
      <c r="BG3" s="57" t="s">
        <v>60</v>
      </c>
      <c r="BH3" s="57" t="s">
        <v>61</v>
      </c>
      <c r="BI3" s="57" t="s">
        <v>62</v>
      </c>
      <c r="BJ3" s="143"/>
      <c r="BK3" s="57" t="s">
        <v>63</v>
      </c>
      <c r="BL3" s="57" t="s">
        <v>64</v>
      </c>
      <c r="BM3" s="143"/>
      <c r="BN3" s="144"/>
    </row>
    <row r="4" spans="1:66" x14ac:dyDescent="0.25">
      <c r="A4" s="58" t="s">
        <v>15</v>
      </c>
      <c r="B4" s="59">
        <f>VLOOKUP($A4,'Occupancy Raw Data'!$B$8:$BE$45,'Occupancy Raw Data'!G$3,FALSE)</f>
        <v>50.919323803840399</v>
      </c>
      <c r="C4" s="60">
        <f>VLOOKUP($A4,'Occupancy Raw Data'!$B$8:$BE$45,'Occupancy Raw Data'!H$3,FALSE)</f>
        <v>62.009147838177597</v>
      </c>
      <c r="D4" s="60">
        <f>VLOOKUP($A4,'Occupancy Raw Data'!$B$8:$BE$45,'Occupancy Raw Data'!I$3,FALSE)</f>
        <v>66.811093689068699</v>
      </c>
      <c r="E4" s="60">
        <f>VLOOKUP($A4,'Occupancy Raw Data'!$B$8:$BE$45,'Occupancy Raw Data'!J$3,FALSE)</f>
        <v>66.110486820224097</v>
      </c>
      <c r="F4" s="60">
        <f>VLOOKUP($A4,'Occupancy Raw Data'!$B$8:$BE$45,'Occupancy Raw Data'!K$3,FALSE)</f>
        <v>61.8983148255111</v>
      </c>
      <c r="G4" s="61">
        <f>VLOOKUP($A4,'Occupancy Raw Data'!$B$8:$BE$45,'Occupancy Raw Data'!L$3,FALSE)</f>
        <v>61.549550259010601</v>
      </c>
      <c r="H4" s="60">
        <f>VLOOKUP($A4,'Occupancy Raw Data'!$B$8:$BE$45,'Occupancy Raw Data'!N$3,FALSE)</f>
        <v>65.480092303727901</v>
      </c>
      <c r="I4" s="60">
        <f>VLOOKUP($A4,'Occupancy Raw Data'!$B$8:$BE$45,'Occupancy Raw Data'!O$3,FALSE)</f>
        <v>67.688200772583599</v>
      </c>
      <c r="J4" s="61">
        <f>VLOOKUP($A4,'Occupancy Raw Data'!$B$8:$BE$45,'Occupancy Raw Data'!P$3,FALSE)</f>
        <v>66.584149435087198</v>
      </c>
      <c r="K4" s="62">
        <f>VLOOKUP($A4,'Occupancy Raw Data'!$B$8:$BE$45,'Occupancy Raw Data'!R$3,FALSE)</f>
        <v>62.987966653533697</v>
      </c>
      <c r="L4" s="63"/>
      <c r="M4" s="59">
        <f>VLOOKUP($A4,'Occupancy Raw Data'!$B$8:$BE$45,'Occupancy Raw Data'!T$3,FALSE)</f>
        <v>3.5288734080132298</v>
      </c>
      <c r="N4" s="60">
        <f>VLOOKUP($A4,'Occupancy Raw Data'!$B$8:$BE$45,'Occupancy Raw Data'!U$3,FALSE)</f>
        <v>10.537031727111399</v>
      </c>
      <c r="O4" s="60">
        <f>VLOOKUP($A4,'Occupancy Raw Data'!$B$8:$BE$45,'Occupancy Raw Data'!V$3,FALSE)</f>
        <v>12.7649560193559</v>
      </c>
      <c r="P4" s="60">
        <f>VLOOKUP($A4,'Occupancy Raw Data'!$B$8:$BE$45,'Occupancy Raw Data'!W$3,FALSE)</f>
        <v>11.279616185307299</v>
      </c>
      <c r="Q4" s="60">
        <f>VLOOKUP($A4,'Occupancy Raw Data'!$B$8:$BE$45,'Occupancy Raw Data'!X$3,FALSE)</f>
        <v>6.0599930470900798</v>
      </c>
      <c r="R4" s="61">
        <f>VLOOKUP($A4,'Occupancy Raw Data'!$B$8:$BE$45,'Occupancy Raw Data'!Y$3,FALSE)</f>
        <v>9.0141107941530603</v>
      </c>
      <c r="S4" s="60">
        <f>VLOOKUP($A4,'Occupancy Raw Data'!$B$8:$BE$45,'Occupancy Raw Data'!AA$3,FALSE)</f>
        <v>-1.1252779403929101</v>
      </c>
      <c r="T4" s="60">
        <f>VLOOKUP($A4,'Occupancy Raw Data'!$B$8:$BE$45,'Occupancy Raw Data'!AB$3,FALSE)</f>
        <v>-3.4731530170453802</v>
      </c>
      <c r="U4" s="61">
        <f>VLOOKUP($A4,'Occupancy Raw Data'!$B$8:$BE$45,'Occupancy Raw Data'!AC$3,FALSE)</f>
        <v>-2.3327938996825801</v>
      </c>
      <c r="V4" s="62">
        <f>VLOOKUP($A4,'Occupancy Raw Data'!$B$8:$BE$45,'Occupancy Raw Data'!AE$3,FALSE)</f>
        <v>5.3181978540131798</v>
      </c>
      <c r="W4" s="63"/>
      <c r="X4" s="64">
        <f>VLOOKUP($A4,'ADR Raw Data'!$B$6:$BE$43,'ADR Raw Data'!G$1,FALSE)</f>
        <v>136.78167712694099</v>
      </c>
      <c r="Y4" s="65">
        <f>VLOOKUP($A4,'ADR Raw Data'!$B$6:$BE$43,'ADR Raw Data'!H$1,FALSE)</f>
        <v>141.32600442748301</v>
      </c>
      <c r="Z4" s="65">
        <f>VLOOKUP($A4,'ADR Raw Data'!$B$6:$BE$43,'ADR Raw Data'!I$1,FALSE)</f>
        <v>145.99431537999601</v>
      </c>
      <c r="AA4" s="65">
        <f>VLOOKUP($A4,'ADR Raw Data'!$B$6:$BE$43,'ADR Raw Data'!J$1,FALSE)</f>
        <v>144.26396595714201</v>
      </c>
      <c r="AB4" s="65">
        <f>VLOOKUP($A4,'ADR Raw Data'!$B$6:$BE$43,'ADR Raw Data'!K$1,FALSE)</f>
        <v>139.526632726955</v>
      </c>
      <c r="AC4" s="66">
        <f>VLOOKUP($A4,'ADR Raw Data'!$B$6:$BE$43,'ADR Raw Data'!L$1,FALSE)</f>
        <v>141.856744858219</v>
      </c>
      <c r="AD4" s="65">
        <f>VLOOKUP($A4,'ADR Raw Data'!$B$6:$BE$43,'ADR Raw Data'!N$1,FALSE)</f>
        <v>147.96264916172399</v>
      </c>
      <c r="AE4" s="65">
        <f>VLOOKUP($A4,'ADR Raw Data'!$B$6:$BE$43,'ADR Raw Data'!O$1,FALSE)</f>
        <v>153.15933670526101</v>
      </c>
      <c r="AF4" s="66">
        <f>VLOOKUP($A4,'ADR Raw Data'!$B$6:$BE$43,'ADR Raw Data'!P$1,FALSE)</f>
        <v>150.60408376555401</v>
      </c>
      <c r="AG4" s="67">
        <f>VLOOKUP($A4,'ADR Raw Data'!$B$6:$BE$43,'ADR Raw Data'!R$1,FALSE)</f>
        <v>144.49859965839201</v>
      </c>
      <c r="AH4" s="63"/>
      <c r="AI4" s="59">
        <f>VLOOKUP($A4,'ADR Raw Data'!$B$6:$BE$43,'ADR Raw Data'!T$1,FALSE)</f>
        <v>13.174151354546201</v>
      </c>
      <c r="AJ4" s="60">
        <f>VLOOKUP($A4,'ADR Raw Data'!$B$6:$BE$43,'ADR Raw Data'!U$1,FALSE)</f>
        <v>18.282604656685599</v>
      </c>
      <c r="AK4" s="60">
        <f>VLOOKUP($A4,'ADR Raw Data'!$B$6:$BE$43,'ADR Raw Data'!V$1,FALSE)</f>
        <v>20.107725808947201</v>
      </c>
      <c r="AL4" s="60">
        <f>VLOOKUP($A4,'ADR Raw Data'!$B$6:$BE$43,'ADR Raw Data'!W$1,FALSE)</f>
        <v>18.919417472995299</v>
      </c>
      <c r="AM4" s="60">
        <f>VLOOKUP($A4,'ADR Raw Data'!$B$6:$BE$43,'ADR Raw Data'!X$1,FALSE)</f>
        <v>15.289350448560301</v>
      </c>
      <c r="AN4" s="61">
        <f>VLOOKUP($A4,'ADR Raw Data'!$B$6:$BE$43,'ADR Raw Data'!Y$1,FALSE)</f>
        <v>17.372481384807699</v>
      </c>
      <c r="AO4" s="60">
        <f>VLOOKUP($A4,'ADR Raw Data'!$B$6:$BE$43,'ADR Raw Data'!AA$1,FALSE)</f>
        <v>9.7457135059804294</v>
      </c>
      <c r="AP4" s="60">
        <f>VLOOKUP($A4,'ADR Raw Data'!$B$6:$BE$43,'ADR Raw Data'!AB$1,FALSE)</f>
        <v>7.4875882424485498</v>
      </c>
      <c r="AQ4" s="61">
        <f>VLOOKUP($A4,'ADR Raw Data'!$B$6:$BE$43,'ADR Raw Data'!AC$1,FALSE)</f>
        <v>8.5307008205095691</v>
      </c>
      <c r="AR4" s="62">
        <f>VLOOKUP($A4,'ADR Raw Data'!$B$6:$BE$43,'ADR Raw Data'!AE$1,FALSE)</f>
        <v>14.054705468307899</v>
      </c>
      <c r="AS4" s="50"/>
      <c r="AT4" s="64">
        <f>VLOOKUP($A4,'RevPAR Raw Data'!$B$6:$BE$43,'RevPAR Raw Data'!G$1,FALSE)</f>
        <v>69.648305080590703</v>
      </c>
      <c r="AU4" s="65">
        <f>VLOOKUP($A4,'RevPAR Raw Data'!$B$6:$BE$43,'RevPAR Raw Data'!H$1,FALSE)</f>
        <v>87.635051019227504</v>
      </c>
      <c r="AV4" s="65">
        <f>VLOOKUP($A4,'RevPAR Raw Data'!$B$6:$BE$43,'RevPAR Raw Data'!I$1,FALSE)</f>
        <v>97.540398829243898</v>
      </c>
      <c r="AW4" s="65">
        <f>VLOOKUP($A4,'RevPAR Raw Data'!$B$6:$BE$43,'RevPAR Raw Data'!J$1,FALSE)</f>
        <v>95.373610200428999</v>
      </c>
      <c r="AX4" s="65">
        <f>VLOOKUP($A4,'RevPAR Raw Data'!$B$6:$BE$43,'RevPAR Raw Data'!K$1,FALSE)</f>
        <v>86.364634390765403</v>
      </c>
      <c r="AY4" s="66">
        <f>VLOOKUP($A4,'RevPAR Raw Data'!$B$6:$BE$43,'RevPAR Raw Data'!L$1,FALSE)</f>
        <v>87.312188472306104</v>
      </c>
      <c r="AZ4" s="65">
        <f>VLOOKUP($A4,'RevPAR Raw Data'!$B$6:$BE$43,'RevPAR Raw Data'!N$1,FALSE)</f>
        <v>96.886079246137896</v>
      </c>
      <c r="BA4" s="65">
        <f>VLOOKUP($A4,'RevPAR Raw Data'!$B$6:$BE$43,'RevPAR Raw Data'!O$1,FALSE)</f>
        <v>103.670799331015</v>
      </c>
      <c r="BB4" s="66">
        <f>VLOOKUP($A4,'RevPAR Raw Data'!$B$6:$BE$43,'RevPAR Raw Data'!P$1,FALSE)</f>
        <v>100.2784481898</v>
      </c>
      <c r="BC4" s="67">
        <f>VLOOKUP($A4,'RevPAR Raw Data'!$B$6:$BE$43,'RevPAR Raw Data'!R$1,FALSE)</f>
        <v>91.016729767651697</v>
      </c>
      <c r="BD4" s="63"/>
      <c r="BE4" s="59">
        <f>VLOOKUP($A4,'RevPAR Raw Data'!$B$6:$BE$43,'RevPAR Raw Data'!T$1,FALSE)</f>
        <v>17.1679238864415</v>
      </c>
      <c r="BF4" s="60">
        <f>VLOOKUP($A4,'RevPAR Raw Data'!$B$6:$BE$43,'RevPAR Raw Data'!U$1,FALSE)</f>
        <v>30.746080237014301</v>
      </c>
      <c r="BG4" s="60">
        <f>VLOOKUP($A4,'RevPAR Raw Data'!$B$6:$BE$43,'RevPAR Raw Data'!V$1,FALSE)</f>
        <v>35.439424184308002</v>
      </c>
      <c r="BH4" s="60">
        <f>VLOOKUP($A4,'RevPAR Raw Data'!$B$6:$BE$43,'RevPAR Raw Data'!W$1,FALSE)</f>
        <v>32.333071333752599</v>
      </c>
      <c r="BI4" s="60">
        <f>VLOOKUP($A4,'RevPAR Raw Data'!$B$6:$BE$43,'RevPAR Raw Data'!X$1,FALSE)</f>
        <v>22.275877069778399</v>
      </c>
      <c r="BJ4" s="61">
        <f>VLOOKUP($A4,'RevPAR Raw Data'!$B$6:$BE$43,'RevPAR Raw Data'!Y$1,FALSE)</f>
        <v>27.952566898680899</v>
      </c>
      <c r="BK4" s="60">
        <f>VLOOKUP($A4,'RevPAR Raw Data'!$B$6:$BE$43,'RevPAR Raw Data'!AA$1,FALSE)</f>
        <v>8.5107692013708203</v>
      </c>
      <c r="BL4" s="60">
        <f>VLOOKUP($A4,'RevPAR Raw Data'!$B$6:$BE$43,'RevPAR Raw Data'!AB$1,FALSE)</f>
        <v>3.7543798284566301</v>
      </c>
      <c r="BM4" s="61">
        <f>VLOOKUP($A4,'RevPAR Raw Data'!$B$6:$BE$43,'RevPAR Raw Data'!AC$1,FALSE)</f>
        <v>5.9989032524859702</v>
      </c>
      <c r="BN4" s="62">
        <f>VLOOKUP($A4,'RevPAR Raw Data'!$B$6:$BE$43,'RevPAR Raw Data'!AE$1,FALSE)</f>
        <v>20.120360366924501</v>
      </c>
    </row>
    <row r="5" spans="1:66" x14ac:dyDescent="0.25">
      <c r="A5" s="58" t="s">
        <v>70</v>
      </c>
      <c r="B5" s="59">
        <f>VLOOKUP($A5,'Occupancy Raw Data'!$B$8:$BE$45,'Occupancy Raw Data'!G$3,FALSE)</f>
        <v>48.640169365072197</v>
      </c>
      <c r="C5" s="60">
        <f>VLOOKUP($A5,'Occupancy Raw Data'!$B$8:$BE$45,'Occupancy Raw Data'!H$3,FALSE)</f>
        <v>61.418733660651597</v>
      </c>
      <c r="D5" s="60">
        <f>VLOOKUP($A5,'Occupancy Raw Data'!$B$8:$BE$45,'Occupancy Raw Data'!I$3,FALSE)</f>
        <v>67.019065229866698</v>
      </c>
      <c r="E5" s="60">
        <f>VLOOKUP($A5,'Occupancy Raw Data'!$B$8:$BE$45,'Occupancy Raw Data'!J$3,FALSE)</f>
        <v>67.5170566855831</v>
      </c>
      <c r="F5" s="60">
        <f>VLOOKUP($A5,'Occupancy Raw Data'!$B$8:$BE$45,'Occupancy Raw Data'!K$3,FALSE)</f>
        <v>62.079959191481201</v>
      </c>
      <c r="G5" s="61">
        <f>VLOOKUP($A5,'Occupancy Raw Data'!$B$8:$BE$45,'Occupancy Raw Data'!L$3,FALSE)</f>
        <v>61.335142531763999</v>
      </c>
      <c r="H5" s="60">
        <f>VLOOKUP($A5,'Occupancy Raw Data'!$B$8:$BE$45,'Occupancy Raw Data'!N$3,FALSE)</f>
        <v>63.552891666135302</v>
      </c>
      <c r="I5" s="60">
        <f>VLOOKUP($A5,'Occupancy Raw Data'!$B$8:$BE$45,'Occupancy Raw Data'!O$3,FALSE)</f>
        <v>64.362048077536102</v>
      </c>
      <c r="J5" s="61">
        <f>VLOOKUP($A5,'Occupancy Raw Data'!$B$8:$BE$45,'Occupancy Raw Data'!P$3,FALSE)</f>
        <v>63.957469871835698</v>
      </c>
      <c r="K5" s="62">
        <f>VLOOKUP($A5,'Occupancy Raw Data'!$B$8:$BE$45,'Occupancy Raw Data'!R$3,FALSE)</f>
        <v>62.084385057036698</v>
      </c>
      <c r="L5" s="63"/>
      <c r="M5" s="59">
        <f>VLOOKUP($A5,'Occupancy Raw Data'!$B$8:$BE$45,'Occupancy Raw Data'!T$3,FALSE)</f>
        <v>2.6935943844588701</v>
      </c>
      <c r="N5" s="60">
        <f>VLOOKUP($A5,'Occupancy Raw Data'!$B$8:$BE$45,'Occupancy Raw Data'!U$3,FALSE)</f>
        <v>10.725499365696299</v>
      </c>
      <c r="O5" s="60">
        <f>VLOOKUP($A5,'Occupancy Raw Data'!$B$8:$BE$45,'Occupancy Raw Data'!V$3,FALSE)</f>
        <v>13.580868944524701</v>
      </c>
      <c r="P5" s="60">
        <f>VLOOKUP($A5,'Occupancy Raw Data'!$B$8:$BE$45,'Occupancy Raw Data'!W$3,FALSE)</f>
        <v>12.8007762297377</v>
      </c>
      <c r="Q5" s="60">
        <f>VLOOKUP($A5,'Occupancy Raw Data'!$B$8:$BE$45,'Occupancy Raw Data'!X$3,FALSE)</f>
        <v>7.4018121962846397</v>
      </c>
      <c r="R5" s="61">
        <f>VLOOKUP($A5,'Occupancy Raw Data'!$B$8:$BE$45,'Occupancy Raw Data'!Y$3,FALSE)</f>
        <v>9.7245231793051996</v>
      </c>
      <c r="S5" s="60">
        <f>VLOOKUP($A5,'Occupancy Raw Data'!$B$8:$BE$45,'Occupancy Raw Data'!AA$3,FALSE)</f>
        <v>-1.2052888124365599</v>
      </c>
      <c r="T5" s="60">
        <f>VLOOKUP($A5,'Occupancy Raw Data'!$B$8:$BE$45,'Occupancy Raw Data'!AB$3,FALSE)</f>
        <v>-3.98346480349853</v>
      </c>
      <c r="U5" s="61">
        <f>VLOOKUP($A5,'Occupancy Raw Data'!$B$8:$BE$45,'Occupancy Raw Data'!AC$3,FALSE)</f>
        <v>-2.6229708253855399</v>
      </c>
      <c r="V5" s="62">
        <f>VLOOKUP($A5,'Occupancy Raw Data'!$B$8:$BE$45,'Occupancy Raw Data'!AE$3,FALSE)</f>
        <v>5.7767497748963796</v>
      </c>
      <c r="W5" s="63"/>
      <c r="X5" s="64">
        <f>VLOOKUP($A5,'ADR Raw Data'!$B$6:$BE$43,'ADR Raw Data'!G$1,FALSE)</f>
        <v>107.497315297988</v>
      </c>
      <c r="Y5" s="65">
        <f>VLOOKUP($A5,'ADR Raw Data'!$B$6:$BE$43,'ADR Raw Data'!H$1,FALSE)</f>
        <v>117.736762280036</v>
      </c>
      <c r="Z5" s="65">
        <f>VLOOKUP($A5,'ADR Raw Data'!$B$6:$BE$43,'ADR Raw Data'!I$1,FALSE)</f>
        <v>123.690233251194</v>
      </c>
      <c r="AA5" s="65">
        <f>VLOOKUP($A5,'ADR Raw Data'!$B$6:$BE$43,'ADR Raw Data'!J$1,FALSE)</f>
        <v>122.656071758572</v>
      </c>
      <c r="AB5" s="65">
        <f>VLOOKUP($A5,'ADR Raw Data'!$B$6:$BE$43,'ADR Raw Data'!K$1,FALSE)</f>
        <v>114.481312321281</v>
      </c>
      <c r="AC5" s="66">
        <f>VLOOKUP($A5,'ADR Raw Data'!$B$6:$BE$43,'ADR Raw Data'!L$1,FALSE)</f>
        <v>117.837897311177</v>
      </c>
      <c r="AD5" s="65">
        <f>VLOOKUP($A5,'ADR Raw Data'!$B$6:$BE$43,'ADR Raw Data'!N$1,FALSE)</f>
        <v>118.402180344135</v>
      </c>
      <c r="AE5" s="65">
        <f>VLOOKUP($A5,'ADR Raw Data'!$B$6:$BE$43,'ADR Raw Data'!O$1,FALSE)</f>
        <v>120.096854453679</v>
      </c>
      <c r="AF5" s="66">
        <f>VLOOKUP($A5,'ADR Raw Data'!$B$6:$BE$43,'ADR Raw Data'!P$1,FALSE)</f>
        <v>119.254877431221</v>
      </c>
      <c r="AG5" s="67">
        <f>VLOOKUP($A5,'ADR Raw Data'!$B$6:$BE$43,'ADR Raw Data'!R$1,FALSE)</f>
        <v>118.254966554815</v>
      </c>
      <c r="AH5" s="63"/>
      <c r="AI5" s="59">
        <f>VLOOKUP($A5,'ADR Raw Data'!$B$6:$BE$43,'ADR Raw Data'!T$1,FALSE)</f>
        <v>11.855458231896799</v>
      </c>
      <c r="AJ5" s="60">
        <f>VLOOKUP($A5,'ADR Raw Data'!$B$6:$BE$43,'ADR Raw Data'!U$1,FALSE)</f>
        <v>18.002387284863499</v>
      </c>
      <c r="AK5" s="60">
        <f>VLOOKUP($A5,'ADR Raw Data'!$B$6:$BE$43,'ADR Raw Data'!V$1,FALSE)</f>
        <v>20.549100672223901</v>
      </c>
      <c r="AL5" s="60">
        <f>VLOOKUP($A5,'ADR Raw Data'!$B$6:$BE$43,'ADR Raw Data'!W$1,FALSE)</f>
        <v>19.511104967857701</v>
      </c>
      <c r="AM5" s="60">
        <f>VLOOKUP($A5,'ADR Raw Data'!$B$6:$BE$43,'ADR Raw Data'!X$1,FALSE)</f>
        <v>14.0466882791647</v>
      </c>
      <c r="AN5" s="61">
        <f>VLOOKUP($A5,'ADR Raw Data'!$B$6:$BE$43,'ADR Raw Data'!Y$1,FALSE)</f>
        <v>17.266201875033499</v>
      </c>
      <c r="AO5" s="60">
        <f>VLOOKUP($A5,'ADR Raw Data'!$B$6:$BE$43,'ADR Raw Data'!AA$1,FALSE)</f>
        <v>8.8922136320910106</v>
      </c>
      <c r="AP5" s="60">
        <f>VLOOKUP($A5,'ADR Raw Data'!$B$6:$BE$43,'ADR Raw Data'!AB$1,FALSE)</f>
        <v>6.9421097407331196</v>
      </c>
      <c r="AQ5" s="61">
        <f>VLOOKUP($A5,'ADR Raw Data'!$B$6:$BE$43,'ADR Raw Data'!AC$1,FALSE)</f>
        <v>7.8704365290179199</v>
      </c>
      <c r="AR5" s="62">
        <f>VLOOKUP($A5,'ADR Raw Data'!$B$6:$BE$43,'ADR Raw Data'!AE$1,FALSE)</f>
        <v>14.029106122687899</v>
      </c>
      <c r="AS5" s="50"/>
      <c r="AT5" s="64">
        <f>VLOOKUP($A5,'RevPAR Raw Data'!$B$6:$BE$43,'RevPAR Raw Data'!G$1,FALSE)</f>
        <v>52.2868762238475</v>
      </c>
      <c r="AU5" s="65">
        <f>VLOOKUP($A5,'RevPAR Raw Data'!$B$6:$BE$43,'RevPAR Raw Data'!H$1,FALSE)</f>
        <v>72.312428445450394</v>
      </c>
      <c r="AV5" s="65">
        <f>VLOOKUP($A5,'RevPAR Raw Data'!$B$6:$BE$43,'RevPAR Raw Data'!I$1,FALSE)</f>
        <v>82.896038105591998</v>
      </c>
      <c r="AW5" s="65">
        <f>VLOOKUP($A5,'RevPAR Raw Data'!$B$6:$BE$43,'RevPAR Raw Data'!J$1,FALSE)</f>
        <v>82.813769497545096</v>
      </c>
      <c r="AX5" s="65">
        <f>VLOOKUP($A5,'RevPAR Raw Data'!$B$6:$BE$43,'RevPAR Raw Data'!K$1,FALSE)</f>
        <v>71.069951970923896</v>
      </c>
      <c r="AY5" s="66">
        <f>VLOOKUP($A5,'RevPAR Raw Data'!$B$6:$BE$43,'RevPAR Raw Data'!L$1,FALSE)</f>
        <v>72.276042272244396</v>
      </c>
      <c r="AZ5" s="65">
        <f>VLOOKUP($A5,'RevPAR Raw Data'!$B$6:$BE$43,'RevPAR Raw Data'!N$1,FALSE)</f>
        <v>75.248009404450599</v>
      </c>
      <c r="BA5" s="65">
        <f>VLOOKUP($A5,'RevPAR Raw Data'!$B$6:$BE$43,'RevPAR Raw Data'!O$1,FALSE)</f>
        <v>77.296795203086106</v>
      </c>
      <c r="BB5" s="66">
        <f>VLOOKUP($A5,'RevPAR Raw Data'!$B$6:$BE$43,'RevPAR Raw Data'!P$1,FALSE)</f>
        <v>76.272402303768402</v>
      </c>
      <c r="BC5" s="67">
        <f>VLOOKUP($A5,'RevPAR Raw Data'!$B$6:$BE$43,'RevPAR Raw Data'!R$1,FALSE)</f>
        <v>73.417868784961897</v>
      </c>
      <c r="BD5" s="63"/>
      <c r="BE5" s="59">
        <f>VLOOKUP($A5,'RevPAR Raw Data'!$B$6:$BE$43,'RevPAR Raw Data'!T$1,FALSE)</f>
        <v>14.8683905735419</v>
      </c>
      <c r="BF5" s="60">
        <f>VLOOKUP($A5,'RevPAR Raw Data'!$B$6:$BE$43,'RevPAR Raw Data'!U$1,FALSE)</f>
        <v>30.658732584608</v>
      </c>
      <c r="BG5" s="60">
        <f>VLOOKUP($A5,'RevPAR Raw Data'!$B$6:$BE$43,'RevPAR Raw Data'!V$1,FALSE)</f>
        <v>36.9207160483218</v>
      </c>
      <c r="BH5" s="60">
        <f>VLOOKUP($A5,'RevPAR Raw Data'!$B$6:$BE$43,'RevPAR Raw Data'!W$1,FALSE)</f>
        <v>34.809454084480102</v>
      </c>
      <c r="BI5" s="60">
        <f>VLOOKUP($A5,'RevPAR Raw Data'!$B$6:$BE$43,'RevPAR Raw Data'!X$1,FALSE)</f>
        <v>22.488209961670599</v>
      </c>
      <c r="BJ5" s="61">
        <f>VLOOKUP($A5,'RevPAR Raw Data'!$B$6:$BE$43,'RevPAR Raw Data'!Y$1,FALSE)</f>
        <v>28.669780857862001</v>
      </c>
      <c r="BK5" s="60">
        <f>VLOOKUP($A5,'RevPAR Raw Data'!$B$6:$BE$43,'RevPAR Raw Data'!AA$1,FALSE)</f>
        <v>7.5797479635688898</v>
      </c>
      <c r="BL5" s="60">
        <f>VLOOKUP($A5,'RevPAR Raw Data'!$B$6:$BE$43,'RevPAR Raw Data'!AB$1,FALSE)</f>
        <v>2.6821084390922398</v>
      </c>
      <c r="BM5" s="61">
        <f>VLOOKUP($A5,'RevPAR Raw Data'!$B$6:$BE$43,'RevPAR Raw Data'!AC$1,FALSE)</f>
        <v>5.0410264496457504</v>
      </c>
      <c r="BN5" s="62">
        <f>VLOOKUP($A5,'RevPAR Raw Data'!$B$6:$BE$43,'RevPAR Raw Data'!AE$1,FALSE)</f>
        <v>20.616282253946601</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Data'!$B$8:$BE$45,'Occupancy Raw Data'!G$3,FALSE)</f>
        <v>52.432062525887297</v>
      </c>
      <c r="C7" s="60">
        <f>VLOOKUP($A7,'Occupancy Raw Data'!$B$8:$BE$45,'Occupancy Raw Data'!H$3,FALSE)</f>
        <v>69.834680977507205</v>
      </c>
      <c r="D7" s="60">
        <f>VLOOKUP($A7,'Occupancy Raw Data'!$B$8:$BE$45,'Occupancy Raw Data'!I$3,FALSE)</f>
        <v>79.688991337859406</v>
      </c>
      <c r="E7" s="60">
        <f>VLOOKUP($A7,'Occupancy Raw Data'!$B$8:$BE$45,'Occupancy Raw Data'!J$3,FALSE)</f>
        <v>77.965567541284699</v>
      </c>
      <c r="F7" s="60">
        <f>VLOOKUP($A7,'Occupancy Raw Data'!$B$8:$BE$45,'Occupancy Raw Data'!K$3,FALSE)</f>
        <v>70.194853139800799</v>
      </c>
      <c r="G7" s="61">
        <f>VLOOKUP($A7,'Occupancy Raw Data'!$B$8:$BE$45,'Occupancy Raw Data'!L$3,FALSE)</f>
        <v>70.023231104467897</v>
      </c>
      <c r="H7" s="60">
        <f>VLOOKUP($A7,'Occupancy Raw Data'!$B$8:$BE$45,'Occupancy Raw Data'!N$3,FALSE)</f>
        <v>64.758054349979204</v>
      </c>
      <c r="I7" s="60">
        <f>VLOOKUP($A7,'Occupancy Raw Data'!$B$8:$BE$45,'Occupancy Raw Data'!O$3,FALSE)</f>
        <v>64.629292801959295</v>
      </c>
      <c r="J7" s="61">
        <f>VLOOKUP($A7,'Occupancy Raw Data'!$B$8:$BE$45,'Occupancy Raw Data'!P$3,FALSE)</f>
        <v>64.693673575969299</v>
      </c>
      <c r="K7" s="62">
        <f>VLOOKUP($A7,'Occupancy Raw Data'!$B$8:$BE$45,'Occupancy Raw Data'!R$3,FALSE)</f>
        <v>68.500500382039704</v>
      </c>
      <c r="L7" s="63"/>
      <c r="M7" s="59">
        <f>VLOOKUP($A7,'Occupancy Raw Data'!$B$8:$BE$45,'Occupancy Raw Data'!T$3,FALSE)</f>
        <v>17.196816524080401</v>
      </c>
      <c r="N7" s="60">
        <f>VLOOKUP($A7,'Occupancy Raw Data'!$B$8:$BE$45,'Occupancy Raw Data'!U$3,FALSE)</f>
        <v>39.256393844459602</v>
      </c>
      <c r="O7" s="60">
        <f>VLOOKUP($A7,'Occupancy Raw Data'!$B$8:$BE$45,'Occupancy Raw Data'!V$3,FALSE)</f>
        <v>48.216885790655297</v>
      </c>
      <c r="P7" s="60">
        <f>VLOOKUP($A7,'Occupancy Raw Data'!$B$8:$BE$45,'Occupancy Raw Data'!W$3,FALSE)</f>
        <v>42.1258098934304</v>
      </c>
      <c r="Q7" s="60">
        <f>VLOOKUP($A7,'Occupancy Raw Data'!$B$8:$BE$45,'Occupancy Raw Data'!X$3,FALSE)</f>
        <v>32.080177424273003</v>
      </c>
      <c r="R7" s="61">
        <f>VLOOKUP($A7,'Occupancy Raw Data'!$B$8:$BE$45,'Occupancy Raw Data'!Y$3,FALSE)</f>
        <v>36.415499314421197</v>
      </c>
      <c r="S7" s="60">
        <f>VLOOKUP($A7,'Occupancy Raw Data'!$B$8:$BE$45,'Occupancy Raw Data'!AA$3,FALSE)</f>
        <v>9.2820747703973296</v>
      </c>
      <c r="T7" s="60">
        <f>VLOOKUP($A7,'Occupancy Raw Data'!$B$8:$BE$45,'Occupancy Raw Data'!AB$3,FALSE)</f>
        <v>1.86677407297139</v>
      </c>
      <c r="U7" s="61">
        <f>VLOOKUP($A7,'Occupancy Raw Data'!$B$8:$BE$45,'Occupancy Raw Data'!AC$3,FALSE)</f>
        <v>5.4479013723532503</v>
      </c>
      <c r="V7" s="62">
        <f>VLOOKUP($A7,'Occupancy Raw Data'!$B$8:$BE$45,'Occupancy Raw Data'!AE$3,FALSE)</f>
        <v>26.399058212018399</v>
      </c>
      <c r="W7" s="63"/>
      <c r="X7" s="64">
        <f>VLOOKUP($A7,'ADR Raw Data'!$B$6:$BE$43,'ADR Raw Data'!G$1,FALSE)</f>
        <v>156.928860724712</v>
      </c>
      <c r="Y7" s="65">
        <f>VLOOKUP($A7,'ADR Raw Data'!$B$6:$BE$43,'ADR Raw Data'!H$1,FALSE)</f>
        <v>183.618975076395</v>
      </c>
      <c r="Z7" s="65">
        <f>VLOOKUP($A7,'ADR Raw Data'!$B$6:$BE$43,'ADR Raw Data'!I$1,FALSE)</f>
        <v>199.347718330866</v>
      </c>
      <c r="AA7" s="65">
        <f>VLOOKUP($A7,'ADR Raw Data'!$B$6:$BE$43,'ADR Raw Data'!J$1,FALSE)</f>
        <v>193.08373219998299</v>
      </c>
      <c r="AB7" s="65">
        <f>VLOOKUP($A7,'ADR Raw Data'!$B$6:$BE$43,'ADR Raw Data'!K$1,FALSE)</f>
        <v>173.35431186423199</v>
      </c>
      <c r="AC7" s="66">
        <f>VLOOKUP($A7,'ADR Raw Data'!$B$6:$BE$43,'ADR Raw Data'!L$1,FALSE)</f>
        <v>183.251635770718</v>
      </c>
      <c r="AD7" s="65">
        <f>VLOOKUP($A7,'ADR Raw Data'!$B$6:$BE$43,'ADR Raw Data'!N$1,FALSE)</f>
        <v>149.28541525883199</v>
      </c>
      <c r="AE7" s="65">
        <f>VLOOKUP($A7,'ADR Raw Data'!$B$6:$BE$43,'ADR Raw Data'!O$1,FALSE)</f>
        <v>143.55319117810899</v>
      </c>
      <c r="AF7" s="66">
        <f>VLOOKUP($A7,'ADR Raw Data'!$B$6:$BE$43,'ADR Raw Data'!P$1,FALSE)</f>
        <v>146.422155468179</v>
      </c>
      <c r="AG7" s="67">
        <f>VLOOKUP($A7,'ADR Raw Data'!$B$6:$BE$43,'ADR Raw Data'!R$1,FALSE)</f>
        <v>173.313713051169</v>
      </c>
      <c r="AH7" s="63"/>
      <c r="AI7" s="59">
        <f>VLOOKUP($A7,'ADR Raw Data'!$B$6:$BE$43,'ADR Raw Data'!T$1,FALSE)</f>
        <v>22.953807054536998</v>
      </c>
      <c r="AJ7" s="60">
        <f>VLOOKUP($A7,'ADR Raw Data'!$B$6:$BE$43,'ADR Raw Data'!U$1,FALSE)</f>
        <v>33.938077500246202</v>
      </c>
      <c r="AK7" s="60">
        <f>VLOOKUP($A7,'ADR Raw Data'!$B$6:$BE$43,'ADR Raw Data'!V$1,FALSE)</f>
        <v>41.835873126366302</v>
      </c>
      <c r="AL7" s="60">
        <f>VLOOKUP($A7,'ADR Raw Data'!$B$6:$BE$43,'ADR Raw Data'!W$1,FALSE)</f>
        <v>37.227229903449803</v>
      </c>
      <c r="AM7" s="60">
        <f>VLOOKUP($A7,'ADR Raw Data'!$B$6:$BE$43,'ADR Raw Data'!X$1,FALSE)</f>
        <v>28.503000276327501</v>
      </c>
      <c r="AN7" s="61">
        <f>VLOOKUP($A7,'ADR Raw Data'!$B$6:$BE$43,'ADR Raw Data'!Y$1,FALSE)</f>
        <v>34.264242996340002</v>
      </c>
      <c r="AO7" s="60">
        <f>VLOOKUP($A7,'ADR Raw Data'!$B$6:$BE$43,'ADR Raw Data'!AA$1,FALSE)</f>
        <v>15.348877957804801</v>
      </c>
      <c r="AP7" s="60">
        <f>VLOOKUP($A7,'ADR Raw Data'!$B$6:$BE$43,'ADR Raw Data'!AB$1,FALSE)</f>
        <v>11.2156288162971</v>
      </c>
      <c r="AQ7" s="61">
        <f>VLOOKUP($A7,'ADR Raw Data'!$B$6:$BE$43,'ADR Raw Data'!AC$1,FALSE)</f>
        <v>13.292362656168301</v>
      </c>
      <c r="AR7" s="62">
        <f>VLOOKUP($A7,'ADR Raw Data'!$B$6:$BE$43,'ADR Raw Data'!AE$1,FALSE)</f>
        <v>29.200670846516601</v>
      </c>
      <c r="AS7" s="50"/>
      <c r="AT7" s="64">
        <f>VLOOKUP($A7,'RevPAR Raw Data'!$B$6:$BE$43,'RevPAR Raw Data'!G$1,FALSE)</f>
        <v>82.281038376343801</v>
      </c>
      <c r="AU7" s="65">
        <f>VLOOKUP($A7,'RevPAR Raw Data'!$B$6:$BE$43,'RevPAR Raw Data'!H$1,FALSE)</f>
        <v>128.229725458769</v>
      </c>
      <c r="AV7" s="65">
        <f>VLOOKUP($A7,'RevPAR Raw Data'!$B$6:$BE$43,'RevPAR Raw Data'!I$1,FALSE)</f>
        <v>158.858185992904</v>
      </c>
      <c r="AW7" s="65">
        <f>VLOOKUP($A7,'RevPAR Raw Data'!$B$6:$BE$43,'RevPAR Raw Data'!J$1,FALSE)</f>
        <v>150.53882763961099</v>
      </c>
      <c r="AX7" s="65">
        <f>VLOOKUP($A7,'RevPAR Raw Data'!$B$6:$BE$43,'RevPAR Raw Data'!K$1,FALSE)</f>
        <v>121.68580462461</v>
      </c>
      <c r="AY7" s="66">
        <f>VLOOKUP($A7,'RevPAR Raw Data'!$B$6:$BE$43,'RevPAR Raw Data'!L$1,FALSE)</f>
        <v>128.31871641844799</v>
      </c>
      <c r="AZ7" s="65">
        <f>VLOOKUP($A7,'RevPAR Raw Data'!$B$6:$BE$43,'RevPAR Raw Data'!N$1,FALSE)</f>
        <v>96.674330349907194</v>
      </c>
      <c r="BA7" s="65">
        <f>VLOOKUP($A7,'RevPAR Raw Data'!$B$6:$BE$43,'RevPAR Raw Data'!O$1,FALSE)</f>
        <v>92.777412253056895</v>
      </c>
      <c r="BB7" s="66">
        <f>VLOOKUP($A7,'RevPAR Raw Data'!$B$6:$BE$43,'RevPAR Raw Data'!P$1,FALSE)</f>
        <v>94.725871301482101</v>
      </c>
      <c r="BC7" s="67">
        <f>VLOOKUP($A7,'RevPAR Raw Data'!$B$6:$BE$43,'RevPAR Raw Data'!R$1,FALSE)</f>
        <v>118.720760670743</v>
      </c>
      <c r="BD7" s="63"/>
      <c r="BE7" s="59">
        <f>VLOOKUP($A7,'RevPAR Raw Data'!$B$6:$BE$43,'RevPAR Raw Data'!T$1,FALSE)</f>
        <v>44.097947663077598</v>
      </c>
      <c r="BF7" s="60">
        <f>VLOOKUP($A7,'RevPAR Raw Data'!$B$6:$BE$43,'RevPAR Raw Data'!U$1,FALSE)</f>
        <v>86.517336711440507</v>
      </c>
      <c r="BG7" s="60">
        <f>VLOOKUP($A7,'RevPAR Raw Data'!$B$6:$BE$43,'RevPAR Raw Data'!V$1,FALSE)</f>
        <v>110.224714081885</v>
      </c>
      <c r="BH7" s="60">
        <f>VLOOKUP($A7,'RevPAR Raw Data'!$B$6:$BE$43,'RevPAR Raw Data'!W$1,FALSE)</f>
        <v>95.035311894597896</v>
      </c>
      <c r="BI7" s="60">
        <f>VLOOKUP($A7,'RevPAR Raw Data'!$B$6:$BE$43,'RevPAR Raw Data'!X$1,FALSE)</f>
        <v>69.726990760487496</v>
      </c>
      <c r="BJ7" s="61">
        <f>VLOOKUP($A7,'RevPAR Raw Data'!$B$6:$BE$43,'RevPAR Raw Data'!Y$1,FALSE)</f>
        <v>83.157237484185103</v>
      </c>
      <c r="BK7" s="60">
        <f>VLOOKUP($A7,'RevPAR Raw Data'!$B$6:$BE$43,'RevPAR Raw Data'!AA$1,FALSE)</f>
        <v>26.0556470566626</v>
      </c>
      <c r="BL7" s="60">
        <f>VLOOKUP($A7,'RevPAR Raw Data'!$B$6:$BE$43,'RevPAR Raw Data'!AB$1,FALSE)</f>
        <v>13.291773340131799</v>
      </c>
      <c r="BM7" s="61">
        <f>VLOOKUP($A7,'RevPAR Raw Data'!$B$6:$BE$43,'RevPAR Raw Data'!AC$1,FALSE)</f>
        <v>19.464418836085098</v>
      </c>
      <c r="BN7" s="62">
        <f>VLOOKUP($A7,'RevPAR Raw Data'!$B$6:$BE$43,'RevPAR Raw Data'!AE$1,FALSE)</f>
        <v>63.308431153606897</v>
      </c>
    </row>
    <row r="8" spans="1:66" x14ac:dyDescent="0.25">
      <c r="A8" s="76" t="s">
        <v>89</v>
      </c>
      <c r="B8" s="59">
        <f>VLOOKUP($A8,'Occupancy Raw Data'!$B$8:$BE$45,'Occupancy Raw Data'!G$3,FALSE)</f>
        <v>63.0020920502092</v>
      </c>
      <c r="C8" s="60">
        <f>VLOOKUP($A8,'Occupancy Raw Data'!$B$8:$BE$45,'Occupancy Raw Data'!H$3,FALSE)</f>
        <v>84.592050209204999</v>
      </c>
      <c r="D8" s="60">
        <f>VLOOKUP($A8,'Occupancy Raw Data'!$B$8:$BE$45,'Occupancy Raw Data'!I$3,FALSE)</f>
        <v>93.357740585773996</v>
      </c>
      <c r="E8" s="60">
        <f>VLOOKUP($A8,'Occupancy Raw Data'!$B$8:$BE$45,'Occupancy Raw Data'!J$3,FALSE)</f>
        <v>93.682008368200798</v>
      </c>
      <c r="F8" s="60">
        <f>VLOOKUP($A8,'Occupancy Raw Data'!$B$8:$BE$45,'Occupancy Raw Data'!K$3,FALSE)</f>
        <v>81.108786610878596</v>
      </c>
      <c r="G8" s="61">
        <f>VLOOKUP($A8,'Occupancy Raw Data'!$B$8:$BE$45,'Occupancy Raw Data'!L$3,FALSE)</f>
        <v>83.148535564853503</v>
      </c>
      <c r="H8" s="60">
        <f>VLOOKUP($A8,'Occupancy Raw Data'!$B$8:$BE$45,'Occupancy Raw Data'!N$3,FALSE)</f>
        <v>62.604602510460197</v>
      </c>
      <c r="I8" s="60">
        <f>VLOOKUP($A8,'Occupancy Raw Data'!$B$8:$BE$45,'Occupancy Raw Data'!O$3,FALSE)</f>
        <v>59.790794979079401</v>
      </c>
      <c r="J8" s="61">
        <f>VLOOKUP($A8,'Occupancy Raw Data'!$B$8:$BE$45,'Occupancy Raw Data'!P$3,FALSE)</f>
        <v>61.197698744769802</v>
      </c>
      <c r="K8" s="62">
        <f>VLOOKUP($A8,'Occupancy Raw Data'!$B$8:$BE$45,'Occupancy Raw Data'!R$3,FALSE)</f>
        <v>76.876867901972503</v>
      </c>
      <c r="L8" s="63"/>
      <c r="M8" s="59">
        <f>VLOOKUP($A8,'Occupancy Raw Data'!$B$8:$BE$45,'Occupancy Raw Data'!T$3,FALSE)</f>
        <v>33.492982392100799</v>
      </c>
      <c r="N8" s="60">
        <f>VLOOKUP($A8,'Occupancy Raw Data'!$B$8:$BE$45,'Occupancy Raw Data'!U$3,FALSE)</f>
        <v>54.186072754676601</v>
      </c>
      <c r="O8" s="60">
        <f>VLOOKUP($A8,'Occupancy Raw Data'!$B$8:$BE$45,'Occupancy Raw Data'!V$3,FALSE)</f>
        <v>54.588452325003402</v>
      </c>
      <c r="P8" s="60">
        <f>VLOOKUP($A8,'Occupancy Raw Data'!$B$8:$BE$45,'Occupancy Raw Data'!W$3,FALSE)</f>
        <v>60.1761195524588</v>
      </c>
      <c r="Q8" s="60">
        <f>VLOOKUP($A8,'Occupancy Raw Data'!$B$8:$BE$45,'Occupancy Raw Data'!X$3,FALSE)</f>
        <v>55.5105312659731</v>
      </c>
      <c r="R8" s="61">
        <f>VLOOKUP($A8,'Occupancy Raw Data'!$B$8:$BE$45,'Occupancy Raw Data'!Y$3,FALSE)</f>
        <v>52.234748598347601</v>
      </c>
      <c r="S8" s="60">
        <f>VLOOKUP($A8,'Occupancy Raw Data'!$B$8:$BE$45,'Occupancy Raw Data'!AA$3,FALSE)</f>
        <v>12.7974245899705</v>
      </c>
      <c r="T8" s="60">
        <f>VLOOKUP($A8,'Occupancy Raw Data'!$B$8:$BE$45,'Occupancy Raw Data'!AB$3,FALSE)</f>
        <v>6.4054906066600701</v>
      </c>
      <c r="U8" s="61">
        <f>VLOOKUP($A8,'Occupancy Raw Data'!$B$8:$BE$45,'Occupancy Raw Data'!AC$3,FALSE)</f>
        <v>9.5817239527120606</v>
      </c>
      <c r="V8" s="62">
        <f>VLOOKUP($A8,'Occupancy Raw Data'!$B$8:$BE$45,'Occupancy Raw Data'!AE$3,FALSE)</f>
        <v>39.853710386647002</v>
      </c>
      <c r="W8" s="63"/>
      <c r="X8" s="64">
        <f>VLOOKUP($A8,'ADR Raw Data'!$B$6:$BE$43,'ADR Raw Data'!G$1,FALSE)</f>
        <v>164.56343516519999</v>
      </c>
      <c r="Y8" s="65">
        <f>VLOOKUP($A8,'ADR Raw Data'!$B$6:$BE$43,'ADR Raw Data'!H$1,FALSE)</f>
        <v>189.790971930258</v>
      </c>
      <c r="Z8" s="65">
        <f>VLOOKUP($A8,'ADR Raw Data'!$B$6:$BE$43,'ADR Raw Data'!I$1,FALSE)</f>
        <v>203.02617142857099</v>
      </c>
      <c r="AA8" s="65">
        <f>VLOOKUP($A8,'ADR Raw Data'!$B$6:$BE$43,'ADR Raw Data'!J$1,FALSE)</f>
        <v>195.20375390799401</v>
      </c>
      <c r="AB8" s="65">
        <f>VLOOKUP($A8,'ADR Raw Data'!$B$6:$BE$43,'ADR Raw Data'!K$1,FALSE)</f>
        <v>167.39848465308199</v>
      </c>
      <c r="AC8" s="66">
        <f>VLOOKUP($A8,'ADR Raw Data'!$B$6:$BE$43,'ADR Raw Data'!L$1,FALSE)</f>
        <v>185.791078374638</v>
      </c>
      <c r="AD8" s="65">
        <f>VLOOKUP($A8,'ADR Raw Data'!$B$6:$BE$43,'ADR Raw Data'!N$1,FALSE)</f>
        <v>128.481727652464</v>
      </c>
      <c r="AE8" s="65">
        <f>VLOOKUP($A8,'ADR Raw Data'!$B$6:$BE$43,'ADR Raw Data'!O$1,FALSE)</f>
        <v>118.316840447865</v>
      </c>
      <c r="AF8" s="66">
        <f>VLOOKUP($A8,'ADR Raw Data'!$B$6:$BE$43,'ADR Raw Data'!P$1,FALSE)</f>
        <v>123.516126826766</v>
      </c>
      <c r="AG8" s="67">
        <f>VLOOKUP($A8,'ADR Raw Data'!$B$6:$BE$43,'ADR Raw Data'!R$1,FALSE)</f>
        <v>171.627116005131</v>
      </c>
      <c r="AH8" s="63"/>
      <c r="AI8" s="59">
        <f>VLOOKUP($A8,'ADR Raw Data'!$B$6:$BE$43,'ADR Raw Data'!T$1,FALSE)</f>
        <v>27.887017313898799</v>
      </c>
      <c r="AJ8" s="60">
        <f>VLOOKUP($A8,'ADR Raw Data'!$B$6:$BE$43,'ADR Raw Data'!U$1,FALSE)</f>
        <v>25.935843032384799</v>
      </c>
      <c r="AK8" s="60">
        <f>VLOOKUP($A8,'ADR Raw Data'!$B$6:$BE$43,'ADR Raw Data'!V$1,FALSE)</f>
        <v>31.362404598458198</v>
      </c>
      <c r="AL8" s="60">
        <f>VLOOKUP($A8,'ADR Raw Data'!$B$6:$BE$43,'ADR Raw Data'!W$1,FALSE)</f>
        <v>29.284971540430998</v>
      </c>
      <c r="AM8" s="60">
        <f>VLOOKUP($A8,'ADR Raw Data'!$B$6:$BE$43,'ADR Raw Data'!X$1,FALSE)</f>
        <v>23.1735734336064</v>
      </c>
      <c r="AN8" s="61">
        <f>VLOOKUP($A8,'ADR Raw Data'!$B$6:$BE$43,'ADR Raw Data'!Y$1,FALSE)</f>
        <v>28.146454591747901</v>
      </c>
      <c r="AO8" s="60">
        <f>VLOOKUP($A8,'ADR Raw Data'!$B$6:$BE$43,'ADR Raw Data'!AA$1,FALSE)</f>
        <v>17.742504161483001</v>
      </c>
      <c r="AP8" s="60">
        <f>VLOOKUP($A8,'ADR Raw Data'!$B$6:$BE$43,'ADR Raw Data'!AB$1,FALSE)</f>
        <v>9.9182093444857795</v>
      </c>
      <c r="AQ8" s="61">
        <f>VLOOKUP($A8,'ADR Raw Data'!$B$6:$BE$43,'ADR Raw Data'!AC$1,FALSE)</f>
        <v>13.9696833283594</v>
      </c>
      <c r="AR8" s="62">
        <f>VLOOKUP($A8,'ADR Raw Data'!$B$6:$BE$43,'ADR Raw Data'!AE$1,FALSE)</f>
        <v>27.7393038827597</v>
      </c>
      <c r="AS8" s="50"/>
      <c r="AT8" s="64">
        <f>VLOOKUP($A8,'RevPAR Raw Data'!$B$6:$BE$43,'RevPAR Raw Data'!G$1,FALSE)</f>
        <v>103.67840690376499</v>
      </c>
      <c r="AU8" s="65">
        <f>VLOOKUP($A8,'RevPAR Raw Data'!$B$6:$BE$43,'RevPAR Raw Data'!H$1,FALSE)</f>
        <v>160.548074267782</v>
      </c>
      <c r="AV8" s="65">
        <f>VLOOKUP($A8,'RevPAR Raw Data'!$B$6:$BE$43,'RevPAR Raw Data'!I$1,FALSE)</f>
        <v>189.54064644351399</v>
      </c>
      <c r="AW8" s="65">
        <f>VLOOKUP($A8,'RevPAR Raw Data'!$B$6:$BE$43,'RevPAR Raw Data'!J$1,FALSE)</f>
        <v>182.870797071129</v>
      </c>
      <c r="AX8" s="65">
        <f>VLOOKUP($A8,'RevPAR Raw Data'!$B$6:$BE$43,'RevPAR Raw Data'!K$1,FALSE)</f>
        <v>135.77487970711201</v>
      </c>
      <c r="AY8" s="66">
        <f>VLOOKUP($A8,'RevPAR Raw Data'!$B$6:$BE$43,'RevPAR Raw Data'!L$1,FALSE)</f>
        <v>154.48256087866099</v>
      </c>
      <c r="AZ8" s="65">
        <f>VLOOKUP($A8,'RevPAR Raw Data'!$B$6:$BE$43,'RevPAR Raw Data'!N$1,FALSE)</f>
        <v>80.435474895397405</v>
      </c>
      <c r="BA8" s="65">
        <f>VLOOKUP($A8,'RevPAR Raw Data'!$B$6:$BE$43,'RevPAR Raw Data'!O$1,FALSE)</f>
        <v>70.742579497907897</v>
      </c>
      <c r="BB8" s="66">
        <f>VLOOKUP($A8,'RevPAR Raw Data'!$B$6:$BE$43,'RevPAR Raw Data'!P$1,FALSE)</f>
        <v>75.589027196652694</v>
      </c>
      <c r="BC8" s="67">
        <f>VLOOKUP($A8,'RevPAR Raw Data'!$B$6:$BE$43,'RevPAR Raw Data'!R$1,FALSE)</f>
        <v>131.94155125523</v>
      </c>
      <c r="BD8" s="63"/>
      <c r="BE8" s="59">
        <f>VLOOKUP($A8,'RevPAR Raw Data'!$B$6:$BE$43,'RevPAR Raw Data'!T$1,FALSE)</f>
        <v>70.720193504625897</v>
      </c>
      <c r="BF8" s="60">
        <f>VLOOKUP($A8,'RevPAR Raw Data'!$B$6:$BE$43,'RevPAR Raw Data'!U$1,FALSE)</f>
        <v>94.175530562128401</v>
      </c>
      <c r="BG8" s="60">
        <f>VLOOKUP($A8,'RevPAR Raw Data'!$B$6:$BE$43,'RevPAR Raw Data'!V$1,FALSE)</f>
        <v>103.071108205665</v>
      </c>
      <c r="BH8" s="60">
        <f>VLOOKUP($A8,'RevPAR Raw Data'!$B$6:$BE$43,'RevPAR Raw Data'!W$1,FALSE)</f>
        <v>107.083650577963</v>
      </c>
      <c r="BI8" s="60">
        <f>VLOOKUP($A8,'RevPAR Raw Data'!$B$6:$BE$43,'RevPAR Raw Data'!X$1,FALSE)</f>
        <v>91.547878425885003</v>
      </c>
      <c r="BJ8" s="61">
        <f>VLOOKUP($A8,'RevPAR Raw Data'!$B$6:$BE$43,'RevPAR Raw Data'!Y$1,FALSE)</f>
        <v>95.083432985443196</v>
      </c>
      <c r="BK8" s="60">
        <f>VLOOKUP($A8,'RevPAR Raw Data'!$B$6:$BE$43,'RevPAR Raw Data'!AA$1,FALSE)</f>
        <v>32.810512341891801</v>
      </c>
      <c r="BL8" s="60">
        <f>VLOOKUP($A8,'RevPAR Raw Data'!$B$6:$BE$43,'RevPAR Raw Data'!AB$1,FALSE)</f>
        <v>16.959009919055699</v>
      </c>
      <c r="BM8" s="61">
        <f>VLOOKUP($A8,'RevPAR Raw Data'!$B$6:$BE$43,'RevPAR Raw Data'!AC$1,FALSE)</f>
        <v>24.889943774662999</v>
      </c>
      <c r="BN8" s="62">
        <f>VLOOKUP($A8,'RevPAR Raw Data'!$B$6:$BE$43,'RevPAR Raw Data'!AE$1,FALSE)</f>
        <v>78.648156102113703</v>
      </c>
    </row>
    <row r="9" spans="1:66" x14ac:dyDescent="0.25">
      <c r="A9" s="76" t="s">
        <v>90</v>
      </c>
      <c r="B9" s="59">
        <f>VLOOKUP($A9,'Occupancy Raw Data'!$B$8:$BE$45,'Occupancy Raw Data'!G$3,FALSE)</f>
        <v>50.88368760449</v>
      </c>
      <c r="C9" s="60">
        <f>VLOOKUP($A9,'Occupancy Raw Data'!$B$8:$BE$45,'Occupancy Raw Data'!H$3,FALSE)</f>
        <v>65.237640315261501</v>
      </c>
      <c r="D9" s="60">
        <f>VLOOKUP($A9,'Occupancy Raw Data'!$B$8:$BE$45,'Occupancy Raw Data'!I$3,FALSE)</f>
        <v>78.6720802483878</v>
      </c>
      <c r="E9" s="60">
        <f>VLOOKUP($A9,'Occupancy Raw Data'!$B$8:$BE$45,'Occupancy Raw Data'!J$3,FALSE)</f>
        <v>78.015285407212801</v>
      </c>
      <c r="F9" s="60">
        <f>VLOOKUP($A9,'Occupancy Raw Data'!$B$8:$BE$45,'Occupancy Raw Data'!K$3,FALSE)</f>
        <v>64.258418915691394</v>
      </c>
      <c r="G9" s="61">
        <f>VLOOKUP($A9,'Occupancy Raw Data'!$B$8:$BE$45,'Occupancy Raw Data'!L$3,FALSE)</f>
        <v>67.413422498208703</v>
      </c>
      <c r="H9" s="60">
        <f>VLOOKUP($A9,'Occupancy Raw Data'!$B$8:$BE$45,'Occupancy Raw Data'!N$3,FALSE)</f>
        <v>58.562216384045797</v>
      </c>
      <c r="I9" s="60">
        <f>VLOOKUP($A9,'Occupancy Raw Data'!$B$8:$BE$45,'Occupancy Raw Data'!O$3,FALSE)</f>
        <v>59.816097444470898</v>
      </c>
      <c r="J9" s="61">
        <f>VLOOKUP($A9,'Occupancy Raw Data'!$B$8:$BE$45,'Occupancy Raw Data'!P$3,FALSE)</f>
        <v>59.189156914258398</v>
      </c>
      <c r="K9" s="62">
        <f>VLOOKUP($A9,'Occupancy Raw Data'!$B$8:$BE$45,'Occupancy Raw Data'!R$3,FALSE)</f>
        <v>65.063632331365696</v>
      </c>
      <c r="L9" s="63"/>
      <c r="M9" s="59">
        <f>VLOOKUP($A9,'Occupancy Raw Data'!$B$8:$BE$45,'Occupancy Raw Data'!T$3,FALSE)</f>
        <v>14.363717896707501</v>
      </c>
      <c r="N9" s="60">
        <f>VLOOKUP($A9,'Occupancy Raw Data'!$B$8:$BE$45,'Occupancy Raw Data'!U$3,FALSE)</f>
        <v>40.7293431552717</v>
      </c>
      <c r="O9" s="60">
        <f>VLOOKUP($A9,'Occupancy Raw Data'!$B$8:$BE$45,'Occupancy Raw Data'!V$3,FALSE)</f>
        <v>55.536905243402799</v>
      </c>
      <c r="P9" s="60">
        <f>VLOOKUP($A9,'Occupancy Raw Data'!$B$8:$BE$45,'Occupancy Raw Data'!W$3,FALSE)</f>
        <v>49.3425134463373</v>
      </c>
      <c r="Q9" s="60">
        <f>VLOOKUP($A9,'Occupancy Raw Data'!$B$8:$BE$45,'Occupancy Raw Data'!X$3,FALSE)</f>
        <v>25.717039327833898</v>
      </c>
      <c r="R9" s="61">
        <f>VLOOKUP($A9,'Occupancy Raw Data'!$B$8:$BE$45,'Occupancy Raw Data'!Y$3,FALSE)</f>
        <v>37.700182130191997</v>
      </c>
      <c r="S9" s="60">
        <f>VLOOKUP($A9,'Occupancy Raw Data'!$B$8:$BE$45,'Occupancy Raw Data'!AA$3,FALSE)</f>
        <v>8.4811419981116291E-3</v>
      </c>
      <c r="T9" s="60">
        <f>VLOOKUP($A9,'Occupancy Raw Data'!$B$8:$BE$45,'Occupancy Raw Data'!AB$3,FALSE)</f>
        <v>-4.7415965523864196</v>
      </c>
      <c r="U9" s="61">
        <f>VLOOKUP($A9,'Occupancy Raw Data'!$B$8:$BE$45,'Occupancy Raw Data'!AC$3,FALSE)</f>
        <v>-2.4494684967877398</v>
      </c>
      <c r="V9" s="62">
        <f>VLOOKUP($A9,'Occupancy Raw Data'!$B$8:$BE$45,'Occupancy Raw Data'!AE$3,FALSE)</f>
        <v>24.393061562056499</v>
      </c>
      <c r="W9" s="63"/>
      <c r="X9" s="64">
        <f>VLOOKUP($A9,'ADR Raw Data'!$B$6:$BE$43,'ADR Raw Data'!G$1,FALSE)</f>
        <v>127.14976531330601</v>
      </c>
      <c r="Y9" s="65">
        <f>VLOOKUP($A9,'ADR Raw Data'!$B$6:$BE$43,'ADR Raw Data'!H$1,FALSE)</f>
        <v>143.72689547867401</v>
      </c>
      <c r="Z9" s="65">
        <f>VLOOKUP($A9,'ADR Raw Data'!$B$6:$BE$43,'ADR Raw Data'!I$1,FALSE)</f>
        <v>150.75119611414601</v>
      </c>
      <c r="AA9" s="65">
        <f>VLOOKUP($A9,'ADR Raw Data'!$B$6:$BE$43,'ADR Raw Data'!J$1,FALSE)</f>
        <v>148.23586254400701</v>
      </c>
      <c r="AB9" s="65">
        <f>VLOOKUP($A9,'ADR Raw Data'!$B$6:$BE$43,'ADR Raw Data'!K$1,FALSE)</f>
        <v>136.394508455677</v>
      </c>
      <c r="AC9" s="66">
        <f>VLOOKUP($A9,'ADR Raw Data'!$B$6:$BE$43,'ADR Raw Data'!L$1,FALSE)</f>
        <v>142.50966484801199</v>
      </c>
      <c r="AD9" s="65">
        <f>VLOOKUP($A9,'ADR Raw Data'!$B$6:$BE$43,'ADR Raw Data'!N$1,FALSE)</f>
        <v>119.239983686786</v>
      </c>
      <c r="AE9" s="65">
        <f>VLOOKUP($A9,'ADR Raw Data'!$B$6:$BE$43,'ADR Raw Data'!O$1,FALSE)</f>
        <v>116.956765821521</v>
      </c>
      <c r="AF9" s="66">
        <f>VLOOKUP($A9,'ADR Raw Data'!$B$6:$BE$43,'ADR Raw Data'!P$1,FALSE)</f>
        <v>118.086282659134</v>
      </c>
      <c r="AG9" s="67">
        <f>VLOOKUP($A9,'ADR Raw Data'!$B$6:$BE$43,'ADR Raw Data'!R$1,FALSE)</f>
        <v>136.161596266289</v>
      </c>
      <c r="AH9" s="63"/>
      <c r="AI9" s="59">
        <f>VLOOKUP($A9,'ADR Raw Data'!$B$6:$BE$43,'ADR Raw Data'!T$1,FALSE)</f>
        <v>18.8313146759475</v>
      </c>
      <c r="AJ9" s="60">
        <f>VLOOKUP($A9,'ADR Raw Data'!$B$6:$BE$43,'ADR Raw Data'!U$1,FALSE)</f>
        <v>25.003575925823299</v>
      </c>
      <c r="AK9" s="60">
        <f>VLOOKUP($A9,'ADR Raw Data'!$B$6:$BE$43,'ADR Raw Data'!V$1,FALSE)</f>
        <v>24.414338843419799</v>
      </c>
      <c r="AL9" s="60">
        <f>VLOOKUP($A9,'ADR Raw Data'!$B$6:$BE$43,'ADR Raw Data'!W$1,FALSE)</f>
        <v>25.750064117611402</v>
      </c>
      <c r="AM9" s="60">
        <f>VLOOKUP($A9,'ADR Raw Data'!$B$6:$BE$43,'ADR Raw Data'!X$1,FALSE)</f>
        <v>23.252452323128601</v>
      </c>
      <c r="AN9" s="61">
        <f>VLOOKUP($A9,'ADR Raw Data'!$B$6:$BE$43,'ADR Raw Data'!Y$1,FALSE)</f>
        <v>24.434658264964</v>
      </c>
      <c r="AO9" s="60">
        <f>VLOOKUP($A9,'ADR Raw Data'!$B$6:$BE$43,'ADR Raw Data'!AA$1,FALSE)</f>
        <v>16.431458601228101</v>
      </c>
      <c r="AP9" s="60">
        <f>VLOOKUP($A9,'ADR Raw Data'!$B$6:$BE$43,'ADR Raw Data'!AB$1,FALSE)</f>
        <v>11.2222103959805</v>
      </c>
      <c r="AQ9" s="61">
        <f>VLOOKUP($A9,'ADR Raw Data'!$B$6:$BE$43,'ADR Raw Data'!AC$1,FALSE)</f>
        <v>13.7282733039987</v>
      </c>
      <c r="AR9" s="62">
        <f>VLOOKUP($A9,'ADR Raw Data'!$B$6:$BE$43,'ADR Raw Data'!AE$1,FALSE)</f>
        <v>22.6886798305821</v>
      </c>
      <c r="AS9" s="50"/>
      <c r="AT9" s="64">
        <f>VLOOKUP($A9,'RevPAR Raw Data'!$B$6:$BE$43,'RevPAR Raw Data'!G$1,FALSE)</f>
        <v>64.698489371865193</v>
      </c>
      <c r="AU9" s="65">
        <f>VLOOKUP($A9,'RevPAR Raw Data'!$B$6:$BE$43,'RevPAR Raw Data'!H$1,FALSE)</f>
        <v>93.764035108669603</v>
      </c>
      <c r="AV9" s="65">
        <f>VLOOKUP($A9,'RevPAR Raw Data'!$B$6:$BE$43,'RevPAR Raw Data'!I$1,FALSE)</f>
        <v>118.599101982326</v>
      </c>
      <c r="AW9" s="65">
        <f>VLOOKUP($A9,'RevPAR Raw Data'!$B$6:$BE$43,'RevPAR Raw Data'!J$1,FALSE)</f>
        <v>115.64663123955</v>
      </c>
      <c r="AX9" s="65">
        <f>VLOOKUP($A9,'RevPAR Raw Data'!$B$6:$BE$43,'RevPAR Raw Data'!K$1,FALSE)</f>
        <v>87.644954621447297</v>
      </c>
      <c r="AY9" s="66">
        <f>VLOOKUP($A9,'RevPAR Raw Data'!$B$6:$BE$43,'RevPAR Raw Data'!L$1,FALSE)</f>
        <v>96.070642464771893</v>
      </c>
      <c r="AZ9" s="65">
        <f>VLOOKUP($A9,'RevPAR Raw Data'!$B$6:$BE$43,'RevPAR Raw Data'!N$1,FALSE)</f>
        <v>69.829577262956704</v>
      </c>
      <c r="BA9" s="65">
        <f>VLOOKUP($A9,'RevPAR Raw Data'!$B$6:$BE$43,'RevPAR Raw Data'!O$1,FALSE)</f>
        <v>69.958973011702795</v>
      </c>
      <c r="BB9" s="66">
        <f>VLOOKUP($A9,'RevPAR Raw Data'!$B$6:$BE$43,'RevPAR Raw Data'!P$1,FALSE)</f>
        <v>69.894275137329799</v>
      </c>
      <c r="BC9" s="67">
        <f>VLOOKUP($A9,'RevPAR Raw Data'!$B$6:$BE$43,'RevPAR Raw Data'!R$1,FALSE)</f>
        <v>88.591680371216995</v>
      </c>
      <c r="BD9" s="63"/>
      <c r="BE9" s="59">
        <f>VLOOKUP($A9,'RevPAR Raw Data'!$B$6:$BE$43,'RevPAR Raw Data'!T$1,FALSE)</f>
        <v>35.899909488949497</v>
      </c>
      <c r="BF9" s="60">
        <f>VLOOKUP($A9,'RevPAR Raw Data'!$B$6:$BE$43,'RevPAR Raw Data'!U$1,FALSE)</f>
        <v>75.9167113210125</v>
      </c>
      <c r="BG9" s="60">
        <f>VLOOKUP($A9,'RevPAR Raw Data'!$B$6:$BE$43,'RevPAR Raw Data'!V$1,FALSE)</f>
        <v>93.510212316096002</v>
      </c>
      <c r="BH9" s="60">
        <f>VLOOKUP($A9,'RevPAR Raw Data'!$B$6:$BE$43,'RevPAR Raw Data'!W$1,FALSE)</f>
        <v>87.798306413621802</v>
      </c>
      <c r="BI9" s="60">
        <f>VLOOKUP($A9,'RevPAR Raw Data'!$B$6:$BE$43,'RevPAR Raw Data'!X$1,FALSE)</f>
        <v>54.9493339595873</v>
      </c>
      <c r="BJ9" s="61">
        <f>VLOOKUP($A9,'RevPAR Raw Data'!$B$6:$BE$43,'RevPAR Raw Data'!Y$1,FALSE)</f>
        <v>71.346751063937504</v>
      </c>
      <c r="BK9" s="60">
        <f>VLOOKUP($A9,'RevPAR Raw Data'!$B$6:$BE$43,'RevPAR Raw Data'!AA$1,FALSE)</f>
        <v>16.441333318562599</v>
      </c>
      <c r="BL9" s="60">
        <f>VLOOKUP($A9,'RevPAR Raw Data'!$B$6:$BE$43,'RevPAR Raw Data'!AB$1,FALSE)</f>
        <v>5.9485019023568002</v>
      </c>
      <c r="BM9" s="61">
        <f>VLOOKUP($A9,'RevPAR Raw Data'!$B$6:$BE$43,'RevPAR Raw Data'!AC$1,FALSE)</f>
        <v>10.942535077476499</v>
      </c>
      <c r="BN9" s="62">
        <f>VLOOKUP($A9,'RevPAR Raw Data'!$B$6:$BE$43,'RevPAR Raw Data'!AE$1,FALSE)</f>
        <v>52.616205031330402</v>
      </c>
    </row>
    <row r="10" spans="1:66" x14ac:dyDescent="0.25">
      <c r="A10" s="76" t="s">
        <v>26</v>
      </c>
      <c r="B10" s="59">
        <f>VLOOKUP($A10,'Occupancy Raw Data'!$B$8:$BE$45,'Occupancy Raw Data'!G$3,FALSE)</f>
        <v>48.658028690421098</v>
      </c>
      <c r="C10" s="60">
        <f>VLOOKUP($A10,'Occupancy Raw Data'!$B$8:$BE$45,'Occupancy Raw Data'!H$3,FALSE)</f>
        <v>71.378991207774106</v>
      </c>
      <c r="D10" s="60">
        <f>VLOOKUP($A10,'Occupancy Raw Data'!$B$8:$BE$45,'Occupancy Raw Data'!I$3,FALSE)</f>
        <v>84.914391485423394</v>
      </c>
      <c r="E10" s="60">
        <f>VLOOKUP($A10,'Occupancy Raw Data'!$B$8:$BE$45,'Occupancy Raw Data'!J$3,FALSE)</f>
        <v>84.509486348912503</v>
      </c>
      <c r="F10" s="60">
        <f>VLOOKUP($A10,'Occupancy Raw Data'!$B$8:$BE$45,'Occupancy Raw Data'!K$3,FALSE)</f>
        <v>74.074502545117994</v>
      </c>
      <c r="G10" s="61">
        <f>VLOOKUP($A10,'Occupancy Raw Data'!$B$8:$BE$45,'Occupancy Raw Data'!L$3,FALSE)</f>
        <v>72.707080055529801</v>
      </c>
      <c r="H10" s="60">
        <f>VLOOKUP($A10,'Occupancy Raw Data'!$B$8:$BE$45,'Occupancy Raw Data'!N$3,FALSE)</f>
        <v>60.585377140212799</v>
      </c>
      <c r="I10" s="60">
        <f>VLOOKUP($A10,'Occupancy Raw Data'!$B$8:$BE$45,'Occupancy Raw Data'!O$3,FALSE)</f>
        <v>61.823229986117497</v>
      </c>
      <c r="J10" s="61">
        <f>VLOOKUP($A10,'Occupancy Raw Data'!$B$8:$BE$45,'Occupancy Raw Data'!P$3,FALSE)</f>
        <v>61.204303563165197</v>
      </c>
      <c r="K10" s="62">
        <f>VLOOKUP($A10,'Occupancy Raw Data'!$B$8:$BE$45,'Occupancy Raw Data'!R$3,FALSE)</f>
        <v>69.420572486282794</v>
      </c>
      <c r="L10" s="63"/>
      <c r="M10" s="59">
        <f>VLOOKUP($A10,'Occupancy Raw Data'!$B$8:$BE$45,'Occupancy Raw Data'!T$3,FALSE)</f>
        <v>15.2505181360126</v>
      </c>
      <c r="N10" s="60">
        <f>VLOOKUP($A10,'Occupancy Raw Data'!$B$8:$BE$45,'Occupancy Raw Data'!U$3,FALSE)</f>
        <v>29.1937032804124</v>
      </c>
      <c r="O10" s="60">
        <f>VLOOKUP($A10,'Occupancy Raw Data'!$B$8:$BE$45,'Occupancy Raw Data'!V$3,FALSE)</f>
        <v>41.812018969981096</v>
      </c>
      <c r="P10" s="60">
        <f>VLOOKUP($A10,'Occupancy Raw Data'!$B$8:$BE$45,'Occupancy Raw Data'!W$3,FALSE)</f>
        <v>40.257478899575901</v>
      </c>
      <c r="Q10" s="60">
        <f>VLOOKUP($A10,'Occupancy Raw Data'!$B$8:$BE$45,'Occupancy Raw Data'!X$3,FALSE)</f>
        <v>31.6160326296142</v>
      </c>
      <c r="R10" s="61">
        <f>VLOOKUP($A10,'Occupancy Raw Data'!$B$8:$BE$45,'Occupancy Raw Data'!Y$3,FALSE)</f>
        <v>32.734826764619697</v>
      </c>
      <c r="S10" s="60">
        <f>VLOOKUP($A10,'Occupancy Raw Data'!$B$8:$BE$45,'Occupancy Raw Data'!AA$3,FALSE)</f>
        <v>2.6271553224645801</v>
      </c>
      <c r="T10" s="60">
        <f>VLOOKUP($A10,'Occupancy Raw Data'!$B$8:$BE$45,'Occupancy Raw Data'!AB$3,FALSE)</f>
        <v>2.3272778707383699</v>
      </c>
      <c r="U10" s="61">
        <f>VLOOKUP($A10,'Occupancy Raw Data'!$B$8:$BE$45,'Occupancy Raw Data'!AC$3,FALSE)</f>
        <v>2.4754809903966701</v>
      </c>
      <c r="V10" s="62">
        <f>VLOOKUP($A10,'Occupancy Raw Data'!$B$8:$BE$45,'Occupancy Raw Data'!AE$3,FALSE)</f>
        <v>23.545331998259002</v>
      </c>
      <c r="W10" s="63"/>
      <c r="X10" s="64">
        <f>VLOOKUP($A10,'ADR Raw Data'!$B$6:$BE$43,'ADR Raw Data'!G$1,FALSE)</f>
        <v>142.26853067047</v>
      </c>
      <c r="Y10" s="65">
        <f>VLOOKUP($A10,'ADR Raw Data'!$B$6:$BE$43,'ADR Raw Data'!H$1,FALSE)</f>
        <v>173.023880064829</v>
      </c>
      <c r="Z10" s="65">
        <f>VLOOKUP($A10,'ADR Raw Data'!$B$6:$BE$43,'ADR Raw Data'!I$1,FALSE)</f>
        <v>196.27614713896401</v>
      </c>
      <c r="AA10" s="65">
        <f>VLOOKUP($A10,'ADR Raw Data'!$B$6:$BE$43,'ADR Raw Data'!J$1,FALSE)</f>
        <v>192.93563312799401</v>
      </c>
      <c r="AB10" s="65">
        <f>VLOOKUP($A10,'ADR Raw Data'!$B$6:$BE$43,'ADR Raw Data'!K$1,FALSE)</f>
        <v>158.75794783695099</v>
      </c>
      <c r="AC10" s="66">
        <f>VLOOKUP($A10,'ADR Raw Data'!$B$6:$BE$43,'ADR Raw Data'!L$1,FALSE)</f>
        <v>176.06057917515199</v>
      </c>
      <c r="AD10" s="65">
        <f>VLOOKUP($A10,'ADR Raw Data'!$B$6:$BE$43,'ADR Raw Data'!N$1,FALSE)</f>
        <v>128.90381898033201</v>
      </c>
      <c r="AE10" s="65">
        <f>VLOOKUP($A10,'ADR Raw Data'!$B$6:$BE$43,'ADR Raw Data'!O$1,FALSE)</f>
        <v>124.21133794910099</v>
      </c>
      <c r="AF10" s="66">
        <f>VLOOKUP($A10,'ADR Raw Data'!$B$6:$BE$43,'ADR Raw Data'!P$1,FALSE)</f>
        <v>126.533852187883</v>
      </c>
      <c r="AG10" s="67">
        <f>VLOOKUP($A10,'ADR Raw Data'!$B$6:$BE$43,'ADR Raw Data'!R$1,FALSE)</f>
        <v>163.584866801571</v>
      </c>
      <c r="AH10" s="63"/>
      <c r="AI10" s="59">
        <f>VLOOKUP($A10,'ADR Raw Data'!$B$6:$BE$43,'ADR Raw Data'!T$1,FALSE)</f>
        <v>20.273859958607002</v>
      </c>
      <c r="AJ10" s="60">
        <f>VLOOKUP($A10,'ADR Raw Data'!$B$6:$BE$43,'ADR Raw Data'!U$1,FALSE)</f>
        <v>29.083668049907999</v>
      </c>
      <c r="AK10" s="60">
        <f>VLOOKUP($A10,'ADR Raw Data'!$B$6:$BE$43,'ADR Raw Data'!V$1,FALSE)</f>
        <v>38.927873645865603</v>
      </c>
      <c r="AL10" s="60">
        <f>VLOOKUP($A10,'ADR Raw Data'!$B$6:$BE$43,'ADR Raw Data'!W$1,FALSE)</f>
        <v>39.926151031458801</v>
      </c>
      <c r="AM10" s="60">
        <f>VLOOKUP($A10,'ADR Raw Data'!$B$6:$BE$43,'ADR Raw Data'!X$1,FALSE)</f>
        <v>28.657917699074599</v>
      </c>
      <c r="AN10" s="61">
        <f>VLOOKUP($A10,'ADR Raw Data'!$B$6:$BE$43,'ADR Raw Data'!Y$1,FALSE)</f>
        <v>33.528309447528997</v>
      </c>
      <c r="AO10" s="60">
        <f>VLOOKUP($A10,'ADR Raw Data'!$B$6:$BE$43,'ADR Raw Data'!AA$1,FALSE)</f>
        <v>13.1546718918735</v>
      </c>
      <c r="AP10" s="60">
        <f>VLOOKUP($A10,'ADR Raw Data'!$B$6:$BE$43,'ADR Raw Data'!AB$1,FALSE)</f>
        <v>8.72533316953559</v>
      </c>
      <c r="AQ10" s="61">
        <f>VLOOKUP($A10,'ADR Raw Data'!$B$6:$BE$43,'ADR Raw Data'!AC$1,FALSE)</f>
        <v>10.9142214867377</v>
      </c>
      <c r="AR10" s="62">
        <f>VLOOKUP($A10,'ADR Raw Data'!$B$6:$BE$43,'ADR Raw Data'!AE$1,FALSE)</f>
        <v>29.3610628541228</v>
      </c>
      <c r="AS10" s="50"/>
      <c r="AT10" s="64">
        <f>VLOOKUP($A10,'RevPAR Raw Data'!$B$6:$BE$43,'RevPAR Raw Data'!G$1,FALSE)</f>
        <v>69.225062471078203</v>
      </c>
      <c r="AU10" s="65">
        <f>VLOOKUP($A10,'RevPAR Raw Data'!$B$6:$BE$43,'RevPAR Raw Data'!H$1,FALSE)</f>
        <v>123.502700138824</v>
      </c>
      <c r="AV10" s="65">
        <f>VLOOKUP($A10,'RevPAR Raw Data'!$B$6:$BE$43,'RevPAR Raw Data'!I$1,FALSE)</f>
        <v>166.666695974086</v>
      </c>
      <c r="AW10" s="65">
        <f>VLOOKUP($A10,'RevPAR Raw Data'!$B$6:$BE$43,'RevPAR Raw Data'!J$1,FALSE)</f>
        <v>163.04891254048999</v>
      </c>
      <c r="AX10" s="65">
        <f>VLOOKUP($A10,'RevPAR Raw Data'!$B$6:$BE$43,'RevPAR Raw Data'!K$1,FALSE)</f>
        <v>117.59916011105901</v>
      </c>
      <c r="AY10" s="66">
        <f>VLOOKUP($A10,'RevPAR Raw Data'!$B$6:$BE$43,'RevPAR Raw Data'!L$1,FALSE)</f>
        <v>128.00850624710699</v>
      </c>
      <c r="AZ10" s="65">
        <f>VLOOKUP($A10,'RevPAR Raw Data'!$B$6:$BE$43,'RevPAR Raw Data'!N$1,FALSE)</f>
        <v>78.096864877371502</v>
      </c>
      <c r="BA10" s="65">
        <f>VLOOKUP($A10,'RevPAR Raw Data'!$B$6:$BE$43,'RevPAR Raw Data'!O$1,FALSE)</f>
        <v>76.791461129106807</v>
      </c>
      <c r="BB10" s="66">
        <f>VLOOKUP($A10,'RevPAR Raw Data'!$B$6:$BE$43,'RevPAR Raw Data'!P$1,FALSE)</f>
        <v>77.444163003239197</v>
      </c>
      <c r="BC10" s="67">
        <f>VLOOKUP($A10,'RevPAR Raw Data'!$B$6:$BE$43,'RevPAR Raw Data'!R$1,FALSE)</f>
        <v>113.561551034573</v>
      </c>
      <c r="BD10" s="63"/>
      <c r="BE10" s="59">
        <f>VLOOKUP($A10,'RevPAR Raw Data'!$B$6:$BE$43,'RevPAR Raw Data'!T$1,FALSE)</f>
        <v>38.6162467844769</v>
      </c>
      <c r="BF10" s="60">
        <f>VLOOKUP($A10,'RevPAR Raw Data'!$B$6:$BE$43,'RevPAR Raw Data'!U$1,FALSE)</f>
        <v>66.767971083870705</v>
      </c>
      <c r="BG10" s="60">
        <f>VLOOKUP($A10,'RevPAR Raw Data'!$B$6:$BE$43,'RevPAR Raw Data'!V$1,FALSE)</f>
        <v>97.016422529266293</v>
      </c>
      <c r="BH10" s="60">
        <f>VLOOKUP($A10,'RevPAR Raw Data'!$B$6:$BE$43,'RevPAR Raw Data'!W$1,FALSE)</f>
        <v>96.256891757937098</v>
      </c>
      <c r="BI10" s="60">
        <f>VLOOKUP($A10,'RevPAR Raw Data'!$B$6:$BE$43,'RevPAR Raw Data'!X$1,FALSE)</f>
        <v>69.334446939396202</v>
      </c>
      <c r="BJ10" s="61">
        <f>VLOOKUP($A10,'RevPAR Raw Data'!$B$6:$BE$43,'RevPAR Raw Data'!Y$1,FALSE)</f>
        <v>77.238570226903093</v>
      </c>
      <c r="BK10" s="60">
        <f>VLOOKUP($A10,'RevPAR Raw Data'!$B$6:$BE$43,'RevPAR Raw Data'!AA$1,FALSE)</f>
        <v>16.1274208770981</v>
      </c>
      <c r="BL10" s="60">
        <f>VLOOKUP($A10,'RevPAR Raw Data'!$B$6:$BE$43,'RevPAR Raw Data'!AB$1,FALSE)</f>
        <v>11.255673788276701</v>
      </c>
      <c r="BM10" s="61">
        <f>VLOOKUP($A10,'RevPAR Raw Data'!$B$6:$BE$43,'RevPAR Raw Data'!AC$1,FALSE)</f>
        <v>13.6598819552883</v>
      </c>
      <c r="BN10" s="62">
        <f>VLOOKUP($A10,'RevPAR Raw Data'!$B$6:$BE$43,'RevPAR Raw Data'!AE$1,FALSE)</f>
        <v>59.819554579602602</v>
      </c>
    </row>
    <row r="11" spans="1:66" x14ac:dyDescent="0.25">
      <c r="A11" s="76" t="s">
        <v>24</v>
      </c>
      <c r="B11" s="59">
        <f>VLOOKUP($A11,'Occupancy Raw Data'!$B$8:$BE$45,'Occupancy Raw Data'!G$3,FALSE)</f>
        <v>49.262951003790498</v>
      </c>
      <c r="C11" s="60">
        <f>VLOOKUP($A11,'Occupancy Raw Data'!$B$8:$BE$45,'Occupancy Raw Data'!H$3,FALSE)</f>
        <v>62.585989049557703</v>
      </c>
      <c r="D11" s="60">
        <f>VLOOKUP($A11,'Occupancy Raw Data'!$B$8:$BE$45,'Occupancy Raw Data'!I$3,FALSE)</f>
        <v>65.253404464411005</v>
      </c>
      <c r="E11" s="60">
        <f>VLOOKUP($A11,'Occupancy Raw Data'!$B$8:$BE$45,'Occupancy Raw Data'!J$3,FALSE)</f>
        <v>66.516917029341499</v>
      </c>
      <c r="F11" s="60">
        <f>VLOOKUP($A11,'Occupancy Raw Data'!$B$8:$BE$45,'Occupancy Raw Data'!K$3,FALSE)</f>
        <v>59.342973466236103</v>
      </c>
      <c r="G11" s="61">
        <f>VLOOKUP($A11,'Occupancy Raw Data'!$B$8:$BE$45,'Occupancy Raw Data'!L$3,FALSE)</f>
        <v>60.592447002667399</v>
      </c>
      <c r="H11" s="60">
        <f>VLOOKUP($A11,'Occupancy Raw Data'!$B$8:$BE$45,'Occupancy Raw Data'!N$3,FALSE)</f>
        <v>63.316018531517599</v>
      </c>
      <c r="I11" s="60">
        <f>VLOOKUP($A11,'Occupancy Raw Data'!$B$8:$BE$45,'Occupancy Raw Data'!O$3,FALSE)</f>
        <v>70.026674154148495</v>
      </c>
      <c r="J11" s="61">
        <f>VLOOKUP($A11,'Occupancy Raw Data'!$B$8:$BE$45,'Occupancy Raw Data'!P$3,FALSE)</f>
        <v>66.671346342833004</v>
      </c>
      <c r="K11" s="62">
        <f>VLOOKUP($A11,'Occupancy Raw Data'!$B$8:$BE$45,'Occupancy Raw Data'!R$3,FALSE)</f>
        <v>62.329275385571798</v>
      </c>
      <c r="L11" s="63"/>
      <c r="M11" s="59">
        <f>VLOOKUP($A11,'Occupancy Raw Data'!$B$8:$BE$45,'Occupancy Raw Data'!T$3,FALSE)</f>
        <v>-2.1860306932387901</v>
      </c>
      <c r="N11" s="60">
        <f>VLOOKUP($A11,'Occupancy Raw Data'!$B$8:$BE$45,'Occupancy Raw Data'!U$3,FALSE)</f>
        <v>9.3888813345600592</v>
      </c>
      <c r="O11" s="60">
        <f>VLOOKUP($A11,'Occupancy Raw Data'!$B$8:$BE$45,'Occupancy Raw Data'!V$3,FALSE)</f>
        <v>11.356698753562601</v>
      </c>
      <c r="P11" s="60">
        <f>VLOOKUP($A11,'Occupancy Raw Data'!$B$8:$BE$45,'Occupancy Raw Data'!W$3,FALSE)</f>
        <v>15.5962394902272</v>
      </c>
      <c r="Q11" s="60">
        <f>VLOOKUP($A11,'Occupancy Raw Data'!$B$8:$BE$45,'Occupancy Raw Data'!X$3,FALSE)</f>
        <v>7.0863288894969303</v>
      </c>
      <c r="R11" s="61">
        <f>VLOOKUP($A11,'Occupancy Raw Data'!$B$8:$BE$45,'Occupancy Raw Data'!Y$3,FALSE)</f>
        <v>8.5360386900379801</v>
      </c>
      <c r="S11" s="60">
        <f>VLOOKUP($A11,'Occupancy Raw Data'!$B$8:$BE$45,'Occupancy Raw Data'!AA$3,FALSE)</f>
        <v>3.2957722585201199</v>
      </c>
      <c r="T11" s="60">
        <f>VLOOKUP($A11,'Occupancy Raw Data'!$B$8:$BE$45,'Occupancy Raw Data'!AB$3,FALSE)</f>
        <v>-2.0018162975596598</v>
      </c>
      <c r="U11" s="61">
        <f>VLOOKUP($A11,'Occupancy Raw Data'!$B$8:$BE$45,'Occupancy Raw Data'!AC$3,FALSE)</f>
        <v>0.444232170335704</v>
      </c>
      <c r="V11" s="62">
        <f>VLOOKUP($A11,'Occupancy Raw Data'!$B$8:$BE$45,'Occupancy Raw Data'!AE$3,FALSE)</f>
        <v>5.9280214956832902</v>
      </c>
      <c r="W11" s="63"/>
      <c r="X11" s="64">
        <f>VLOOKUP($A11,'ADR Raw Data'!$B$6:$BE$43,'ADR Raw Data'!G$1,FALSE)</f>
        <v>119.005950413223</v>
      </c>
      <c r="Y11" s="65">
        <f>VLOOKUP($A11,'ADR Raw Data'!$B$6:$BE$43,'ADR Raw Data'!H$1,FALSE)</f>
        <v>123.977267833109</v>
      </c>
      <c r="Z11" s="65">
        <f>VLOOKUP($A11,'ADR Raw Data'!$B$6:$BE$43,'ADR Raw Data'!I$1,FALSE)</f>
        <v>118.46140275387199</v>
      </c>
      <c r="AA11" s="65">
        <f>VLOOKUP($A11,'ADR Raw Data'!$B$6:$BE$43,'ADR Raw Data'!J$1,FALSE)</f>
        <v>121.52781131279001</v>
      </c>
      <c r="AB11" s="65">
        <f>VLOOKUP($A11,'ADR Raw Data'!$B$6:$BE$43,'ADR Raw Data'!K$1,FALSE)</f>
        <v>113.396496333096</v>
      </c>
      <c r="AC11" s="66">
        <f>VLOOKUP($A11,'ADR Raw Data'!$B$6:$BE$43,'ADR Raw Data'!L$1,FALSE)</f>
        <v>119.37056997219599</v>
      </c>
      <c r="AD11" s="65">
        <f>VLOOKUP($A11,'ADR Raw Data'!$B$6:$BE$43,'ADR Raw Data'!N$1,FALSE)</f>
        <v>140.70428603104199</v>
      </c>
      <c r="AE11" s="65">
        <f>VLOOKUP($A11,'ADR Raw Data'!$B$6:$BE$43,'ADR Raw Data'!O$1,FALSE)</f>
        <v>148.95064354450599</v>
      </c>
      <c r="AF11" s="66">
        <f>VLOOKUP($A11,'ADR Raw Data'!$B$6:$BE$43,'ADR Raw Data'!P$1,FALSE)</f>
        <v>145.03496946725599</v>
      </c>
      <c r="AG11" s="67">
        <f>VLOOKUP($A11,'ADR Raw Data'!$B$6:$BE$43,'ADR Raw Data'!R$1,FALSE)</f>
        <v>127.214075551837</v>
      </c>
      <c r="AH11" s="63"/>
      <c r="AI11" s="59">
        <f>VLOOKUP($A11,'ADR Raw Data'!$B$6:$BE$43,'ADR Raw Data'!T$1,FALSE)</f>
        <v>11.1061695280126</v>
      </c>
      <c r="AJ11" s="60">
        <f>VLOOKUP($A11,'ADR Raw Data'!$B$6:$BE$43,'ADR Raw Data'!U$1,FALSE)</f>
        <v>13.1886863577345</v>
      </c>
      <c r="AK11" s="60">
        <f>VLOOKUP($A11,'ADR Raw Data'!$B$6:$BE$43,'ADR Raw Data'!V$1,FALSE)</f>
        <v>8.6377483682257008</v>
      </c>
      <c r="AL11" s="60">
        <f>VLOOKUP($A11,'ADR Raw Data'!$B$6:$BE$43,'ADR Raw Data'!W$1,FALSE)</f>
        <v>13.2253988746392</v>
      </c>
      <c r="AM11" s="60">
        <f>VLOOKUP($A11,'ADR Raw Data'!$B$6:$BE$43,'ADR Raw Data'!X$1,FALSE)</f>
        <v>-1.8728533896338899</v>
      </c>
      <c r="AN11" s="61">
        <f>VLOOKUP($A11,'ADR Raw Data'!$B$6:$BE$43,'ADR Raw Data'!Y$1,FALSE)</f>
        <v>8.7800995413657095</v>
      </c>
      <c r="AO11" s="60">
        <f>VLOOKUP($A11,'ADR Raw Data'!$B$6:$BE$43,'ADR Raw Data'!AA$1,FALSE)</f>
        <v>1.15284695085711</v>
      </c>
      <c r="AP11" s="60">
        <f>VLOOKUP($A11,'ADR Raw Data'!$B$6:$BE$43,'ADR Raw Data'!AB$1,FALSE)</f>
        <v>1.67781903106904</v>
      </c>
      <c r="AQ11" s="61">
        <f>VLOOKUP($A11,'ADR Raw Data'!$B$6:$BE$43,'ADR Raw Data'!AC$1,FALSE)</f>
        <v>1.3666167398783899</v>
      </c>
      <c r="AR11" s="62">
        <f>VLOOKUP($A11,'ADR Raw Data'!$B$6:$BE$43,'ADR Raw Data'!AE$1,FALSE)</f>
        <v>5.5871466285342102</v>
      </c>
      <c r="AS11" s="50"/>
      <c r="AT11" s="64">
        <f>VLOOKUP($A11,'RevPAR Raw Data'!$B$6:$BE$43,'RevPAR Raw Data'!G$1,FALSE)</f>
        <v>58.625843043661298</v>
      </c>
      <c r="AU11" s="65">
        <f>VLOOKUP($A11,'RevPAR Raw Data'!$B$6:$BE$43,'RevPAR Raw Data'!H$1,FALSE)</f>
        <v>77.5923992699705</v>
      </c>
      <c r="AV11" s="65">
        <f>VLOOKUP($A11,'RevPAR Raw Data'!$B$6:$BE$43,'RevPAR Raw Data'!I$1,FALSE)</f>
        <v>77.300098273199396</v>
      </c>
      <c r="AW11" s="65">
        <f>VLOOKUP($A11,'RevPAR Raw Data'!$B$6:$BE$43,'RevPAR Raw Data'!J$1,FALSE)</f>
        <v>80.836553418503399</v>
      </c>
      <c r="AX11" s="65">
        <f>VLOOKUP($A11,'RevPAR Raw Data'!$B$6:$BE$43,'RevPAR Raw Data'!K$1,FALSE)</f>
        <v>67.292852730590994</v>
      </c>
      <c r="AY11" s="66">
        <f>VLOOKUP($A11,'RevPAR Raw Data'!$B$6:$BE$43,'RevPAR Raw Data'!L$1,FALSE)</f>
        <v>72.329549347185093</v>
      </c>
      <c r="AZ11" s="65">
        <f>VLOOKUP($A11,'RevPAR Raw Data'!$B$6:$BE$43,'RevPAR Raw Data'!N$1,FALSE)</f>
        <v>89.088351818054093</v>
      </c>
      <c r="BA11" s="65">
        <f>VLOOKUP($A11,'RevPAR Raw Data'!$B$6:$BE$43,'RevPAR Raw Data'!O$1,FALSE)</f>
        <v>104.305181805419</v>
      </c>
      <c r="BB11" s="66">
        <f>VLOOKUP($A11,'RevPAR Raw Data'!$B$6:$BE$43,'RevPAR Raw Data'!P$1,FALSE)</f>
        <v>96.696766811736595</v>
      </c>
      <c r="BC11" s="67">
        <f>VLOOKUP($A11,'RevPAR Raw Data'!$B$6:$BE$43,'RevPAR Raw Data'!R$1,FALSE)</f>
        <v>79.291611479914096</v>
      </c>
      <c r="BD11" s="63"/>
      <c r="BE11" s="59">
        <f>VLOOKUP($A11,'RevPAR Raw Data'!$B$6:$BE$43,'RevPAR Raw Data'!T$1,FALSE)</f>
        <v>8.6773545600483697</v>
      </c>
      <c r="BF11" s="60">
        <f>VLOOKUP($A11,'RevPAR Raw Data'!$B$6:$BE$43,'RevPAR Raw Data'!U$1,FALSE)</f>
        <v>23.8158378040096</v>
      </c>
      <c r="BG11" s="60">
        <f>VLOOKUP($A11,'RevPAR Raw Data'!$B$6:$BE$43,'RevPAR Raw Data'!V$1,FALSE)</f>
        <v>20.9754101830585</v>
      </c>
      <c r="BH11" s="60">
        <f>VLOOKUP($A11,'RevPAR Raw Data'!$B$6:$BE$43,'RevPAR Raw Data'!W$1,FALSE)</f>
        <v>30.884303246893001</v>
      </c>
      <c r="BI11" s="60">
        <f>VLOOKUP($A11,'RevPAR Raw Data'!$B$6:$BE$43,'RevPAR Raw Data'!X$1,FALSE)</f>
        <v>5.0807589490554896</v>
      </c>
      <c r="BJ11" s="61">
        <f>VLOOKUP($A11,'RevPAR Raw Data'!$B$6:$BE$43,'RevPAR Raw Data'!Y$1,FALSE)</f>
        <v>18.065610925278499</v>
      </c>
      <c r="BK11" s="60">
        <f>VLOOKUP($A11,'RevPAR Raw Data'!$B$6:$BE$43,'RevPAR Raw Data'!AA$1,FALSE)</f>
        <v>4.4866144193667798</v>
      </c>
      <c r="BL11" s="60">
        <f>VLOOKUP($A11,'RevPAR Raw Data'!$B$6:$BE$43,'RevPAR Raw Data'!AB$1,FALSE)</f>
        <v>-0.35758412129811101</v>
      </c>
      <c r="BM11" s="61">
        <f>VLOOKUP($A11,'RevPAR Raw Data'!$B$6:$BE$43,'RevPAR Raw Data'!AC$1,FALSE)</f>
        <v>1.8169198614178299</v>
      </c>
      <c r="BN11" s="62">
        <f>VLOOKUP($A11,'RevPAR Raw Data'!$B$6:$BE$43,'RevPAR Raw Data'!AE$1,FALSE)</f>
        <v>11.846375377352301</v>
      </c>
    </row>
    <row r="12" spans="1:66" x14ac:dyDescent="0.25">
      <c r="A12" s="76" t="s">
        <v>27</v>
      </c>
      <c r="B12" s="59">
        <f>VLOOKUP($A12,'Occupancy Raw Data'!$B$8:$BE$45,'Occupancy Raw Data'!G$3,FALSE)</f>
        <v>52.314868804664698</v>
      </c>
      <c r="C12" s="60">
        <f>VLOOKUP($A12,'Occupancy Raw Data'!$B$8:$BE$45,'Occupancy Raw Data'!H$3,FALSE)</f>
        <v>60.909620991253597</v>
      </c>
      <c r="D12" s="60">
        <f>VLOOKUP($A12,'Occupancy Raw Data'!$B$8:$BE$45,'Occupancy Raw Data'!I$3,FALSE)</f>
        <v>63.906705539358597</v>
      </c>
      <c r="E12" s="60">
        <f>VLOOKUP($A12,'Occupancy Raw Data'!$B$8:$BE$45,'Occupancy Raw Data'!J$3,FALSE)</f>
        <v>63.2069970845481</v>
      </c>
      <c r="F12" s="60">
        <f>VLOOKUP($A12,'Occupancy Raw Data'!$B$8:$BE$45,'Occupancy Raw Data'!K$3,FALSE)</f>
        <v>66.029154518950406</v>
      </c>
      <c r="G12" s="61">
        <f>VLOOKUP($A12,'Occupancy Raw Data'!$B$8:$BE$45,'Occupancy Raw Data'!L$3,FALSE)</f>
        <v>61.2734693877551</v>
      </c>
      <c r="H12" s="60">
        <f>VLOOKUP($A12,'Occupancy Raw Data'!$B$8:$BE$45,'Occupancy Raw Data'!N$3,FALSE)</f>
        <v>70.577259475218597</v>
      </c>
      <c r="I12" s="60">
        <f>VLOOKUP($A12,'Occupancy Raw Data'!$B$8:$BE$45,'Occupancy Raw Data'!O$3,FALSE)</f>
        <v>72.384839650145693</v>
      </c>
      <c r="J12" s="61">
        <f>VLOOKUP($A12,'Occupancy Raw Data'!$B$8:$BE$45,'Occupancy Raw Data'!P$3,FALSE)</f>
        <v>71.481049562682202</v>
      </c>
      <c r="K12" s="62">
        <f>VLOOKUP($A12,'Occupancy Raw Data'!$B$8:$BE$45,'Occupancy Raw Data'!R$3,FALSE)</f>
        <v>64.189920866305698</v>
      </c>
      <c r="L12" s="63"/>
      <c r="M12" s="59">
        <f>VLOOKUP($A12,'Occupancy Raw Data'!$B$8:$BE$45,'Occupancy Raw Data'!T$3,FALSE)</f>
        <v>-6.64530087913678</v>
      </c>
      <c r="N12" s="60">
        <f>VLOOKUP($A12,'Occupancy Raw Data'!$B$8:$BE$45,'Occupancy Raw Data'!U$3,FALSE)</f>
        <v>2.2894145568805002</v>
      </c>
      <c r="O12" s="60">
        <f>VLOOKUP($A12,'Occupancy Raw Data'!$B$8:$BE$45,'Occupancy Raw Data'!V$3,FALSE)</f>
        <v>4.6914484731151296</v>
      </c>
      <c r="P12" s="60">
        <f>VLOOKUP($A12,'Occupancy Raw Data'!$B$8:$BE$45,'Occupancy Raw Data'!W$3,FALSE)</f>
        <v>1.4847843184043401</v>
      </c>
      <c r="Q12" s="60">
        <f>VLOOKUP($A12,'Occupancy Raw Data'!$B$8:$BE$45,'Occupancy Raw Data'!X$3,FALSE)</f>
        <v>8.3344252063270794</v>
      </c>
      <c r="R12" s="61">
        <f>VLOOKUP($A12,'Occupancy Raw Data'!$B$8:$BE$45,'Occupancy Raw Data'!Y$3,FALSE)</f>
        <v>2.1702311524679998</v>
      </c>
      <c r="S12" s="60">
        <f>VLOOKUP($A12,'Occupancy Raw Data'!$B$8:$BE$45,'Occupancy Raw Data'!AA$3,FALSE)</f>
        <v>-3.27715105086601</v>
      </c>
      <c r="T12" s="60">
        <f>VLOOKUP($A12,'Occupancy Raw Data'!$B$8:$BE$45,'Occupancy Raw Data'!AB$3,FALSE)</f>
        <v>-6.0106978096710497</v>
      </c>
      <c r="U12" s="61">
        <f>VLOOKUP($A12,'Occupancy Raw Data'!$B$8:$BE$45,'Occupancy Raw Data'!AC$3,FALSE)</f>
        <v>-4.6807893811005599</v>
      </c>
      <c r="V12" s="62">
        <f>VLOOKUP($A12,'Occupancy Raw Data'!$B$8:$BE$45,'Occupancy Raw Data'!AE$3,FALSE)</f>
        <v>-0.113976551355713</v>
      </c>
      <c r="W12" s="63"/>
      <c r="X12" s="64">
        <f>VLOOKUP($A12,'ADR Raw Data'!$B$6:$BE$43,'ADR Raw Data'!G$1,FALSE)</f>
        <v>85.343771734284402</v>
      </c>
      <c r="Y12" s="65">
        <f>VLOOKUP($A12,'ADR Raw Data'!$B$6:$BE$43,'ADR Raw Data'!H$1,FALSE)</f>
        <v>89.362938923990001</v>
      </c>
      <c r="Z12" s="65">
        <f>VLOOKUP($A12,'ADR Raw Data'!$B$6:$BE$43,'ADR Raw Data'!I$1,FALSE)</f>
        <v>90.597140510948904</v>
      </c>
      <c r="AA12" s="65">
        <f>VLOOKUP($A12,'ADR Raw Data'!$B$6:$BE$43,'ADR Raw Data'!J$1,FALSE)</f>
        <v>91.574464944649407</v>
      </c>
      <c r="AB12" s="65">
        <f>VLOOKUP($A12,'ADR Raw Data'!$B$6:$BE$43,'ADR Raw Data'!K$1,FALSE)</f>
        <v>94.250423878488107</v>
      </c>
      <c r="AC12" s="66">
        <f>VLOOKUP($A12,'ADR Raw Data'!$B$6:$BE$43,'ADR Raw Data'!L$1,FALSE)</f>
        <v>90.443706748886598</v>
      </c>
      <c r="AD12" s="65">
        <f>VLOOKUP($A12,'ADR Raw Data'!$B$6:$BE$43,'ADR Raw Data'!N$1,FALSE)</f>
        <v>102.73851784534</v>
      </c>
      <c r="AE12" s="65">
        <f>VLOOKUP($A12,'ADR Raw Data'!$B$6:$BE$43,'ADR Raw Data'!O$1,FALSE)</f>
        <v>100.738458192363</v>
      </c>
      <c r="AF12" s="66">
        <f>VLOOKUP($A12,'ADR Raw Data'!$B$6:$BE$43,'ADR Raw Data'!P$1,FALSE)</f>
        <v>101.725843869809</v>
      </c>
      <c r="AG12" s="67">
        <f>VLOOKUP($A12,'ADR Raw Data'!$B$6:$BE$43,'ADR Raw Data'!R$1,FALSE)</f>
        <v>94.033317934077303</v>
      </c>
      <c r="AH12" s="63"/>
      <c r="AI12" s="59">
        <f>VLOOKUP($A12,'ADR Raw Data'!$B$6:$BE$43,'ADR Raw Data'!T$1,FALSE)</f>
        <v>4.1895427507404701</v>
      </c>
      <c r="AJ12" s="60">
        <f>VLOOKUP($A12,'ADR Raw Data'!$B$6:$BE$43,'ADR Raw Data'!U$1,FALSE)</f>
        <v>8.6863548890068394</v>
      </c>
      <c r="AK12" s="60">
        <f>VLOOKUP($A12,'ADR Raw Data'!$B$6:$BE$43,'ADR Raw Data'!V$1,FALSE)</f>
        <v>7.9328196425200197</v>
      </c>
      <c r="AL12" s="60">
        <f>VLOOKUP($A12,'ADR Raw Data'!$B$6:$BE$43,'ADR Raw Data'!W$1,FALSE)</f>
        <v>8.9837262865184506</v>
      </c>
      <c r="AM12" s="60">
        <f>VLOOKUP($A12,'ADR Raw Data'!$B$6:$BE$43,'ADR Raw Data'!X$1,FALSE)</f>
        <v>13.749844173635999</v>
      </c>
      <c r="AN12" s="61">
        <f>VLOOKUP($A12,'ADR Raw Data'!$B$6:$BE$43,'ADR Raw Data'!Y$1,FALSE)</f>
        <v>8.9458223704959803</v>
      </c>
      <c r="AO12" s="60">
        <f>VLOOKUP($A12,'ADR Raw Data'!$B$6:$BE$43,'ADR Raw Data'!AA$1,FALSE)</f>
        <v>11.0872025994297</v>
      </c>
      <c r="AP12" s="60">
        <f>VLOOKUP($A12,'ADR Raw Data'!$B$6:$BE$43,'ADR Raw Data'!AB$1,FALSE)</f>
        <v>6.0560034839098797</v>
      </c>
      <c r="AQ12" s="61">
        <f>VLOOKUP($A12,'ADR Raw Data'!$B$6:$BE$43,'ADR Raw Data'!AC$1,FALSE)</f>
        <v>8.4855020994729404</v>
      </c>
      <c r="AR12" s="62">
        <f>VLOOKUP($A12,'ADR Raw Data'!$B$6:$BE$43,'ADR Raw Data'!AE$1,FALSE)</f>
        <v>8.5810570644567594</v>
      </c>
      <c r="AS12" s="50"/>
      <c r="AT12" s="64">
        <f>VLOOKUP($A12,'RevPAR Raw Data'!$B$6:$BE$43,'RevPAR Raw Data'!G$1,FALSE)</f>
        <v>44.647482215743402</v>
      </c>
      <c r="AU12" s="65">
        <f>VLOOKUP($A12,'RevPAR Raw Data'!$B$6:$BE$43,'RevPAR Raw Data'!H$1,FALSE)</f>
        <v>54.430627405247797</v>
      </c>
      <c r="AV12" s="65">
        <f>VLOOKUP($A12,'RevPAR Raw Data'!$B$6:$BE$43,'RevPAR Raw Data'!I$1,FALSE)</f>
        <v>57.897647813410998</v>
      </c>
      <c r="AW12" s="65">
        <f>VLOOKUP($A12,'RevPAR Raw Data'!$B$6:$BE$43,'RevPAR Raw Data'!J$1,FALSE)</f>
        <v>57.881469387755097</v>
      </c>
      <c r="AX12" s="65">
        <f>VLOOKUP($A12,'RevPAR Raw Data'!$B$6:$BE$43,'RevPAR Raw Data'!K$1,FALSE)</f>
        <v>62.232758017492699</v>
      </c>
      <c r="AY12" s="66">
        <f>VLOOKUP($A12,'RevPAR Raw Data'!$B$6:$BE$43,'RevPAR Raw Data'!L$1,FALSE)</f>
        <v>55.417996967930002</v>
      </c>
      <c r="AZ12" s="65">
        <f>VLOOKUP($A12,'RevPAR Raw Data'!$B$6:$BE$43,'RevPAR Raw Data'!N$1,FALSE)</f>
        <v>72.510030320699698</v>
      </c>
      <c r="BA12" s="65">
        <f>VLOOKUP($A12,'RevPAR Raw Data'!$B$6:$BE$43,'RevPAR Raw Data'!O$1,FALSE)</f>
        <v>72.919371428571395</v>
      </c>
      <c r="BB12" s="66">
        <f>VLOOKUP($A12,'RevPAR Raw Data'!$B$6:$BE$43,'RevPAR Raw Data'!P$1,FALSE)</f>
        <v>72.714700874635497</v>
      </c>
      <c r="BC12" s="67">
        <f>VLOOKUP($A12,'RevPAR Raw Data'!$B$6:$BE$43,'RevPAR Raw Data'!R$1,FALSE)</f>
        <v>60.359912369845802</v>
      </c>
      <c r="BD12" s="63"/>
      <c r="BE12" s="59">
        <f>VLOOKUP($A12,'RevPAR Raw Data'!$B$6:$BE$43,'RevPAR Raw Data'!T$1,FALSE)</f>
        <v>-2.7341658496430701</v>
      </c>
      <c r="BF12" s="60">
        <f>VLOOKUP($A12,'RevPAR Raw Data'!$B$6:$BE$43,'RevPAR Raw Data'!U$1,FALSE)</f>
        <v>11.1746361191785</v>
      </c>
      <c r="BG12" s="60">
        <f>VLOOKUP($A12,'RevPAR Raw Data'!$B$6:$BE$43,'RevPAR Raw Data'!V$1,FALSE)</f>
        <v>12.996432261629099</v>
      </c>
      <c r="BH12" s="60">
        <f>VLOOKUP($A12,'RevPAR Raw Data'!$B$6:$BE$43,'RevPAR Raw Data'!W$1,FALSE)</f>
        <v>10.6018995640333</v>
      </c>
      <c r="BI12" s="60">
        <f>VLOOKUP($A12,'RevPAR Raw Data'!$B$6:$BE$43,'RevPAR Raw Data'!X$1,FALSE)</f>
        <v>23.230239858601301</v>
      </c>
      <c r="BJ12" s="61">
        <f>VLOOKUP($A12,'RevPAR Raw Data'!$B$6:$BE$43,'RevPAR Raw Data'!Y$1,FALSE)</f>
        <v>11.3101985468929</v>
      </c>
      <c r="BK12" s="60">
        <f>VLOOKUP($A12,'RevPAR Raw Data'!$B$6:$BE$43,'RevPAR Raw Data'!AA$1,FALSE)</f>
        <v>7.4467071720648903</v>
      </c>
      <c r="BL12" s="60">
        <f>VLOOKUP($A12,'RevPAR Raw Data'!$B$6:$BE$43,'RevPAR Raw Data'!AB$1,FALSE)</f>
        <v>-0.31870239452214</v>
      </c>
      <c r="BM12" s="61">
        <f>VLOOKUP($A12,'RevPAR Raw Data'!$B$6:$BE$43,'RevPAR Raw Data'!AC$1,FALSE)</f>
        <v>3.4075242371671899</v>
      </c>
      <c r="BN12" s="62">
        <f>VLOOKUP($A12,'RevPAR Raw Data'!$B$6:$BE$43,'RevPAR Raw Data'!AE$1,FALSE)</f>
        <v>8.4573001201891103</v>
      </c>
    </row>
    <row r="13" spans="1:66" x14ac:dyDescent="0.25">
      <c r="A13" s="76" t="s">
        <v>91</v>
      </c>
      <c r="B13" s="59">
        <f>VLOOKUP($A13,'Occupancy Raw Data'!$B$8:$BE$45,'Occupancy Raw Data'!G$3,FALSE)</f>
        <v>56.279643331436098</v>
      </c>
      <c r="C13" s="60">
        <f>VLOOKUP($A13,'Occupancy Raw Data'!$B$8:$BE$45,'Occupancy Raw Data'!H$3,FALSE)</f>
        <v>75.953329538986907</v>
      </c>
      <c r="D13" s="60">
        <f>VLOOKUP($A13,'Occupancy Raw Data'!$B$8:$BE$45,'Occupancy Raw Data'!I$3,FALSE)</f>
        <v>84.699298045911505</v>
      </c>
      <c r="E13" s="60">
        <f>VLOOKUP($A13,'Occupancy Raw Data'!$B$8:$BE$45,'Occupancy Raw Data'!J$3,FALSE)</f>
        <v>81.474103585657303</v>
      </c>
      <c r="F13" s="60">
        <f>VLOOKUP($A13,'Occupancy Raw Data'!$B$8:$BE$45,'Occupancy Raw Data'!K$3,FALSE)</f>
        <v>71.400113830392698</v>
      </c>
      <c r="G13" s="61">
        <f>VLOOKUP($A13,'Occupancy Raw Data'!$B$8:$BE$45,'Occupancy Raw Data'!L$3,FALSE)</f>
        <v>73.961297666476895</v>
      </c>
      <c r="H13" s="60">
        <f>VLOOKUP($A13,'Occupancy Raw Data'!$B$8:$BE$45,'Occupancy Raw Data'!N$3,FALSE)</f>
        <v>61.572756592676903</v>
      </c>
      <c r="I13" s="60">
        <f>VLOOKUP($A13,'Occupancy Raw Data'!$B$8:$BE$45,'Occupancy Raw Data'!O$3,FALSE)</f>
        <v>60.652627584898497</v>
      </c>
      <c r="J13" s="61">
        <f>VLOOKUP($A13,'Occupancy Raw Data'!$B$8:$BE$45,'Occupancy Raw Data'!P$3,FALSE)</f>
        <v>61.112692088787703</v>
      </c>
      <c r="K13" s="62">
        <f>VLOOKUP($A13,'Occupancy Raw Data'!$B$8:$BE$45,'Occupancy Raw Data'!R$3,FALSE)</f>
        <v>70.290267501422804</v>
      </c>
      <c r="L13" s="63"/>
      <c r="M13" s="59">
        <f>VLOOKUP($A13,'Occupancy Raw Data'!$B$8:$BE$45,'Occupancy Raw Data'!T$3,FALSE)</f>
        <v>15.8988374831229</v>
      </c>
      <c r="N13" s="60">
        <f>VLOOKUP($A13,'Occupancy Raw Data'!$B$8:$BE$45,'Occupancy Raw Data'!U$3,FALSE)</f>
        <v>25.619686432839998</v>
      </c>
      <c r="O13" s="60">
        <f>VLOOKUP($A13,'Occupancy Raw Data'!$B$8:$BE$45,'Occupancy Raw Data'!V$3,FALSE)</f>
        <v>31.980284088911201</v>
      </c>
      <c r="P13" s="60">
        <f>VLOOKUP($A13,'Occupancy Raw Data'!$B$8:$BE$45,'Occupancy Raw Data'!W$3,FALSE)</f>
        <v>28.832295556346399</v>
      </c>
      <c r="Q13" s="60">
        <f>VLOOKUP($A13,'Occupancy Raw Data'!$B$8:$BE$45,'Occupancy Raw Data'!X$3,FALSE)</f>
        <v>27.084278610174302</v>
      </c>
      <c r="R13" s="61">
        <f>VLOOKUP($A13,'Occupancy Raw Data'!$B$8:$BE$45,'Occupancy Raw Data'!Y$3,FALSE)</f>
        <v>26.377015529098301</v>
      </c>
      <c r="S13" s="60">
        <f>VLOOKUP($A13,'Occupancy Raw Data'!$B$8:$BE$45,'Occupancy Raw Data'!AA$3,FALSE)</f>
        <v>13.268618097581699</v>
      </c>
      <c r="T13" s="60">
        <f>VLOOKUP($A13,'Occupancy Raw Data'!$B$8:$BE$45,'Occupancy Raw Data'!AB$3,FALSE)</f>
        <v>4.52752572226483</v>
      </c>
      <c r="U13" s="61">
        <f>VLOOKUP($A13,'Occupancy Raw Data'!$B$8:$BE$45,'Occupancy Raw Data'!AC$3,FALSE)</f>
        <v>8.7555221519532296</v>
      </c>
      <c r="V13" s="62">
        <f>VLOOKUP($A13,'Occupancy Raw Data'!$B$8:$BE$45,'Occupancy Raw Data'!AE$3,FALSE)</f>
        <v>21.487225811008301</v>
      </c>
      <c r="W13" s="63"/>
      <c r="X13" s="64">
        <f>VLOOKUP($A13,'ADR Raw Data'!$B$6:$BE$43,'ADR Raw Data'!G$1,FALSE)</f>
        <v>115.717552671498</v>
      </c>
      <c r="Y13" s="65">
        <f>VLOOKUP($A13,'ADR Raw Data'!$B$6:$BE$43,'ADR Raw Data'!H$1,FALSE)</f>
        <v>134.04780816785299</v>
      </c>
      <c r="Z13" s="65">
        <f>VLOOKUP($A13,'ADR Raw Data'!$B$6:$BE$43,'ADR Raw Data'!I$1,FALSE)</f>
        <v>142.15835367902301</v>
      </c>
      <c r="AA13" s="65">
        <f>VLOOKUP($A13,'ADR Raw Data'!$B$6:$BE$43,'ADR Raw Data'!J$1,FALSE)</f>
        <v>137.23652462451901</v>
      </c>
      <c r="AB13" s="65">
        <f>VLOOKUP($A13,'ADR Raw Data'!$B$6:$BE$43,'ADR Raw Data'!K$1,FALSE)</f>
        <v>123.70564899694401</v>
      </c>
      <c r="AC13" s="66">
        <f>VLOOKUP($A13,'ADR Raw Data'!$B$6:$BE$43,'ADR Raw Data'!L$1,FALSE)</f>
        <v>131.82151878927701</v>
      </c>
      <c r="AD13" s="65">
        <f>VLOOKUP($A13,'ADR Raw Data'!$B$6:$BE$43,'ADR Raw Data'!N$1,FALSE)</f>
        <v>103.241734709597</v>
      </c>
      <c r="AE13" s="65">
        <f>VLOOKUP($A13,'ADR Raw Data'!$B$6:$BE$43,'ADR Raw Data'!O$1,FALSE)</f>
        <v>102.233307788551</v>
      </c>
      <c r="AF13" s="66">
        <f>VLOOKUP($A13,'ADR Raw Data'!$B$6:$BE$43,'ADR Raw Data'!P$1,FALSE)</f>
        <v>102.74131703531199</v>
      </c>
      <c r="AG13" s="67">
        <f>VLOOKUP($A13,'ADR Raw Data'!$B$6:$BE$43,'ADR Raw Data'!R$1,FALSE)</f>
        <v>124.597720840562</v>
      </c>
      <c r="AH13" s="63"/>
      <c r="AI13" s="59">
        <f>VLOOKUP($A13,'ADR Raw Data'!$B$6:$BE$43,'ADR Raw Data'!T$1,FALSE)</f>
        <v>21.008540452971801</v>
      </c>
      <c r="AJ13" s="60">
        <f>VLOOKUP($A13,'ADR Raw Data'!$B$6:$BE$43,'ADR Raw Data'!U$1,FALSE)</f>
        <v>26.818074223558</v>
      </c>
      <c r="AK13" s="60">
        <f>VLOOKUP($A13,'ADR Raw Data'!$B$6:$BE$43,'ADR Raw Data'!V$1,FALSE)</f>
        <v>30.147130034488601</v>
      </c>
      <c r="AL13" s="60">
        <f>VLOOKUP($A13,'ADR Raw Data'!$B$6:$BE$43,'ADR Raw Data'!W$1,FALSE)</f>
        <v>26.784717523221801</v>
      </c>
      <c r="AM13" s="60">
        <f>VLOOKUP($A13,'ADR Raw Data'!$B$6:$BE$43,'ADR Raw Data'!X$1,FALSE)</f>
        <v>23.380250443043298</v>
      </c>
      <c r="AN13" s="61">
        <f>VLOOKUP($A13,'ADR Raw Data'!$B$6:$BE$43,'ADR Raw Data'!Y$1,FALSE)</f>
        <v>26.3764162278508</v>
      </c>
      <c r="AO13" s="60">
        <f>VLOOKUP($A13,'ADR Raw Data'!$B$6:$BE$43,'ADR Raw Data'!AA$1,FALSE)</f>
        <v>13.7177001636061</v>
      </c>
      <c r="AP13" s="60">
        <f>VLOOKUP($A13,'ADR Raw Data'!$B$6:$BE$43,'ADR Raw Data'!AB$1,FALSE)</f>
        <v>13.618410866701</v>
      </c>
      <c r="AQ13" s="61">
        <f>VLOOKUP($A13,'ADR Raw Data'!$B$6:$BE$43,'ADR Raw Data'!AC$1,FALSE)</f>
        <v>13.689056109585399</v>
      </c>
      <c r="AR13" s="62">
        <f>VLOOKUP($A13,'ADR Raw Data'!$B$6:$BE$43,'ADR Raw Data'!AE$1,FALSE)</f>
        <v>24.050743293386699</v>
      </c>
      <c r="AS13" s="50"/>
      <c r="AT13" s="64">
        <f>VLOOKUP($A13,'RevPAR Raw Data'!$B$6:$BE$43,'RevPAR Raw Data'!G$1,FALSE)</f>
        <v>65.125425915386003</v>
      </c>
      <c r="AU13" s="65">
        <f>VLOOKUP($A13,'RevPAR Raw Data'!$B$6:$BE$43,'RevPAR Raw Data'!H$1,FALSE)</f>
        <v>101.813773477518</v>
      </c>
      <c r="AV13" s="65">
        <f>VLOOKUP($A13,'RevPAR Raw Data'!$B$6:$BE$43,'RevPAR Raw Data'!I$1,FALSE)</f>
        <v>120.407127679757</v>
      </c>
      <c r="AW13" s="65">
        <f>VLOOKUP($A13,'RevPAR Raw Data'!$B$6:$BE$43,'RevPAR Raw Data'!J$1,FALSE)</f>
        <v>111.81222822993701</v>
      </c>
      <c r="AX13" s="65">
        <f>VLOOKUP($A13,'RevPAR Raw Data'!$B$6:$BE$43,'RevPAR Raw Data'!K$1,FALSE)</f>
        <v>88.3259741984443</v>
      </c>
      <c r="AY13" s="66">
        <f>VLOOKUP($A13,'RevPAR Raw Data'!$B$6:$BE$43,'RevPAR Raw Data'!L$1,FALSE)</f>
        <v>97.496905900208603</v>
      </c>
      <c r="AZ13" s="65">
        <f>VLOOKUP($A13,'RevPAR Raw Data'!$B$6:$BE$43,'RevPAR Raw Data'!N$1,FALSE)</f>
        <v>63.568782014797897</v>
      </c>
      <c r="BA13" s="65">
        <f>VLOOKUP($A13,'RevPAR Raw Data'!$B$6:$BE$43,'RevPAR Raw Data'!O$1,FALSE)</f>
        <v>62.007187440713302</v>
      </c>
      <c r="BB13" s="66">
        <f>VLOOKUP($A13,'RevPAR Raw Data'!$B$6:$BE$43,'RevPAR Raw Data'!P$1,FALSE)</f>
        <v>62.7879847277556</v>
      </c>
      <c r="BC13" s="67">
        <f>VLOOKUP($A13,'RevPAR Raw Data'!$B$6:$BE$43,'RevPAR Raw Data'!R$1,FALSE)</f>
        <v>87.580071279507806</v>
      </c>
      <c r="BD13" s="63"/>
      <c r="BE13" s="59">
        <f>VLOOKUP($A13,'RevPAR Raw Data'!$B$6:$BE$43,'RevPAR Raw Data'!T$1,FALSE)</f>
        <v>40.247491640288899</v>
      </c>
      <c r="BF13" s="60">
        <f>VLOOKUP($A13,'RevPAR Raw Data'!$B$6:$BE$43,'RevPAR Raw Data'!U$1,FALSE)</f>
        <v>59.308467179799997</v>
      </c>
      <c r="BG13" s="60">
        <f>VLOOKUP($A13,'RevPAR Raw Data'!$B$6:$BE$43,'RevPAR Raw Data'!V$1,FALSE)</f>
        <v>71.768551953082806</v>
      </c>
      <c r="BH13" s="60">
        <f>VLOOKUP($A13,'RevPAR Raw Data'!$B$6:$BE$43,'RevPAR Raw Data'!W$1,FALSE)</f>
        <v>63.3396619997961</v>
      </c>
      <c r="BI13" s="60">
        <f>VLOOKUP($A13,'RevPAR Raw Data'!$B$6:$BE$43,'RevPAR Raw Data'!X$1,FALSE)</f>
        <v>56.796901222968103</v>
      </c>
      <c r="BJ13" s="61">
        <f>VLOOKUP($A13,'RevPAR Raw Data'!$B$6:$BE$43,'RevPAR Raw Data'!Y$1,FALSE)</f>
        <v>59.710743161388997</v>
      </c>
      <c r="BK13" s="60">
        <f>VLOOKUP($A13,'RevPAR Raw Data'!$B$6:$BE$43,'RevPAR Raw Data'!AA$1,FALSE)</f>
        <v>28.806467507668</v>
      </c>
      <c r="BL13" s="60">
        <f>VLOOKUP($A13,'RevPAR Raw Data'!$B$6:$BE$43,'RevPAR Raw Data'!AB$1,FALSE)</f>
        <v>18.762513643919402</v>
      </c>
      <c r="BM13" s="61">
        <f>VLOOKUP($A13,'RevPAR Raw Data'!$B$6:$BE$43,'RevPAR Raw Data'!AC$1,FALSE)</f>
        <v>23.643126601606699</v>
      </c>
      <c r="BN13" s="62">
        <f>VLOOKUP($A13,'RevPAR Raw Data'!$B$6:$BE$43,'RevPAR Raw Data'!AE$1,FALSE)</f>
        <v>50.705806625070998</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Data'!$B$8:$BE$45,'Occupancy Raw Data'!G$3,FALSE)</f>
        <v>48.269509145940198</v>
      </c>
      <c r="C15" s="60">
        <f>VLOOKUP($A15,'Occupancy Raw Data'!$B$8:$BE$45,'Occupancy Raw Data'!H$3,FALSE)</f>
        <v>55.7493948005473</v>
      </c>
      <c r="D15" s="60">
        <f>VLOOKUP($A15,'Occupancy Raw Data'!$B$8:$BE$45,'Occupancy Raw Data'!I$3,FALSE)</f>
        <v>60.5383643826965</v>
      </c>
      <c r="E15" s="60">
        <f>VLOOKUP($A15,'Occupancy Raw Data'!$B$8:$BE$45,'Occupancy Raw Data'!J$3,FALSE)</f>
        <v>61.746131986106697</v>
      </c>
      <c r="F15" s="60">
        <f>VLOOKUP($A15,'Occupancy Raw Data'!$B$8:$BE$45,'Occupancy Raw Data'!K$3,FALSE)</f>
        <v>58.080728344384802</v>
      </c>
      <c r="G15" s="61">
        <f>VLOOKUP($A15,'Occupancy Raw Data'!$B$8:$BE$45,'Occupancy Raw Data'!L$3,FALSE)</f>
        <v>56.8772334233281</v>
      </c>
      <c r="H15" s="60">
        <f>VLOOKUP($A15,'Occupancy Raw Data'!$B$8:$BE$45,'Occupancy Raw Data'!N$3,FALSE)</f>
        <v>63.980107357120303</v>
      </c>
      <c r="I15" s="60">
        <f>VLOOKUP($A15,'Occupancy Raw Data'!$B$8:$BE$45,'Occupancy Raw Data'!O$3,FALSE)</f>
        <v>69.037469740027305</v>
      </c>
      <c r="J15" s="61">
        <f>VLOOKUP($A15,'Occupancy Raw Data'!$B$8:$BE$45,'Occupancy Raw Data'!P$3,FALSE)</f>
        <v>66.508788548573804</v>
      </c>
      <c r="K15" s="62">
        <f>VLOOKUP($A15,'Occupancy Raw Data'!$B$8:$BE$45,'Occupancy Raw Data'!R$3,FALSE)</f>
        <v>59.6291994180866</v>
      </c>
      <c r="L15" s="63"/>
      <c r="M15" s="59">
        <f>VLOOKUP($A15,'Occupancy Raw Data'!$B$8:$BE$45,'Occupancy Raw Data'!T$3,FALSE)</f>
        <v>1.27699809257018</v>
      </c>
      <c r="N15" s="60">
        <f>VLOOKUP($A15,'Occupancy Raw Data'!$B$8:$BE$45,'Occupancy Raw Data'!U$3,FALSE)</f>
        <v>7.6972411338896798</v>
      </c>
      <c r="O15" s="60">
        <f>VLOOKUP($A15,'Occupancy Raw Data'!$B$8:$BE$45,'Occupancy Raw Data'!V$3,FALSE)</f>
        <v>10.7335495257184</v>
      </c>
      <c r="P15" s="60">
        <f>VLOOKUP($A15,'Occupancy Raw Data'!$B$8:$BE$45,'Occupancy Raw Data'!W$3,FALSE)</f>
        <v>6.3780917222349203</v>
      </c>
      <c r="Q15" s="60">
        <f>VLOOKUP($A15,'Occupancy Raw Data'!$B$8:$BE$45,'Occupancy Raw Data'!X$3,FALSE)</f>
        <v>2.0971619885106398</v>
      </c>
      <c r="R15" s="61">
        <f>VLOOKUP($A15,'Occupancy Raw Data'!$B$8:$BE$45,'Occupancy Raw Data'!Y$3,FALSE)</f>
        <v>5.7088257976422101</v>
      </c>
      <c r="S15" s="60">
        <f>VLOOKUP($A15,'Occupancy Raw Data'!$B$8:$BE$45,'Occupancy Raw Data'!AA$3,FALSE)</f>
        <v>-3.58721570874873</v>
      </c>
      <c r="T15" s="60">
        <f>VLOOKUP($A15,'Occupancy Raw Data'!$B$8:$BE$45,'Occupancy Raw Data'!AB$3,FALSE)</f>
        <v>-3.2820263784432702</v>
      </c>
      <c r="U15" s="61">
        <f>VLOOKUP($A15,'Occupancy Raw Data'!$B$8:$BE$45,'Occupancy Raw Data'!AC$3,FALSE)</f>
        <v>-3.4290601545402901</v>
      </c>
      <c r="V15" s="62">
        <f>VLOOKUP($A15,'Occupancy Raw Data'!$B$8:$BE$45,'Occupancy Raw Data'!AE$3,FALSE)</f>
        <v>2.6146971290368701</v>
      </c>
      <c r="W15" s="63"/>
      <c r="X15" s="64">
        <f>VLOOKUP($A15,'ADR Raw Data'!$B$6:$BE$43,'ADR Raw Data'!G$1,FALSE)</f>
        <v>93.010649716466702</v>
      </c>
      <c r="Y15" s="65">
        <f>VLOOKUP($A15,'ADR Raw Data'!$B$6:$BE$43,'ADR Raw Data'!H$1,FALSE)</f>
        <v>95.426952173502599</v>
      </c>
      <c r="Z15" s="65">
        <f>VLOOKUP($A15,'ADR Raw Data'!$B$6:$BE$43,'ADR Raw Data'!I$1,FALSE)</f>
        <v>98.825330573303702</v>
      </c>
      <c r="AA15" s="65">
        <f>VLOOKUP($A15,'ADR Raw Data'!$B$6:$BE$43,'ADR Raw Data'!J$1,FALSE)</f>
        <v>101.585761910849</v>
      </c>
      <c r="AB15" s="65">
        <f>VLOOKUP($A15,'ADR Raw Data'!$B$6:$BE$43,'ADR Raw Data'!K$1,FALSE)</f>
        <v>99.406766171340493</v>
      </c>
      <c r="AC15" s="66">
        <f>VLOOKUP($A15,'ADR Raw Data'!$B$6:$BE$43,'ADR Raw Data'!L$1,FALSE)</f>
        <v>97.890477461530594</v>
      </c>
      <c r="AD15" s="65">
        <f>VLOOKUP($A15,'ADR Raw Data'!$B$6:$BE$43,'ADR Raw Data'!N$1,FALSE)</f>
        <v>112.52141633559501</v>
      </c>
      <c r="AE15" s="65">
        <f>VLOOKUP($A15,'ADR Raw Data'!$B$6:$BE$43,'ADR Raw Data'!O$1,FALSE)</f>
        <v>120.956781819567</v>
      </c>
      <c r="AF15" s="66">
        <f>VLOOKUP($A15,'ADR Raw Data'!$B$6:$BE$43,'ADR Raw Data'!P$1,FALSE)</f>
        <v>116.899456456717</v>
      </c>
      <c r="AG15" s="67">
        <f>VLOOKUP($A15,'ADR Raw Data'!$B$6:$BE$43,'ADR Raw Data'!R$1,FALSE)</f>
        <v>103.94842486052001</v>
      </c>
      <c r="AH15" s="63"/>
      <c r="AI15" s="59">
        <f>VLOOKUP($A15,'ADR Raw Data'!$B$6:$BE$43,'ADR Raw Data'!T$1,FALSE)</f>
        <v>4.9166452044772804</v>
      </c>
      <c r="AJ15" s="60">
        <f>VLOOKUP($A15,'ADR Raw Data'!$B$6:$BE$43,'ADR Raw Data'!U$1,FALSE)</f>
        <v>8.4776420377219797</v>
      </c>
      <c r="AK15" s="60">
        <f>VLOOKUP($A15,'ADR Raw Data'!$B$6:$BE$43,'ADR Raw Data'!V$1,FALSE)</f>
        <v>10.657497768082299</v>
      </c>
      <c r="AL15" s="60">
        <f>VLOOKUP($A15,'ADR Raw Data'!$B$6:$BE$43,'ADR Raw Data'!W$1,FALSE)</f>
        <v>9.4807509687954106</v>
      </c>
      <c r="AM15" s="60">
        <f>VLOOKUP($A15,'ADR Raw Data'!$B$6:$BE$43,'ADR Raw Data'!X$1,FALSE)</f>
        <v>6.9018875726195903</v>
      </c>
      <c r="AN15" s="61">
        <f>VLOOKUP($A15,'ADR Raw Data'!$B$6:$BE$43,'ADR Raw Data'!Y$1,FALSE)</f>
        <v>8.2100880367386004</v>
      </c>
      <c r="AO15" s="60">
        <f>VLOOKUP($A15,'ADR Raw Data'!$B$6:$BE$43,'ADR Raw Data'!AA$1,FALSE)</f>
        <v>4.7249613085118298</v>
      </c>
      <c r="AP15" s="60">
        <f>VLOOKUP($A15,'ADR Raw Data'!$B$6:$BE$43,'ADR Raw Data'!AB$1,FALSE)</f>
        <v>5.8729432134337101</v>
      </c>
      <c r="AQ15" s="61">
        <f>VLOOKUP($A15,'ADR Raw Data'!$B$6:$BE$43,'ADR Raw Data'!AC$1,FALSE)</f>
        <v>5.3434368372273102</v>
      </c>
      <c r="AR15" s="62">
        <f>VLOOKUP($A15,'ADR Raw Data'!$B$6:$BE$43,'ADR Raw Data'!AE$1,FALSE)</f>
        <v>6.7152237575242699</v>
      </c>
      <c r="AS15" s="50"/>
      <c r="AT15" s="64">
        <f>VLOOKUP($A15,'RevPAR Raw Data'!$B$6:$BE$43,'RevPAR Raw Data'!G$1,FALSE)</f>
        <v>44.895784071588302</v>
      </c>
      <c r="AU15" s="65">
        <f>VLOOKUP($A15,'RevPAR Raw Data'!$B$6:$BE$43,'RevPAR Raw Data'!H$1,FALSE)</f>
        <v>53.199948313335398</v>
      </c>
      <c r="AV15" s="65">
        <f>VLOOKUP($A15,'RevPAR Raw Data'!$B$6:$BE$43,'RevPAR Raw Data'!I$1,FALSE)</f>
        <v>59.827238724871002</v>
      </c>
      <c r="AW15" s="65">
        <f>VLOOKUP($A15,'RevPAR Raw Data'!$B$6:$BE$43,'RevPAR Raw Data'!J$1,FALSE)</f>
        <v>62.725278628565398</v>
      </c>
      <c r="AX15" s="65">
        <f>VLOOKUP($A15,'RevPAR Raw Data'!$B$6:$BE$43,'RevPAR Raw Data'!K$1,FALSE)</f>
        <v>57.7361738159141</v>
      </c>
      <c r="AY15" s="66">
        <f>VLOOKUP($A15,'RevPAR Raw Data'!$B$6:$BE$43,'RevPAR Raw Data'!L$1,FALSE)</f>
        <v>55.677395365005097</v>
      </c>
      <c r="AZ15" s="65">
        <f>VLOOKUP($A15,'RevPAR Raw Data'!$B$6:$BE$43,'RevPAR Raw Data'!N$1,FALSE)</f>
        <v>71.991322971266101</v>
      </c>
      <c r="BA15" s="65">
        <f>VLOOKUP($A15,'RevPAR Raw Data'!$B$6:$BE$43,'RevPAR Raw Data'!O$1,FALSE)</f>
        <v>83.505501647195004</v>
      </c>
      <c r="BB15" s="66">
        <f>VLOOKUP($A15,'RevPAR Raw Data'!$B$6:$BE$43,'RevPAR Raw Data'!P$1,FALSE)</f>
        <v>77.748412309230602</v>
      </c>
      <c r="BC15" s="67">
        <f>VLOOKUP($A15,'RevPAR Raw Data'!$B$6:$BE$43,'RevPAR Raw Data'!R$1,FALSE)</f>
        <v>61.9836135520395</v>
      </c>
      <c r="BD15" s="63"/>
      <c r="BE15" s="59">
        <f>VLOOKUP($A15,'RevPAR Raw Data'!$B$6:$BE$43,'RevPAR Raw Data'!T$1,FALSE)</f>
        <v>6.2564287625270802</v>
      </c>
      <c r="BF15" s="60">
        <f>VLOOKUP($A15,'RevPAR Raw Data'!$B$6:$BE$43,'RevPAR Raw Data'!U$1,FALSE)</f>
        <v>16.827427721723101</v>
      </c>
      <c r="BG15" s="60">
        <f>VLOOKUP($A15,'RevPAR Raw Data'!$B$6:$BE$43,'RevPAR Raw Data'!V$1,FALSE)</f>
        <v>22.534975094940201</v>
      </c>
      <c r="BH15" s="60">
        <f>VLOOKUP($A15,'RevPAR Raw Data'!$B$6:$BE$43,'RevPAR Raw Data'!W$1,FALSE)</f>
        <v>16.463533683776699</v>
      </c>
      <c r="BI15" s="60">
        <f>VLOOKUP($A15,'RevPAR Raw Data'!$B$6:$BE$43,'RevPAR Raw Data'!X$1,FALSE)</f>
        <v>9.1437933237929592</v>
      </c>
      <c r="BJ15" s="61">
        <f>VLOOKUP($A15,'RevPAR Raw Data'!$B$6:$BE$43,'RevPAR Raw Data'!Y$1,FALSE)</f>
        <v>14.387613458231201</v>
      </c>
      <c r="BK15" s="60">
        <f>VLOOKUP($A15,'RevPAR Raw Data'!$B$6:$BE$43,'RevPAR Raw Data'!AA$1,FALSE)</f>
        <v>0.96825104547186902</v>
      </c>
      <c r="BL15" s="60">
        <f>VLOOKUP($A15,'RevPAR Raw Data'!$B$6:$BE$43,'RevPAR Raw Data'!AB$1,FALSE)</f>
        <v>2.3981652895345502</v>
      </c>
      <c r="BM15" s="61">
        <f>VLOOKUP($A15,'RevPAR Raw Data'!$B$6:$BE$43,'RevPAR Raw Data'!AC$1,FALSE)</f>
        <v>1.73114701921862</v>
      </c>
      <c r="BN15" s="62">
        <f>VLOOKUP($A15,'RevPAR Raw Data'!$B$6:$BE$43,'RevPAR Raw Data'!AE$1,FALSE)</f>
        <v>9.5055036493575304</v>
      </c>
    </row>
    <row r="16" spans="1:66" x14ac:dyDescent="0.25">
      <c r="A16" s="76" t="s">
        <v>92</v>
      </c>
      <c r="B16" s="59">
        <f>VLOOKUP($A16,'Occupancy Raw Data'!$B$8:$BE$45,'Occupancy Raw Data'!G$3,FALSE)</f>
        <v>64.069868995633101</v>
      </c>
      <c r="C16" s="60">
        <f>VLOOKUP($A16,'Occupancy Raw Data'!$B$8:$BE$45,'Occupancy Raw Data'!H$3,FALSE)</f>
        <v>81.397379912663695</v>
      </c>
      <c r="D16" s="60">
        <f>VLOOKUP($A16,'Occupancy Raw Data'!$B$8:$BE$45,'Occupancy Raw Data'!I$3,FALSE)</f>
        <v>82.288209606986797</v>
      </c>
      <c r="E16" s="60">
        <f>VLOOKUP($A16,'Occupancy Raw Data'!$B$8:$BE$45,'Occupancy Raw Data'!J$3,FALSE)</f>
        <v>80.768558951965005</v>
      </c>
      <c r="F16" s="60">
        <f>VLOOKUP($A16,'Occupancy Raw Data'!$B$8:$BE$45,'Occupancy Raw Data'!K$3,FALSE)</f>
        <v>73.746724890829597</v>
      </c>
      <c r="G16" s="61">
        <f>VLOOKUP($A16,'Occupancy Raw Data'!$B$8:$BE$45,'Occupancy Raw Data'!L$3,FALSE)</f>
        <v>76.454148471615696</v>
      </c>
      <c r="H16" s="60">
        <f>VLOOKUP($A16,'Occupancy Raw Data'!$B$8:$BE$45,'Occupancy Raw Data'!N$3,FALSE)</f>
        <v>67.895196506550207</v>
      </c>
      <c r="I16" s="60">
        <f>VLOOKUP($A16,'Occupancy Raw Data'!$B$8:$BE$45,'Occupancy Raw Data'!O$3,FALSE)</f>
        <v>71.703056768558895</v>
      </c>
      <c r="J16" s="61">
        <f>VLOOKUP($A16,'Occupancy Raw Data'!$B$8:$BE$45,'Occupancy Raw Data'!P$3,FALSE)</f>
        <v>69.799126637554494</v>
      </c>
      <c r="K16" s="62">
        <f>VLOOKUP($A16,'Occupancy Raw Data'!$B$8:$BE$45,'Occupancy Raw Data'!R$3,FALSE)</f>
        <v>74.552713661883899</v>
      </c>
      <c r="L16" s="63"/>
      <c r="M16" s="59">
        <f>VLOOKUP($A16,'Occupancy Raw Data'!$B$8:$BE$45,'Occupancy Raw Data'!T$3,FALSE)</f>
        <v>-1.8464008563018399</v>
      </c>
      <c r="N16" s="60">
        <f>VLOOKUP($A16,'Occupancy Raw Data'!$B$8:$BE$45,'Occupancy Raw Data'!U$3,FALSE)</f>
        <v>2.1257944334867398</v>
      </c>
      <c r="O16" s="60">
        <f>VLOOKUP($A16,'Occupancy Raw Data'!$B$8:$BE$45,'Occupancy Raw Data'!V$3,FALSE)</f>
        <v>0.64088869899594103</v>
      </c>
      <c r="P16" s="60">
        <f>VLOOKUP($A16,'Occupancy Raw Data'!$B$8:$BE$45,'Occupancy Raw Data'!W$3,FALSE)</f>
        <v>-0.90012858979854204</v>
      </c>
      <c r="Q16" s="60">
        <f>VLOOKUP($A16,'Occupancy Raw Data'!$B$8:$BE$45,'Occupancy Raw Data'!X$3,FALSE)</f>
        <v>-3.78304466727438</v>
      </c>
      <c r="R16" s="61">
        <f>VLOOKUP($A16,'Occupancy Raw Data'!$B$8:$BE$45,'Occupancy Raw Data'!Y$3,FALSE)</f>
        <v>-0.68073519400952998</v>
      </c>
      <c r="S16" s="60">
        <f>VLOOKUP($A16,'Occupancy Raw Data'!$B$8:$BE$45,'Occupancy Raw Data'!AA$3,FALSE)</f>
        <v>-10.3551660516605</v>
      </c>
      <c r="T16" s="60">
        <f>VLOOKUP($A16,'Occupancy Raw Data'!$B$8:$BE$45,'Occupancy Raw Data'!AB$3,FALSE)</f>
        <v>-2.79422211697845</v>
      </c>
      <c r="U16" s="61">
        <f>VLOOKUP($A16,'Occupancy Raw Data'!$B$8:$BE$45,'Occupancy Raw Data'!AC$3,FALSE)</f>
        <v>-6.6246056782334302</v>
      </c>
      <c r="V16" s="62">
        <f>VLOOKUP($A16,'Occupancy Raw Data'!$B$8:$BE$45,'Occupancy Raw Data'!AE$3,FALSE)</f>
        <v>-2.3435967836830698</v>
      </c>
      <c r="W16" s="63"/>
      <c r="X16" s="64">
        <f>VLOOKUP($A16,'ADR Raw Data'!$B$6:$BE$43,'ADR Raw Data'!G$1,FALSE)</f>
        <v>85.430941112322699</v>
      </c>
      <c r="Y16" s="65">
        <f>VLOOKUP($A16,'ADR Raw Data'!$B$6:$BE$43,'ADR Raw Data'!H$1,FALSE)</f>
        <v>91.578094442060006</v>
      </c>
      <c r="Z16" s="65">
        <f>VLOOKUP($A16,'ADR Raw Data'!$B$6:$BE$43,'ADR Raw Data'!I$1,FALSE)</f>
        <v>93.216834769687907</v>
      </c>
      <c r="AA16" s="65">
        <f>VLOOKUP($A16,'ADR Raw Data'!$B$6:$BE$43,'ADR Raw Data'!J$1,FALSE)</f>
        <v>92.710473940311402</v>
      </c>
      <c r="AB16" s="65">
        <f>VLOOKUP($A16,'ADR Raw Data'!$B$6:$BE$43,'ADR Raw Data'!K$1,FALSE)</f>
        <v>88.379444220748397</v>
      </c>
      <c r="AC16" s="66">
        <f>VLOOKUP($A16,'ADR Raw Data'!$B$6:$BE$43,'ADR Raw Data'!L$1,FALSE)</f>
        <v>90.522749175234097</v>
      </c>
      <c r="AD16" s="65">
        <f>VLOOKUP($A16,'ADR Raw Data'!$B$6:$BE$43,'ADR Raw Data'!N$1,FALSE)</f>
        <v>91.476783843581103</v>
      </c>
      <c r="AE16" s="65">
        <f>VLOOKUP($A16,'ADR Raw Data'!$B$6:$BE$43,'ADR Raw Data'!O$1,FALSE)</f>
        <v>91.453544652862305</v>
      </c>
      <c r="AF16" s="66">
        <f>VLOOKUP($A16,'ADR Raw Data'!$B$6:$BE$43,'ADR Raw Data'!P$1,FALSE)</f>
        <v>91.464847297297197</v>
      </c>
      <c r="AG16" s="67">
        <f>VLOOKUP($A16,'ADR Raw Data'!$B$6:$BE$43,'ADR Raw Data'!R$1,FALSE)</f>
        <v>90.774757348462003</v>
      </c>
      <c r="AH16" s="63"/>
      <c r="AI16" s="59">
        <f>VLOOKUP($A16,'ADR Raw Data'!$B$6:$BE$43,'ADR Raw Data'!T$1,FALSE)</f>
        <v>10.0702025115667</v>
      </c>
      <c r="AJ16" s="60">
        <f>VLOOKUP($A16,'ADR Raw Data'!$B$6:$BE$43,'ADR Raw Data'!U$1,FALSE)</f>
        <v>11.8057114315048</v>
      </c>
      <c r="AK16" s="60">
        <f>VLOOKUP($A16,'ADR Raw Data'!$B$6:$BE$43,'ADR Raw Data'!V$1,FALSE)</f>
        <v>11.6132666155163</v>
      </c>
      <c r="AL16" s="60">
        <f>VLOOKUP($A16,'ADR Raw Data'!$B$6:$BE$43,'ADR Raw Data'!W$1,FALSE)</f>
        <v>11.6596417038386</v>
      </c>
      <c r="AM16" s="60">
        <f>VLOOKUP($A16,'ADR Raw Data'!$B$6:$BE$43,'ADR Raw Data'!X$1,FALSE)</f>
        <v>10.213404490489101</v>
      </c>
      <c r="AN16" s="61">
        <f>VLOOKUP($A16,'ADR Raw Data'!$B$6:$BE$43,'ADR Raw Data'!Y$1,FALSE)</f>
        <v>11.183843462002001</v>
      </c>
      <c r="AO16" s="60">
        <f>VLOOKUP($A16,'ADR Raw Data'!$B$6:$BE$43,'ADR Raw Data'!AA$1,FALSE)</f>
        <v>9.5341182948021306</v>
      </c>
      <c r="AP16" s="60">
        <f>VLOOKUP($A16,'ADR Raw Data'!$B$6:$BE$43,'ADR Raw Data'!AB$1,FALSE)</f>
        <v>8.9635059688930596</v>
      </c>
      <c r="AQ16" s="61">
        <f>VLOOKUP($A16,'ADR Raw Data'!$B$6:$BE$43,'ADR Raw Data'!AC$1,FALSE)</f>
        <v>9.2513083149062201</v>
      </c>
      <c r="AR16" s="62">
        <f>VLOOKUP($A16,'ADR Raw Data'!$B$6:$BE$43,'ADR Raw Data'!AE$1,FALSE)</f>
        <v>10.6181906420665</v>
      </c>
      <c r="AS16" s="50"/>
      <c r="AT16" s="64">
        <f>VLOOKUP($A16,'RevPAR Raw Data'!$B$6:$BE$43,'RevPAR Raw Data'!G$1,FALSE)</f>
        <v>54.735492052401703</v>
      </c>
      <c r="AU16" s="65">
        <f>VLOOKUP($A16,'RevPAR Raw Data'!$B$6:$BE$43,'RevPAR Raw Data'!H$1,FALSE)</f>
        <v>74.542169449781596</v>
      </c>
      <c r="AV16" s="65">
        <f>VLOOKUP($A16,'RevPAR Raw Data'!$B$6:$BE$43,'RevPAR Raw Data'!I$1,FALSE)</f>
        <v>76.7064643842794</v>
      </c>
      <c r="AW16" s="65">
        <f>VLOOKUP($A16,'RevPAR Raw Data'!$B$6:$BE$43,'RevPAR Raw Data'!J$1,FALSE)</f>
        <v>74.880913799126603</v>
      </c>
      <c r="AX16" s="65">
        <f>VLOOKUP($A16,'RevPAR Raw Data'!$B$6:$BE$43,'RevPAR Raw Data'!K$1,FALSE)</f>
        <v>65.176945589519605</v>
      </c>
      <c r="AY16" s="66">
        <f>VLOOKUP($A16,'RevPAR Raw Data'!$B$6:$BE$43,'RevPAR Raw Data'!L$1,FALSE)</f>
        <v>69.208397055021805</v>
      </c>
      <c r="AZ16" s="65">
        <f>VLOOKUP($A16,'RevPAR Raw Data'!$B$6:$BE$43,'RevPAR Raw Data'!N$1,FALSE)</f>
        <v>62.1083421484716</v>
      </c>
      <c r="BA16" s="65">
        <f>VLOOKUP($A16,'RevPAR Raw Data'!$B$6:$BE$43,'RevPAR Raw Data'!O$1,FALSE)</f>
        <v>65.574987039301305</v>
      </c>
      <c r="BB16" s="66">
        <f>VLOOKUP($A16,'RevPAR Raw Data'!$B$6:$BE$43,'RevPAR Raw Data'!P$1,FALSE)</f>
        <v>63.841664593886399</v>
      </c>
      <c r="BC16" s="67">
        <f>VLOOKUP($A16,'RevPAR Raw Data'!$B$6:$BE$43,'RevPAR Raw Data'!R$1,FALSE)</f>
        <v>67.6750449232688</v>
      </c>
      <c r="BD16" s="63"/>
      <c r="BE16" s="59">
        <f>VLOOKUP($A16,'RevPAR Raw Data'!$B$6:$BE$43,'RevPAR Raw Data'!T$1,FALSE)</f>
        <v>8.0378653498600094</v>
      </c>
      <c r="BF16" s="60">
        <f>VLOOKUP($A16,'RevPAR Raw Data'!$B$6:$BE$43,'RevPAR Raw Data'!U$1,FALSE)</f>
        <v>14.1824710214359</v>
      </c>
      <c r="BG16" s="60">
        <f>VLOOKUP($A16,'RevPAR Raw Data'!$B$6:$BE$43,'RevPAR Raw Data'!V$1,FALSE)</f>
        <v>12.3285834278353</v>
      </c>
      <c r="BH16" s="60">
        <f>VLOOKUP($A16,'RevPAR Raw Data'!$B$6:$BE$43,'RevPAR Raw Data'!W$1,FALSE)</f>
        <v>10.654561345595701</v>
      </c>
      <c r="BI16" s="60">
        <f>VLOOKUP($A16,'RevPAR Raw Data'!$B$6:$BE$43,'RevPAR Raw Data'!X$1,FALSE)</f>
        <v>6.0439821692901097</v>
      </c>
      <c r="BJ16" s="61">
        <f>VLOOKUP($A16,'RevPAR Raw Data'!$B$6:$BE$43,'RevPAR Raw Data'!Y$1,FALSE)</f>
        <v>10.4269759095037</v>
      </c>
      <c r="BK16" s="60">
        <f>VLOOKUP($A16,'RevPAR Raw Data'!$B$6:$BE$43,'RevPAR Raw Data'!AA$1,FALSE)</f>
        <v>-1.80832153784688</v>
      </c>
      <c r="BL16" s="60">
        <f>VLOOKUP($A16,'RevPAR Raw Data'!$B$6:$BE$43,'RevPAR Raw Data'!AB$1,FALSE)</f>
        <v>5.9188235856751099</v>
      </c>
      <c r="BM16" s="61">
        <f>VLOOKUP($A16,'RevPAR Raw Data'!$B$6:$BE$43,'RevPAR Raw Data'!AC$1,FALSE)</f>
        <v>2.0138399407326202</v>
      </c>
      <c r="BN16" s="62">
        <f>VLOOKUP($A16,'RevPAR Raw Data'!$B$6:$BE$43,'RevPAR Raw Data'!AE$1,FALSE)</f>
        <v>8.0257462840106903</v>
      </c>
    </row>
    <row r="17" spans="1:66" x14ac:dyDescent="0.25">
      <c r="A17" s="78" t="s">
        <v>32</v>
      </c>
      <c r="B17" s="59">
        <f>VLOOKUP($A17,'Occupancy Raw Data'!$B$8:$BE$45,'Occupancy Raw Data'!G$3,FALSE)</f>
        <v>61.967969989900404</v>
      </c>
      <c r="C17" s="60">
        <f>VLOOKUP($A17,'Occupancy Raw Data'!$B$8:$BE$45,'Occupancy Raw Data'!H$3,FALSE)</f>
        <v>73.048622132448401</v>
      </c>
      <c r="D17" s="60">
        <f>VLOOKUP($A17,'Occupancy Raw Data'!$B$8:$BE$45,'Occupancy Raw Data'!I$3,FALSE)</f>
        <v>76.727744914153803</v>
      </c>
      <c r="E17" s="60">
        <f>VLOOKUP($A17,'Occupancy Raw Data'!$B$8:$BE$45,'Occupancy Raw Data'!J$3,FALSE)</f>
        <v>69.109796566151999</v>
      </c>
      <c r="F17" s="60">
        <f>VLOOKUP($A17,'Occupancy Raw Data'!$B$8:$BE$45,'Occupancy Raw Data'!K$3,FALSE)</f>
        <v>63.194344250468902</v>
      </c>
      <c r="G17" s="61">
        <f>VLOOKUP($A17,'Occupancy Raw Data'!$B$8:$BE$45,'Occupancy Raw Data'!L$3,FALSE)</f>
        <v>68.809695570624697</v>
      </c>
      <c r="H17" s="60">
        <f>VLOOKUP($A17,'Occupancy Raw Data'!$B$8:$BE$45,'Occupancy Raw Data'!N$3,FALSE)</f>
        <v>75.977492425335399</v>
      </c>
      <c r="I17" s="60">
        <f>VLOOKUP($A17,'Occupancy Raw Data'!$B$8:$BE$45,'Occupancy Raw Data'!O$3,FALSE)</f>
        <v>80.406867695859106</v>
      </c>
      <c r="J17" s="61">
        <f>VLOOKUP($A17,'Occupancy Raw Data'!$B$8:$BE$45,'Occupancy Raw Data'!P$3,FALSE)</f>
        <v>78.192180060597295</v>
      </c>
      <c r="K17" s="62">
        <f>VLOOKUP($A17,'Occupancy Raw Data'!$B$8:$BE$45,'Occupancy Raw Data'!R$3,FALSE)</f>
        <v>71.490405424902605</v>
      </c>
      <c r="L17" s="63"/>
      <c r="M17" s="59">
        <f>VLOOKUP($A17,'Occupancy Raw Data'!$B$8:$BE$45,'Occupancy Raw Data'!T$3,FALSE)</f>
        <v>3.6327925169177302</v>
      </c>
      <c r="N17" s="60">
        <f>VLOOKUP($A17,'Occupancy Raw Data'!$B$8:$BE$45,'Occupancy Raw Data'!U$3,FALSE)</f>
        <v>21.874494061924</v>
      </c>
      <c r="O17" s="60">
        <f>VLOOKUP($A17,'Occupancy Raw Data'!$B$8:$BE$45,'Occupancy Raw Data'!V$3,FALSE)</f>
        <v>19.896669009060101</v>
      </c>
      <c r="P17" s="60">
        <f>VLOOKUP($A17,'Occupancy Raw Data'!$B$8:$BE$45,'Occupancy Raw Data'!W$3,FALSE)</f>
        <v>5.1716226240945398</v>
      </c>
      <c r="Q17" s="60">
        <f>VLOOKUP($A17,'Occupancy Raw Data'!$B$8:$BE$45,'Occupancy Raw Data'!X$3,FALSE)</f>
        <v>4.07872257512975</v>
      </c>
      <c r="R17" s="61">
        <f>VLOOKUP($A17,'Occupancy Raw Data'!$B$8:$BE$45,'Occupancy Raw Data'!Y$3,FALSE)</f>
        <v>10.927032904298001</v>
      </c>
      <c r="S17" s="60">
        <f>VLOOKUP($A17,'Occupancy Raw Data'!$B$8:$BE$45,'Occupancy Raw Data'!AA$3,FALSE)</f>
        <v>6.2418853612754504</v>
      </c>
      <c r="T17" s="60">
        <f>VLOOKUP($A17,'Occupancy Raw Data'!$B$8:$BE$45,'Occupancy Raw Data'!AB$3,FALSE)</f>
        <v>0.38753283530134303</v>
      </c>
      <c r="U17" s="61">
        <f>VLOOKUP($A17,'Occupancy Raw Data'!$B$8:$BE$45,'Occupancy Raw Data'!AC$3,FALSE)</f>
        <v>3.1489992041078798</v>
      </c>
      <c r="V17" s="62">
        <f>VLOOKUP($A17,'Occupancy Raw Data'!$B$8:$BE$45,'Occupancy Raw Data'!AE$3,FALSE)</f>
        <v>8.3733049118577405</v>
      </c>
      <c r="W17" s="63"/>
      <c r="X17" s="64">
        <f>VLOOKUP($A17,'ADR Raw Data'!$B$6:$BE$43,'ADR Raw Data'!G$1,FALSE)</f>
        <v>78.9361448661233</v>
      </c>
      <c r="Y17" s="65">
        <f>VLOOKUP($A17,'ADR Raw Data'!$B$6:$BE$43,'ADR Raw Data'!H$1,FALSE)</f>
        <v>81.883240628086099</v>
      </c>
      <c r="Z17" s="65">
        <f>VLOOKUP($A17,'ADR Raw Data'!$B$6:$BE$43,'ADR Raw Data'!I$1,FALSE)</f>
        <v>84.725657521624598</v>
      </c>
      <c r="AA17" s="65">
        <f>VLOOKUP($A17,'ADR Raw Data'!$B$6:$BE$43,'ADR Raw Data'!J$1,FALSE)</f>
        <v>79.973184363256706</v>
      </c>
      <c r="AB17" s="65">
        <f>VLOOKUP($A17,'ADR Raw Data'!$B$6:$BE$43,'ADR Raw Data'!K$1,FALSE)</f>
        <v>78.766597374429196</v>
      </c>
      <c r="AC17" s="66">
        <f>VLOOKUP($A17,'ADR Raw Data'!$B$6:$BE$43,'ADR Raw Data'!L$1,FALSE)</f>
        <v>81.030188954122195</v>
      </c>
      <c r="AD17" s="65">
        <f>VLOOKUP($A17,'ADR Raw Data'!$B$6:$BE$43,'ADR Raw Data'!N$1,FALSE)</f>
        <v>100.559061602734</v>
      </c>
      <c r="AE17" s="65">
        <f>VLOOKUP($A17,'ADR Raw Data'!$B$6:$BE$43,'ADR Raw Data'!O$1,FALSE)</f>
        <v>103.164531275794</v>
      </c>
      <c r="AF17" s="66">
        <f>VLOOKUP($A17,'ADR Raw Data'!$B$6:$BE$43,'ADR Raw Data'!P$1,FALSE)</f>
        <v>101.898694639726</v>
      </c>
      <c r="AG17" s="67">
        <f>VLOOKUP($A17,'ADR Raw Data'!$B$6:$BE$43,'ADR Raw Data'!R$1,FALSE)</f>
        <v>87.551559377252403</v>
      </c>
      <c r="AH17" s="63"/>
      <c r="AI17" s="59">
        <f>VLOOKUP($A17,'ADR Raw Data'!$B$6:$BE$43,'ADR Raw Data'!T$1,FALSE)</f>
        <v>4.0855679464009702</v>
      </c>
      <c r="AJ17" s="60">
        <f>VLOOKUP($A17,'ADR Raw Data'!$B$6:$BE$43,'ADR Raw Data'!U$1,FALSE)</f>
        <v>15.288449154171399</v>
      </c>
      <c r="AK17" s="60">
        <f>VLOOKUP($A17,'ADR Raw Data'!$B$6:$BE$43,'ADR Raw Data'!V$1,FALSE)</f>
        <v>15.243260483036201</v>
      </c>
      <c r="AL17" s="60">
        <f>VLOOKUP($A17,'ADR Raw Data'!$B$6:$BE$43,'ADR Raw Data'!W$1,FALSE)</f>
        <v>8.0795161143159895</v>
      </c>
      <c r="AM17" s="60">
        <f>VLOOKUP($A17,'ADR Raw Data'!$B$6:$BE$43,'ADR Raw Data'!X$1,FALSE)</f>
        <v>7.3393316658687304</v>
      </c>
      <c r="AN17" s="61">
        <f>VLOOKUP($A17,'ADR Raw Data'!$B$6:$BE$43,'ADR Raw Data'!Y$1,FALSE)</f>
        <v>10.158572942723699</v>
      </c>
      <c r="AO17" s="60">
        <f>VLOOKUP($A17,'ADR Raw Data'!$B$6:$BE$43,'ADR Raw Data'!AA$1,FALSE)</f>
        <v>9.9459312294275897</v>
      </c>
      <c r="AP17" s="60">
        <f>VLOOKUP($A17,'ADR Raw Data'!$B$6:$BE$43,'ADR Raw Data'!AB$1,FALSE)</f>
        <v>5.0949083160372899</v>
      </c>
      <c r="AQ17" s="61">
        <f>VLOOKUP($A17,'ADR Raw Data'!$B$6:$BE$43,'ADR Raw Data'!AC$1,FALSE)</f>
        <v>7.2590536863115203</v>
      </c>
      <c r="AR17" s="62">
        <f>VLOOKUP($A17,'ADR Raw Data'!$B$6:$BE$43,'ADR Raw Data'!AE$1,FALSE)</f>
        <v>8.6266535154011095</v>
      </c>
      <c r="AS17" s="50"/>
      <c r="AT17" s="64">
        <f>VLOOKUP($A17,'RevPAR Raw Data'!$B$6:$BE$43,'RevPAR Raw Data'!G$1,FALSE)</f>
        <v>48.915126561823598</v>
      </c>
      <c r="AU17" s="65">
        <f>VLOOKUP($A17,'RevPAR Raw Data'!$B$6:$BE$43,'RevPAR Raw Data'!H$1,FALSE)</f>
        <v>59.814579036214099</v>
      </c>
      <c r="AV17" s="65">
        <f>VLOOKUP($A17,'RevPAR Raw Data'!$B$6:$BE$43,'RevPAR Raw Data'!I$1,FALSE)</f>
        <v>65.008086380031699</v>
      </c>
      <c r="AW17" s="65">
        <f>VLOOKUP($A17,'RevPAR Raw Data'!$B$6:$BE$43,'RevPAR Raw Data'!J$1,FALSE)</f>
        <v>55.269305020920498</v>
      </c>
      <c r="AX17" s="65">
        <f>VLOOKUP($A17,'RevPAR Raw Data'!$B$6:$BE$43,'RevPAR Raw Data'!K$1,FALSE)</f>
        <v>49.7760346991776</v>
      </c>
      <c r="AY17" s="66">
        <f>VLOOKUP($A17,'RevPAR Raw Data'!$B$6:$BE$43,'RevPAR Raw Data'!L$1,FALSE)</f>
        <v>55.756626339633499</v>
      </c>
      <c r="AZ17" s="65">
        <f>VLOOKUP($A17,'RevPAR Raw Data'!$B$6:$BE$43,'RevPAR Raw Data'!N$1,FALSE)</f>
        <v>76.402253412205994</v>
      </c>
      <c r="BA17" s="65">
        <f>VLOOKUP($A17,'RevPAR Raw Data'!$B$6:$BE$43,'RevPAR Raw Data'!O$1,FALSE)</f>
        <v>82.951368171980903</v>
      </c>
      <c r="BB17" s="66">
        <f>VLOOKUP($A17,'RevPAR Raw Data'!$B$6:$BE$43,'RevPAR Raw Data'!P$1,FALSE)</f>
        <v>79.676810792093406</v>
      </c>
      <c r="BC17" s="67">
        <f>VLOOKUP($A17,'RevPAR Raw Data'!$B$6:$BE$43,'RevPAR Raw Data'!R$1,FALSE)</f>
        <v>62.590964754622</v>
      </c>
      <c r="BD17" s="63"/>
      <c r="BE17" s="59">
        <f>VLOOKUP($A17,'RevPAR Raw Data'!$B$6:$BE$43,'RevPAR Raw Data'!T$1,FALSE)</f>
        <v>7.86678066994914</v>
      </c>
      <c r="BF17" s="60">
        <f>VLOOKUP($A17,'RevPAR Raw Data'!$B$6:$BE$43,'RevPAR Raw Data'!U$1,FALSE)</f>
        <v>40.507214118485003</v>
      </c>
      <c r="BG17" s="60">
        <f>VLOOKUP($A17,'RevPAR Raw Data'!$B$6:$BE$43,'RevPAR Raw Data'!V$1,FALSE)</f>
        <v>38.172830576594897</v>
      </c>
      <c r="BH17" s="60">
        <f>VLOOKUP($A17,'RevPAR Raw Data'!$B$6:$BE$43,'RevPAR Raw Data'!W$1,FALSE)</f>
        <v>13.668980821695801</v>
      </c>
      <c r="BI17" s="60">
        <f>VLOOKUP($A17,'RevPAR Raw Data'!$B$6:$BE$43,'RevPAR Raw Data'!X$1,FALSE)</f>
        <v>11.7174052185179</v>
      </c>
      <c r="BJ17" s="61">
        <f>VLOOKUP($A17,'RevPAR Raw Data'!$B$6:$BE$43,'RevPAR Raw Data'!Y$1,FALSE)</f>
        <v>22.195636455080301</v>
      </c>
      <c r="BK17" s="60">
        <f>VLOOKUP($A17,'RevPAR Raw Data'!$B$6:$BE$43,'RevPAR Raw Data'!AA$1,FALSE)</f>
        <v>16.808630216155201</v>
      </c>
      <c r="BL17" s="60">
        <f>VLOOKUP($A17,'RevPAR Raw Data'!$B$6:$BE$43,'RevPAR Raw Data'!AB$1,FALSE)</f>
        <v>5.5021855939917801</v>
      </c>
      <c r="BM17" s="61">
        <f>VLOOKUP($A17,'RevPAR Raw Data'!$B$6:$BE$43,'RevPAR Raw Data'!AC$1,FALSE)</f>
        <v>10.6366404332271</v>
      </c>
      <c r="BN17" s="62">
        <f>VLOOKUP($A17,'RevPAR Raw Data'!$B$6:$BE$43,'RevPAR Raw Data'!AE$1,FALSE)</f>
        <v>17.7222944297928</v>
      </c>
    </row>
    <row r="18" spans="1:66" x14ac:dyDescent="0.25">
      <c r="A18" s="78" t="s">
        <v>93</v>
      </c>
      <c r="B18" s="59">
        <f>VLOOKUP($A18,'Occupancy Raw Data'!$B$8:$BE$45,'Occupancy Raw Data'!G$3,FALSE)</f>
        <v>58.252768500615197</v>
      </c>
      <c r="C18" s="60">
        <f>VLOOKUP($A18,'Occupancy Raw Data'!$B$8:$BE$45,'Occupancy Raw Data'!H$3,FALSE)</f>
        <v>70.469326770961501</v>
      </c>
      <c r="D18" s="60">
        <f>VLOOKUP($A18,'Occupancy Raw Data'!$B$8:$BE$45,'Occupancy Raw Data'!I$3,FALSE)</f>
        <v>74.213394269643103</v>
      </c>
      <c r="E18" s="60">
        <f>VLOOKUP($A18,'Occupancy Raw Data'!$B$8:$BE$45,'Occupancy Raw Data'!J$3,FALSE)</f>
        <v>74.213394269643103</v>
      </c>
      <c r="F18" s="60">
        <f>VLOOKUP($A18,'Occupancy Raw Data'!$B$8:$BE$45,'Occupancy Raw Data'!K$3,FALSE)</f>
        <v>70.803304622956503</v>
      </c>
      <c r="G18" s="61">
        <f>VLOOKUP($A18,'Occupancy Raw Data'!$B$8:$BE$45,'Occupancy Raw Data'!L$3,FALSE)</f>
        <v>69.590437686763906</v>
      </c>
      <c r="H18" s="60">
        <f>VLOOKUP($A18,'Occupancy Raw Data'!$B$8:$BE$45,'Occupancy Raw Data'!N$3,FALSE)</f>
        <v>68.184215152047798</v>
      </c>
      <c r="I18" s="60">
        <f>VLOOKUP($A18,'Occupancy Raw Data'!$B$8:$BE$45,'Occupancy Raw Data'!O$3,FALSE)</f>
        <v>73.000527333450506</v>
      </c>
      <c r="J18" s="61">
        <f>VLOOKUP($A18,'Occupancy Raw Data'!$B$8:$BE$45,'Occupancy Raw Data'!P$3,FALSE)</f>
        <v>70.592371242749095</v>
      </c>
      <c r="K18" s="62">
        <f>VLOOKUP($A18,'Occupancy Raw Data'!$B$8:$BE$45,'Occupancy Raw Data'!R$3,FALSE)</f>
        <v>69.876704417045403</v>
      </c>
      <c r="L18" s="63"/>
      <c r="M18" s="59">
        <f>VLOOKUP($A18,'Occupancy Raw Data'!$B$8:$BE$45,'Occupancy Raw Data'!T$3,FALSE)</f>
        <v>0.26451717735163099</v>
      </c>
      <c r="N18" s="60">
        <f>VLOOKUP($A18,'Occupancy Raw Data'!$B$8:$BE$45,'Occupancy Raw Data'!U$3,FALSE)</f>
        <v>9.2351328922420706</v>
      </c>
      <c r="O18" s="60">
        <f>VLOOKUP($A18,'Occupancy Raw Data'!$B$8:$BE$45,'Occupancy Raw Data'!V$3,FALSE)</f>
        <v>16.273779296121301</v>
      </c>
      <c r="P18" s="60">
        <f>VLOOKUP($A18,'Occupancy Raw Data'!$B$8:$BE$45,'Occupancy Raw Data'!W$3,FALSE)</f>
        <v>4.3534190174923202</v>
      </c>
      <c r="Q18" s="60">
        <f>VLOOKUP($A18,'Occupancy Raw Data'!$B$8:$BE$45,'Occupancy Raw Data'!X$3,FALSE)</f>
        <v>-7.1309220463954895E-2</v>
      </c>
      <c r="R18" s="61">
        <f>VLOOKUP($A18,'Occupancy Raw Data'!$B$8:$BE$45,'Occupancy Raw Data'!Y$3,FALSE)</f>
        <v>5.9510970184187304</v>
      </c>
      <c r="S18" s="60">
        <f>VLOOKUP($A18,'Occupancy Raw Data'!$B$8:$BE$45,'Occupancy Raw Data'!AA$3,FALSE)</f>
        <v>-13.581707271107501</v>
      </c>
      <c r="T18" s="60">
        <f>VLOOKUP($A18,'Occupancy Raw Data'!$B$8:$BE$45,'Occupancy Raw Data'!AB$3,FALSE)</f>
        <v>-4.3244297531659299</v>
      </c>
      <c r="U18" s="61">
        <f>VLOOKUP($A18,'Occupancy Raw Data'!$B$8:$BE$45,'Occupancy Raw Data'!AC$3,FALSE)</f>
        <v>-9.0306141920470306</v>
      </c>
      <c r="V18" s="62">
        <f>VLOOKUP($A18,'Occupancy Raw Data'!$B$8:$BE$45,'Occupancy Raw Data'!AE$3,FALSE)</f>
        <v>1.1431471207453701</v>
      </c>
      <c r="W18" s="63"/>
      <c r="X18" s="64">
        <f>VLOOKUP($A18,'ADR Raw Data'!$B$6:$BE$43,'ADR Raw Data'!G$1,FALSE)</f>
        <v>96.611154073627006</v>
      </c>
      <c r="Y18" s="65">
        <f>VLOOKUP($A18,'ADR Raw Data'!$B$6:$BE$43,'ADR Raw Data'!H$1,FALSE)</f>
        <v>105.994993788974</v>
      </c>
      <c r="Z18" s="65">
        <f>VLOOKUP($A18,'ADR Raw Data'!$B$6:$BE$43,'ADR Raw Data'!I$1,FALSE)</f>
        <v>108.08572738038799</v>
      </c>
      <c r="AA18" s="65">
        <f>VLOOKUP($A18,'ADR Raw Data'!$B$6:$BE$43,'ADR Raw Data'!J$1,FALSE)</f>
        <v>110.651613619137</v>
      </c>
      <c r="AB18" s="65">
        <f>VLOOKUP($A18,'ADR Raw Data'!$B$6:$BE$43,'ADR Raw Data'!K$1,FALSE)</f>
        <v>101.227012338629</v>
      </c>
      <c r="AC18" s="66">
        <f>VLOOKUP($A18,'ADR Raw Data'!$B$6:$BE$43,'ADR Raw Data'!L$1,FALSE)</f>
        <v>104.892889825713</v>
      </c>
      <c r="AD18" s="65">
        <f>VLOOKUP($A18,'ADR Raw Data'!$B$6:$BE$43,'ADR Raw Data'!N$1,FALSE)</f>
        <v>108.42490110853301</v>
      </c>
      <c r="AE18" s="65">
        <f>VLOOKUP($A18,'ADR Raw Data'!$B$6:$BE$43,'ADR Raw Data'!O$1,FALSE)</f>
        <v>114.0120962196</v>
      </c>
      <c r="AF18" s="66">
        <f>VLOOKUP($A18,'ADR Raw Data'!$B$6:$BE$43,'ADR Raw Data'!P$1,FALSE)</f>
        <v>111.31379818227001</v>
      </c>
      <c r="AG18" s="67">
        <f>VLOOKUP($A18,'ADR Raw Data'!$B$6:$BE$43,'ADR Raw Data'!R$1,FALSE)</f>
        <v>106.746224210299</v>
      </c>
      <c r="AH18" s="63"/>
      <c r="AI18" s="59">
        <f>VLOOKUP($A18,'ADR Raw Data'!$B$6:$BE$43,'ADR Raw Data'!T$1,FALSE)</f>
        <v>-3.14289921208286</v>
      </c>
      <c r="AJ18" s="60">
        <f>VLOOKUP($A18,'ADR Raw Data'!$B$6:$BE$43,'ADR Raw Data'!U$1,FALSE)</f>
        <v>4.3816839278655904</v>
      </c>
      <c r="AK18" s="60">
        <f>VLOOKUP($A18,'ADR Raw Data'!$B$6:$BE$43,'ADR Raw Data'!V$1,FALSE)</f>
        <v>11.4901912465286</v>
      </c>
      <c r="AL18" s="60">
        <f>VLOOKUP($A18,'ADR Raw Data'!$B$6:$BE$43,'ADR Raw Data'!W$1,FALSE)</f>
        <v>10.3213246547016</v>
      </c>
      <c r="AM18" s="60">
        <f>VLOOKUP($A18,'ADR Raw Data'!$B$6:$BE$43,'ADR Raw Data'!X$1,FALSE)</f>
        <v>-1.47142630614928</v>
      </c>
      <c r="AN18" s="61">
        <f>VLOOKUP($A18,'ADR Raw Data'!$B$6:$BE$43,'ADR Raw Data'!Y$1,FALSE)</f>
        <v>4.5573319214493697</v>
      </c>
      <c r="AO18" s="60">
        <f>VLOOKUP($A18,'ADR Raw Data'!$B$6:$BE$43,'ADR Raw Data'!AA$1,FALSE)</f>
        <v>-2.6081276909024802</v>
      </c>
      <c r="AP18" s="60">
        <f>VLOOKUP($A18,'ADR Raw Data'!$B$6:$BE$43,'ADR Raw Data'!AB$1,FALSE)</f>
        <v>1.4717707491979399</v>
      </c>
      <c r="AQ18" s="61">
        <f>VLOOKUP($A18,'ADR Raw Data'!$B$6:$BE$43,'ADR Raw Data'!AC$1,FALSE)</f>
        <v>-0.46589970908001899</v>
      </c>
      <c r="AR18" s="62">
        <f>VLOOKUP($A18,'ADR Raw Data'!$B$6:$BE$43,'ADR Raw Data'!AE$1,FALSE)</f>
        <v>2.6248227480647102</v>
      </c>
      <c r="AS18" s="50"/>
      <c r="AT18" s="64">
        <f>VLOOKUP($A18,'RevPAR Raw Data'!$B$6:$BE$43,'RevPAR Raw Data'!G$1,FALSE)</f>
        <v>56.278671928282598</v>
      </c>
      <c r="AU18" s="65">
        <f>VLOOKUP($A18,'RevPAR Raw Data'!$B$6:$BE$43,'RevPAR Raw Data'!H$1,FALSE)</f>
        <v>74.693958534013007</v>
      </c>
      <c r="AV18" s="65">
        <f>VLOOKUP($A18,'RevPAR Raw Data'!$B$6:$BE$43,'RevPAR Raw Data'!I$1,FALSE)</f>
        <v>80.214087010019298</v>
      </c>
      <c r="AW18" s="65">
        <f>VLOOKUP($A18,'RevPAR Raw Data'!$B$6:$BE$43,'RevPAR Raw Data'!J$1,FALSE)</f>
        <v>82.118318280892893</v>
      </c>
      <c r="AX18" s="65">
        <f>VLOOKUP($A18,'RevPAR Raw Data'!$B$6:$BE$43,'RevPAR Raw Data'!K$1,FALSE)</f>
        <v>71.672069906837706</v>
      </c>
      <c r="AY18" s="66">
        <f>VLOOKUP($A18,'RevPAR Raw Data'!$B$6:$BE$43,'RevPAR Raw Data'!L$1,FALSE)</f>
        <v>72.995421132009099</v>
      </c>
      <c r="AZ18" s="65">
        <f>VLOOKUP($A18,'RevPAR Raw Data'!$B$6:$BE$43,'RevPAR Raw Data'!N$1,FALSE)</f>
        <v>73.928667850237304</v>
      </c>
      <c r="BA18" s="65">
        <f>VLOOKUP($A18,'RevPAR Raw Data'!$B$6:$BE$43,'RevPAR Raw Data'!O$1,FALSE)</f>
        <v>83.229431464229194</v>
      </c>
      <c r="BB18" s="66">
        <f>VLOOKUP($A18,'RevPAR Raw Data'!$B$6:$BE$43,'RevPAR Raw Data'!P$1,FALSE)</f>
        <v>78.579049657233199</v>
      </c>
      <c r="BC18" s="67">
        <f>VLOOKUP($A18,'RevPAR Raw Data'!$B$6:$BE$43,'RevPAR Raw Data'!R$1,FALSE)</f>
        <v>74.590743567787399</v>
      </c>
      <c r="BD18" s="63"/>
      <c r="BE18" s="59">
        <f>VLOOKUP($A18,'RevPAR Raw Data'!$B$6:$BE$43,'RevPAR Raw Data'!T$1,FALSE)</f>
        <v>-2.88669554301404</v>
      </c>
      <c r="BF18" s="60">
        <f>VLOOKUP($A18,'RevPAR Raw Data'!$B$6:$BE$43,'RevPAR Raw Data'!U$1,FALSE)</f>
        <v>14.021471153764001</v>
      </c>
      <c r="BG18" s="60">
        <f>VLOOKUP($A18,'RevPAR Raw Data'!$B$6:$BE$43,'RevPAR Raw Data'!V$1,FALSE)</f>
        <v>29.6338589068123</v>
      </c>
      <c r="BH18" s="60">
        <f>VLOOKUP($A18,'RevPAR Raw Data'!$B$6:$BE$43,'RevPAR Raw Data'!W$1,FALSE)</f>
        <v>15.124074182568901</v>
      </c>
      <c r="BI18" s="60">
        <f>VLOOKUP($A18,'RevPAR Raw Data'!$B$6:$BE$43,'RevPAR Raw Data'!X$1,FALSE)</f>
        <v>-1.5416862639846201</v>
      </c>
      <c r="BJ18" s="61">
        <f>VLOOKUP($A18,'RevPAR Raw Data'!$B$6:$BE$43,'RevPAR Raw Data'!Y$1,FALSE)</f>
        <v>10.779640183964901</v>
      </c>
      <c r="BK18" s="60">
        <f>VLOOKUP($A18,'RevPAR Raw Data'!$B$6:$BE$43,'RevPAR Raw Data'!AA$1,FALSE)</f>
        <v>-15.835606693774899</v>
      </c>
      <c r="BL18" s="60">
        <f>VLOOKUP($A18,'RevPAR Raw Data'!$B$6:$BE$43,'RevPAR Raw Data'!AB$1,FALSE)</f>
        <v>-2.9163046961446901</v>
      </c>
      <c r="BM18" s="61">
        <f>VLOOKUP($A18,'RevPAR Raw Data'!$B$6:$BE$43,'RevPAR Raw Data'!AC$1,FALSE)</f>
        <v>-9.4544402958781593</v>
      </c>
      <c r="BN18" s="62">
        <f>VLOOKUP($A18,'RevPAR Raw Data'!$B$6:$BE$43,'RevPAR Raw Data'!AE$1,FALSE)</f>
        <v>3.7979754544792601</v>
      </c>
    </row>
    <row r="19" spans="1:66" x14ac:dyDescent="0.25">
      <c r="A19" s="78" t="s">
        <v>94</v>
      </c>
      <c r="B19" s="59">
        <f>VLOOKUP($A19,'Occupancy Raw Data'!$B$8:$BE$45,'Occupancy Raw Data'!G$3,FALSE)</f>
        <v>40.730728270664301</v>
      </c>
      <c r="C19" s="60">
        <f>VLOOKUP($A19,'Occupancy Raw Data'!$B$8:$BE$45,'Occupancy Raw Data'!H$3,FALSE)</f>
        <v>42.976424361493102</v>
      </c>
      <c r="D19" s="60">
        <f>VLOOKUP($A19,'Occupancy Raw Data'!$B$8:$BE$45,'Occupancy Raw Data'!I$3,FALSE)</f>
        <v>49.418795022920698</v>
      </c>
      <c r="E19" s="60">
        <f>VLOOKUP($A19,'Occupancy Raw Data'!$B$8:$BE$45,'Occupancy Raw Data'!J$3,FALSE)</f>
        <v>52.644073346430901</v>
      </c>
      <c r="F19" s="60">
        <f>VLOOKUP($A19,'Occupancy Raw Data'!$B$8:$BE$45,'Occupancy Raw Data'!K$3,FALSE)</f>
        <v>50.4338572364112</v>
      </c>
      <c r="G19" s="61">
        <f>VLOOKUP($A19,'Occupancy Raw Data'!$B$8:$BE$45,'Occupancy Raw Data'!L$3,FALSE)</f>
        <v>47.2417350297195</v>
      </c>
      <c r="H19" s="60">
        <f>VLOOKUP($A19,'Occupancy Raw Data'!$B$8:$BE$45,'Occupancy Raw Data'!N$3,FALSE)</f>
        <v>56.245907007203598</v>
      </c>
      <c r="I19" s="60">
        <f>VLOOKUP($A19,'Occupancy Raw Data'!$B$8:$BE$45,'Occupancy Raw Data'!O$3,FALSE)</f>
        <v>59.536673215455103</v>
      </c>
      <c r="J19" s="61">
        <f>VLOOKUP($A19,'Occupancy Raw Data'!$B$8:$BE$45,'Occupancy Raw Data'!P$3,FALSE)</f>
        <v>57.891290111329397</v>
      </c>
      <c r="K19" s="62">
        <f>VLOOKUP($A19,'Occupancy Raw Data'!$B$8:$BE$45,'Occupancy Raw Data'!R$3,FALSE)</f>
        <v>50.284785329169701</v>
      </c>
      <c r="L19" s="63"/>
      <c r="M19" s="59">
        <f>VLOOKUP($A19,'Occupancy Raw Data'!$B$8:$BE$45,'Occupancy Raw Data'!T$3,FALSE)</f>
        <v>3.3416719853340799</v>
      </c>
      <c r="N19" s="60">
        <f>VLOOKUP($A19,'Occupancy Raw Data'!$B$8:$BE$45,'Occupancy Raw Data'!U$3,FALSE)</f>
        <v>4.5353388291476797</v>
      </c>
      <c r="O19" s="60">
        <f>VLOOKUP($A19,'Occupancy Raw Data'!$B$8:$BE$45,'Occupancy Raw Data'!V$3,FALSE)</f>
        <v>9.7000858760859092</v>
      </c>
      <c r="P19" s="60">
        <f>VLOOKUP($A19,'Occupancy Raw Data'!$B$8:$BE$45,'Occupancy Raw Data'!W$3,FALSE)</f>
        <v>11.6258065439549</v>
      </c>
      <c r="Q19" s="60">
        <f>VLOOKUP($A19,'Occupancy Raw Data'!$B$8:$BE$45,'Occupancy Raw Data'!X$3,FALSE)</f>
        <v>3.97755343148645</v>
      </c>
      <c r="R19" s="61">
        <f>VLOOKUP($A19,'Occupancy Raw Data'!$B$8:$BE$45,'Occupancy Raw Data'!Y$3,FALSE)</f>
        <v>6.7656716970442297</v>
      </c>
      <c r="S19" s="60">
        <f>VLOOKUP($A19,'Occupancy Raw Data'!$B$8:$BE$45,'Occupancy Raw Data'!AA$3,FALSE)</f>
        <v>-4.6237026737446101</v>
      </c>
      <c r="T19" s="60">
        <f>VLOOKUP($A19,'Occupancy Raw Data'!$B$8:$BE$45,'Occupancy Raw Data'!AB$3,FALSE)</f>
        <v>-8.0537494548372806</v>
      </c>
      <c r="U19" s="61">
        <f>VLOOKUP($A19,'Occupancy Raw Data'!$B$8:$BE$45,'Occupancy Raw Data'!AC$3,FALSE)</f>
        <v>-6.4188323193533403</v>
      </c>
      <c r="V19" s="62">
        <f>VLOOKUP($A19,'Occupancy Raw Data'!$B$8:$BE$45,'Occupancy Raw Data'!AE$3,FALSE)</f>
        <v>2.0375957406899499</v>
      </c>
      <c r="W19" s="63"/>
      <c r="X19" s="64">
        <f>VLOOKUP($A19,'ADR Raw Data'!$B$6:$BE$43,'ADR Raw Data'!G$1,FALSE)</f>
        <v>101.02525080450501</v>
      </c>
      <c r="Y19" s="65">
        <f>VLOOKUP($A19,'ADR Raw Data'!$B$6:$BE$43,'ADR Raw Data'!H$1,FALSE)</f>
        <v>101.694982514285</v>
      </c>
      <c r="Z19" s="65">
        <f>VLOOKUP($A19,'ADR Raw Data'!$B$6:$BE$43,'ADR Raw Data'!I$1,FALSE)</f>
        <v>105.145637601457</v>
      </c>
      <c r="AA19" s="65">
        <f>VLOOKUP($A19,'ADR Raw Data'!$B$6:$BE$43,'ADR Raw Data'!J$1,FALSE)</f>
        <v>107.97573343181401</v>
      </c>
      <c r="AB19" s="65">
        <f>VLOOKUP($A19,'ADR Raw Data'!$B$6:$BE$43,'ADR Raw Data'!K$1,FALSE)</f>
        <v>106.257070930043</v>
      </c>
      <c r="AC19" s="66">
        <f>VLOOKUP($A19,'ADR Raw Data'!$B$6:$BE$43,'ADR Raw Data'!L$1,FALSE)</f>
        <v>104.675823198502</v>
      </c>
      <c r="AD19" s="65">
        <f>VLOOKUP($A19,'ADR Raw Data'!$B$6:$BE$43,'ADR Raw Data'!N$1,FALSE)</f>
        <v>111.04093139280999</v>
      </c>
      <c r="AE19" s="65">
        <f>VLOOKUP($A19,'ADR Raw Data'!$B$6:$BE$43,'ADR Raw Data'!O$1,FALSE)</f>
        <v>117.04496293139</v>
      </c>
      <c r="AF19" s="66">
        <f>VLOOKUP($A19,'ADR Raw Data'!$B$6:$BE$43,'ADR Raw Data'!P$1,FALSE)</f>
        <v>114.128270291289</v>
      </c>
      <c r="AG19" s="67">
        <f>VLOOKUP($A19,'ADR Raw Data'!$B$6:$BE$43,'ADR Raw Data'!R$1,FALSE)</f>
        <v>107.785380395394</v>
      </c>
      <c r="AH19" s="63"/>
      <c r="AI19" s="59">
        <f>VLOOKUP($A19,'ADR Raw Data'!$B$6:$BE$43,'ADR Raw Data'!T$1,FALSE)</f>
        <v>9.3442748785936605</v>
      </c>
      <c r="AJ19" s="60">
        <f>VLOOKUP($A19,'ADR Raw Data'!$B$6:$BE$43,'ADR Raw Data'!U$1,FALSE)</f>
        <v>11.1614021016245</v>
      </c>
      <c r="AK19" s="60">
        <f>VLOOKUP($A19,'ADR Raw Data'!$B$6:$BE$43,'ADR Raw Data'!V$1,FALSE)</f>
        <v>10.3931095941193</v>
      </c>
      <c r="AL19" s="60">
        <f>VLOOKUP($A19,'ADR Raw Data'!$B$6:$BE$43,'ADR Raw Data'!W$1,FALSE)</f>
        <v>7.3133295436032197</v>
      </c>
      <c r="AM19" s="60">
        <f>VLOOKUP($A19,'ADR Raw Data'!$B$6:$BE$43,'ADR Raw Data'!X$1,FALSE)</f>
        <v>8.5383841731960892</v>
      </c>
      <c r="AN19" s="61">
        <f>VLOOKUP($A19,'ADR Raw Data'!$B$6:$BE$43,'ADR Raw Data'!Y$1,FALSE)</f>
        <v>9.3048450638934401</v>
      </c>
      <c r="AO19" s="60">
        <f>VLOOKUP($A19,'ADR Raw Data'!$B$6:$BE$43,'ADR Raw Data'!AA$1,FALSE)</f>
        <v>1.4124466680161301</v>
      </c>
      <c r="AP19" s="60">
        <f>VLOOKUP($A19,'ADR Raw Data'!$B$6:$BE$43,'ADR Raw Data'!AB$1,FALSE)</f>
        <v>3.2228012894514002</v>
      </c>
      <c r="AQ19" s="61">
        <f>VLOOKUP($A19,'ADR Raw Data'!$B$6:$BE$43,'ADR Raw Data'!AC$1,FALSE)</f>
        <v>2.3264594960665801</v>
      </c>
      <c r="AR19" s="62">
        <f>VLOOKUP($A19,'ADR Raw Data'!$B$6:$BE$43,'ADR Raw Data'!AE$1,FALSE)</f>
        <v>6.2757181035259002</v>
      </c>
      <c r="AS19" s="50"/>
      <c r="AT19" s="64">
        <f>VLOOKUP($A19,'RevPAR Raw Data'!$B$6:$BE$43,'RevPAR Raw Data'!G$1,FALSE)</f>
        <v>41.148320389940103</v>
      </c>
      <c r="AU19" s="65">
        <f>VLOOKUP($A19,'RevPAR Raw Data'!$B$6:$BE$43,'RevPAR Raw Data'!H$1,FALSE)</f>
        <v>43.704867239685598</v>
      </c>
      <c r="AV19" s="65">
        <f>VLOOKUP($A19,'RevPAR Raw Data'!$B$6:$BE$43,'RevPAR Raw Data'!I$1,FALSE)</f>
        <v>51.9617071218074</v>
      </c>
      <c r="AW19" s="65">
        <f>VLOOKUP($A19,'RevPAR Raw Data'!$B$6:$BE$43,'RevPAR Raw Data'!J$1,FALSE)</f>
        <v>56.842824304191197</v>
      </c>
      <c r="AX19" s="65">
        <f>VLOOKUP($A19,'RevPAR Raw Data'!$B$6:$BE$43,'RevPAR Raw Data'!K$1,FALSE)</f>
        <v>53.589539456450503</v>
      </c>
      <c r="AY19" s="66">
        <f>VLOOKUP($A19,'RevPAR Raw Data'!$B$6:$BE$43,'RevPAR Raw Data'!L$1,FALSE)</f>
        <v>49.450675035614204</v>
      </c>
      <c r="AZ19" s="65">
        <f>VLOOKUP($A19,'RevPAR Raw Data'!$B$6:$BE$43,'RevPAR Raw Data'!N$1,FALSE)</f>
        <v>62.455979011132897</v>
      </c>
      <c r="BA19" s="65">
        <f>VLOOKUP($A19,'RevPAR Raw Data'!$B$6:$BE$43,'RevPAR Raw Data'!O$1,FALSE)</f>
        <v>69.684677095612301</v>
      </c>
      <c r="BB19" s="66">
        <f>VLOOKUP($A19,'RevPAR Raw Data'!$B$6:$BE$43,'RevPAR Raw Data'!P$1,FALSE)</f>
        <v>66.070328053372606</v>
      </c>
      <c r="BC19" s="67">
        <f>VLOOKUP($A19,'RevPAR Raw Data'!$B$6:$BE$43,'RevPAR Raw Data'!R$1,FALSE)</f>
        <v>54.199647148053202</v>
      </c>
      <c r="BD19" s="63"/>
      <c r="BE19" s="59">
        <f>VLOOKUP($A19,'RevPAR Raw Data'!$B$6:$BE$43,'RevPAR Raw Data'!T$1,FALSE)</f>
        <v>12.9982018797783</v>
      </c>
      <c r="BF19" s="60">
        <f>VLOOKUP($A19,'RevPAR Raw Data'!$B$6:$BE$43,'RevPAR Raw Data'!U$1,FALSE)</f>
        <v>16.2029483341644</v>
      </c>
      <c r="BG19" s="60">
        <f>VLOOKUP($A19,'RevPAR Raw Data'!$B$6:$BE$43,'RevPAR Raw Data'!V$1,FALSE)</f>
        <v>21.101336026030499</v>
      </c>
      <c r="BH19" s="60">
        <f>VLOOKUP($A19,'RevPAR Raw Data'!$B$6:$BE$43,'RevPAR Raw Data'!W$1,FALSE)</f>
        <v>19.789369632219302</v>
      </c>
      <c r="BI19" s="60">
        <f>VLOOKUP($A19,'RevPAR Raw Data'!$B$6:$BE$43,'RevPAR Raw Data'!X$1,FALSE)</f>
        <v>12.855556397357001</v>
      </c>
      <c r="BJ19" s="61">
        <f>VLOOKUP($A19,'RevPAR Raw Data'!$B$6:$BE$43,'RevPAR Raw Data'!Y$1,FALSE)</f>
        <v>16.700052029879298</v>
      </c>
      <c r="BK19" s="60">
        <f>VLOOKUP($A19,'RevPAR Raw Data'!$B$6:$BE$43,'RevPAR Raw Data'!AA$1,FALSE)</f>
        <v>-3.2765633400827499</v>
      </c>
      <c r="BL19" s="60">
        <f>VLOOKUP($A19,'RevPAR Raw Data'!$B$6:$BE$43,'RevPAR Raw Data'!AB$1,FALSE)</f>
        <v>-5.0905045066655603</v>
      </c>
      <c r="BM19" s="61">
        <f>VLOOKUP($A19,'RevPAR Raw Data'!$B$6:$BE$43,'RevPAR Raw Data'!AC$1,FALSE)</f>
        <v>-4.24170435731694</v>
      </c>
      <c r="BN19" s="62">
        <f>VLOOKUP($A19,'RevPAR Raw Data'!$B$6:$BE$43,'RevPAR Raw Data'!AE$1,FALSE)</f>
        <v>8.4411876089910098</v>
      </c>
    </row>
    <row r="20" spans="1:66" x14ac:dyDescent="0.25">
      <c r="A20" s="78" t="s">
        <v>29</v>
      </c>
      <c r="B20" s="59">
        <f>VLOOKUP($A20,'Occupancy Raw Data'!$B$8:$BE$45,'Occupancy Raw Data'!G$3,FALSE)</f>
        <v>28.093510681176902</v>
      </c>
      <c r="C20" s="60">
        <f>VLOOKUP($A20,'Occupancy Raw Data'!$B$8:$BE$45,'Occupancy Raw Data'!H$3,FALSE)</f>
        <v>29.6251511487303</v>
      </c>
      <c r="D20" s="60">
        <f>VLOOKUP($A20,'Occupancy Raw Data'!$B$8:$BE$45,'Occupancy Raw Data'!I$3,FALSE)</f>
        <v>36.530968695418501</v>
      </c>
      <c r="E20" s="60">
        <f>VLOOKUP($A20,'Occupancy Raw Data'!$B$8:$BE$45,'Occupancy Raw Data'!J$3,FALSE)</f>
        <v>45.667069729947599</v>
      </c>
      <c r="F20" s="60">
        <f>VLOOKUP($A20,'Occupancy Raw Data'!$B$8:$BE$45,'Occupancy Raw Data'!K$3,FALSE)</f>
        <v>44.095122934300598</v>
      </c>
      <c r="G20" s="61">
        <f>VLOOKUP($A20,'Occupancy Raw Data'!$B$8:$BE$45,'Occupancy Raw Data'!L$3,FALSE)</f>
        <v>36.802364637914799</v>
      </c>
      <c r="H20" s="60">
        <f>VLOOKUP($A20,'Occupancy Raw Data'!$B$8:$BE$45,'Occupancy Raw Data'!N$3,FALSE)</f>
        <v>59.277173182856302</v>
      </c>
      <c r="I20" s="60">
        <f>VLOOKUP($A20,'Occupancy Raw Data'!$B$8:$BE$45,'Occupancy Raw Data'!O$3,FALSE)</f>
        <v>68.964127367996696</v>
      </c>
      <c r="J20" s="61">
        <f>VLOOKUP($A20,'Occupancy Raw Data'!$B$8:$BE$45,'Occupancy Raw Data'!P$3,FALSE)</f>
        <v>64.120650275426499</v>
      </c>
      <c r="K20" s="62">
        <f>VLOOKUP($A20,'Occupancy Raw Data'!$B$8:$BE$45,'Occupancy Raw Data'!R$3,FALSE)</f>
        <v>44.607589105775297</v>
      </c>
      <c r="L20" s="63"/>
      <c r="M20" s="59">
        <f>VLOOKUP($A20,'Occupancy Raw Data'!$B$8:$BE$45,'Occupancy Raw Data'!T$3,FALSE)</f>
        <v>0.77605124617591703</v>
      </c>
      <c r="N20" s="60">
        <f>VLOOKUP($A20,'Occupancy Raw Data'!$B$8:$BE$45,'Occupancy Raw Data'!U$3,FALSE)</f>
        <v>-0.80805449084026504</v>
      </c>
      <c r="O20" s="60">
        <f>VLOOKUP($A20,'Occupancy Raw Data'!$B$8:$BE$45,'Occupancy Raw Data'!V$3,FALSE)</f>
        <v>9.2719470961200692</v>
      </c>
      <c r="P20" s="60">
        <f>VLOOKUP($A20,'Occupancy Raw Data'!$B$8:$BE$45,'Occupancy Raw Data'!W$3,FALSE)</f>
        <v>13.7122181772963</v>
      </c>
      <c r="Q20" s="60">
        <f>VLOOKUP($A20,'Occupancy Raw Data'!$B$8:$BE$45,'Occupancy Raw Data'!X$3,FALSE)</f>
        <v>8.0380996983683701</v>
      </c>
      <c r="R20" s="61">
        <f>VLOOKUP($A20,'Occupancy Raw Data'!$B$8:$BE$45,'Occupancy Raw Data'!Y$3,FALSE)</f>
        <v>6.8906899092531297</v>
      </c>
      <c r="S20" s="60">
        <f>VLOOKUP($A20,'Occupancy Raw Data'!$B$8:$BE$45,'Occupancy Raw Data'!AA$3,FALSE)</f>
        <v>4.9364280641915004</v>
      </c>
      <c r="T20" s="60">
        <f>VLOOKUP($A20,'Occupancy Raw Data'!$B$8:$BE$45,'Occupancy Raw Data'!AB$3,FALSE)</f>
        <v>1.2826105855482</v>
      </c>
      <c r="U20" s="61">
        <f>VLOOKUP($A20,'Occupancy Raw Data'!$B$8:$BE$45,'Occupancy Raw Data'!AC$3,FALSE)</f>
        <v>2.9393785366938201</v>
      </c>
      <c r="V20" s="62">
        <f>VLOOKUP($A20,'Occupancy Raw Data'!$B$8:$BE$45,'Occupancy Raw Data'!AE$3,FALSE)</f>
        <v>5.2317613865376797</v>
      </c>
      <c r="W20" s="63"/>
      <c r="X20" s="64">
        <f>VLOOKUP($A20,'ADR Raw Data'!$B$6:$BE$43,'ADR Raw Data'!G$1,FALSE)</f>
        <v>110.45287900526</v>
      </c>
      <c r="Y20" s="65">
        <f>VLOOKUP($A20,'ADR Raw Data'!$B$6:$BE$43,'ADR Raw Data'!H$1,FALSE)</f>
        <v>100.521306122448</v>
      </c>
      <c r="Z20" s="65">
        <f>VLOOKUP($A20,'ADR Raw Data'!$B$6:$BE$43,'ADR Raw Data'!I$1,FALSE)</f>
        <v>107.70749172489801</v>
      </c>
      <c r="AA20" s="65">
        <f>VLOOKUP($A20,'ADR Raw Data'!$B$6:$BE$43,'ADR Raw Data'!J$1,FALSE)</f>
        <v>120.76600470726601</v>
      </c>
      <c r="AB20" s="65">
        <f>VLOOKUP($A20,'ADR Raw Data'!$B$6:$BE$43,'ADR Raw Data'!K$1,FALSE)</f>
        <v>126.04436928702</v>
      </c>
      <c r="AC20" s="66">
        <f>VLOOKUP($A20,'ADR Raw Data'!$B$6:$BE$43,'ADR Raw Data'!L$1,FALSE)</f>
        <v>114.604584550233</v>
      </c>
      <c r="AD20" s="65">
        <f>VLOOKUP($A20,'ADR Raw Data'!$B$6:$BE$43,'ADR Raw Data'!N$1,FALSE)</f>
        <v>151.24694696282799</v>
      </c>
      <c r="AE20" s="65">
        <f>VLOOKUP($A20,'ADR Raw Data'!$B$6:$BE$43,'ADR Raw Data'!O$1,FALSE)</f>
        <v>175.030216247808</v>
      </c>
      <c r="AF20" s="66">
        <f>VLOOKUP($A20,'ADR Raw Data'!$B$6:$BE$43,'ADR Raw Data'!P$1,FALSE)</f>
        <v>164.036839182818</v>
      </c>
      <c r="AG20" s="67">
        <f>VLOOKUP($A20,'ADR Raw Data'!$B$6:$BE$43,'ADR Raw Data'!R$1,FALSE)</f>
        <v>134.90624413751499</v>
      </c>
      <c r="AH20" s="63"/>
      <c r="AI20" s="59">
        <f>VLOOKUP($A20,'ADR Raw Data'!$B$6:$BE$43,'ADR Raw Data'!T$1,FALSE)</f>
        <v>1.9442271244542499</v>
      </c>
      <c r="AJ20" s="60">
        <f>VLOOKUP($A20,'ADR Raw Data'!$B$6:$BE$43,'ADR Raw Data'!U$1,FALSE)</f>
        <v>-1.83890007581308</v>
      </c>
      <c r="AK20" s="60">
        <f>VLOOKUP($A20,'ADR Raw Data'!$B$6:$BE$43,'ADR Raw Data'!V$1,FALSE)</f>
        <v>2.7314298844834202</v>
      </c>
      <c r="AL20" s="60">
        <f>VLOOKUP($A20,'ADR Raw Data'!$B$6:$BE$43,'ADR Raw Data'!W$1,FALSE)</f>
        <v>7.60326376043575</v>
      </c>
      <c r="AM20" s="60">
        <f>VLOOKUP($A20,'ADR Raw Data'!$B$6:$BE$43,'ADR Raw Data'!X$1,FALSE)</f>
        <v>7.9787174555035403</v>
      </c>
      <c r="AN20" s="61">
        <f>VLOOKUP($A20,'ADR Raw Data'!$B$6:$BE$43,'ADR Raw Data'!Y$1,FALSE)</f>
        <v>4.6333041374946502</v>
      </c>
      <c r="AO20" s="60">
        <f>VLOOKUP($A20,'ADR Raw Data'!$B$6:$BE$43,'ADR Raw Data'!AA$1,FALSE)</f>
        <v>5.3933460663901203</v>
      </c>
      <c r="AP20" s="60">
        <f>VLOOKUP($A20,'ADR Raw Data'!$B$6:$BE$43,'ADR Raw Data'!AB$1,FALSE)</f>
        <v>9.3584870455868607</v>
      </c>
      <c r="AQ20" s="61">
        <f>VLOOKUP($A20,'ADR Raw Data'!$B$6:$BE$43,'ADR Raw Data'!AC$1,FALSE)</f>
        <v>7.52998521885565</v>
      </c>
      <c r="AR20" s="62">
        <f>VLOOKUP($A20,'ADR Raw Data'!$B$6:$BE$43,'ADR Raw Data'!AE$1,FALSE)</f>
        <v>5.7330114940924801</v>
      </c>
      <c r="AS20" s="50"/>
      <c r="AT20" s="64">
        <f>VLOOKUP($A20,'RevPAR Raw Data'!$B$6:$BE$43,'RevPAR Raw Data'!G$1,FALSE)</f>
        <v>31.0300913610103</v>
      </c>
      <c r="AU20" s="65">
        <f>VLOOKUP($A20,'RevPAR Raw Data'!$B$6:$BE$43,'RevPAR Raw Data'!H$1,FALSE)</f>
        <v>29.779588875453399</v>
      </c>
      <c r="AV20" s="65">
        <f>VLOOKUP($A20,'RevPAR Raw Data'!$B$6:$BE$43,'RevPAR Raw Data'!I$1,FALSE)</f>
        <v>39.346590084643204</v>
      </c>
      <c r="AW20" s="65">
        <f>VLOOKUP($A20,'RevPAR Raw Data'!$B$6:$BE$43,'RevPAR Raw Data'!J$1,FALSE)</f>
        <v>55.1502955797393</v>
      </c>
      <c r="AX20" s="65">
        <f>VLOOKUP($A20,'RevPAR Raw Data'!$B$6:$BE$43,'RevPAR Raw Data'!K$1,FALSE)</f>
        <v>55.579419588875403</v>
      </c>
      <c r="AY20" s="66">
        <f>VLOOKUP($A20,'RevPAR Raw Data'!$B$6:$BE$43,'RevPAR Raw Data'!L$1,FALSE)</f>
        <v>42.177197097944301</v>
      </c>
      <c r="AZ20" s="65">
        <f>VLOOKUP($A20,'RevPAR Raw Data'!$B$6:$BE$43,'RevPAR Raw Data'!N$1,FALSE)</f>
        <v>89.654914684938802</v>
      </c>
      <c r="BA20" s="65">
        <f>VLOOKUP($A20,'RevPAR Raw Data'!$B$6:$BE$43,'RevPAR Raw Data'!O$1,FALSE)</f>
        <v>120.708061265618</v>
      </c>
      <c r="BB20" s="66">
        <f>VLOOKUP($A20,'RevPAR Raw Data'!$B$6:$BE$43,'RevPAR Raw Data'!P$1,FALSE)</f>
        <v>105.181487975278</v>
      </c>
      <c r="BC20" s="67">
        <f>VLOOKUP($A20,'RevPAR Raw Data'!$B$6:$BE$43,'RevPAR Raw Data'!R$1,FALSE)</f>
        <v>60.178423062896996</v>
      </c>
      <c r="BD20" s="63"/>
      <c r="BE20" s="59">
        <f>VLOOKUP($A20,'RevPAR Raw Data'!$B$6:$BE$43,'RevPAR Raw Data'!T$1,FALSE)</f>
        <v>2.7353665694579798</v>
      </c>
      <c r="BF20" s="60">
        <f>VLOOKUP($A20,'RevPAR Raw Data'!$B$6:$BE$43,'RevPAR Raw Data'!U$1,FALSE)</f>
        <v>-2.6320952520086802</v>
      </c>
      <c r="BG20" s="60">
        <f>VLOOKUP($A20,'RevPAR Raw Data'!$B$6:$BE$43,'RevPAR Raw Data'!V$1,FALSE)</f>
        <v>12.256633714460399</v>
      </c>
      <c r="BH20" s="60">
        <f>VLOOKUP($A20,'RevPAR Raw Data'!$B$6:$BE$43,'RevPAR Raw Data'!W$1,FALSE)</f>
        <v>22.358058053158398</v>
      </c>
      <c r="BI20" s="60">
        <f>VLOOKUP($A20,'RevPAR Raw Data'!$B$6:$BE$43,'RevPAR Raw Data'!X$1,FALSE)</f>
        <v>16.6581544175964</v>
      </c>
      <c r="BJ20" s="61">
        <f>VLOOKUP($A20,'RevPAR Raw Data'!$B$6:$BE$43,'RevPAR Raw Data'!Y$1,FALSE)</f>
        <v>11.8432606674151</v>
      </c>
      <c r="BK20" s="60">
        <f>VLOOKUP($A20,'RevPAR Raw Data'!$B$6:$BE$43,'RevPAR Raw Data'!AA$1,FALSE)</f>
        <v>10.5960127794018</v>
      </c>
      <c r="BL20" s="60">
        <f>VLOOKUP($A20,'RevPAR Raw Data'!$B$6:$BE$43,'RevPAR Raw Data'!AB$1,FALSE)</f>
        <v>10.761130576628901</v>
      </c>
      <c r="BM20" s="61">
        <f>VLOOKUP($A20,'RevPAR Raw Data'!$B$6:$BE$43,'RevPAR Raw Data'!AC$1,FALSE)</f>
        <v>10.690698524888701</v>
      </c>
      <c r="BN20" s="62">
        <f>VLOOKUP($A20,'RevPAR Raw Data'!$B$6:$BE$43,'RevPAR Raw Data'!AE$1,FALSE)</f>
        <v>11.2647103622638</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Data'!$B$8:$BE$45,'Occupancy Raw Data'!G$3,FALSE)</f>
        <v>42.839425281976801</v>
      </c>
      <c r="C22" s="60">
        <f>VLOOKUP($A22,'Occupancy Raw Data'!$B$8:$BE$45,'Occupancy Raw Data'!H$3,FALSE)</f>
        <v>54.186362147236302</v>
      </c>
      <c r="D22" s="60">
        <f>VLOOKUP($A22,'Occupancy Raw Data'!$B$8:$BE$45,'Occupancy Raw Data'!I$3,FALSE)</f>
        <v>57.1582346609257</v>
      </c>
      <c r="E22" s="60">
        <f>VLOOKUP($A22,'Occupancy Raw Data'!$B$8:$BE$45,'Occupancy Raw Data'!J$3,FALSE)</f>
        <v>57.855571675948802</v>
      </c>
      <c r="F22" s="60">
        <f>VLOOKUP($A22,'Occupancy Raw Data'!$B$8:$BE$45,'Occupancy Raw Data'!K$3,FALSE)</f>
        <v>55.559975663406099</v>
      </c>
      <c r="G22" s="61">
        <f>VLOOKUP($A22,'Occupancy Raw Data'!$B$8:$BE$45,'Occupancy Raw Data'!L$3,FALSE)</f>
        <v>53.519913885898802</v>
      </c>
      <c r="H22" s="60">
        <f>VLOOKUP($A22,'Occupancy Raw Data'!$B$8:$BE$45,'Occupancy Raw Data'!N$3,FALSE)</f>
        <v>61.1152712126175</v>
      </c>
      <c r="I22" s="60">
        <f>VLOOKUP($A22,'Occupancy Raw Data'!$B$8:$BE$45,'Occupancy Raw Data'!O$3,FALSE)</f>
        <v>58.506107549024101</v>
      </c>
      <c r="J22" s="61">
        <f>VLOOKUP($A22,'Occupancy Raw Data'!$B$8:$BE$45,'Occupancy Raw Data'!P$3,FALSE)</f>
        <v>59.810689380820797</v>
      </c>
      <c r="K22" s="62">
        <f>VLOOKUP($A22,'Occupancy Raw Data'!$B$8:$BE$45,'Occupancy Raw Data'!R$3,FALSE)</f>
        <v>55.317278313019401</v>
      </c>
      <c r="L22" s="63"/>
      <c r="M22" s="59">
        <f>VLOOKUP($A22,'Occupancy Raw Data'!$B$8:$BE$45,'Occupancy Raw Data'!T$3,FALSE)</f>
        <v>2.3830924198241998</v>
      </c>
      <c r="N22" s="60">
        <f>VLOOKUP($A22,'Occupancy Raw Data'!$B$8:$BE$45,'Occupancy Raw Data'!U$3,FALSE)</f>
        <v>3.4683968360677202</v>
      </c>
      <c r="O22" s="60">
        <f>VLOOKUP($A22,'Occupancy Raw Data'!$B$8:$BE$45,'Occupancy Raw Data'!V$3,FALSE)</f>
        <v>2.1569340886648698</v>
      </c>
      <c r="P22" s="60">
        <f>VLOOKUP($A22,'Occupancy Raw Data'!$B$8:$BE$45,'Occupancy Raw Data'!W$3,FALSE)</f>
        <v>3.3684591294014901</v>
      </c>
      <c r="Q22" s="60">
        <f>VLOOKUP($A22,'Occupancy Raw Data'!$B$8:$BE$45,'Occupancy Raw Data'!X$3,FALSE)</f>
        <v>0.66882573698525305</v>
      </c>
      <c r="R22" s="61">
        <f>VLOOKUP($A22,'Occupancy Raw Data'!$B$8:$BE$45,'Occupancy Raw Data'!Y$3,FALSE)</f>
        <v>2.4011651808507999</v>
      </c>
      <c r="S22" s="60">
        <f>VLOOKUP($A22,'Occupancy Raw Data'!$B$8:$BE$45,'Occupancy Raw Data'!AA$3,FALSE)</f>
        <v>-1.1876326520479501</v>
      </c>
      <c r="T22" s="60">
        <f>VLOOKUP($A22,'Occupancy Raw Data'!$B$8:$BE$45,'Occupancy Raw Data'!AB$3,FALSE)</f>
        <v>-4.7096497986765602</v>
      </c>
      <c r="U22" s="61">
        <f>VLOOKUP($A22,'Occupancy Raw Data'!$B$8:$BE$45,'Occupancy Raw Data'!AC$3,FALSE)</f>
        <v>-2.9421815248143899</v>
      </c>
      <c r="V22" s="62">
        <f>VLOOKUP($A22,'Occupancy Raw Data'!$B$8:$BE$45,'Occupancy Raw Data'!AE$3,FALSE)</f>
        <v>0.68873189934944601</v>
      </c>
      <c r="W22" s="63"/>
      <c r="X22" s="64">
        <f>VLOOKUP($A22,'ADR Raw Data'!$B$6:$BE$43,'ADR Raw Data'!G$1,FALSE)</f>
        <v>96.042585896105294</v>
      </c>
      <c r="Y22" s="65">
        <f>VLOOKUP($A22,'ADR Raw Data'!$B$6:$BE$43,'ADR Raw Data'!H$1,FALSE)</f>
        <v>98.983013905683094</v>
      </c>
      <c r="Z22" s="65">
        <f>VLOOKUP($A22,'ADR Raw Data'!$B$6:$BE$43,'ADR Raw Data'!I$1,FALSE)</f>
        <v>100.123283795955</v>
      </c>
      <c r="AA22" s="65">
        <f>VLOOKUP($A22,'ADR Raw Data'!$B$6:$BE$43,'ADR Raw Data'!J$1,FALSE)</f>
        <v>99.878601359003298</v>
      </c>
      <c r="AB22" s="65">
        <f>VLOOKUP($A22,'ADR Raw Data'!$B$6:$BE$43,'ADR Raw Data'!K$1,FALSE)</f>
        <v>100.799542180853</v>
      </c>
      <c r="AC22" s="66">
        <f>VLOOKUP($A22,'ADR Raw Data'!$B$6:$BE$43,'ADR Raw Data'!L$1,FALSE)</f>
        <v>99.326626412256402</v>
      </c>
      <c r="AD22" s="65">
        <f>VLOOKUP($A22,'ADR Raw Data'!$B$6:$BE$43,'ADR Raw Data'!N$1,FALSE)</f>
        <v>124.153734349274</v>
      </c>
      <c r="AE22" s="65">
        <f>VLOOKUP($A22,'ADR Raw Data'!$B$6:$BE$43,'ADR Raw Data'!O$1,FALSE)</f>
        <v>126.178423326133</v>
      </c>
      <c r="AF22" s="66">
        <f>VLOOKUP($A22,'ADR Raw Data'!$B$6:$BE$43,'ADR Raw Data'!P$1,FALSE)</f>
        <v>125.143997730785</v>
      </c>
      <c r="AG22" s="67">
        <f>VLOOKUP($A22,'ADR Raw Data'!$B$6:$BE$43,'ADR Raw Data'!R$1,FALSE)</f>
        <v>107.30220099712901</v>
      </c>
      <c r="AH22" s="63"/>
      <c r="AI22" s="59">
        <f>VLOOKUP($A22,'ADR Raw Data'!$B$6:$BE$43,'ADR Raw Data'!T$1,FALSE)</f>
        <v>1.5542092033206201</v>
      </c>
      <c r="AJ22" s="60">
        <f>VLOOKUP($A22,'ADR Raw Data'!$B$6:$BE$43,'ADR Raw Data'!U$1,FALSE)</f>
        <v>7.2485078354050998</v>
      </c>
      <c r="AK22" s="60">
        <f>VLOOKUP($A22,'ADR Raw Data'!$B$6:$BE$43,'ADR Raw Data'!V$1,FALSE)</f>
        <v>6.70085183509969</v>
      </c>
      <c r="AL22" s="60">
        <f>VLOOKUP($A22,'ADR Raw Data'!$B$6:$BE$43,'ADR Raw Data'!W$1,FALSE)</f>
        <v>6.1097230234798703</v>
      </c>
      <c r="AM22" s="60">
        <f>VLOOKUP($A22,'ADR Raw Data'!$B$6:$BE$43,'ADR Raw Data'!X$1,FALSE)</f>
        <v>5.2014734441164698</v>
      </c>
      <c r="AN22" s="61">
        <f>VLOOKUP($A22,'ADR Raw Data'!$B$6:$BE$43,'ADR Raw Data'!Y$1,FALSE)</f>
        <v>5.52602730815254</v>
      </c>
      <c r="AO22" s="60">
        <f>VLOOKUP($A22,'ADR Raw Data'!$B$6:$BE$43,'ADR Raw Data'!AA$1,FALSE)</f>
        <v>10.2676303612742</v>
      </c>
      <c r="AP22" s="60">
        <f>VLOOKUP($A22,'ADR Raw Data'!$B$6:$BE$43,'ADR Raw Data'!AB$1,FALSE)</f>
        <v>7.8737512666666003</v>
      </c>
      <c r="AQ22" s="61">
        <f>VLOOKUP($A22,'ADR Raw Data'!$B$6:$BE$43,'ADR Raw Data'!AC$1,FALSE)</f>
        <v>9.0362626167322393</v>
      </c>
      <c r="AR22" s="62">
        <f>VLOOKUP($A22,'ADR Raw Data'!$B$6:$BE$43,'ADR Raw Data'!AE$1,FALSE)</f>
        <v>6.5114936232318499</v>
      </c>
      <c r="AS22" s="50"/>
      <c r="AT22" s="64">
        <f>VLOOKUP($A22,'RevPAR Raw Data'!$B$6:$BE$43,'RevPAR Raw Data'!G$1,FALSE)</f>
        <v>41.144091823840498</v>
      </c>
      <c r="AU22" s="65">
        <f>VLOOKUP($A22,'RevPAR Raw Data'!$B$6:$BE$43,'RevPAR Raw Data'!H$1,FALSE)</f>
        <v>53.635294379182803</v>
      </c>
      <c r="AV22" s="65">
        <f>VLOOKUP($A22,'RevPAR Raw Data'!$B$6:$BE$43,'RevPAR Raw Data'!I$1,FALSE)</f>
        <v>57.228701502316603</v>
      </c>
      <c r="AW22" s="65">
        <f>VLOOKUP($A22,'RevPAR Raw Data'!$B$6:$BE$43,'RevPAR Raw Data'!J$1,FALSE)</f>
        <v>57.785335798193401</v>
      </c>
      <c r="AX22" s="65">
        <f>VLOOKUP($A22,'RevPAR Raw Data'!$B$6:$BE$43,'RevPAR Raw Data'!K$1,FALSE)</f>
        <v>56.004201104506897</v>
      </c>
      <c r="AY22" s="66">
        <f>VLOOKUP($A22,'RevPAR Raw Data'!$B$6:$BE$43,'RevPAR Raw Data'!L$1,FALSE)</f>
        <v>53.159524921608003</v>
      </c>
      <c r="AZ22" s="65">
        <f>VLOOKUP($A22,'RevPAR Raw Data'!$B$6:$BE$43,'RevPAR Raw Data'!N$1,FALSE)</f>
        <v>75.876891468151797</v>
      </c>
      <c r="BA22" s="65">
        <f>VLOOKUP($A22,'RevPAR Raw Data'!$B$6:$BE$43,'RevPAR Raw Data'!O$1,FALSE)</f>
        <v>73.822084054850905</v>
      </c>
      <c r="BB22" s="66">
        <f>VLOOKUP($A22,'RevPAR Raw Data'!$B$6:$BE$43,'RevPAR Raw Data'!P$1,FALSE)</f>
        <v>74.849487761501294</v>
      </c>
      <c r="BC22" s="67">
        <f>VLOOKUP($A22,'RevPAR Raw Data'!$B$6:$BE$43,'RevPAR Raw Data'!R$1,FALSE)</f>
        <v>59.356657161577502</v>
      </c>
      <c r="BD22" s="63"/>
      <c r="BE22" s="59">
        <f>VLOOKUP($A22,'RevPAR Raw Data'!$B$6:$BE$43,'RevPAR Raw Data'!T$1,FALSE)</f>
        <v>3.9743398648573698</v>
      </c>
      <c r="BF22" s="60">
        <f>VLOOKUP($A22,'RevPAR Raw Data'!$B$6:$BE$43,'RevPAR Raw Data'!U$1,FALSE)</f>
        <v>10.968311687898099</v>
      </c>
      <c r="BG22" s="60">
        <f>VLOOKUP($A22,'RevPAR Raw Data'!$B$6:$BE$43,'RevPAR Raw Data'!V$1,FALSE)</f>
        <v>9.0023188812267492</v>
      </c>
      <c r="BH22" s="60">
        <f>VLOOKUP($A22,'RevPAR Raw Data'!$B$6:$BE$43,'RevPAR Raw Data'!W$1,FALSE)</f>
        <v>9.6839856758469196</v>
      </c>
      <c r="BI22" s="60">
        <f>VLOOKUP($A22,'RevPAR Raw Data'!$B$6:$BE$43,'RevPAR Raw Data'!X$1,FALSE)</f>
        <v>5.9050879741984303</v>
      </c>
      <c r="BJ22" s="61">
        <f>VLOOKUP($A22,'RevPAR Raw Data'!$B$6:$BE$43,'RevPAR Raw Data'!Y$1,FALSE)</f>
        <v>8.0598815326110103</v>
      </c>
      <c r="BK22" s="60">
        <f>VLOOKUP($A22,'RevPAR Raw Data'!$B$6:$BE$43,'RevPAR Raw Data'!AA$1,FALSE)</f>
        <v>8.9580559784642197</v>
      </c>
      <c r="BL22" s="60">
        <f>VLOOKUP($A22,'RevPAR Raw Data'!$B$6:$BE$43,'RevPAR Raw Data'!AB$1,FALSE)</f>
        <v>2.7932753573111802</v>
      </c>
      <c r="BM22" s="61">
        <f>VLOOKUP($A22,'RevPAR Raw Data'!$B$6:$BE$43,'RevPAR Raw Data'!AC$1,FALSE)</f>
        <v>5.8282178426746398</v>
      </c>
      <c r="BN22" s="62">
        <f>VLOOKUP($A22,'RevPAR Raw Data'!$B$6:$BE$43,'RevPAR Raw Data'!AE$1,FALSE)</f>
        <v>7.2450722562885996</v>
      </c>
    </row>
    <row r="23" spans="1:66" x14ac:dyDescent="0.25">
      <c r="A23" s="78" t="s">
        <v>71</v>
      </c>
      <c r="B23" s="59">
        <f>VLOOKUP($A23,'Occupancy Raw Data'!$B$8:$BE$45,'Occupancy Raw Data'!G$3,FALSE)</f>
        <v>41.637594910732602</v>
      </c>
      <c r="C23" s="60">
        <f>VLOOKUP($A23,'Occupancy Raw Data'!$B$8:$BE$45,'Occupancy Raw Data'!H$3,FALSE)</f>
        <v>51.872563102811398</v>
      </c>
      <c r="D23" s="60">
        <f>VLOOKUP($A23,'Occupancy Raw Data'!$B$8:$BE$45,'Occupancy Raw Data'!I$3,FALSE)</f>
        <v>55.258567617483997</v>
      </c>
      <c r="E23" s="60">
        <f>VLOOKUP($A23,'Occupancy Raw Data'!$B$8:$BE$45,'Occupancy Raw Data'!J$3,FALSE)</f>
        <v>55.309870716191199</v>
      </c>
      <c r="F23" s="60">
        <f>VLOOKUP($A23,'Occupancy Raw Data'!$B$8:$BE$45,'Occupancy Raw Data'!K$3,FALSE)</f>
        <v>53.334701415965498</v>
      </c>
      <c r="G23" s="61">
        <f>VLOOKUP($A23,'Occupancy Raw Data'!$B$8:$BE$45,'Occupancy Raw Data'!L$3,FALSE)</f>
        <v>51.482659552636903</v>
      </c>
      <c r="H23" s="60">
        <f>VLOOKUP($A23,'Occupancy Raw Data'!$B$8:$BE$45,'Occupancy Raw Data'!N$3,FALSE)</f>
        <v>60.137492304535101</v>
      </c>
      <c r="I23" s="60">
        <f>VLOOKUP($A23,'Occupancy Raw Data'!$B$8:$BE$45,'Occupancy Raw Data'!O$3,FALSE)</f>
        <v>57.567207059306298</v>
      </c>
      <c r="J23" s="61">
        <f>VLOOKUP($A23,'Occupancy Raw Data'!$B$8:$BE$45,'Occupancy Raw Data'!P$3,FALSE)</f>
        <v>58.8523496819207</v>
      </c>
      <c r="K23" s="62">
        <f>VLOOKUP($A23,'Occupancy Raw Data'!$B$8:$BE$45,'Occupancy Raw Data'!R$3,FALSE)</f>
        <v>53.5882853038609</v>
      </c>
      <c r="L23" s="63"/>
      <c r="M23" s="59">
        <f>VLOOKUP($A23,'Occupancy Raw Data'!$B$8:$BE$45,'Occupancy Raw Data'!T$3,FALSE)</f>
        <v>-3.8027979648591401</v>
      </c>
      <c r="N23" s="60">
        <f>VLOOKUP($A23,'Occupancy Raw Data'!$B$8:$BE$45,'Occupancy Raw Data'!U$3,FALSE)</f>
        <v>-2.0853539325660599</v>
      </c>
      <c r="O23" s="60">
        <f>VLOOKUP($A23,'Occupancy Raw Data'!$B$8:$BE$45,'Occupancy Raw Data'!V$3,FALSE)</f>
        <v>-0.70790230351294003</v>
      </c>
      <c r="P23" s="60">
        <f>VLOOKUP($A23,'Occupancy Raw Data'!$B$8:$BE$45,'Occupancy Raw Data'!W$3,FALSE)</f>
        <v>1.69642262630437</v>
      </c>
      <c r="Q23" s="60">
        <f>VLOOKUP($A23,'Occupancy Raw Data'!$B$8:$BE$45,'Occupancy Raw Data'!X$3,FALSE)</f>
        <v>0.87124668073260803</v>
      </c>
      <c r="R23" s="61">
        <f>VLOOKUP($A23,'Occupancy Raw Data'!$B$8:$BE$45,'Occupancy Raw Data'!Y$3,FALSE)</f>
        <v>-0.67962528717222304</v>
      </c>
      <c r="S23" s="60">
        <f>VLOOKUP($A23,'Occupancy Raw Data'!$B$8:$BE$45,'Occupancy Raw Data'!AA$3,FALSE)</f>
        <v>1.3175205336043601</v>
      </c>
      <c r="T23" s="60">
        <f>VLOOKUP($A23,'Occupancy Raw Data'!$B$8:$BE$45,'Occupancy Raw Data'!AB$3,FALSE)</f>
        <v>-3.1981041867694699</v>
      </c>
      <c r="U23" s="61">
        <f>VLOOKUP($A23,'Occupancy Raw Data'!$B$8:$BE$45,'Occupancy Raw Data'!AC$3,FALSE)</f>
        <v>-0.94245072226771298</v>
      </c>
      <c r="V23" s="62">
        <f>VLOOKUP($A23,'Occupancy Raw Data'!$B$8:$BE$45,'Occupancy Raw Data'!AE$3,FALSE)</f>
        <v>-0.76224480311217602</v>
      </c>
      <c r="W23" s="63"/>
      <c r="X23" s="64">
        <f>VLOOKUP($A23,'ADR Raw Data'!$B$6:$BE$43,'ADR Raw Data'!G$1,FALSE)</f>
        <v>92.394613109906302</v>
      </c>
      <c r="Y23" s="65">
        <f>VLOOKUP($A23,'ADR Raw Data'!$B$6:$BE$43,'ADR Raw Data'!H$1,FALSE)</f>
        <v>96.108729106913202</v>
      </c>
      <c r="Z23" s="65">
        <f>VLOOKUP($A23,'ADR Raw Data'!$B$6:$BE$43,'ADR Raw Data'!I$1,FALSE)</f>
        <v>96.945936310463196</v>
      </c>
      <c r="AA23" s="65">
        <f>VLOOKUP($A23,'ADR Raw Data'!$B$6:$BE$43,'ADR Raw Data'!J$1,FALSE)</f>
        <v>96.7708691216028</v>
      </c>
      <c r="AB23" s="65">
        <f>VLOOKUP($A23,'ADR Raw Data'!$B$6:$BE$43,'ADR Raw Data'!K$1,FALSE)</f>
        <v>98.264030396306197</v>
      </c>
      <c r="AC23" s="66">
        <f>VLOOKUP($A23,'ADR Raw Data'!$B$6:$BE$43,'ADR Raw Data'!L$1,FALSE)</f>
        <v>96.276518584952598</v>
      </c>
      <c r="AD23" s="65">
        <f>VLOOKUP($A23,'ADR Raw Data'!$B$6:$BE$43,'ADR Raw Data'!N$1,FALSE)</f>
        <v>119.639503497696</v>
      </c>
      <c r="AE23" s="65">
        <f>VLOOKUP($A23,'ADR Raw Data'!$B$6:$BE$43,'ADR Raw Data'!O$1,FALSE)</f>
        <v>117.481883076374</v>
      </c>
      <c r="AF23" s="66">
        <f>VLOOKUP($A23,'ADR Raw Data'!$B$6:$BE$43,'ADR Raw Data'!P$1,FALSE)</f>
        <v>118.584250969794</v>
      </c>
      <c r="AG23" s="67">
        <f>VLOOKUP($A23,'ADR Raw Data'!$B$6:$BE$43,'ADR Raw Data'!R$1,FALSE)</f>
        <v>103.276249213599</v>
      </c>
      <c r="AH23" s="63"/>
      <c r="AI23" s="59">
        <f>VLOOKUP($A23,'ADR Raw Data'!$B$6:$BE$43,'ADR Raw Data'!T$1,FALSE)</f>
        <v>-2.84163943995119E-2</v>
      </c>
      <c r="AJ23" s="60">
        <f>VLOOKUP($A23,'ADR Raw Data'!$B$6:$BE$43,'ADR Raw Data'!U$1,FALSE)</f>
        <v>4.1326227752673903</v>
      </c>
      <c r="AK23" s="60">
        <f>VLOOKUP($A23,'ADR Raw Data'!$B$6:$BE$43,'ADR Raw Data'!V$1,FALSE)</f>
        <v>4.6298700787259097</v>
      </c>
      <c r="AL23" s="60">
        <f>VLOOKUP($A23,'ADR Raw Data'!$B$6:$BE$43,'ADR Raw Data'!W$1,FALSE)</f>
        <v>4.4527226605488597</v>
      </c>
      <c r="AM23" s="60">
        <f>VLOOKUP($A23,'ADR Raw Data'!$B$6:$BE$43,'ADR Raw Data'!X$1,FALSE)</f>
        <v>5.4642082844495903</v>
      </c>
      <c r="AN23" s="61">
        <f>VLOOKUP($A23,'ADR Raw Data'!$B$6:$BE$43,'ADR Raw Data'!Y$1,FALSE)</f>
        <v>3.91855032550201</v>
      </c>
      <c r="AO23" s="60">
        <f>VLOOKUP($A23,'ADR Raw Data'!$B$6:$BE$43,'ADR Raw Data'!AA$1,FALSE)</f>
        <v>9.1852144428584399</v>
      </c>
      <c r="AP23" s="60">
        <f>VLOOKUP($A23,'ADR Raw Data'!$B$6:$BE$43,'ADR Raw Data'!AB$1,FALSE)</f>
        <v>5.1826587590330897</v>
      </c>
      <c r="AQ23" s="61">
        <f>VLOOKUP($A23,'ADR Raw Data'!$B$6:$BE$43,'ADR Raw Data'!AC$1,FALSE)</f>
        <v>7.1850888219726903</v>
      </c>
      <c r="AR23" s="62">
        <f>VLOOKUP($A23,'ADR Raw Data'!$B$6:$BE$43,'ADR Raw Data'!AE$1,FALSE)</f>
        <v>5.0612770867703096</v>
      </c>
      <c r="AS23" s="50"/>
      <c r="AT23" s="64">
        <f>VLOOKUP($A23,'RevPAR Raw Data'!$B$6:$BE$43,'RevPAR Raw Data'!G$1,FALSE)</f>
        <v>38.470894726041401</v>
      </c>
      <c r="AU23" s="65">
        <f>VLOOKUP($A23,'RevPAR Raw Data'!$B$6:$BE$43,'RevPAR Raw Data'!H$1,FALSE)</f>
        <v>49.8540611532936</v>
      </c>
      <c r="AV23" s="65">
        <f>VLOOKUP($A23,'RevPAR Raw Data'!$B$6:$BE$43,'RevPAR Raw Data'!I$1,FALSE)</f>
        <v>53.5709357685204</v>
      </c>
      <c r="AW23" s="65">
        <f>VLOOKUP($A23,'RevPAR Raw Data'!$B$6:$BE$43,'RevPAR Raw Data'!J$1,FALSE)</f>
        <v>53.523842602093097</v>
      </c>
      <c r="AX23" s="65">
        <f>VLOOKUP($A23,'RevPAR Raw Data'!$B$6:$BE$43,'RevPAR Raw Data'!K$1,FALSE)</f>
        <v>52.408827211163498</v>
      </c>
      <c r="AY23" s="66">
        <f>VLOOKUP($A23,'RevPAR Raw Data'!$B$6:$BE$43,'RevPAR Raw Data'!L$1,FALSE)</f>
        <v>49.5657122922224</v>
      </c>
      <c r="AZ23" s="65">
        <f>VLOOKUP($A23,'RevPAR Raw Data'!$B$6:$BE$43,'RevPAR Raw Data'!N$1,FALSE)</f>
        <v>71.948197209111399</v>
      </c>
      <c r="BA23" s="65">
        <f>VLOOKUP($A23,'RevPAR Raw Data'!$B$6:$BE$43,'RevPAR Raw Data'!O$1,FALSE)</f>
        <v>67.631038887748801</v>
      </c>
      <c r="BB23" s="66">
        <f>VLOOKUP($A23,'RevPAR Raw Data'!$B$6:$BE$43,'RevPAR Raw Data'!P$1,FALSE)</f>
        <v>69.7896180484301</v>
      </c>
      <c r="BC23" s="67">
        <f>VLOOKUP($A23,'RevPAR Raw Data'!$B$6:$BE$43,'RevPAR Raw Data'!R$1,FALSE)</f>
        <v>55.3439710797103</v>
      </c>
      <c r="BD23" s="63"/>
      <c r="BE23" s="59">
        <f>VLOOKUP($A23,'RevPAR Raw Data'!$B$6:$BE$43,'RevPAR Raw Data'!T$1,FALSE)</f>
        <v>-3.8301337411907399</v>
      </c>
      <c r="BF23" s="60">
        <f>VLOOKUP($A23,'RevPAR Raw Data'!$B$6:$BE$43,'RevPAR Raw Data'!U$1,FALSE)</f>
        <v>1.96108903113917</v>
      </c>
      <c r="BG23" s="60">
        <f>VLOOKUP($A23,'RevPAR Raw Data'!$B$6:$BE$43,'RevPAR Raw Data'!V$1,FALSE)</f>
        <v>3.8891928182760198</v>
      </c>
      <c r="BH23" s="60">
        <f>VLOOKUP($A23,'RevPAR Raw Data'!$B$6:$BE$43,'RevPAR Raw Data'!W$1,FALSE)</f>
        <v>6.2246822815533598</v>
      </c>
      <c r="BI23" s="60">
        <f>VLOOKUP($A23,'RevPAR Raw Data'!$B$6:$BE$43,'RevPAR Raw Data'!X$1,FALSE)</f>
        <v>6.3830616984887802</v>
      </c>
      <c r="BJ23" s="61">
        <f>VLOOKUP($A23,'RevPAR Raw Data'!$B$6:$BE$43,'RevPAR Raw Data'!Y$1,FALSE)</f>
        <v>3.2122935794271101</v>
      </c>
      <c r="BK23" s="60">
        <f>VLOOKUP($A23,'RevPAR Raw Data'!$B$6:$BE$43,'RevPAR Raw Data'!AA$1,FALSE)</f>
        <v>10.623752062803</v>
      </c>
      <c r="BL23" s="60">
        <f>VLOOKUP($A23,'RevPAR Raw Data'!$B$6:$BE$43,'RevPAR Raw Data'!AB$1,FALSE)</f>
        <v>1.818807745505</v>
      </c>
      <c r="BM23" s="61">
        <f>VLOOKUP($A23,'RevPAR Raw Data'!$B$6:$BE$43,'RevPAR Raw Data'!AC$1,FALSE)</f>
        <v>6.1749221782067103</v>
      </c>
      <c r="BN23" s="62">
        <f>VLOOKUP($A23,'RevPAR Raw Data'!$B$6:$BE$43,'RevPAR Raw Data'!AE$1,FALSE)</f>
        <v>4.2604529620931197</v>
      </c>
    </row>
    <row r="24" spans="1:66" x14ac:dyDescent="0.25">
      <c r="A24" s="78" t="s">
        <v>53</v>
      </c>
      <c r="B24" s="59">
        <f>VLOOKUP($A24,'Occupancy Raw Data'!$B$8:$BE$45,'Occupancy Raw Data'!G$3,FALSE)</f>
        <v>36.576635209892601</v>
      </c>
      <c r="C24" s="60">
        <f>VLOOKUP($A24,'Occupancy Raw Data'!$B$8:$BE$45,'Occupancy Raw Data'!H$3,FALSE)</f>
        <v>50.894890986007098</v>
      </c>
      <c r="D24" s="60">
        <f>VLOOKUP($A24,'Occupancy Raw Data'!$B$8:$BE$45,'Occupancy Raw Data'!I$3,FALSE)</f>
        <v>59.355678490074801</v>
      </c>
      <c r="E24" s="60">
        <f>VLOOKUP($A24,'Occupancy Raw Data'!$B$8:$BE$45,'Occupancy Raw Data'!J$3,FALSE)</f>
        <v>54.018874064432097</v>
      </c>
      <c r="F24" s="60">
        <f>VLOOKUP($A24,'Occupancy Raw Data'!$B$8:$BE$45,'Occupancy Raw Data'!K$3,FALSE)</f>
        <v>52.814838919622503</v>
      </c>
      <c r="G24" s="61">
        <f>VLOOKUP($A24,'Occupancy Raw Data'!$B$8:$BE$45,'Occupancy Raw Data'!L$3,FALSE)</f>
        <v>50.732183534005799</v>
      </c>
      <c r="H24" s="60">
        <f>VLOOKUP($A24,'Occupancy Raw Data'!$B$8:$BE$45,'Occupancy Raw Data'!N$3,FALSE)</f>
        <v>69.736413927757795</v>
      </c>
      <c r="I24" s="60">
        <f>VLOOKUP($A24,'Occupancy Raw Data'!$B$8:$BE$45,'Occupancy Raw Data'!O$3,FALSE)</f>
        <v>57.8262284412626</v>
      </c>
      <c r="J24" s="61">
        <f>VLOOKUP($A24,'Occupancy Raw Data'!$B$8:$BE$45,'Occupancy Raw Data'!P$3,FALSE)</f>
        <v>63.781321184510197</v>
      </c>
      <c r="K24" s="62">
        <f>VLOOKUP($A24,'Occupancy Raw Data'!$B$8:$BE$45,'Occupancy Raw Data'!R$3,FALSE)</f>
        <v>54.460508577007097</v>
      </c>
      <c r="L24" s="63"/>
      <c r="M24" s="59">
        <f>VLOOKUP($A24,'Occupancy Raw Data'!$B$8:$BE$45,'Occupancy Raw Data'!T$3,FALSE)</f>
        <v>9.4702337772749505</v>
      </c>
      <c r="N24" s="60">
        <f>VLOOKUP($A24,'Occupancy Raw Data'!$B$8:$BE$45,'Occupancy Raw Data'!U$3,FALSE)</f>
        <v>7.5095370792463303</v>
      </c>
      <c r="O24" s="60">
        <f>VLOOKUP($A24,'Occupancy Raw Data'!$B$8:$BE$45,'Occupancy Raw Data'!V$3,FALSE)</f>
        <v>12.4252934686847</v>
      </c>
      <c r="P24" s="60">
        <f>VLOOKUP($A24,'Occupancy Raw Data'!$B$8:$BE$45,'Occupancy Raw Data'!W$3,FALSE)</f>
        <v>4.8748008974600499</v>
      </c>
      <c r="Q24" s="60">
        <f>VLOOKUP($A24,'Occupancy Raw Data'!$B$8:$BE$45,'Occupancy Raw Data'!X$3,FALSE)</f>
        <v>-1.7297669282433401</v>
      </c>
      <c r="R24" s="61">
        <f>VLOOKUP($A24,'Occupancy Raw Data'!$B$8:$BE$45,'Occupancy Raw Data'!Y$3,FALSE)</f>
        <v>6.2229839710878903</v>
      </c>
      <c r="S24" s="60">
        <f>VLOOKUP($A24,'Occupancy Raw Data'!$B$8:$BE$45,'Occupancy Raw Data'!AA$3,FALSE)</f>
        <v>12.948494786395999</v>
      </c>
      <c r="T24" s="60">
        <f>VLOOKUP($A24,'Occupancy Raw Data'!$B$8:$BE$45,'Occupancy Raw Data'!AB$3,FALSE)</f>
        <v>-4.02407191779192</v>
      </c>
      <c r="U24" s="61">
        <f>VLOOKUP($A24,'Occupancy Raw Data'!$B$8:$BE$45,'Occupancy Raw Data'!AC$3,FALSE)</f>
        <v>4.5659326752720801</v>
      </c>
      <c r="V24" s="62">
        <f>VLOOKUP($A24,'Occupancy Raw Data'!$B$8:$BE$45,'Occupancy Raw Data'!AE$3,FALSE)</f>
        <v>5.6626961280394399</v>
      </c>
      <c r="W24" s="63"/>
      <c r="X24" s="64">
        <f>VLOOKUP($A24,'ADR Raw Data'!$B$6:$BE$43,'ADR Raw Data'!G$1,FALSE)</f>
        <v>94.384546263345101</v>
      </c>
      <c r="Y24" s="65">
        <f>VLOOKUP($A24,'ADR Raw Data'!$B$6:$BE$43,'ADR Raw Data'!H$1,FALSE)</f>
        <v>101.63986572890001</v>
      </c>
      <c r="Z24" s="65">
        <f>VLOOKUP($A24,'ADR Raw Data'!$B$6:$BE$43,'ADR Raw Data'!I$1,FALSE)</f>
        <v>102.859808114035</v>
      </c>
      <c r="AA24" s="65">
        <f>VLOOKUP($A24,'ADR Raw Data'!$B$6:$BE$43,'ADR Raw Data'!J$1,FALSE)</f>
        <v>101.66409036144501</v>
      </c>
      <c r="AB24" s="65">
        <f>VLOOKUP($A24,'ADR Raw Data'!$B$6:$BE$43,'ADR Raw Data'!K$1,FALSE)</f>
        <v>99.943296364756605</v>
      </c>
      <c r="AC24" s="66">
        <f>VLOOKUP($A24,'ADR Raw Data'!$B$6:$BE$43,'ADR Raw Data'!L$1,FALSE)</f>
        <v>100.53106221937099</v>
      </c>
      <c r="AD24" s="65">
        <f>VLOOKUP($A24,'ADR Raw Data'!$B$6:$BE$43,'ADR Raw Data'!N$1,FALSE)</f>
        <v>140.63957069528601</v>
      </c>
      <c r="AE24" s="65">
        <f>VLOOKUP($A24,'ADR Raw Data'!$B$6:$BE$43,'ADR Raw Data'!O$1,FALSE)</f>
        <v>142.15629712999399</v>
      </c>
      <c r="AF24" s="66">
        <f>VLOOKUP($A24,'ADR Raw Data'!$B$6:$BE$43,'ADR Raw Data'!P$1,FALSE)</f>
        <v>141.32712755102</v>
      </c>
      <c r="AG24" s="67">
        <f>VLOOKUP($A24,'ADR Raw Data'!$B$6:$BE$43,'ADR Raw Data'!R$1,FALSE)</f>
        <v>114.181986342296</v>
      </c>
      <c r="AH24" s="63"/>
      <c r="AI24" s="59">
        <f>VLOOKUP($A24,'ADR Raw Data'!$B$6:$BE$43,'ADR Raw Data'!T$1,FALSE)</f>
        <v>2.0903485507342001</v>
      </c>
      <c r="AJ24" s="60">
        <f>VLOOKUP($A24,'ADR Raw Data'!$B$6:$BE$43,'ADR Raw Data'!U$1,FALSE)</f>
        <v>4.9685251081771096</v>
      </c>
      <c r="AK24" s="60">
        <f>VLOOKUP($A24,'ADR Raw Data'!$B$6:$BE$43,'ADR Raw Data'!V$1,FALSE)</f>
        <v>1.9019818095347301</v>
      </c>
      <c r="AL24" s="60">
        <f>VLOOKUP($A24,'ADR Raw Data'!$B$6:$BE$43,'ADR Raw Data'!W$1,FALSE)</f>
        <v>1.18933264712147</v>
      </c>
      <c r="AM24" s="60">
        <f>VLOOKUP($A24,'ADR Raw Data'!$B$6:$BE$43,'ADR Raw Data'!X$1,FALSE)</f>
        <v>-0.74700011395899701</v>
      </c>
      <c r="AN24" s="61">
        <f>VLOOKUP($A24,'ADR Raw Data'!$B$6:$BE$43,'ADR Raw Data'!Y$1,FALSE)</f>
        <v>1.77187029211665</v>
      </c>
      <c r="AO24" s="60">
        <f>VLOOKUP($A24,'ADR Raw Data'!$B$6:$BE$43,'ADR Raw Data'!AA$1,FALSE)</f>
        <v>20.868650373484002</v>
      </c>
      <c r="AP24" s="60">
        <f>VLOOKUP($A24,'ADR Raw Data'!$B$6:$BE$43,'ADR Raw Data'!AB$1,FALSE)</f>
        <v>17.873401812704</v>
      </c>
      <c r="AQ24" s="61">
        <f>VLOOKUP($A24,'ADR Raw Data'!$B$6:$BE$43,'ADR Raw Data'!AC$1,FALSE)</f>
        <v>19.310558051256301</v>
      </c>
      <c r="AR24" s="62">
        <f>VLOOKUP($A24,'ADR Raw Data'!$B$6:$BE$43,'ADR Raw Data'!AE$1,FALSE)</f>
        <v>8.2986796427454106</v>
      </c>
      <c r="AS24" s="50"/>
      <c r="AT24" s="64">
        <f>VLOOKUP($A24,'RevPAR Raw Data'!$B$6:$BE$43,'RevPAR Raw Data'!G$1,FALSE)</f>
        <v>34.5226911812561</v>
      </c>
      <c r="AU24" s="65">
        <f>VLOOKUP($A24,'RevPAR Raw Data'!$B$6:$BE$43,'RevPAR Raw Data'!H$1,FALSE)</f>
        <v>51.729498861047801</v>
      </c>
      <c r="AV24" s="65">
        <f>VLOOKUP($A24,'RevPAR Raw Data'!$B$6:$BE$43,'RevPAR Raw Data'!I$1,FALSE)</f>
        <v>61.0531369996745</v>
      </c>
      <c r="AW24" s="65">
        <f>VLOOKUP($A24,'RevPAR Raw Data'!$B$6:$BE$43,'RevPAR Raw Data'!J$1,FALSE)</f>
        <v>54.917796941099901</v>
      </c>
      <c r="AX24" s="65">
        <f>VLOOKUP($A24,'RevPAR Raw Data'!$B$6:$BE$43,'RevPAR Raw Data'!K$1,FALSE)</f>
        <v>52.784890986007099</v>
      </c>
      <c r="AY24" s="66">
        <f>VLOOKUP($A24,'RevPAR Raw Data'!$B$6:$BE$43,'RevPAR Raw Data'!L$1,FALSE)</f>
        <v>51.001602993817102</v>
      </c>
      <c r="AZ24" s="65">
        <f>VLOOKUP($A24,'RevPAR Raw Data'!$B$6:$BE$43,'RevPAR Raw Data'!N$1,FALSE)</f>
        <v>98.076993166286996</v>
      </c>
      <c r="BA24" s="65">
        <f>VLOOKUP($A24,'RevPAR Raw Data'!$B$6:$BE$43,'RevPAR Raw Data'!O$1,FALSE)</f>
        <v>82.203625122030502</v>
      </c>
      <c r="BB24" s="66">
        <f>VLOOKUP($A24,'RevPAR Raw Data'!$B$6:$BE$43,'RevPAR Raw Data'!P$1,FALSE)</f>
        <v>90.140309144158806</v>
      </c>
      <c r="BC24" s="67">
        <f>VLOOKUP($A24,'RevPAR Raw Data'!$B$6:$BE$43,'RevPAR Raw Data'!R$1,FALSE)</f>
        <v>62.184090465343303</v>
      </c>
      <c r="BD24" s="63"/>
      <c r="BE24" s="59">
        <f>VLOOKUP($A24,'RevPAR Raw Data'!$B$6:$BE$43,'RevPAR Raw Data'!T$1,FALSE)</f>
        <v>11.7585432225235</v>
      </c>
      <c r="BF24" s="60">
        <f>VLOOKUP($A24,'RevPAR Raw Data'!$B$6:$BE$43,'RevPAR Raw Data'!U$1,FALSE)</f>
        <v>12.851175422713601</v>
      </c>
      <c r="BG24" s="60">
        <f>VLOOKUP($A24,'RevPAR Raw Data'!$B$6:$BE$43,'RevPAR Raw Data'!V$1,FALSE)</f>
        <v>14.5636020997751</v>
      </c>
      <c r="BH24" s="60">
        <f>VLOOKUP($A24,'RevPAR Raw Data'!$B$6:$BE$43,'RevPAR Raw Data'!W$1,FALSE)</f>
        <v>6.1221111431371904</v>
      </c>
      <c r="BI24" s="60">
        <f>VLOOKUP($A24,'RevPAR Raw Data'!$B$6:$BE$43,'RevPAR Raw Data'!X$1,FALSE)</f>
        <v>-2.4638456812771401</v>
      </c>
      <c r="BJ24" s="61">
        <f>VLOOKUP($A24,'RevPAR Raw Data'!$B$6:$BE$43,'RevPAR Raw Data'!Y$1,FALSE)</f>
        <v>8.1051174674714392</v>
      </c>
      <c r="BK24" s="60">
        <f>VLOOKUP($A24,'RevPAR Raw Data'!$B$6:$BE$43,'RevPAR Raw Data'!AA$1,FALSE)</f>
        <v>36.5193212654818</v>
      </c>
      <c r="BL24" s="60">
        <f>VLOOKUP($A24,'RevPAR Raw Data'!$B$6:$BE$43,'RevPAR Raw Data'!AB$1,FALSE)</f>
        <v>13.130091351813</v>
      </c>
      <c r="BM24" s="61">
        <f>VLOOKUP($A24,'RevPAR Raw Data'!$B$6:$BE$43,'RevPAR Raw Data'!AC$1,FALSE)</f>
        <v>24.758197806368099</v>
      </c>
      <c r="BN24" s="62">
        <f>VLOOKUP($A24,'RevPAR Raw Data'!$B$6:$BE$43,'RevPAR Raw Data'!AE$1,FALSE)</f>
        <v>14.4313047815929</v>
      </c>
    </row>
    <row r="25" spans="1:66" x14ac:dyDescent="0.25">
      <c r="A25" s="78" t="s">
        <v>52</v>
      </c>
      <c r="B25" s="59">
        <f>VLOOKUP($A25,'Occupancy Raw Data'!$B$8:$BE$45,'Occupancy Raw Data'!G$3,FALSE)</f>
        <v>36.613406079501097</v>
      </c>
      <c r="C25" s="60">
        <f>VLOOKUP($A25,'Occupancy Raw Data'!$B$8:$BE$45,'Occupancy Raw Data'!H$3,FALSE)</f>
        <v>48.499610288386499</v>
      </c>
      <c r="D25" s="60">
        <f>VLOOKUP($A25,'Occupancy Raw Data'!$B$8:$BE$45,'Occupancy Raw Data'!I$3,FALSE)</f>
        <v>48.889321901792599</v>
      </c>
      <c r="E25" s="60">
        <f>VLOOKUP($A25,'Occupancy Raw Data'!$B$8:$BE$45,'Occupancy Raw Data'!J$3,FALSE)</f>
        <v>50.311769290724797</v>
      </c>
      <c r="F25" s="60">
        <f>VLOOKUP($A25,'Occupancy Raw Data'!$B$8:$BE$45,'Occupancy Raw Data'!K$3,FALSE)</f>
        <v>50.487139516757502</v>
      </c>
      <c r="G25" s="61">
        <f>VLOOKUP($A25,'Occupancy Raw Data'!$B$8:$BE$45,'Occupancy Raw Data'!L$3,FALSE)</f>
        <v>46.9602494154325</v>
      </c>
      <c r="H25" s="60">
        <f>VLOOKUP($A25,'Occupancy Raw Data'!$B$8:$BE$45,'Occupancy Raw Data'!N$3,FALSE)</f>
        <v>48.187840997661702</v>
      </c>
      <c r="I25" s="60">
        <f>VLOOKUP($A25,'Occupancy Raw Data'!$B$8:$BE$45,'Occupancy Raw Data'!O$3,FALSE)</f>
        <v>42.9072486360093</v>
      </c>
      <c r="J25" s="61">
        <f>VLOOKUP($A25,'Occupancy Raw Data'!$B$8:$BE$45,'Occupancy Raw Data'!P$3,FALSE)</f>
        <v>45.547544816835497</v>
      </c>
      <c r="K25" s="62">
        <f>VLOOKUP($A25,'Occupancy Raw Data'!$B$8:$BE$45,'Occupancy Raw Data'!R$3,FALSE)</f>
        <v>46.5566195301191</v>
      </c>
      <c r="L25" s="63"/>
      <c r="M25" s="59">
        <f>VLOOKUP($A25,'Occupancy Raw Data'!$B$8:$BE$45,'Occupancy Raw Data'!T$3,FALSE)</f>
        <v>7.92647903503733</v>
      </c>
      <c r="N25" s="60">
        <f>VLOOKUP($A25,'Occupancy Raw Data'!$B$8:$BE$45,'Occupancy Raw Data'!U$3,FALSE)</f>
        <v>3.92484342379958</v>
      </c>
      <c r="O25" s="60">
        <f>VLOOKUP($A25,'Occupancy Raw Data'!$B$8:$BE$45,'Occupancy Raw Data'!V$3,FALSE)</f>
        <v>-1.4145383104125699</v>
      </c>
      <c r="P25" s="60">
        <f>VLOOKUP($A25,'Occupancy Raw Data'!$B$8:$BE$45,'Occupancy Raw Data'!W$3,FALSE)</f>
        <v>0.702028081123244</v>
      </c>
      <c r="Q25" s="60">
        <f>VLOOKUP($A25,'Occupancy Raw Data'!$B$8:$BE$45,'Occupancy Raw Data'!X$3,FALSE)</f>
        <v>-1.0691103474608601</v>
      </c>
      <c r="R25" s="61">
        <f>VLOOKUP($A25,'Occupancy Raw Data'!$B$8:$BE$45,'Occupancy Raw Data'!Y$3,FALSE)</f>
        <v>1.5677680377612899</v>
      </c>
      <c r="S25" s="60">
        <f>VLOOKUP($A25,'Occupancy Raw Data'!$B$8:$BE$45,'Occupancy Raw Data'!AA$3,FALSE)</f>
        <v>-10.4958378574013</v>
      </c>
      <c r="T25" s="60">
        <f>VLOOKUP($A25,'Occupancy Raw Data'!$B$8:$BE$45,'Occupancy Raw Data'!AB$3,FALSE)</f>
        <v>-7.4789915966386502</v>
      </c>
      <c r="U25" s="61">
        <f>VLOOKUP($A25,'Occupancy Raw Data'!$B$8:$BE$45,'Occupancy Raw Data'!AC$3,FALSE)</f>
        <v>-9.0997472292436292</v>
      </c>
      <c r="V25" s="62">
        <f>VLOOKUP($A25,'Occupancy Raw Data'!$B$8:$BE$45,'Occupancy Raw Data'!AE$3,FALSE)</f>
        <v>-1.6581407655671101</v>
      </c>
      <c r="W25" s="63"/>
      <c r="X25" s="64">
        <f>VLOOKUP($A25,'ADR Raw Data'!$B$6:$BE$43,'ADR Raw Data'!G$1,FALSE)</f>
        <v>87.290367216604494</v>
      </c>
      <c r="Y25" s="65">
        <f>VLOOKUP($A25,'ADR Raw Data'!$B$6:$BE$43,'ADR Raw Data'!H$1,FALSE)</f>
        <v>88.594845319405295</v>
      </c>
      <c r="Z25" s="65">
        <f>VLOOKUP($A25,'ADR Raw Data'!$B$6:$BE$43,'ADR Raw Data'!I$1,FALSE)</f>
        <v>89.794188919888398</v>
      </c>
      <c r="AA25" s="65">
        <f>VLOOKUP($A25,'ADR Raw Data'!$B$6:$BE$43,'ADR Raw Data'!J$1,FALSE)</f>
        <v>88.991088303640495</v>
      </c>
      <c r="AB25" s="65">
        <f>VLOOKUP($A25,'ADR Raw Data'!$B$6:$BE$43,'ADR Raw Data'!K$1,FALSE)</f>
        <v>91.610439984561907</v>
      </c>
      <c r="AC25" s="66">
        <f>VLOOKUP($A25,'ADR Raw Data'!$B$6:$BE$43,'ADR Raw Data'!L$1,FALSE)</f>
        <v>89.374475518672099</v>
      </c>
      <c r="AD25" s="65">
        <f>VLOOKUP($A25,'ADR Raw Data'!$B$6:$BE$43,'ADR Raw Data'!N$1,FALSE)</f>
        <v>98.957634452082402</v>
      </c>
      <c r="AE25" s="65">
        <f>VLOOKUP($A25,'ADR Raw Data'!$B$6:$BE$43,'ADR Raw Data'!O$1,FALSE)</f>
        <v>99.084059945503995</v>
      </c>
      <c r="AF25" s="66">
        <f>VLOOKUP($A25,'ADR Raw Data'!$B$6:$BE$43,'ADR Raw Data'!P$1,FALSE)</f>
        <v>99.0171828877005</v>
      </c>
      <c r="AG25" s="67">
        <f>VLOOKUP($A25,'ADR Raw Data'!$B$6:$BE$43,'ADR Raw Data'!R$1,FALSE)</f>
        <v>92.069821225710001</v>
      </c>
      <c r="AH25" s="63"/>
      <c r="AI25" s="59">
        <f>VLOOKUP($A25,'ADR Raw Data'!$B$6:$BE$43,'ADR Raw Data'!T$1,FALSE)</f>
        <v>5.0237701553608298</v>
      </c>
      <c r="AJ25" s="60">
        <f>VLOOKUP($A25,'ADR Raw Data'!$B$6:$BE$43,'ADR Raw Data'!U$1,FALSE)</f>
        <v>7.1211163287872896</v>
      </c>
      <c r="AK25" s="60">
        <f>VLOOKUP($A25,'ADR Raw Data'!$B$6:$BE$43,'ADR Raw Data'!V$1,FALSE)</f>
        <v>6.2287321355577401</v>
      </c>
      <c r="AL25" s="60">
        <f>VLOOKUP($A25,'ADR Raw Data'!$B$6:$BE$43,'ADR Raw Data'!W$1,FALSE)</f>
        <v>6.1353874630698702</v>
      </c>
      <c r="AM25" s="60">
        <f>VLOOKUP($A25,'ADR Raw Data'!$B$6:$BE$43,'ADR Raw Data'!X$1,FALSE)</f>
        <v>5.8723680242899396</v>
      </c>
      <c r="AN25" s="61">
        <f>VLOOKUP($A25,'ADR Raw Data'!$B$6:$BE$43,'ADR Raw Data'!Y$1,FALSE)</f>
        <v>6.0856857608508603</v>
      </c>
      <c r="AO25" s="60">
        <f>VLOOKUP($A25,'ADR Raw Data'!$B$6:$BE$43,'ADR Raw Data'!AA$1,FALSE)</f>
        <v>6.00652592432108</v>
      </c>
      <c r="AP25" s="60">
        <f>VLOOKUP($A25,'ADR Raw Data'!$B$6:$BE$43,'ADR Raw Data'!AB$1,FALSE)</f>
        <v>6.1560908491793596</v>
      </c>
      <c r="AQ25" s="61">
        <f>VLOOKUP($A25,'ADR Raw Data'!$B$6:$BE$43,'ADR Raw Data'!AC$1,FALSE)</f>
        <v>6.0768519000948604</v>
      </c>
      <c r="AR25" s="62">
        <f>VLOOKUP($A25,'ADR Raw Data'!$B$6:$BE$43,'ADR Raw Data'!AE$1,FALSE)</f>
        <v>5.8291873718048803</v>
      </c>
      <c r="AS25" s="50"/>
      <c r="AT25" s="64">
        <f>VLOOKUP($A25,'RevPAR Raw Data'!$B$6:$BE$43,'RevPAR Raw Data'!G$1,FALSE)</f>
        <v>31.959976617303099</v>
      </c>
      <c r="AU25" s="65">
        <f>VLOOKUP($A25,'RevPAR Raw Data'!$B$6:$BE$43,'RevPAR Raw Data'!H$1,FALSE)</f>
        <v>42.968154715510501</v>
      </c>
      <c r="AV25" s="65">
        <f>VLOOKUP($A25,'RevPAR Raw Data'!$B$6:$BE$43,'RevPAR Raw Data'!I$1,FALSE)</f>
        <v>43.899770070148001</v>
      </c>
      <c r="AW25" s="65">
        <f>VLOOKUP($A25,'RevPAR Raw Data'!$B$6:$BE$43,'RevPAR Raw Data'!J$1,FALSE)</f>
        <v>44.772991036632803</v>
      </c>
      <c r="AX25" s="65">
        <f>VLOOKUP($A25,'RevPAR Raw Data'!$B$6:$BE$43,'RevPAR Raw Data'!K$1,FALSE)</f>
        <v>46.251490646921198</v>
      </c>
      <c r="AY25" s="66">
        <f>VLOOKUP($A25,'RevPAR Raw Data'!$B$6:$BE$43,'RevPAR Raw Data'!L$1,FALSE)</f>
        <v>41.970476617303099</v>
      </c>
      <c r="AZ25" s="65">
        <f>VLOOKUP($A25,'RevPAR Raw Data'!$B$6:$BE$43,'RevPAR Raw Data'!N$1,FALSE)</f>
        <v>47.685547544816799</v>
      </c>
      <c r="BA25" s="65">
        <f>VLOOKUP($A25,'RevPAR Raw Data'!$B$6:$BE$43,'RevPAR Raw Data'!O$1,FALSE)</f>
        <v>42.514243959469901</v>
      </c>
      <c r="BB25" s="66">
        <f>VLOOKUP($A25,'RevPAR Raw Data'!$B$6:$BE$43,'RevPAR Raw Data'!P$1,FALSE)</f>
        <v>45.099895752143397</v>
      </c>
      <c r="BC25" s="67">
        <f>VLOOKUP($A25,'RevPAR Raw Data'!$B$6:$BE$43,'RevPAR Raw Data'!R$1,FALSE)</f>
        <v>42.864596370114597</v>
      </c>
      <c r="BD25" s="63"/>
      <c r="BE25" s="59">
        <f>VLOOKUP($A25,'RevPAR Raw Data'!$B$6:$BE$43,'RevPAR Raw Data'!T$1,FALSE)</f>
        <v>13.348457278531299</v>
      </c>
      <c r="BF25" s="60">
        <f>VLOOKUP($A25,'RevPAR Raw Data'!$B$6:$BE$43,'RevPAR Raw Data'!U$1,FALSE)</f>
        <v>11.325452418518401</v>
      </c>
      <c r="BG25" s="60">
        <f>VLOOKUP($A25,'RevPAR Raw Data'!$B$6:$BE$43,'RevPAR Raw Data'!V$1,FALSE)</f>
        <v>4.7260860228347203</v>
      </c>
      <c r="BH25" s="60">
        <f>VLOOKUP($A25,'RevPAR Raw Data'!$B$6:$BE$43,'RevPAR Raw Data'!W$1,FALSE)</f>
        <v>6.8804876870695804</v>
      </c>
      <c r="BI25" s="60">
        <f>VLOOKUP($A25,'RevPAR Raw Data'!$B$6:$BE$43,'RevPAR Raw Data'!X$1,FALSE)</f>
        <v>4.7404755826404097</v>
      </c>
      <c r="BJ25" s="61">
        <f>VLOOKUP($A25,'RevPAR Raw Data'!$B$6:$BE$43,'RevPAR Raw Data'!Y$1,FALSE)</f>
        <v>7.7488632348493702</v>
      </c>
      <c r="BK25" s="60">
        <f>VLOOKUP($A25,'RevPAR Raw Data'!$B$6:$BE$43,'RevPAR Raw Data'!AA$1,FALSE)</f>
        <v>-5.1197471549598097</v>
      </c>
      <c r="BL25" s="60">
        <f>VLOOKUP($A25,'RevPAR Raw Data'!$B$6:$BE$43,'RevPAR Raw Data'!AB$1,FALSE)</f>
        <v>-1.78331426475085</v>
      </c>
      <c r="BM25" s="61">
        <f>VLOOKUP($A25,'RevPAR Raw Data'!$B$6:$BE$43,'RevPAR Raw Data'!AC$1,FALSE)</f>
        <v>-3.5758734915528798</v>
      </c>
      <c r="BN25" s="62">
        <f>VLOOKUP($A25,'RevPAR Raw Data'!$B$6:$BE$43,'RevPAR Raw Data'!AE$1,FALSE)</f>
        <v>4.07439047412457</v>
      </c>
    </row>
    <row r="26" spans="1:66" x14ac:dyDescent="0.25">
      <c r="A26" s="78" t="s">
        <v>51</v>
      </c>
      <c r="B26" s="59">
        <f>VLOOKUP($A26,'Occupancy Raw Data'!$B$8:$BE$45,'Occupancy Raw Data'!G$3,FALSE)</f>
        <v>46.825396825396801</v>
      </c>
      <c r="C26" s="60">
        <f>VLOOKUP($A26,'Occupancy Raw Data'!$B$8:$BE$45,'Occupancy Raw Data'!H$3,FALSE)</f>
        <v>54.854189737910602</v>
      </c>
      <c r="D26" s="60">
        <f>VLOOKUP($A26,'Occupancy Raw Data'!$B$8:$BE$45,'Occupancy Raw Data'!I$3,FALSE)</f>
        <v>57.751937984496102</v>
      </c>
      <c r="E26" s="60">
        <f>VLOOKUP($A26,'Occupancy Raw Data'!$B$8:$BE$45,'Occupancy Raw Data'!J$3,FALSE)</f>
        <v>61.867847914359501</v>
      </c>
      <c r="F26" s="60">
        <f>VLOOKUP($A26,'Occupancy Raw Data'!$B$8:$BE$45,'Occupancy Raw Data'!K$3,FALSE)</f>
        <v>59.579180509413</v>
      </c>
      <c r="G26" s="61">
        <f>VLOOKUP($A26,'Occupancy Raw Data'!$B$8:$BE$45,'Occupancy Raw Data'!L$3,FALSE)</f>
        <v>56.175710594315198</v>
      </c>
      <c r="H26" s="60">
        <f>VLOOKUP($A26,'Occupancy Raw Data'!$B$8:$BE$45,'Occupancy Raw Data'!N$3,FALSE)</f>
        <v>68.567737172388306</v>
      </c>
      <c r="I26" s="60">
        <f>VLOOKUP($A26,'Occupancy Raw Data'!$B$8:$BE$45,'Occupancy Raw Data'!O$3,FALSE)</f>
        <v>70.801033591731198</v>
      </c>
      <c r="J26" s="61">
        <f>VLOOKUP($A26,'Occupancy Raw Data'!$B$8:$BE$45,'Occupancy Raw Data'!P$3,FALSE)</f>
        <v>69.684385382059801</v>
      </c>
      <c r="K26" s="62">
        <f>VLOOKUP($A26,'Occupancy Raw Data'!$B$8:$BE$45,'Occupancy Raw Data'!R$3,FALSE)</f>
        <v>60.035331962242203</v>
      </c>
      <c r="L26" s="63"/>
      <c r="M26" s="59">
        <f>VLOOKUP($A26,'Occupancy Raw Data'!$B$8:$BE$45,'Occupancy Raw Data'!T$3,FALSE)</f>
        <v>7.5077026766801396</v>
      </c>
      <c r="N26" s="60">
        <f>VLOOKUP($A26,'Occupancy Raw Data'!$B$8:$BE$45,'Occupancy Raw Data'!U$3,FALSE)</f>
        <v>-1.63372202328641</v>
      </c>
      <c r="O26" s="60">
        <f>VLOOKUP($A26,'Occupancy Raw Data'!$B$8:$BE$45,'Occupancy Raw Data'!V$3,FALSE)</f>
        <v>-3.30884063827963</v>
      </c>
      <c r="P26" s="60">
        <f>VLOOKUP($A26,'Occupancy Raw Data'!$B$8:$BE$45,'Occupancy Raw Data'!W$3,FALSE)</f>
        <v>3.4188410404388598</v>
      </c>
      <c r="Q26" s="60">
        <f>VLOOKUP($A26,'Occupancy Raw Data'!$B$8:$BE$45,'Occupancy Raw Data'!X$3,FALSE)</f>
        <v>7.0929706646471598</v>
      </c>
      <c r="R26" s="61">
        <f>VLOOKUP($A26,'Occupancy Raw Data'!$B$8:$BE$45,'Occupancy Raw Data'!Y$3,FALSE)</f>
        <v>2.32197526442887</v>
      </c>
      <c r="S26" s="60">
        <f>VLOOKUP($A26,'Occupancy Raw Data'!$B$8:$BE$45,'Occupancy Raw Data'!AA$3,FALSE)</f>
        <v>-1.1318532580991001</v>
      </c>
      <c r="T26" s="60">
        <f>VLOOKUP($A26,'Occupancy Raw Data'!$B$8:$BE$45,'Occupancy Raw Data'!AB$3,FALSE)</f>
        <v>2.3948354264694198</v>
      </c>
      <c r="U26" s="61">
        <f>VLOOKUP($A26,'Occupancy Raw Data'!$B$8:$BE$45,'Occupancy Raw Data'!AC$3,FALSE)</f>
        <v>0.62884810996999096</v>
      </c>
      <c r="V26" s="62">
        <f>VLOOKUP($A26,'Occupancy Raw Data'!$B$8:$BE$45,'Occupancy Raw Data'!AE$3,FALSE)</f>
        <v>1.75419549807869</v>
      </c>
      <c r="W26" s="63"/>
      <c r="X26" s="64">
        <f>VLOOKUP($A26,'ADR Raw Data'!$B$6:$BE$43,'ADR Raw Data'!G$1,FALSE)</f>
        <v>91.024394954670797</v>
      </c>
      <c r="Y26" s="65">
        <f>VLOOKUP($A26,'ADR Raw Data'!$B$6:$BE$43,'ADR Raw Data'!H$1,FALSE)</f>
        <v>92.440020188425294</v>
      </c>
      <c r="Z26" s="65">
        <f>VLOOKUP($A26,'ADR Raw Data'!$B$6:$BE$43,'ADR Raw Data'!I$1,FALSE)</f>
        <v>93.167526366251096</v>
      </c>
      <c r="AA26" s="65">
        <f>VLOOKUP($A26,'ADR Raw Data'!$B$6:$BE$43,'ADR Raw Data'!J$1,FALSE)</f>
        <v>94.840223747016694</v>
      </c>
      <c r="AB26" s="65">
        <f>VLOOKUP($A26,'ADR Raw Data'!$B$6:$BE$43,'ADR Raw Data'!K$1,FALSE)</f>
        <v>96.472518587360497</v>
      </c>
      <c r="AC26" s="66">
        <f>VLOOKUP($A26,'ADR Raw Data'!$B$6:$BE$43,'ADR Raw Data'!L$1,FALSE)</f>
        <v>93.737648836903603</v>
      </c>
      <c r="AD26" s="65">
        <f>VLOOKUP($A26,'ADR Raw Data'!$B$6:$BE$43,'ADR Raw Data'!N$1,FALSE)</f>
        <v>125.55573351278601</v>
      </c>
      <c r="AE26" s="65">
        <f>VLOOKUP($A26,'ADR Raw Data'!$B$6:$BE$43,'ADR Raw Data'!O$1,FALSE)</f>
        <v>135.44055005213701</v>
      </c>
      <c r="AF26" s="66">
        <f>VLOOKUP($A26,'ADR Raw Data'!$B$6:$BE$43,'ADR Raw Data'!P$1,FALSE)</f>
        <v>130.577340749569</v>
      </c>
      <c r="AG26" s="67">
        <f>VLOOKUP($A26,'ADR Raw Data'!$B$6:$BE$43,'ADR Raw Data'!R$1,FALSE)</f>
        <v>105.95498440862499</v>
      </c>
      <c r="AH26" s="63"/>
      <c r="AI26" s="59">
        <f>VLOOKUP($A26,'ADR Raw Data'!$B$6:$BE$43,'ADR Raw Data'!T$1,FALSE)</f>
        <v>3.93011513526017</v>
      </c>
      <c r="AJ26" s="60">
        <f>VLOOKUP($A26,'ADR Raw Data'!$B$6:$BE$43,'ADR Raw Data'!U$1,FALSE)</f>
        <v>4.0510029438287596</v>
      </c>
      <c r="AK26" s="60">
        <f>VLOOKUP($A26,'ADR Raw Data'!$B$6:$BE$43,'ADR Raw Data'!V$1,FALSE)</f>
        <v>5.3605066523243199</v>
      </c>
      <c r="AL26" s="60">
        <f>VLOOKUP($A26,'ADR Raw Data'!$B$6:$BE$43,'ADR Raw Data'!W$1,FALSE)</f>
        <v>6.4638569722523096</v>
      </c>
      <c r="AM26" s="60">
        <f>VLOOKUP($A26,'ADR Raw Data'!$B$6:$BE$43,'ADR Raw Data'!X$1,FALSE)</f>
        <v>8.3415153480002093</v>
      </c>
      <c r="AN26" s="61">
        <f>VLOOKUP($A26,'ADR Raw Data'!$B$6:$BE$43,'ADR Raw Data'!Y$1,FALSE)</f>
        <v>5.7448164461707201</v>
      </c>
      <c r="AO26" s="60">
        <f>VLOOKUP($A26,'ADR Raw Data'!$B$6:$BE$43,'ADR Raw Data'!AA$1,FALSE)</f>
        <v>13.0690298153085</v>
      </c>
      <c r="AP26" s="60">
        <f>VLOOKUP($A26,'ADR Raw Data'!$B$6:$BE$43,'ADR Raw Data'!AB$1,FALSE)</f>
        <v>14.580130305784699</v>
      </c>
      <c r="AQ26" s="61">
        <f>VLOOKUP($A26,'ADR Raw Data'!$B$6:$BE$43,'ADR Raw Data'!AC$1,FALSE)</f>
        <v>13.9226150514887</v>
      </c>
      <c r="AR26" s="62">
        <f>VLOOKUP($A26,'ADR Raw Data'!$B$6:$BE$43,'ADR Raw Data'!AE$1,FALSE)</f>
        <v>8.8331525935775197</v>
      </c>
      <c r="AS26" s="50"/>
      <c r="AT26" s="64">
        <f>VLOOKUP($A26,'RevPAR Raw Data'!$B$6:$BE$43,'RevPAR Raw Data'!G$1,FALSE)</f>
        <v>42.622534145441101</v>
      </c>
      <c r="AU26" s="65">
        <f>VLOOKUP($A26,'RevPAR Raw Data'!$B$6:$BE$43,'RevPAR Raw Data'!H$1,FALSE)</f>
        <v>50.7072240679217</v>
      </c>
      <c r="AV26" s="65">
        <f>VLOOKUP($A26,'RevPAR Raw Data'!$B$6:$BE$43,'RevPAR Raw Data'!I$1,FALSE)</f>
        <v>53.8060520487264</v>
      </c>
      <c r="AW26" s="65">
        <f>VLOOKUP($A26,'RevPAR Raw Data'!$B$6:$BE$43,'RevPAR Raw Data'!J$1,FALSE)</f>
        <v>58.675605389442502</v>
      </c>
      <c r="AX26" s="65">
        <f>VLOOKUP($A26,'RevPAR Raw Data'!$B$6:$BE$43,'RevPAR Raw Data'!K$1,FALSE)</f>
        <v>57.477535991140599</v>
      </c>
      <c r="AY26" s="66">
        <f>VLOOKUP($A26,'RevPAR Raw Data'!$B$6:$BE$43,'RevPAR Raw Data'!L$1,FALSE)</f>
        <v>52.657790328534503</v>
      </c>
      <c r="AZ26" s="65">
        <f>VLOOKUP($A26,'RevPAR Raw Data'!$B$6:$BE$43,'RevPAR Raw Data'!N$1,FALSE)</f>
        <v>86.090725359911403</v>
      </c>
      <c r="BA26" s="65">
        <f>VLOOKUP($A26,'RevPAR Raw Data'!$B$6:$BE$43,'RevPAR Raw Data'!O$1,FALSE)</f>
        <v>95.893309339239494</v>
      </c>
      <c r="BB26" s="66">
        <f>VLOOKUP($A26,'RevPAR Raw Data'!$B$6:$BE$43,'RevPAR Raw Data'!P$1,FALSE)</f>
        <v>90.992017349575406</v>
      </c>
      <c r="BC26" s="67">
        <f>VLOOKUP($A26,'RevPAR Raw Data'!$B$6:$BE$43,'RevPAR Raw Data'!R$1,FALSE)</f>
        <v>63.610426620260498</v>
      </c>
      <c r="BD26" s="63"/>
      <c r="BE26" s="59">
        <f>VLOOKUP($A26,'RevPAR Raw Data'!$B$6:$BE$43,'RevPAR Raw Data'!T$1,FALSE)</f>
        <v>11.7328791711468</v>
      </c>
      <c r="BF26" s="60">
        <f>VLOOKUP($A26,'RevPAR Raw Data'!$B$6:$BE$43,'RevPAR Raw Data'!U$1,FALSE)</f>
        <v>2.35109879328503</v>
      </c>
      <c r="BG26" s="60">
        <f>VLOOKUP($A26,'RevPAR Raw Data'!$B$6:$BE$43,'RevPAR Raw Data'!V$1,FALSE)</f>
        <v>1.8742953915149001</v>
      </c>
      <c r="BH26" s="60">
        <f>VLOOKUP($A26,'RevPAR Raw Data'!$B$6:$BE$43,'RevPAR Raw Data'!W$1,FALSE)</f>
        <v>10.1036870076538</v>
      </c>
      <c r="BI26" s="60">
        <f>VLOOKUP($A26,'RevPAR Raw Data'!$B$6:$BE$43,'RevPAR Raw Data'!X$1,FALSE)</f>
        <v>16.026147249268</v>
      </c>
      <c r="BJ26" s="61">
        <f>VLOOKUP($A26,'RevPAR Raw Data'!$B$6:$BE$43,'RevPAR Raw Data'!Y$1,FALSE)</f>
        <v>8.2001849274665197</v>
      </c>
      <c r="BK26" s="60">
        <f>VLOOKUP($A26,'RevPAR Raw Data'!$B$6:$BE$43,'RevPAR Raw Data'!AA$1,FALSE)</f>
        <v>11.7892543174429</v>
      </c>
      <c r="BL26" s="60">
        <f>VLOOKUP($A26,'RevPAR Raw Data'!$B$6:$BE$43,'RevPAR Raw Data'!AB$1,FALSE)</f>
        <v>17.324135858042499</v>
      </c>
      <c r="BM26" s="61">
        <f>VLOOKUP($A26,'RevPAR Raw Data'!$B$6:$BE$43,'RevPAR Raw Data'!AC$1,FALSE)</f>
        <v>14.6390152630684</v>
      </c>
      <c r="BN26" s="62">
        <f>VLOOKUP($A26,'RevPAR Raw Data'!$B$6:$BE$43,'RevPAR Raw Data'!AE$1,FALSE)</f>
        <v>10.7422988567911</v>
      </c>
    </row>
    <row r="27" spans="1:66" x14ac:dyDescent="0.25">
      <c r="A27" s="78" t="s">
        <v>48</v>
      </c>
      <c r="B27" s="59">
        <f>VLOOKUP($A27,'Occupancy Raw Data'!$B$8:$BE$45,'Occupancy Raw Data'!G$3,FALSE)</f>
        <v>50.480413895048002</v>
      </c>
      <c r="C27" s="60">
        <f>VLOOKUP($A27,'Occupancy Raw Data'!$B$8:$BE$45,'Occupancy Raw Data'!H$3,FALSE)</f>
        <v>62.934220251293397</v>
      </c>
      <c r="D27" s="60">
        <f>VLOOKUP($A27,'Occupancy Raw Data'!$B$8:$BE$45,'Occupancy Raw Data'!I$3,FALSE)</f>
        <v>60.716925351071602</v>
      </c>
      <c r="E27" s="60">
        <f>VLOOKUP($A27,'Occupancy Raw Data'!$B$8:$BE$45,'Occupancy Raw Data'!J$3,FALSE)</f>
        <v>63.1929046563192</v>
      </c>
      <c r="F27" s="60">
        <f>VLOOKUP($A27,'Occupancy Raw Data'!$B$8:$BE$45,'Occupancy Raw Data'!K$3,FALSE)</f>
        <v>58.222468588322201</v>
      </c>
      <c r="G27" s="61">
        <f>VLOOKUP($A27,'Occupancy Raw Data'!$B$8:$BE$45,'Occupancy Raw Data'!L$3,FALSE)</f>
        <v>59.109386548410903</v>
      </c>
      <c r="H27" s="60">
        <f>VLOOKUP($A27,'Occupancy Raw Data'!$B$8:$BE$45,'Occupancy Raw Data'!N$3,FALSE)</f>
        <v>69.308943089430798</v>
      </c>
      <c r="I27" s="60">
        <f>VLOOKUP($A27,'Occupancy Raw Data'!$B$8:$BE$45,'Occupancy Raw Data'!O$3,FALSE)</f>
        <v>65.206947524020606</v>
      </c>
      <c r="J27" s="61">
        <f>VLOOKUP($A27,'Occupancy Raw Data'!$B$8:$BE$45,'Occupancy Raw Data'!P$3,FALSE)</f>
        <v>67.257945306725702</v>
      </c>
      <c r="K27" s="62">
        <f>VLOOKUP($A27,'Occupancy Raw Data'!$B$8:$BE$45,'Occupancy Raw Data'!R$3,FALSE)</f>
        <v>61.437546193643698</v>
      </c>
      <c r="L27" s="63"/>
      <c r="M27" s="59">
        <f>VLOOKUP($A27,'Occupancy Raw Data'!$B$8:$BE$45,'Occupancy Raw Data'!T$3,FALSE)</f>
        <v>24.954738559446898</v>
      </c>
      <c r="N27" s="60">
        <f>VLOOKUP($A27,'Occupancy Raw Data'!$B$8:$BE$45,'Occupancy Raw Data'!U$3,FALSE)</f>
        <v>22.160195201584699</v>
      </c>
      <c r="O27" s="60">
        <f>VLOOKUP($A27,'Occupancy Raw Data'!$B$8:$BE$45,'Occupancy Raw Data'!V$3,FALSE)</f>
        <v>10.875221618285799</v>
      </c>
      <c r="P27" s="60">
        <f>VLOOKUP($A27,'Occupancy Raw Data'!$B$8:$BE$45,'Occupancy Raw Data'!W$3,FALSE)</f>
        <v>8.48930772593231</v>
      </c>
      <c r="Q27" s="60">
        <f>VLOOKUP($A27,'Occupancy Raw Data'!$B$8:$BE$45,'Occupancy Raw Data'!X$3,FALSE)</f>
        <v>0.79655597948280799</v>
      </c>
      <c r="R27" s="61">
        <f>VLOOKUP($A27,'Occupancy Raw Data'!$B$8:$BE$45,'Occupancy Raw Data'!Y$3,FALSE)</f>
        <v>12.5084566335146</v>
      </c>
      <c r="S27" s="60">
        <f>VLOOKUP($A27,'Occupancy Raw Data'!$B$8:$BE$45,'Occupancy Raw Data'!AA$3,FALSE)</f>
        <v>8.0784573737000507</v>
      </c>
      <c r="T27" s="60">
        <f>VLOOKUP($A27,'Occupancy Raw Data'!$B$8:$BE$45,'Occupancy Raw Data'!AB$3,FALSE)</f>
        <v>-1.79779193417468</v>
      </c>
      <c r="U27" s="61">
        <f>VLOOKUP($A27,'Occupancy Raw Data'!$B$8:$BE$45,'Occupancy Raw Data'!AC$3,FALSE)</f>
        <v>3.0543666958868299</v>
      </c>
      <c r="V27" s="62">
        <f>VLOOKUP($A27,'Occupancy Raw Data'!$B$8:$BE$45,'Occupancy Raw Data'!AE$3,FALSE)</f>
        <v>9.3701608648150998</v>
      </c>
      <c r="W27" s="63"/>
      <c r="X27" s="64">
        <f>VLOOKUP($A27,'ADR Raw Data'!$B$6:$BE$43,'ADR Raw Data'!G$1,FALSE)</f>
        <v>94.125721083455304</v>
      </c>
      <c r="Y27" s="65">
        <f>VLOOKUP($A27,'ADR Raw Data'!$B$6:$BE$43,'ADR Raw Data'!H$1,FALSE)</f>
        <v>99.901465061655898</v>
      </c>
      <c r="Z27" s="65">
        <f>VLOOKUP($A27,'ADR Raw Data'!$B$6:$BE$43,'ADR Raw Data'!I$1,FALSE)</f>
        <v>98.787465003043195</v>
      </c>
      <c r="AA27" s="65">
        <f>VLOOKUP($A27,'ADR Raw Data'!$B$6:$BE$43,'ADR Raw Data'!J$1,FALSE)</f>
        <v>98.367789473684198</v>
      </c>
      <c r="AB27" s="65">
        <f>VLOOKUP($A27,'ADR Raw Data'!$B$6:$BE$43,'ADR Raw Data'!K$1,FALSE)</f>
        <v>92.664112980006294</v>
      </c>
      <c r="AC27" s="66">
        <f>VLOOKUP($A27,'ADR Raw Data'!$B$6:$BE$43,'ADR Raw Data'!L$1,FALSE)</f>
        <v>96.932412003751097</v>
      </c>
      <c r="AD27" s="65">
        <f>VLOOKUP($A27,'ADR Raw Data'!$B$6:$BE$43,'ADR Raw Data'!N$1,FALSE)</f>
        <v>104.990658491069</v>
      </c>
      <c r="AE27" s="65">
        <f>VLOOKUP($A27,'ADR Raw Data'!$B$6:$BE$43,'ADR Raw Data'!O$1,FALSE)</f>
        <v>104.25511759705201</v>
      </c>
      <c r="AF27" s="66">
        <f>VLOOKUP($A27,'ADR Raw Data'!$B$6:$BE$43,'ADR Raw Data'!P$1,FALSE)</f>
        <v>104.63410302197801</v>
      </c>
      <c r="AG27" s="67">
        <f>VLOOKUP($A27,'ADR Raw Data'!$B$6:$BE$43,'ADR Raw Data'!R$1,FALSE)</f>
        <v>99.341361976369399</v>
      </c>
      <c r="AH27" s="63"/>
      <c r="AI27" s="59">
        <f>VLOOKUP($A27,'ADR Raw Data'!$B$6:$BE$43,'ADR Raw Data'!T$1,FALSE)</f>
        <v>21.126624317259701</v>
      </c>
      <c r="AJ27" s="60">
        <f>VLOOKUP($A27,'ADR Raw Data'!$B$6:$BE$43,'ADR Raw Data'!U$1,FALSE)</f>
        <v>20.436999405021801</v>
      </c>
      <c r="AK27" s="60">
        <f>VLOOKUP($A27,'ADR Raw Data'!$B$6:$BE$43,'ADR Raw Data'!V$1,FALSE)</f>
        <v>15.8169647873362</v>
      </c>
      <c r="AL27" s="60">
        <f>VLOOKUP($A27,'ADR Raw Data'!$B$6:$BE$43,'ADR Raw Data'!W$1,FALSE)</f>
        <v>13.2598044413291</v>
      </c>
      <c r="AM27" s="60">
        <f>VLOOKUP($A27,'ADR Raw Data'!$B$6:$BE$43,'ADR Raw Data'!X$1,FALSE)</f>
        <v>5.2780230193343298</v>
      </c>
      <c r="AN27" s="61">
        <f>VLOOKUP($A27,'ADR Raw Data'!$B$6:$BE$43,'ADR Raw Data'!Y$1,FALSE)</f>
        <v>14.560459434858201</v>
      </c>
      <c r="AO27" s="60">
        <f>VLOOKUP($A27,'ADR Raw Data'!$B$6:$BE$43,'ADR Raw Data'!AA$1,FALSE)</f>
        <v>13.0382117162203</v>
      </c>
      <c r="AP27" s="60">
        <f>VLOOKUP($A27,'ADR Raw Data'!$B$6:$BE$43,'ADR Raw Data'!AB$1,FALSE)</f>
        <v>6.4245435511279698</v>
      </c>
      <c r="AQ27" s="61">
        <f>VLOOKUP($A27,'ADR Raw Data'!$B$6:$BE$43,'ADR Raw Data'!AC$1,FALSE)</f>
        <v>9.6042928401477301</v>
      </c>
      <c r="AR27" s="62">
        <f>VLOOKUP($A27,'ADR Raw Data'!$B$6:$BE$43,'ADR Raw Data'!AE$1,FALSE)</f>
        <v>12.612679578405499</v>
      </c>
      <c r="AS27" s="50"/>
      <c r="AT27" s="64">
        <f>VLOOKUP($A27,'RevPAR Raw Data'!$B$6:$BE$43,'RevPAR Raw Data'!G$1,FALSE)</f>
        <v>47.515053584626699</v>
      </c>
      <c r="AU27" s="65">
        <f>VLOOKUP($A27,'RevPAR Raw Data'!$B$6:$BE$43,'RevPAR Raw Data'!H$1,FALSE)</f>
        <v>62.872208056171402</v>
      </c>
      <c r="AV27" s="65">
        <f>VLOOKUP($A27,'RevPAR Raw Data'!$B$6:$BE$43,'RevPAR Raw Data'!I$1,FALSE)</f>
        <v>59.980711382113803</v>
      </c>
      <c r="AW27" s="65">
        <f>VLOOKUP($A27,'RevPAR Raw Data'!$B$6:$BE$43,'RevPAR Raw Data'!J$1,FALSE)</f>
        <v>62.161463414634099</v>
      </c>
      <c r="AX27" s="65">
        <f>VLOOKUP($A27,'RevPAR Raw Data'!$B$6:$BE$43,'RevPAR Raw Data'!K$1,FALSE)</f>
        <v>53.9513340724316</v>
      </c>
      <c r="AY27" s="66">
        <f>VLOOKUP($A27,'RevPAR Raw Data'!$B$6:$BE$43,'RevPAR Raw Data'!L$1,FALSE)</f>
        <v>57.296154101995498</v>
      </c>
      <c r="AZ27" s="65">
        <f>VLOOKUP($A27,'RevPAR Raw Data'!$B$6:$BE$43,'RevPAR Raw Data'!N$1,FALSE)</f>
        <v>72.767915742793704</v>
      </c>
      <c r="BA27" s="65">
        <f>VLOOKUP($A27,'RevPAR Raw Data'!$B$6:$BE$43,'RevPAR Raw Data'!O$1,FALSE)</f>
        <v>67.981579822616396</v>
      </c>
      <c r="BB27" s="66">
        <f>VLOOKUP($A27,'RevPAR Raw Data'!$B$6:$BE$43,'RevPAR Raw Data'!P$1,FALSE)</f>
        <v>70.374747782705001</v>
      </c>
      <c r="BC27" s="67">
        <f>VLOOKUP($A27,'RevPAR Raw Data'!$B$6:$BE$43,'RevPAR Raw Data'!R$1,FALSE)</f>
        <v>61.032895153626797</v>
      </c>
      <c r="BD27" s="63"/>
      <c r="BE27" s="59">
        <f>VLOOKUP($A27,'RevPAR Raw Data'!$B$6:$BE$43,'RevPAR Raw Data'!T$1,FALSE)</f>
        <v>51.353456741515302</v>
      </c>
      <c r="BF27" s="60">
        <f>VLOOKUP($A27,'RevPAR Raw Data'!$B$6:$BE$43,'RevPAR Raw Data'!U$1,FALSE)</f>
        <v>47.126073568106101</v>
      </c>
      <c r="BG27" s="60">
        <f>VLOOKUP($A27,'RevPAR Raw Data'!$B$6:$BE$43,'RevPAR Raw Data'!V$1,FALSE)</f>
        <v>28.412316379531099</v>
      </c>
      <c r="BH27" s="60">
        <f>VLOOKUP($A27,'RevPAR Raw Data'!$B$6:$BE$43,'RevPAR Raw Data'!W$1,FALSE)</f>
        <v>22.8747777701427</v>
      </c>
      <c r="BI27" s="60">
        <f>VLOOKUP($A27,'RevPAR Raw Data'!$B$6:$BE$43,'RevPAR Raw Data'!X$1,FALSE)</f>
        <v>6.1166214067761304</v>
      </c>
      <c r="BJ27" s="61">
        <f>VLOOKUP($A27,'RevPAR Raw Data'!$B$6:$BE$43,'RevPAR Raw Data'!Y$1,FALSE)</f>
        <v>28.890204822422501</v>
      </c>
      <c r="BK27" s="60">
        <f>VLOOKUP($A27,'RevPAR Raw Data'!$B$6:$BE$43,'RevPAR Raw Data'!AA$1,FALSE)</f>
        <v>22.169955465708</v>
      </c>
      <c r="BL27" s="60">
        <f>VLOOKUP($A27,'RevPAR Raw Data'!$B$6:$BE$43,'RevPAR Raw Data'!AB$1,FALSE)</f>
        <v>4.5112516911835598</v>
      </c>
      <c r="BM27" s="61">
        <f>VLOOKUP($A27,'RevPAR Raw Data'!$B$6:$BE$43,'RevPAR Raw Data'!AC$1,FALSE)</f>
        <v>12.9520098579194</v>
      </c>
      <c r="BN27" s="62">
        <f>VLOOKUP($A27,'RevPAR Raw Data'!$B$6:$BE$43,'RevPAR Raw Data'!AE$1,FALSE)</f>
        <v>23.164668809080901</v>
      </c>
    </row>
    <row r="28" spans="1:66" x14ac:dyDescent="0.25">
      <c r="A28" s="78" t="s">
        <v>49</v>
      </c>
      <c r="B28" s="59">
        <f>VLOOKUP($A28,'Occupancy Raw Data'!$B$8:$BE$45,'Occupancy Raw Data'!G$3,FALSE)</f>
        <v>45.614452103636701</v>
      </c>
      <c r="C28" s="60">
        <f>VLOOKUP($A28,'Occupancy Raw Data'!$B$8:$BE$45,'Occupancy Raw Data'!H$3,FALSE)</f>
        <v>62.134537675303001</v>
      </c>
      <c r="D28" s="60">
        <f>VLOOKUP($A28,'Occupancy Raw Data'!$B$8:$BE$45,'Occupancy Raw Data'!I$3,FALSE)</f>
        <v>69.099120513429895</v>
      </c>
      <c r="E28" s="60">
        <f>VLOOKUP($A28,'Occupancy Raw Data'!$B$8:$BE$45,'Occupancy Raw Data'!J$3,FALSE)</f>
        <v>69.622058473971904</v>
      </c>
      <c r="F28" s="60">
        <f>VLOOKUP($A28,'Occupancy Raw Data'!$B$8:$BE$45,'Occupancy Raw Data'!K$3,FALSE)</f>
        <v>65.462324696933607</v>
      </c>
      <c r="G28" s="61">
        <f>VLOOKUP($A28,'Occupancy Raw Data'!$B$8:$BE$45,'Occupancy Raw Data'!L$3,FALSE)</f>
        <v>62.386498692655003</v>
      </c>
      <c r="H28" s="60">
        <f>VLOOKUP($A28,'Occupancy Raw Data'!$B$8:$BE$45,'Occupancy Raw Data'!N$3,FALSE)</f>
        <v>54.979795578797201</v>
      </c>
      <c r="I28" s="60">
        <f>VLOOKUP($A28,'Occupancy Raw Data'!$B$8:$BE$45,'Occupancy Raw Data'!O$3,FALSE)</f>
        <v>57.927264083670003</v>
      </c>
      <c r="J28" s="61">
        <f>VLOOKUP($A28,'Occupancy Raw Data'!$B$8:$BE$45,'Occupancy Raw Data'!P$3,FALSE)</f>
        <v>56.453529831233602</v>
      </c>
      <c r="K28" s="62">
        <f>VLOOKUP($A28,'Occupancy Raw Data'!$B$8:$BE$45,'Occupancy Raw Data'!R$3,FALSE)</f>
        <v>60.6913647322489</v>
      </c>
      <c r="L28" s="63"/>
      <c r="M28" s="59">
        <f>VLOOKUP($A28,'Occupancy Raw Data'!$B$8:$BE$45,'Occupancy Raw Data'!T$3,FALSE)</f>
        <v>-10.82093043047</v>
      </c>
      <c r="N28" s="60">
        <f>VLOOKUP($A28,'Occupancy Raw Data'!$B$8:$BE$45,'Occupancy Raw Data'!U$3,FALSE)</f>
        <v>8.5572085862863307</v>
      </c>
      <c r="O28" s="60">
        <f>VLOOKUP($A28,'Occupancy Raw Data'!$B$8:$BE$45,'Occupancy Raw Data'!V$3,FALSE)</f>
        <v>6.8189840346229396</v>
      </c>
      <c r="P28" s="60">
        <f>VLOOKUP($A28,'Occupancy Raw Data'!$B$8:$BE$45,'Occupancy Raw Data'!W$3,FALSE)</f>
        <v>4.9233838973943396</v>
      </c>
      <c r="Q28" s="60">
        <f>VLOOKUP($A28,'Occupancy Raw Data'!$B$8:$BE$45,'Occupancy Raw Data'!X$3,FALSE)</f>
        <v>-4.6485123343780499</v>
      </c>
      <c r="R28" s="61">
        <f>VLOOKUP($A28,'Occupancy Raw Data'!$B$8:$BE$45,'Occupancy Raw Data'!Y$3,FALSE)</f>
        <v>1.2495483824799201</v>
      </c>
      <c r="S28" s="60">
        <f>VLOOKUP($A28,'Occupancy Raw Data'!$B$8:$BE$45,'Occupancy Raw Data'!AA$3,FALSE)</f>
        <v>-22.731625595861399</v>
      </c>
      <c r="T28" s="60">
        <f>VLOOKUP($A28,'Occupancy Raw Data'!$B$8:$BE$45,'Occupancy Raw Data'!AB$3,FALSE)</f>
        <v>-21.191052059364299</v>
      </c>
      <c r="U28" s="61">
        <f>VLOOKUP($A28,'Occupancy Raw Data'!$B$8:$BE$45,'Occupancy Raw Data'!AC$3,FALSE)</f>
        <v>-21.9488302420624</v>
      </c>
      <c r="V28" s="62">
        <f>VLOOKUP($A28,'Occupancy Raw Data'!$B$8:$BE$45,'Occupancy Raw Data'!AE$3,FALSE)</f>
        <v>-6.1626985703628696</v>
      </c>
      <c r="W28" s="63"/>
      <c r="X28" s="64">
        <f>VLOOKUP($A28,'ADR Raw Data'!$B$6:$BE$43,'ADR Raw Data'!G$1,FALSE)</f>
        <v>130.375065138092</v>
      </c>
      <c r="Y28" s="65">
        <f>VLOOKUP($A28,'ADR Raw Data'!$B$6:$BE$43,'ADR Raw Data'!H$1,FALSE)</f>
        <v>124.64493496557</v>
      </c>
      <c r="Z28" s="65">
        <f>VLOOKUP($A28,'ADR Raw Data'!$B$6:$BE$43,'ADR Raw Data'!I$1,FALSE)</f>
        <v>128.09079463364199</v>
      </c>
      <c r="AA28" s="65">
        <f>VLOOKUP($A28,'ADR Raw Data'!$B$6:$BE$43,'ADR Raw Data'!J$1,FALSE)</f>
        <v>127.433304882212</v>
      </c>
      <c r="AB28" s="65">
        <f>VLOOKUP($A28,'ADR Raw Data'!$B$6:$BE$43,'ADR Raw Data'!K$1,FALSE)</f>
        <v>133.900559186637</v>
      </c>
      <c r="AC28" s="66">
        <f>VLOOKUP($A28,'ADR Raw Data'!$B$6:$BE$43,'ADR Raw Data'!L$1,FALSE)</f>
        <v>128.81093042749299</v>
      </c>
      <c r="AD28" s="65">
        <f>VLOOKUP($A28,'ADR Raw Data'!$B$6:$BE$43,'ADR Raw Data'!N$1,FALSE)</f>
        <v>187.52117596195399</v>
      </c>
      <c r="AE28" s="65">
        <f>VLOOKUP($A28,'ADR Raw Data'!$B$6:$BE$43,'ADR Raw Data'!O$1,FALSE)</f>
        <v>196.21979072630199</v>
      </c>
      <c r="AF28" s="66">
        <f>VLOOKUP($A28,'ADR Raw Data'!$B$6:$BE$43,'ADR Raw Data'!P$1,FALSE)</f>
        <v>191.984023157894</v>
      </c>
      <c r="AG28" s="67">
        <f>VLOOKUP($A28,'ADR Raw Data'!$B$6:$BE$43,'ADR Raw Data'!R$1,FALSE)</f>
        <v>145.60006434286299</v>
      </c>
      <c r="AH28" s="63"/>
      <c r="AI28" s="59">
        <f>VLOOKUP($A28,'ADR Raw Data'!$B$6:$BE$43,'ADR Raw Data'!T$1,FALSE)</f>
        <v>-8.00877853693585</v>
      </c>
      <c r="AJ28" s="60">
        <f>VLOOKUP($A28,'ADR Raw Data'!$B$6:$BE$43,'ADR Raw Data'!U$1,FALSE)</f>
        <v>7.1083040948199097</v>
      </c>
      <c r="AK28" s="60">
        <f>VLOOKUP($A28,'ADR Raw Data'!$B$6:$BE$43,'ADR Raw Data'!V$1,FALSE)</f>
        <v>5.9173611033157698</v>
      </c>
      <c r="AL28" s="60">
        <f>VLOOKUP($A28,'ADR Raw Data'!$B$6:$BE$43,'ADR Raw Data'!W$1,FALSE)</f>
        <v>4.6050112338172502</v>
      </c>
      <c r="AM28" s="60">
        <f>VLOOKUP($A28,'ADR Raw Data'!$B$6:$BE$43,'ADR Raw Data'!X$1,FALSE)</f>
        <v>3.9856896976083398</v>
      </c>
      <c r="AN28" s="61">
        <f>VLOOKUP($A28,'ADR Raw Data'!$B$6:$BE$43,'ADR Raw Data'!Y$1,FALSE)</f>
        <v>2.65783086338199</v>
      </c>
      <c r="AO28" s="60">
        <f>VLOOKUP($A28,'ADR Raw Data'!$B$6:$BE$43,'ADR Raw Data'!AA$1,FALSE)</f>
        <v>10.8030441068813</v>
      </c>
      <c r="AP28" s="60">
        <f>VLOOKUP($A28,'ADR Raw Data'!$B$6:$BE$43,'ADR Raw Data'!AB$1,FALSE)</f>
        <v>9.9910406384133505</v>
      </c>
      <c r="AQ28" s="61">
        <f>VLOOKUP($A28,'ADR Raw Data'!$B$6:$BE$43,'ADR Raw Data'!AC$1,FALSE)</f>
        <v>10.404438731059299</v>
      </c>
      <c r="AR28" s="62">
        <f>VLOOKUP($A28,'ADR Raw Data'!$B$6:$BE$43,'ADR Raw Data'!AE$1,FALSE)</f>
        <v>3.3023614645413701</v>
      </c>
      <c r="AS28" s="50"/>
      <c r="AT28" s="64">
        <f>VLOOKUP($A28,'RevPAR Raw Data'!$B$6:$BE$43,'RevPAR Raw Data'!G$1,FALSE)</f>
        <v>59.4698716425005</v>
      </c>
      <c r="AU28" s="65">
        <f>VLOOKUP($A28,'RevPAR Raw Data'!$B$6:$BE$43,'RevPAR Raw Data'!H$1,FALSE)</f>
        <v>77.447554076539106</v>
      </c>
      <c r="AV28" s="65">
        <f>VLOOKUP($A28,'RevPAR Raw Data'!$B$6:$BE$43,'RevPAR Raw Data'!I$1,FALSE)</f>
        <v>88.509612550510994</v>
      </c>
      <c r="AW28" s="65">
        <f>VLOOKUP($A28,'RevPAR Raw Data'!$B$6:$BE$43,'RevPAR Raw Data'!J$1,FALSE)</f>
        <v>88.721690040408802</v>
      </c>
      <c r="AX28" s="65">
        <f>VLOOKUP($A28,'RevPAR Raw Data'!$B$6:$BE$43,'RevPAR Raw Data'!K$1,FALSE)</f>
        <v>87.654418825766498</v>
      </c>
      <c r="AY28" s="66">
        <f>VLOOKUP($A28,'RevPAR Raw Data'!$B$6:$BE$43,'RevPAR Raw Data'!L$1,FALSE)</f>
        <v>80.360629427145199</v>
      </c>
      <c r="AZ28" s="65">
        <f>VLOOKUP($A28,'RevPAR Raw Data'!$B$6:$BE$43,'RevPAR Raw Data'!N$1,FALSE)</f>
        <v>103.09875921083901</v>
      </c>
      <c r="BA28" s="65">
        <f>VLOOKUP($A28,'RevPAR Raw Data'!$B$6:$BE$43,'RevPAR Raw Data'!O$1,FALSE)</f>
        <v>113.66475635845001</v>
      </c>
      <c r="BB28" s="66">
        <f>VLOOKUP($A28,'RevPAR Raw Data'!$B$6:$BE$43,'RevPAR Raw Data'!P$1,FALSE)</f>
        <v>108.38175778464399</v>
      </c>
      <c r="BC28" s="67">
        <f>VLOOKUP($A28,'RevPAR Raw Data'!$B$6:$BE$43,'RevPAR Raw Data'!R$1,FALSE)</f>
        <v>88.366666100716401</v>
      </c>
      <c r="BD28" s="63"/>
      <c r="BE28" s="59">
        <f>VLOOKUP($A28,'RevPAR Raw Data'!$B$6:$BE$43,'RevPAR Raw Data'!T$1,FALSE)</f>
        <v>-17.963084613593601</v>
      </c>
      <c r="BF28" s="60">
        <f>VLOOKUP($A28,'RevPAR Raw Data'!$B$6:$BE$43,'RevPAR Raw Data'!U$1,FALSE)</f>
        <v>16.2737850894475</v>
      </c>
      <c r="BG28" s="60">
        <f>VLOOKUP($A28,'RevPAR Raw Data'!$B$6:$BE$43,'RevPAR Raw Data'!V$1,FALSE)</f>
        <v>13.1398490468448</v>
      </c>
      <c r="BH28" s="60">
        <f>VLOOKUP($A28,'RevPAR Raw Data'!$B$6:$BE$43,'RevPAR Raw Data'!W$1,FALSE)</f>
        <v>9.7551175127705498</v>
      </c>
      <c r="BI28" s="60">
        <f>VLOOKUP($A28,'RevPAR Raw Data'!$B$6:$BE$43,'RevPAR Raw Data'!X$1,FALSE)</f>
        <v>-0.848097913973066</v>
      </c>
      <c r="BJ28" s="61">
        <f>VLOOKUP($A28,'RevPAR Raw Data'!$B$6:$BE$43,'RevPAR Raw Data'!Y$1,FALSE)</f>
        <v>3.9405901284243599</v>
      </c>
      <c r="BK28" s="60">
        <f>VLOOKUP($A28,'RevPAR Raw Data'!$B$6:$BE$43,'RevPAR Raw Data'!AA$1,FALSE)</f>
        <v>-14.3842890283121</v>
      </c>
      <c r="BL28" s="60">
        <f>VLOOKUP($A28,'RevPAR Raw Data'!$B$6:$BE$43,'RevPAR Raw Data'!AB$1,FALSE)</f>
        <v>-13.3172180439093</v>
      </c>
      <c r="BM28" s="61">
        <f>VLOOKUP($A28,'RevPAR Raw Data'!$B$6:$BE$43,'RevPAR Raw Data'!AC$1,FALSE)</f>
        <v>-13.8280441057227</v>
      </c>
      <c r="BN28" s="62">
        <f>VLOOKUP($A28,'RevPAR Raw Data'!$B$6:$BE$43,'RevPAR Raw Data'!AE$1,FALSE)</f>
        <v>-3.06385168858501</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Data'!$B$8:$BE$45,'Occupancy Raw Data'!G$3,FALSE)</f>
        <v>44.968039244834202</v>
      </c>
      <c r="C30" s="60">
        <f>VLOOKUP($A30,'Occupancy Raw Data'!$B$8:$BE$45,'Occupancy Raw Data'!H$3,FALSE)</f>
        <v>60.636242009811198</v>
      </c>
      <c r="D30" s="60">
        <f>VLOOKUP($A30,'Occupancy Raw Data'!$B$8:$BE$45,'Occupancy Raw Data'!I$3,FALSE)</f>
        <v>64.055299539170505</v>
      </c>
      <c r="E30" s="60">
        <f>VLOOKUP($A30,'Occupancy Raw Data'!$B$8:$BE$45,'Occupancy Raw Data'!J$3,FALSE)</f>
        <v>63.416084435855502</v>
      </c>
      <c r="F30" s="60">
        <f>VLOOKUP($A30,'Occupancy Raw Data'!$B$8:$BE$45,'Occupancy Raw Data'!K$3,FALSE)</f>
        <v>57.886130518804798</v>
      </c>
      <c r="G30" s="61">
        <f>VLOOKUP($A30,'Occupancy Raw Data'!$B$8:$BE$45,'Occupancy Raw Data'!L$3,FALSE)</f>
        <v>58.1923591496952</v>
      </c>
      <c r="H30" s="60">
        <f>VLOOKUP($A30,'Occupancy Raw Data'!$B$8:$BE$45,'Occupancy Raw Data'!N$3,FALSE)</f>
        <v>62.211981566820199</v>
      </c>
      <c r="I30" s="60">
        <f>VLOOKUP($A30,'Occupancy Raw Data'!$B$8:$BE$45,'Occupancy Raw Data'!O$3,FALSE)</f>
        <v>58.733462167385099</v>
      </c>
      <c r="J30" s="61">
        <f>VLOOKUP($A30,'Occupancy Raw Data'!$B$8:$BE$45,'Occupancy Raw Data'!P$3,FALSE)</f>
        <v>60.472721867102699</v>
      </c>
      <c r="K30" s="62">
        <f>VLOOKUP($A30,'Occupancy Raw Data'!$B$8:$BE$45,'Occupancy Raw Data'!R$3,FALSE)</f>
        <v>58.843891354668798</v>
      </c>
      <c r="L30" s="63"/>
      <c r="M30" s="59">
        <f>VLOOKUP($A30,'Occupancy Raw Data'!$B$8:$BE$45,'Occupancy Raw Data'!T$3,FALSE)</f>
        <v>5.2171094834986604</v>
      </c>
      <c r="N30" s="60">
        <f>VLOOKUP($A30,'Occupancy Raw Data'!$B$8:$BE$45,'Occupancy Raw Data'!U$3,FALSE)</f>
        <v>8.2813859652651693</v>
      </c>
      <c r="O30" s="60">
        <f>VLOOKUP($A30,'Occupancy Raw Data'!$B$8:$BE$45,'Occupancy Raw Data'!V$3,FALSE)</f>
        <v>7.8048366790653398</v>
      </c>
      <c r="P30" s="60">
        <f>VLOOKUP($A30,'Occupancy Raw Data'!$B$8:$BE$45,'Occupancy Raw Data'!W$3,FALSE)</f>
        <v>8.4436755970528807</v>
      </c>
      <c r="Q30" s="60">
        <f>VLOOKUP($A30,'Occupancy Raw Data'!$B$8:$BE$45,'Occupancy Raw Data'!X$3,FALSE)</f>
        <v>3.03033044369508</v>
      </c>
      <c r="R30" s="61">
        <f>VLOOKUP($A30,'Occupancy Raw Data'!$B$8:$BE$45,'Occupancy Raw Data'!Y$3,FALSE)</f>
        <v>6.6509506489136498</v>
      </c>
      <c r="S30" s="60">
        <f>VLOOKUP($A30,'Occupancy Raw Data'!$B$8:$BE$45,'Occupancy Raw Data'!AA$3,FALSE)</f>
        <v>-7.1183268996633497</v>
      </c>
      <c r="T30" s="60">
        <f>VLOOKUP($A30,'Occupancy Raw Data'!$B$8:$BE$45,'Occupancy Raw Data'!AB$3,FALSE)</f>
        <v>-13.876158569821101</v>
      </c>
      <c r="U30" s="61">
        <f>VLOOKUP($A30,'Occupancy Raw Data'!$B$8:$BE$45,'Occupancy Raw Data'!AC$3,FALSE)</f>
        <v>-10.5276556720752</v>
      </c>
      <c r="V30" s="62">
        <f>VLOOKUP($A30,'Occupancy Raw Data'!$B$8:$BE$45,'Occupancy Raw Data'!AE$3,FALSE)</f>
        <v>0.95933358352091103</v>
      </c>
      <c r="W30" s="63"/>
      <c r="X30" s="64">
        <f>VLOOKUP($A30,'ADR Raw Data'!$B$6:$BE$43,'ADR Raw Data'!G$1,FALSE)</f>
        <v>90.006138842975204</v>
      </c>
      <c r="Y30" s="65">
        <f>VLOOKUP($A30,'ADR Raw Data'!$B$6:$BE$43,'ADR Raw Data'!H$1,FALSE)</f>
        <v>98.069097818092601</v>
      </c>
      <c r="Z30" s="65">
        <f>VLOOKUP($A30,'ADR Raw Data'!$B$6:$BE$43,'ADR Raw Data'!I$1,FALSE)</f>
        <v>101.177013228127</v>
      </c>
      <c r="AA30" s="65">
        <f>VLOOKUP($A30,'ADR Raw Data'!$B$6:$BE$43,'ADR Raw Data'!J$1,FALSE)</f>
        <v>100.551420534458</v>
      </c>
      <c r="AB30" s="65">
        <f>VLOOKUP($A30,'ADR Raw Data'!$B$6:$BE$43,'ADR Raw Data'!K$1,FALSE)</f>
        <v>94.704363122752895</v>
      </c>
      <c r="AC30" s="66">
        <f>VLOOKUP($A30,'ADR Raw Data'!$B$6:$BE$43,'ADR Raw Data'!L$1,FALSE)</f>
        <v>97.378803453737206</v>
      </c>
      <c r="AD30" s="65">
        <f>VLOOKUP($A30,'ADR Raw Data'!$B$6:$BE$43,'ADR Raw Data'!N$1,FALSE)</f>
        <v>100.44783512544799</v>
      </c>
      <c r="AE30" s="65">
        <f>VLOOKUP($A30,'ADR Raw Data'!$B$6:$BE$43,'ADR Raw Data'!O$1,FALSE)</f>
        <v>99.613173880030303</v>
      </c>
      <c r="AF30" s="66">
        <f>VLOOKUP($A30,'ADR Raw Data'!$B$6:$BE$43,'ADR Raw Data'!P$1,FALSE)</f>
        <v>100.042507374631</v>
      </c>
      <c r="AG30" s="67">
        <f>VLOOKUP($A30,'ADR Raw Data'!$B$6:$BE$43,'ADR Raw Data'!R$1,FALSE)</f>
        <v>98.160928218268396</v>
      </c>
      <c r="AH30" s="80"/>
      <c r="AI30" s="59">
        <f>VLOOKUP($A30,'ADR Raw Data'!$B$6:$BE$43,'ADR Raw Data'!T$1,FALSE)</f>
        <v>9.0240411358854509</v>
      </c>
      <c r="AJ30" s="60">
        <f>VLOOKUP($A30,'ADR Raw Data'!$B$6:$BE$43,'ADR Raw Data'!U$1,FALSE)</f>
        <v>14.2469461325637</v>
      </c>
      <c r="AK30" s="60">
        <f>VLOOKUP($A30,'ADR Raw Data'!$B$6:$BE$43,'ADR Raw Data'!V$1,FALSE)</f>
        <v>14.298632523209299</v>
      </c>
      <c r="AL30" s="60">
        <f>VLOOKUP($A30,'ADR Raw Data'!$B$6:$BE$43,'ADR Raw Data'!W$1,FALSE)</f>
        <v>13.2806915948025</v>
      </c>
      <c r="AM30" s="60">
        <f>VLOOKUP($A30,'ADR Raw Data'!$B$6:$BE$43,'ADR Raw Data'!X$1,FALSE)</f>
        <v>8.4706947747962804</v>
      </c>
      <c r="AN30" s="61">
        <f>VLOOKUP($A30,'ADR Raw Data'!$B$6:$BE$43,'ADR Raw Data'!Y$1,FALSE)</f>
        <v>12.1382377575775</v>
      </c>
      <c r="AO30" s="60">
        <f>VLOOKUP($A30,'ADR Raw Data'!$B$6:$BE$43,'ADR Raw Data'!AA$1,FALSE)</f>
        <v>5.6808934443365198</v>
      </c>
      <c r="AP30" s="60">
        <f>VLOOKUP($A30,'ADR Raw Data'!$B$6:$BE$43,'ADR Raw Data'!AB$1,FALSE)</f>
        <v>1.8785944383045801</v>
      </c>
      <c r="AQ30" s="61">
        <f>VLOOKUP($A30,'ADR Raw Data'!$B$6:$BE$43,'ADR Raw Data'!AC$1,FALSE)</f>
        <v>3.7520835066148601</v>
      </c>
      <c r="AR30" s="62">
        <f>VLOOKUP($A30,'ADR Raw Data'!$B$6:$BE$43,'ADR Raw Data'!AE$1,FALSE)</f>
        <v>9.0503167667595097</v>
      </c>
      <c r="AS30" s="50"/>
      <c r="AT30" s="64">
        <f>VLOOKUP($A30,'RevPAR Raw Data'!$B$6:$BE$43,'RevPAR Raw Data'!G$1,FALSE)</f>
        <v>40.473995837669001</v>
      </c>
      <c r="AU30" s="65">
        <f>VLOOKUP($A30,'RevPAR Raw Data'!$B$6:$BE$43,'RevPAR Raw Data'!H$1,FALSE)</f>
        <v>59.465415489817097</v>
      </c>
      <c r="AV30" s="65">
        <f>VLOOKUP($A30,'RevPAR Raw Data'!$B$6:$BE$43,'RevPAR Raw Data'!I$1,FALSE)</f>
        <v>64.809238888063007</v>
      </c>
      <c r="AW30" s="65">
        <f>VLOOKUP($A30,'RevPAR Raw Data'!$B$6:$BE$43,'RevPAR Raw Data'!J$1,FALSE)</f>
        <v>63.765773747584298</v>
      </c>
      <c r="AX30" s="65">
        <f>VLOOKUP($A30,'RevPAR Raw Data'!$B$6:$BE$43,'RevPAR Raw Data'!K$1,FALSE)</f>
        <v>54.820691244239597</v>
      </c>
      <c r="AY30" s="66">
        <f>VLOOKUP($A30,'RevPAR Raw Data'!$B$6:$BE$43,'RevPAR Raw Data'!L$1,FALSE)</f>
        <v>56.6670230414746</v>
      </c>
      <c r="AZ30" s="65">
        <f>VLOOKUP($A30,'RevPAR Raw Data'!$B$6:$BE$43,'RevPAR Raw Data'!N$1,FALSE)</f>
        <v>62.490588672513702</v>
      </c>
      <c r="BA30" s="65">
        <f>VLOOKUP($A30,'RevPAR Raw Data'!$B$6:$BE$43,'RevPAR Raw Data'!O$1,FALSE)</f>
        <v>58.506265794559198</v>
      </c>
      <c r="BB30" s="66">
        <f>VLOOKUP($A30,'RevPAR Raw Data'!$B$6:$BE$43,'RevPAR Raw Data'!P$1,FALSE)</f>
        <v>60.498427233536397</v>
      </c>
      <c r="BC30" s="67">
        <f>VLOOKUP($A30,'RevPAR Raw Data'!$B$6:$BE$43,'RevPAR Raw Data'!R$1,FALSE)</f>
        <v>57.7617099534923</v>
      </c>
      <c r="BD30" s="63"/>
      <c r="BE30" s="59">
        <f>VLOOKUP($A30,'RevPAR Raw Data'!$B$6:$BE$43,'RevPAR Raw Data'!T$1,FALSE)</f>
        <v>14.711944725279199</v>
      </c>
      <c r="BF30" s="60">
        <f>VLOOKUP($A30,'RevPAR Raw Data'!$B$6:$BE$43,'RevPAR Raw Data'!U$1,FALSE)</f>
        <v>23.7081766953299</v>
      </c>
      <c r="BG30" s="60">
        <f>VLOOKUP($A30,'RevPAR Raw Data'!$B$6:$BE$43,'RevPAR Raw Data'!V$1,FALSE)</f>
        <v>23.219454118050798</v>
      </c>
      <c r="BH30" s="60">
        <f>VLOOKUP($A30,'RevPAR Raw Data'!$B$6:$BE$43,'RevPAR Raw Data'!W$1,FALSE)</f>
        <v>22.845745707165602</v>
      </c>
      <c r="BI30" s="60">
        <f>VLOOKUP($A30,'RevPAR Raw Data'!$B$6:$BE$43,'RevPAR Raw Data'!X$1,FALSE)</f>
        <v>11.757715261044501</v>
      </c>
      <c r="BJ30" s="61">
        <f>VLOOKUP($A30,'RevPAR Raw Data'!$B$6:$BE$43,'RevPAR Raw Data'!Y$1,FALSE)</f>
        <v>19.596496609395398</v>
      </c>
      <c r="BK30" s="60">
        <f>VLOOKUP($A30,'RevPAR Raw Data'!$B$6:$BE$43,'RevPAR Raw Data'!AA$1,FALSE)</f>
        <v>-1.8418180215162501</v>
      </c>
      <c r="BL30" s="60">
        <f>VLOOKUP($A30,'RevPAR Raw Data'!$B$6:$BE$43,'RevPAR Raw Data'!AB$1,FALSE)</f>
        <v>-12.258240874659499</v>
      </c>
      <c r="BM30" s="61">
        <f>VLOOKUP($A30,'RevPAR Raw Data'!$B$6:$BE$43,'RevPAR Raw Data'!AC$1,FALSE)</f>
        <v>-7.1705785975654797</v>
      </c>
      <c r="BN30" s="62">
        <f>VLOOKUP($A30,'RevPAR Raw Data'!$B$6:$BE$43,'RevPAR Raw Data'!AE$1,FALSE)</f>
        <v>10.096473078438899</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Data'!$B$8:$BE$45,'Occupancy Raw Data'!G$3,FALSE)</f>
        <v>49.0389354361754</v>
      </c>
      <c r="C32" s="60">
        <f>VLOOKUP($A32,'Occupancy Raw Data'!$B$8:$BE$45,'Occupancy Raw Data'!H$3,FALSE)</f>
        <v>62.915005152560497</v>
      </c>
      <c r="D32" s="60">
        <f>VLOOKUP($A32,'Occupancy Raw Data'!$B$8:$BE$45,'Occupancy Raw Data'!I$3,FALSE)</f>
        <v>68.228863300327006</v>
      </c>
      <c r="E32" s="60">
        <f>VLOOKUP($A32,'Occupancy Raw Data'!$B$8:$BE$45,'Occupancy Raw Data'!J$3,FALSE)</f>
        <v>70.110668040682796</v>
      </c>
      <c r="F32" s="60">
        <f>VLOOKUP($A32,'Occupancy Raw Data'!$B$8:$BE$45,'Occupancy Raw Data'!K$3,FALSE)</f>
        <v>63.555714861776899</v>
      </c>
      <c r="G32" s="61">
        <f>VLOOKUP($A32,'Occupancy Raw Data'!$B$8:$BE$45,'Occupancy Raw Data'!L$3,FALSE)</f>
        <v>62.7698373583045</v>
      </c>
      <c r="H32" s="60">
        <f>VLOOKUP($A32,'Occupancy Raw Data'!$B$8:$BE$45,'Occupancy Raw Data'!N$3,FALSE)</f>
        <v>69.918007079170195</v>
      </c>
      <c r="I32" s="60">
        <f>VLOOKUP($A32,'Occupancy Raw Data'!$B$8:$BE$45,'Occupancy Raw Data'!O$3,FALSE)</f>
        <v>70.522872888570205</v>
      </c>
      <c r="J32" s="61">
        <f>VLOOKUP($A32,'Occupancy Raw Data'!$B$8:$BE$45,'Occupancy Raw Data'!P$3,FALSE)</f>
        <v>70.220439983870193</v>
      </c>
      <c r="K32" s="62">
        <f>VLOOKUP($A32,'Occupancy Raw Data'!$B$8:$BE$45,'Occupancy Raw Data'!R$3,FALSE)</f>
        <v>64.898580965609</v>
      </c>
      <c r="L32" s="63"/>
      <c r="M32" s="59">
        <f>VLOOKUP($A32,'Occupancy Raw Data'!$B$8:$BE$45,'Occupancy Raw Data'!T$3,FALSE)</f>
        <v>-13.2783078613501</v>
      </c>
      <c r="N32" s="60">
        <f>VLOOKUP($A32,'Occupancy Raw Data'!$B$8:$BE$45,'Occupancy Raw Data'!U$3,FALSE)</f>
        <v>-7.0910714244644399</v>
      </c>
      <c r="O32" s="60">
        <f>VLOOKUP($A32,'Occupancy Raw Data'!$B$8:$BE$45,'Occupancy Raw Data'!V$3,FALSE)</f>
        <v>-4.9778317410679298</v>
      </c>
      <c r="P32" s="60">
        <f>VLOOKUP($A32,'Occupancy Raw Data'!$B$8:$BE$45,'Occupancy Raw Data'!W$3,FALSE)</f>
        <v>-3.4871315373015799</v>
      </c>
      <c r="Q32" s="60">
        <f>VLOOKUP($A32,'Occupancy Raw Data'!$B$8:$BE$45,'Occupancy Raw Data'!X$3,FALSE)</f>
        <v>-10.0937988434623</v>
      </c>
      <c r="R32" s="61">
        <f>VLOOKUP($A32,'Occupancy Raw Data'!$B$8:$BE$45,'Occupancy Raw Data'!Y$3,FALSE)</f>
        <v>-7.5288927444681804</v>
      </c>
      <c r="S32" s="60">
        <f>VLOOKUP($A32,'Occupancy Raw Data'!$B$8:$BE$45,'Occupancy Raw Data'!AA$3,FALSE)</f>
        <v>-8.0874638652039508</v>
      </c>
      <c r="T32" s="60">
        <f>VLOOKUP($A32,'Occupancy Raw Data'!$B$8:$BE$45,'Occupancy Raw Data'!AB$3,FALSE)</f>
        <v>-10.683677758539</v>
      </c>
      <c r="U32" s="61">
        <f>VLOOKUP($A32,'Occupancy Raw Data'!$B$8:$BE$45,'Occupancy Raw Data'!AC$3,FALSE)</f>
        <v>-9.4097563190272293</v>
      </c>
      <c r="V32" s="62">
        <f>VLOOKUP($A32,'Occupancy Raw Data'!$B$8:$BE$45,'Occupancy Raw Data'!AE$3,FALSE)</f>
        <v>-8.1186368364811301</v>
      </c>
      <c r="W32" s="63"/>
      <c r="X32" s="64">
        <f>VLOOKUP($A32,'ADR Raw Data'!$B$6:$BE$43,'ADR Raw Data'!G$1,FALSE)</f>
        <v>100.010640520785</v>
      </c>
      <c r="Y32" s="65">
        <f>VLOOKUP($A32,'ADR Raw Data'!$B$6:$BE$43,'ADR Raw Data'!H$1,FALSE)</f>
        <v>106.334993405497</v>
      </c>
      <c r="Z32" s="65">
        <f>VLOOKUP($A32,'ADR Raw Data'!$B$6:$BE$43,'ADR Raw Data'!I$1,FALSE)</f>
        <v>109.199069845022</v>
      </c>
      <c r="AA32" s="65">
        <f>VLOOKUP($A32,'ADR Raw Data'!$B$6:$BE$43,'ADR Raw Data'!J$1,FALSE)</f>
        <v>108.98810399412</v>
      </c>
      <c r="AB32" s="65">
        <f>VLOOKUP($A32,'ADR Raw Data'!$B$6:$BE$43,'ADR Raw Data'!K$1,FALSE)</f>
        <v>107.982028755727</v>
      </c>
      <c r="AC32" s="66">
        <f>VLOOKUP($A32,'ADR Raw Data'!$B$6:$BE$43,'ADR Raw Data'!L$1,FALSE)</f>
        <v>106.89565444695</v>
      </c>
      <c r="AD32" s="65">
        <f>VLOOKUP($A32,'ADR Raw Data'!$B$6:$BE$43,'ADR Raw Data'!N$1,FALSE)</f>
        <v>117.866243941044</v>
      </c>
      <c r="AE32" s="65">
        <f>VLOOKUP($A32,'ADR Raw Data'!$B$6:$BE$43,'ADR Raw Data'!O$1,FALSE)</f>
        <v>116.52965292884301</v>
      </c>
      <c r="AF32" s="66">
        <f>VLOOKUP($A32,'ADR Raw Data'!$B$6:$BE$43,'ADR Raw Data'!P$1,FALSE)</f>
        <v>117.195070148349</v>
      </c>
      <c r="AG32" s="67">
        <f>VLOOKUP($A32,'ADR Raw Data'!$B$6:$BE$43,'ADR Raw Data'!R$1,FALSE)</f>
        <v>110.07965319597901</v>
      </c>
      <c r="AH32" s="63"/>
      <c r="AI32" s="59">
        <f>VLOOKUP($A32,'ADR Raw Data'!$B$6:$BE$43,'ADR Raw Data'!T$1,FALSE)</f>
        <v>10.537298771525601</v>
      </c>
      <c r="AJ32" s="60">
        <f>VLOOKUP($A32,'ADR Raw Data'!$B$6:$BE$43,'ADR Raw Data'!U$1,FALSE)</f>
        <v>12.207356684254099</v>
      </c>
      <c r="AK32" s="60">
        <f>VLOOKUP($A32,'ADR Raw Data'!$B$6:$BE$43,'ADR Raw Data'!V$1,FALSE)</f>
        <v>10.9101182921753</v>
      </c>
      <c r="AL32" s="60">
        <f>VLOOKUP($A32,'ADR Raw Data'!$B$6:$BE$43,'ADR Raw Data'!W$1,FALSE)</f>
        <v>10.0527196342148</v>
      </c>
      <c r="AM32" s="60">
        <f>VLOOKUP($A32,'ADR Raw Data'!$B$6:$BE$43,'ADR Raw Data'!X$1,FALSE)</f>
        <v>9.4139625081444098</v>
      </c>
      <c r="AN32" s="61">
        <f>VLOOKUP($A32,'ADR Raw Data'!$B$6:$BE$43,'ADR Raw Data'!Y$1,FALSE)</f>
        <v>10.700235970796699</v>
      </c>
      <c r="AO32" s="60">
        <f>VLOOKUP($A32,'ADR Raw Data'!$B$6:$BE$43,'ADR Raw Data'!AA$1,FALSE)</f>
        <v>6.8186080870437999</v>
      </c>
      <c r="AP32" s="60">
        <f>VLOOKUP($A32,'ADR Raw Data'!$B$6:$BE$43,'ADR Raw Data'!AB$1,FALSE)</f>
        <v>3.8260484880701302</v>
      </c>
      <c r="AQ32" s="61">
        <f>VLOOKUP($A32,'ADR Raw Data'!$B$6:$BE$43,'ADR Raw Data'!AC$1,FALSE)</f>
        <v>5.2903315455411901</v>
      </c>
      <c r="AR32" s="62">
        <f>VLOOKUP($A32,'ADR Raw Data'!$B$6:$BE$43,'ADR Raw Data'!AE$1,FALSE)</f>
        <v>8.7894536284193894</v>
      </c>
      <c r="AS32" s="50"/>
      <c r="AT32" s="64">
        <f>VLOOKUP($A32,'RevPAR Raw Data'!$B$6:$BE$43,'RevPAR Raw Data'!G$1,FALSE)</f>
        <v>49.044153434293598</v>
      </c>
      <c r="AU32" s="65">
        <f>VLOOKUP($A32,'RevPAR Raw Data'!$B$6:$BE$43,'RevPAR Raw Data'!H$1,FALSE)</f>
        <v>66.900666580043904</v>
      </c>
      <c r="AV32" s="65">
        <f>VLOOKUP($A32,'RevPAR Raw Data'!$B$6:$BE$43,'RevPAR Raw Data'!I$1,FALSE)</f>
        <v>74.505284089788901</v>
      </c>
      <c r="AW32" s="65">
        <f>VLOOKUP($A32,'RevPAR Raw Data'!$B$6:$BE$43,'RevPAR Raw Data'!J$1,FALSE)</f>
        <v>76.412287795152096</v>
      </c>
      <c r="AX32" s="65">
        <f>VLOOKUP($A32,'RevPAR Raw Data'!$B$6:$BE$43,'RevPAR Raw Data'!K$1,FALSE)</f>
        <v>68.628750297952394</v>
      </c>
      <c r="AY32" s="66">
        <f>VLOOKUP($A32,'RevPAR Raw Data'!$B$6:$BE$43,'RevPAR Raw Data'!L$1,FALSE)</f>
        <v>67.098228439446203</v>
      </c>
      <c r="AZ32" s="65">
        <f>VLOOKUP($A32,'RevPAR Raw Data'!$B$6:$BE$43,'RevPAR Raw Data'!N$1,FALSE)</f>
        <v>82.409728782651499</v>
      </c>
      <c r="BA32" s="65">
        <f>VLOOKUP($A32,'RevPAR Raw Data'!$B$6:$BE$43,'RevPAR Raw Data'!O$1,FALSE)</f>
        <v>82.180059012500493</v>
      </c>
      <c r="BB32" s="66">
        <f>VLOOKUP($A32,'RevPAR Raw Data'!$B$6:$BE$43,'RevPAR Raw Data'!P$1,FALSE)</f>
        <v>82.294893897576003</v>
      </c>
      <c r="BC32" s="67">
        <f>VLOOKUP($A32,'RevPAR Raw Data'!$B$6:$BE$43,'RevPAR Raw Data'!R$1,FALSE)</f>
        <v>71.440132856054703</v>
      </c>
      <c r="BD32" s="80"/>
      <c r="BE32" s="59">
        <f>VLOOKUP($A32,'RevPAR Raw Data'!$B$6:$BE$43,'RevPAR Raw Data'!T$1,FALSE)</f>
        <v>-4.1401840609779503</v>
      </c>
      <c r="BF32" s="60">
        <f>VLOOKUP($A32,'RevPAR Raw Data'!$B$6:$BE$43,'RevPAR Raw Data'!U$1,FALSE)</f>
        <v>4.2506528782701301</v>
      </c>
      <c r="BG32" s="60">
        <f>VLOOKUP($A32,'RevPAR Raw Data'!$B$6:$BE$43,'RevPAR Raw Data'!V$1,FALSE)</f>
        <v>5.38919921977147</v>
      </c>
      <c r="BH32" s="60">
        <f>VLOOKUP($A32,'RevPAR Raw Data'!$B$6:$BE$43,'RevPAR Raw Data'!W$1,FALSE)</f>
        <v>6.2150365401920604</v>
      </c>
      <c r="BI32" s="60">
        <f>VLOOKUP($A32,'RevPAR Raw Data'!$B$6:$BE$43,'RevPAR Raw Data'!X$1,FALSE)</f>
        <v>-1.6300627740890301</v>
      </c>
      <c r="BJ32" s="61">
        <f>VLOOKUP($A32,'RevPAR Raw Data'!$B$6:$BE$43,'RevPAR Raw Data'!Y$1,FALSE)</f>
        <v>2.3657339366822301</v>
      </c>
      <c r="BK32" s="60">
        <f>VLOOKUP($A32,'RevPAR Raw Data'!$B$6:$BE$43,'RevPAR Raw Data'!AA$1,FALSE)</f>
        <v>-1.82030824330969</v>
      </c>
      <c r="BL32" s="60">
        <f>VLOOKUP($A32,'RevPAR Raw Data'!$B$6:$BE$43,'RevPAR Raw Data'!AB$1,FALSE)</f>
        <v>-7.2663919618197603</v>
      </c>
      <c r="BM32" s="61">
        <f>VLOOKUP($A32,'RevPAR Raw Data'!$B$6:$BE$43,'RevPAR Raw Data'!AC$1,FALSE)</f>
        <v>-4.6172320803900897</v>
      </c>
      <c r="BN32" s="62">
        <f>VLOOKUP($A32,'RevPAR Raw Data'!$B$6:$BE$43,'RevPAR Raw Data'!AE$1,FALSE)</f>
        <v>-4.2767028064019698E-2</v>
      </c>
    </row>
    <row r="33" spans="1:66" x14ac:dyDescent="0.25">
      <c r="A33" s="78" t="s">
        <v>46</v>
      </c>
      <c r="B33" s="59">
        <f>VLOOKUP($A33,'Occupancy Raw Data'!$B$8:$BE$45,'Occupancy Raw Data'!G$3,FALSE)</f>
        <v>53.008160941355001</v>
      </c>
      <c r="C33" s="60">
        <f>VLOOKUP($A33,'Occupancy Raw Data'!$B$8:$BE$45,'Occupancy Raw Data'!H$3,FALSE)</f>
        <v>60.903397229075701</v>
      </c>
      <c r="D33" s="60">
        <f>VLOOKUP($A33,'Occupancy Raw Data'!$B$8:$BE$45,'Occupancy Raw Data'!I$3,FALSE)</f>
        <v>65.040804706775404</v>
      </c>
      <c r="E33" s="60">
        <f>VLOOKUP($A33,'Occupancy Raw Data'!$B$8:$BE$45,'Occupancy Raw Data'!J$3,FALSE)</f>
        <v>64.015942304042497</v>
      </c>
      <c r="F33" s="60">
        <f>VLOOKUP($A33,'Occupancy Raw Data'!$B$8:$BE$45,'Occupancy Raw Data'!K$3,FALSE)</f>
        <v>60.808502562156001</v>
      </c>
      <c r="G33" s="61">
        <f>VLOOKUP($A33,'Occupancy Raw Data'!$B$8:$BE$45,'Occupancy Raw Data'!L$3,FALSE)</f>
        <v>60.755361548680902</v>
      </c>
      <c r="H33" s="60">
        <f>VLOOKUP($A33,'Occupancy Raw Data'!$B$8:$BE$45,'Occupancy Raw Data'!N$3,FALSE)</f>
        <v>61.150123363066903</v>
      </c>
      <c r="I33" s="60">
        <f>VLOOKUP($A33,'Occupancy Raw Data'!$B$8:$BE$45,'Occupancy Raw Data'!O$3,FALSE)</f>
        <v>61.5676598975137</v>
      </c>
      <c r="J33" s="61">
        <f>VLOOKUP($A33,'Occupancy Raw Data'!$B$8:$BE$45,'Occupancy Raw Data'!P$3,FALSE)</f>
        <v>61.358891630290302</v>
      </c>
      <c r="K33" s="62">
        <f>VLOOKUP($A33,'Occupancy Raw Data'!$B$8:$BE$45,'Occupancy Raw Data'!R$3,FALSE)</f>
        <v>60.927798714855001</v>
      </c>
      <c r="L33" s="63"/>
      <c r="M33" s="59">
        <f>VLOOKUP($A33,'Occupancy Raw Data'!$B$8:$BE$45,'Occupancy Raw Data'!T$3,FALSE)</f>
        <v>-29.555124098849799</v>
      </c>
      <c r="N33" s="60">
        <f>VLOOKUP($A33,'Occupancy Raw Data'!$B$8:$BE$45,'Occupancy Raw Data'!U$3,FALSE)</f>
        <v>-26.363686742294298</v>
      </c>
      <c r="O33" s="60">
        <f>VLOOKUP($A33,'Occupancy Raw Data'!$B$8:$BE$45,'Occupancy Raw Data'!V$3,FALSE)</f>
        <v>-21.6740707005677</v>
      </c>
      <c r="P33" s="60">
        <f>VLOOKUP($A33,'Occupancy Raw Data'!$B$8:$BE$45,'Occupancy Raw Data'!W$3,FALSE)</f>
        <v>-22.745590846680699</v>
      </c>
      <c r="Q33" s="60">
        <f>VLOOKUP($A33,'Occupancy Raw Data'!$B$8:$BE$45,'Occupancy Raw Data'!X$3,FALSE)</f>
        <v>-24.836368230687501</v>
      </c>
      <c r="R33" s="61">
        <f>VLOOKUP($A33,'Occupancy Raw Data'!$B$8:$BE$45,'Occupancy Raw Data'!Y$3,FALSE)</f>
        <v>-24.948916168804001</v>
      </c>
      <c r="S33" s="60">
        <f>VLOOKUP($A33,'Occupancy Raw Data'!$B$8:$BE$45,'Occupancy Raw Data'!AA$3,FALSE)</f>
        <v>-21.6285645045553</v>
      </c>
      <c r="T33" s="60">
        <f>VLOOKUP($A33,'Occupancy Raw Data'!$B$8:$BE$45,'Occupancy Raw Data'!AB$3,FALSE)</f>
        <v>-22.216802775526901</v>
      </c>
      <c r="U33" s="61">
        <f>VLOOKUP($A33,'Occupancy Raw Data'!$B$8:$BE$45,'Occupancy Raw Data'!AC$3,FALSE)</f>
        <v>-21.9247922815563</v>
      </c>
      <c r="V33" s="62">
        <f>VLOOKUP($A33,'Occupancy Raw Data'!$B$8:$BE$45,'Occupancy Raw Data'!AE$3,FALSE)</f>
        <v>-24.103043947809201</v>
      </c>
      <c r="W33" s="63"/>
      <c r="X33" s="64">
        <f>VLOOKUP($A33,'ADR Raw Data'!$B$6:$BE$43,'ADR Raw Data'!G$1,FALSE)</f>
        <v>83.495230934478997</v>
      </c>
      <c r="Y33" s="65">
        <f>VLOOKUP($A33,'ADR Raw Data'!$B$6:$BE$43,'ADR Raw Data'!H$1,FALSE)</f>
        <v>87.566621533187899</v>
      </c>
      <c r="Z33" s="65">
        <f>VLOOKUP($A33,'ADR Raw Data'!$B$6:$BE$43,'ADR Raw Data'!I$1,FALSE)</f>
        <v>90.320542165158997</v>
      </c>
      <c r="AA33" s="65">
        <f>VLOOKUP($A33,'ADR Raw Data'!$B$6:$BE$43,'ADR Raw Data'!J$1,FALSE)</f>
        <v>88.282249570115596</v>
      </c>
      <c r="AB33" s="65">
        <f>VLOOKUP($A33,'ADR Raw Data'!$B$6:$BE$43,'ADR Raw Data'!K$1,FALSE)</f>
        <v>85.478568882646599</v>
      </c>
      <c r="AC33" s="66">
        <f>VLOOKUP($A33,'ADR Raw Data'!$B$6:$BE$43,'ADR Raw Data'!L$1,FALSE)</f>
        <v>87.178641072097903</v>
      </c>
      <c r="AD33" s="65">
        <f>VLOOKUP($A33,'ADR Raw Data'!$B$6:$BE$43,'ADR Raw Data'!N$1,FALSE)</f>
        <v>88.958066076970795</v>
      </c>
      <c r="AE33" s="65">
        <f>VLOOKUP($A33,'ADR Raw Data'!$B$6:$BE$43,'ADR Raw Data'!O$1,FALSE)</f>
        <v>88.259391091245305</v>
      </c>
      <c r="AF33" s="66">
        <f>VLOOKUP($A33,'ADR Raw Data'!$B$6:$BE$43,'ADR Raw Data'!P$1,FALSE)</f>
        <v>88.607539993813702</v>
      </c>
      <c r="AG33" s="67">
        <f>VLOOKUP($A33,'ADR Raw Data'!$B$6:$BE$43,'ADR Raw Data'!R$1,FALSE)</f>
        <v>87.5897865165539</v>
      </c>
      <c r="AH33" s="63"/>
      <c r="AI33" s="59">
        <f>VLOOKUP($A33,'ADR Raw Data'!$B$6:$BE$43,'ADR Raw Data'!T$1,FALSE)</f>
        <v>-2.75788979040327</v>
      </c>
      <c r="AJ33" s="60">
        <f>VLOOKUP($A33,'ADR Raw Data'!$B$6:$BE$43,'ADR Raw Data'!U$1,FALSE)</f>
        <v>-0.40131873980336902</v>
      </c>
      <c r="AK33" s="60">
        <f>VLOOKUP($A33,'ADR Raw Data'!$B$6:$BE$43,'ADR Raw Data'!V$1,FALSE)</f>
        <v>-1.9808531134662399</v>
      </c>
      <c r="AL33" s="60">
        <f>VLOOKUP($A33,'ADR Raw Data'!$B$6:$BE$43,'ADR Raw Data'!W$1,FALSE)</f>
        <v>-0.499082656466664</v>
      </c>
      <c r="AM33" s="60">
        <f>VLOOKUP($A33,'ADR Raw Data'!$B$6:$BE$43,'ADR Raw Data'!X$1,FALSE)</f>
        <v>-0.68293331208825703</v>
      </c>
      <c r="AN33" s="61">
        <f>VLOOKUP($A33,'ADR Raw Data'!$B$6:$BE$43,'ADR Raw Data'!Y$1,FALSE)</f>
        <v>-1.15664458501026</v>
      </c>
      <c r="AO33" s="60">
        <f>VLOOKUP($A33,'ADR Raw Data'!$B$6:$BE$43,'ADR Raw Data'!AA$1,FALSE)</f>
        <v>0.56585021500945698</v>
      </c>
      <c r="AP33" s="60">
        <f>VLOOKUP($A33,'ADR Raw Data'!$B$6:$BE$43,'ADR Raw Data'!AB$1,FALSE)</f>
        <v>-2.2020588625321902</v>
      </c>
      <c r="AQ33" s="61">
        <f>VLOOKUP($A33,'ADR Raw Data'!$B$6:$BE$43,'ADR Raw Data'!AC$1,FALSE)</f>
        <v>-0.84040787034039499</v>
      </c>
      <c r="AR33" s="62">
        <f>VLOOKUP($A33,'ADR Raw Data'!$B$6:$BE$43,'ADR Raw Data'!AE$1,FALSE)</f>
        <v>-1.05439803161653</v>
      </c>
      <c r="AS33" s="50"/>
      <c r="AT33" s="64">
        <f>VLOOKUP($A33,'RevPAR Raw Data'!$B$6:$BE$43,'RevPAR Raw Data'!G$1,FALSE)</f>
        <v>44.259286392104698</v>
      </c>
      <c r="AU33" s="65">
        <f>VLOOKUP($A33,'RevPAR Raw Data'!$B$6:$BE$43,'RevPAR Raw Data'!H$1,FALSE)</f>
        <v>53.331047352438702</v>
      </c>
      <c r="AV33" s="65">
        <f>VLOOKUP($A33,'RevPAR Raw Data'!$B$6:$BE$43,'RevPAR Raw Data'!I$1,FALSE)</f>
        <v>58.745207439741797</v>
      </c>
      <c r="AW33" s="65">
        <f>VLOOKUP($A33,'RevPAR Raw Data'!$B$6:$BE$43,'RevPAR Raw Data'!J$1,FALSE)</f>
        <v>56.514713949516</v>
      </c>
      <c r="AX33" s="65">
        <f>VLOOKUP($A33,'RevPAR Raw Data'!$B$6:$BE$43,'RevPAR Raw Data'!K$1,FALSE)</f>
        <v>51.978237749098497</v>
      </c>
      <c r="AY33" s="66">
        <f>VLOOKUP($A33,'RevPAR Raw Data'!$B$6:$BE$43,'RevPAR Raw Data'!L$1,FALSE)</f>
        <v>52.965698576579904</v>
      </c>
      <c r="AZ33" s="65">
        <f>VLOOKUP($A33,'RevPAR Raw Data'!$B$6:$BE$43,'RevPAR Raw Data'!N$1,FALSE)</f>
        <v>54.397967147466296</v>
      </c>
      <c r="BA33" s="65">
        <f>VLOOKUP($A33,'RevPAR Raw Data'!$B$6:$BE$43,'RevPAR Raw Data'!O$1,FALSE)</f>
        <v>54.339241734674502</v>
      </c>
      <c r="BB33" s="66">
        <f>VLOOKUP($A33,'RevPAR Raw Data'!$B$6:$BE$43,'RevPAR Raw Data'!P$1,FALSE)</f>
        <v>54.368604441070403</v>
      </c>
      <c r="BC33" s="67">
        <f>VLOOKUP($A33,'RevPAR Raw Data'!$B$6:$BE$43,'RevPAR Raw Data'!R$1,FALSE)</f>
        <v>53.366528823577198</v>
      </c>
      <c r="BD33" s="63"/>
      <c r="BE33" s="59">
        <f>VLOOKUP($A33,'RevPAR Raw Data'!$B$6:$BE$43,'RevPAR Raw Data'!T$1,FALSE)</f>
        <v>-31.497916139189801</v>
      </c>
      <c r="BF33" s="60">
        <f>VLOOKUP($A33,'RevPAR Raw Data'!$B$6:$BE$43,'RevPAR Raw Data'!U$1,FALSE)</f>
        <v>-26.659203066697799</v>
      </c>
      <c r="BG33" s="60">
        <f>VLOOKUP($A33,'RevPAR Raw Data'!$B$6:$BE$43,'RevPAR Raw Data'!V$1,FALSE)</f>
        <v>-23.225592309746901</v>
      </c>
      <c r="BH33" s="60">
        <f>VLOOKUP($A33,'RevPAR Raw Data'!$B$6:$BE$43,'RevPAR Raw Data'!W$1,FALSE)</f>
        <v>-23.131154204120701</v>
      </c>
      <c r="BI33" s="60">
        <f>VLOOKUP($A33,'RevPAR Raw Data'!$B$6:$BE$43,'RevPAR Raw Data'!X$1,FALSE)</f>
        <v>-25.3496857106155</v>
      </c>
      <c r="BJ33" s="61">
        <f>VLOOKUP($A33,'RevPAR Raw Data'!$B$6:$BE$43,'RevPAR Raw Data'!Y$1,FALSE)</f>
        <v>-25.816990465929099</v>
      </c>
      <c r="BK33" s="60">
        <f>VLOOKUP($A33,'RevPAR Raw Data'!$B$6:$BE$43,'RevPAR Raw Data'!AA$1,FALSE)</f>
        <v>-21.185099568298298</v>
      </c>
      <c r="BL33" s="60">
        <f>VLOOKUP($A33,'RevPAR Raw Data'!$B$6:$BE$43,'RevPAR Raw Data'!AB$1,FALSE)</f>
        <v>-23.929634563569302</v>
      </c>
      <c r="BM33" s="61">
        <f>VLOOKUP($A33,'RevPAR Raw Data'!$B$6:$BE$43,'RevPAR Raw Data'!AC$1,FALSE)</f>
        <v>-22.580942472006701</v>
      </c>
      <c r="BN33" s="62">
        <f>VLOOKUP($A33,'RevPAR Raw Data'!$B$6:$BE$43,'RevPAR Raw Data'!AE$1,FALSE)</f>
        <v>-24.9032999584803</v>
      </c>
    </row>
    <row r="34" spans="1:66" x14ac:dyDescent="0.25">
      <c r="A34" s="78" t="s">
        <v>95</v>
      </c>
      <c r="B34" s="59">
        <f>VLOOKUP($A34,'Occupancy Raw Data'!$B$8:$BE$45,'Occupancy Raw Data'!G$3,FALSE)</f>
        <v>51.0265586739498</v>
      </c>
      <c r="C34" s="60">
        <f>VLOOKUP($A34,'Occupancy Raw Data'!$B$8:$BE$45,'Occupancy Raw Data'!H$3,FALSE)</f>
        <v>62.5729892635147</v>
      </c>
      <c r="D34" s="60">
        <f>VLOOKUP($A34,'Occupancy Raw Data'!$B$8:$BE$45,'Occupancy Raw Data'!I$3,FALSE)</f>
        <v>65.8881145225089</v>
      </c>
      <c r="E34" s="60">
        <f>VLOOKUP($A34,'Occupancy Raw Data'!$B$8:$BE$45,'Occupancy Raw Data'!J$3,FALSE)</f>
        <v>72.160482200037606</v>
      </c>
      <c r="F34" s="60">
        <f>VLOOKUP($A34,'Occupancy Raw Data'!$B$8:$BE$45,'Occupancy Raw Data'!K$3,FALSE)</f>
        <v>72.800904125070602</v>
      </c>
      <c r="G34" s="61">
        <f>VLOOKUP($A34,'Occupancy Raw Data'!$B$8:$BE$45,'Occupancy Raw Data'!L$3,FALSE)</f>
        <v>64.889809757016295</v>
      </c>
      <c r="H34" s="60">
        <f>VLOOKUP($A34,'Occupancy Raw Data'!$B$8:$BE$45,'Occupancy Raw Data'!N$3,FALSE)</f>
        <v>75.720474665661996</v>
      </c>
      <c r="I34" s="60">
        <f>VLOOKUP($A34,'Occupancy Raw Data'!$B$8:$BE$45,'Occupancy Raw Data'!O$3,FALSE)</f>
        <v>65.530231682049305</v>
      </c>
      <c r="J34" s="61">
        <f>VLOOKUP($A34,'Occupancy Raw Data'!$B$8:$BE$45,'Occupancy Raw Data'!P$3,FALSE)</f>
        <v>70.6253531738557</v>
      </c>
      <c r="K34" s="62">
        <f>VLOOKUP($A34,'Occupancy Raw Data'!$B$8:$BE$45,'Occupancy Raw Data'!R$3,FALSE)</f>
        <v>66.528536447541896</v>
      </c>
      <c r="L34" s="63"/>
      <c r="M34" s="59">
        <f>VLOOKUP($A34,'Occupancy Raw Data'!$B$8:$BE$45,'Occupancy Raw Data'!T$3,FALSE)</f>
        <v>11.321077322191799</v>
      </c>
      <c r="N34" s="60">
        <f>VLOOKUP($A34,'Occupancy Raw Data'!$B$8:$BE$45,'Occupancy Raw Data'!U$3,FALSE)</f>
        <v>6.7790849147292702</v>
      </c>
      <c r="O34" s="60">
        <f>VLOOKUP($A34,'Occupancy Raw Data'!$B$8:$BE$45,'Occupancy Raw Data'!V$3,FALSE)</f>
        <v>1.14353067749335</v>
      </c>
      <c r="P34" s="60">
        <f>VLOOKUP($A34,'Occupancy Raw Data'!$B$8:$BE$45,'Occupancy Raw Data'!W$3,FALSE)</f>
        <v>-7.8197835924725803E-2</v>
      </c>
      <c r="Q34" s="60">
        <f>VLOOKUP($A34,'Occupancy Raw Data'!$B$8:$BE$45,'Occupancy Raw Data'!X$3,FALSE)</f>
        <v>-3.4266245405037798</v>
      </c>
      <c r="R34" s="61">
        <f>VLOOKUP($A34,'Occupancy Raw Data'!$B$8:$BE$45,'Occupancy Raw Data'!Y$3,FALSE)</f>
        <v>2.29117095627725</v>
      </c>
      <c r="S34" s="60">
        <f>VLOOKUP($A34,'Occupancy Raw Data'!$B$8:$BE$45,'Occupancy Raw Data'!AA$3,FALSE)</f>
        <v>-2.9946397201078301</v>
      </c>
      <c r="T34" s="60">
        <f>VLOOKUP($A34,'Occupancy Raw Data'!$B$8:$BE$45,'Occupancy Raw Data'!AB$3,FALSE)</f>
        <v>-15.3500951348735</v>
      </c>
      <c r="U34" s="61">
        <f>VLOOKUP($A34,'Occupancy Raw Data'!$B$8:$BE$45,'Occupancy Raw Data'!AC$3,FALSE)</f>
        <v>-9.1467462098704004</v>
      </c>
      <c r="V34" s="62">
        <f>VLOOKUP($A34,'Occupancy Raw Data'!$B$8:$BE$45,'Occupancy Raw Data'!AE$3,FALSE)</f>
        <v>-1.4711387547558701</v>
      </c>
      <c r="W34" s="63"/>
      <c r="X34" s="64">
        <f>VLOOKUP($A34,'ADR Raw Data'!$B$6:$BE$43,'ADR Raw Data'!G$1,FALSE)</f>
        <v>133.619822812846</v>
      </c>
      <c r="Y34" s="65">
        <f>VLOOKUP($A34,'ADR Raw Data'!$B$6:$BE$43,'ADR Raw Data'!H$1,FALSE)</f>
        <v>139.48269416014401</v>
      </c>
      <c r="Z34" s="65">
        <f>VLOOKUP($A34,'ADR Raw Data'!$B$6:$BE$43,'ADR Raw Data'!I$1,FALSE)</f>
        <v>139.930225843339</v>
      </c>
      <c r="AA34" s="65">
        <f>VLOOKUP($A34,'ADR Raw Data'!$B$6:$BE$43,'ADR Raw Data'!J$1,FALSE)</f>
        <v>143.91899504045901</v>
      </c>
      <c r="AB34" s="65">
        <f>VLOOKUP($A34,'ADR Raw Data'!$B$6:$BE$43,'ADR Raw Data'!K$1,FALSE)</f>
        <v>145.40487451487701</v>
      </c>
      <c r="AC34" s="66">
        <f>VLOOKUP($A34,'ADR Raw Data'!$B$6:$BE$43,'ADR Raw Data'!L$1,FALSE)</f>
        <v>140.96702757619701</v>
      </c>
      <c r="AD34" s="65">
        <f>VLOOKUP($A34,'ADR Raw Data'!$B$6:$BE$43,'ADR Raw Data'!N$1,FALSE)</f>
        <v>154.96364925373101</v>
      </c>
      <c r="AE34" s="65">
        <f>VLOOKUP($A34,'ADR Raw Data'!$B$6:$BE$43,'ADR Raw Data'!O$1,FALSE)</f>
        <v>147.47049726933</v>
      </c>
      <c r="AF34" s="66">
        <f>VLOOKUP($A34,'ADR Raw Data'!$B$6:$BE$43,'ADR Raw Data'!P$1,FALSE)</f>
        <v>151.487362314975</v>
      </c>
      <c r="AG34" s="67">
        <f>VLOOKUP($A34,'ADR Raw Data'!$B$6:$BE$43,'ADR Raw Data'!R$1,FALSE)</f>
        <v>144.157934800194</v>
      </c>
      <c r="AH34" s="63"/>
      <c r="AI34" s="59">
        <f>VLOOKUP($A34,'ADR Raw Data'!$B$6:$BE$43,'ADR Raw Data'!T$1,FALSE)</f>
        <v>17.601496655269901</v>
      </c>
      <c r="AJ34" s="60">
        <f>VLOOKUP($A34,'ADR Raw Data'!$B$6:$BE$43,'ADR Raw Data'!U$1,FALSE)</f>
        <v>17.199334384873101</v>
      </c>
      <c r="AK34" s="60">
        <f>VLOOKUP($A34,'ADR Raw Data'!$B$6:$BE$43,'ADR Raw Data'!V$1,FALSE)</f>
        <v>14.433431283580401</v>
      </c>
      <c r="AL34" s="60">
        <f>VLOOKUP($A34,'ADR Raw Data'!$B$6:$BE$43,'ADR Raw Data'!W$1,FALSE)</f>
        <v>13.020140448142699</v>
      </c>
      <c r="AM34" s="60">
        <f>VLOOKUP($A34,'ADR Raw Data'!$B$6:$BE$43,'ADR Raw Data'!X$1,FALSE)</f>
        <v>10.243856885383501</v>
      </c>
      <c r="AN34" s="61">
        <f>VLOOKUP($A34,'ADR Raw Data'!$B$6:$BE$43,'ADR Raw Data'!Y$1,FALSE)</f>
        <v>13.80967511807</v>
      </c>
      <c r="AO34" s="60">
        <f>VLOOKUP($A34,'ADR Raw Data'!$B$6:$BE$43,'ADR Raw Data'!AA$1,FALSE)</f>
        <v>7.1953799762211998</v>
      </c>
      <c r="AP34" s="60">
        <f>VLOOKUP($A34,'ADR Raw Data'!$B$6:$BE$43,'ADR Raw Data'!AB$1,FALSE)</f>
        <v>3.4923881147425799</v>
      </c>
      <c r="AQ34" s="61">
        <f>VLOOKUP($A34,'ADR Raw Data'!$B$6:$BE$43,'ADR Raw Data'!AC$1,FALSE)</f>
        <v>5.5423862829698498</v>
      </c>
      <c r="AR34" s="62">
        <f>VLOOKUP($A34,'ADR Raw Data'!$B$6:$BE$43,'ADR Raw Data'!AE$1,FALSE)</f>
        <v>10.608031727493</v>
      </c>
      <c r="AS34" s="50"/>
      <c r="AT34" s="64">
        <f>VLOOKUP($A34,'RevPAR Raw Data'!$B$6:$BE$43,'RevPAR Raw Data'!G$1,FALSE)</f>
        <v>68.181597287624697</v>
      </c>
      <c r="AU34" s="65">
        <f>VLOOKUP($A34,'RevPAR Raw Data'!$B$6:$BE$43,'RevPAR Raw Data'!H$1,FALSE)</f>
        <v>87.278491241288293</v>
      </c>
      <c r="AV34" s="65">
        <f>VLOOKUP($A34,'RevPAR Raw Data'!$B$6:$BE$43,'RevPAR Raw Data'!I$1,FALSE)</f>
        <v>92.197387455264604</v>
      </c>
      <c r="AW34" s="65">
        <f>VLOOKUP($A34,'RevPAR Raw Data'!$B$6:$BE$43,'RevPAR Raw Data'!J$1,FALSE)</f>
        <v>103.85264079864299</v>
      </c>
      <c r="AX34" s="65">
        <f>VLOOKUP($A34,'RevPAR Raw Data'!$B$6:$BE$43,'RevPAR Raw Data'!K$1,FALSE)</f>
        <v>105.856063288754</v>
      </c>
      <c r="AY34" s="66">
        <f>VLOOKUP($A34,'RevPAR Raw Data'!$B$6:$BE$43,'RevPAR Raw Data'!L$1,FALSE)</f>
        <v>91.473236014315304</v>
      </c>
      <c r="AZ34" s="65">
        <f>VLOOKUP($A34,'RevPAR Raw Data'!$B$6:$BE$43,'RevPAR Raw Data'!N$1,FALSE)</f>
        <v>117.339210774157</v>
      </c>
      <c r="BA34" s="65">
        <f>VLOOKUP($A34,'RevPAR Raw Data'!$B$6:$BE$43,'RevPAR Raw Data'!O$1,FALSE)</f>
        <v>96.637758523262306</v>
      </c>
      <c r="BB34" s="66">
        <f>VLOOKUP($A34,'RevPAR Raw Data'!$B$6:$BE$43,'RevPAR Raw Data'!P$1,FALSE)</f>
        <v>106.988484648709</v>
      </c>
      <c r="BC34" s="67">
        <f>VLOOKUP($A34,'RevPAR Raw Data'!$B$6:$BE$43,'RevPAR Raw Data'!R$1,FALSE)</f>
        <v>95.906164195570796</v>
      </c>
      <c r="BD34" s="63"/>
      <c r="BE34" s="59">
        <f>VLOOKUP($A34,'RevPAR Raw Data'!$B$6:$BE$43,'RevPAR Raw Data'!T$1,FALSE)</f>
        <v>30.915253023668001</v>
      </c>
      <c r="BF34" s="60">
        <f>VLOOKUP($A34,'RevPAR Raw Data'!$B$6:$BE$43,'RevPAR Raw Data'!U$1,FALSE)</f>
        <v>25.144376782321199</v>
      </c>
      <c r="BG34" s="60">
        <f>VLOOKUP($A34,'RevPAR Raw Data'!$B$6:$BE$43,'RevPAR Raw Data'!V$1,FALSE)</f>
        <v>15.742012675616399</v>
      </c>
      <c r="BH34" s="60">
        <f>VLOOKUP($A34,'RevPAR Raw Data'!$B$6:$BE$43,'RevPAR Raw Data'!W$1,FALSE)</f>
        <v>12.931761144153199</v>
      </c>
      <c r="BI34" s="60">
        <f>VLOOKUP($A34,'RevPAR Raw Data'!$B$6:$BE$43,'RevPAR Raw Data'!X$1,FALSE)</f>
        <v>6.4662138309510899</v>
      </c>
      <c r="BJ34" s="61">
        <f>VLOOKUP($A34,'RevPAR Raw Data'!$B$6:$BE$43,'RevPAR Raw Data'!Y$1,FALSE)</f>
        <v>16.417249339808698</v>
      </c>
      <c r="BK34" s="60">
        <f>VLOOKUP($A34,'RevPAR Raw Data'!$B$6:$BE$43,'RevPAR Raw Data'!AA$1,FALSE)</f>
        <v>3.9852645493327601</v>
      </c>
      <c r="BL34" s="60">
        <f>VLOOKUP($A34,'RevPAR Raw Data'!$B$6:$BE$43,'RevPAR Raw Data'!AB$1,FALSE)</f>
        <v>-12.393791918222901</v>
      </c>
      <c r="BM34" s="61">
        <f>VLOOKUP($A34,'RevPAR Raw Data'!$B$6:$BE$43,'RevPAR Raw Data'!AC$1,FALSE)</f>
        <v>-4.1113079341744703</v>
      </c>
      <c r="BN34" s="62">
        <f>VLOOKUP($A34,'RevPAR Raw Data'!$B$6:$BE$43,'RevPAR Raw Data'!AE$1,FALSE)</f>
        <v>8.9808341068772304</v>
      </c>
    </row>
    <row r="35" spans="1:66" x14ac:dyDescent="0.25">
      <c r="A35" s="78" t="s">
        <v>96</v>
      </c>
      <c r="B35" s="59">
        <f>VLOOKUP($A35,'Occupancy Raw Data'!$B$8:$BE$45,'Occupancy Raw Data'!G$3,FALSE)</f>
        <v>45.652664859981897</v>
      </c>
      <c r="C35" s="60">
        <f>VLOOKUP($A35,'Occupancy Raw Data'!$B$8:$BE$45,'Occupancy Raw Data'!H$3,FALSE)</f>
        <v>62.646793134597999</v>
      </c>
      <c r="D35" s="60">
        <f>VLOOKUP($A35,'Occupancy Raw Data'!$B$8:$BE$45,'Occupancy Raw Data'!I$3,FALSE)</f>
        <v>68.766937669376603</v>
      </c>
      <c r="E35" s="60">
        <f>VLOOKUP($A35,'Occupancy Raw Data'!$B$8:$BE$45,'Occupancy Raw Data'!J$3,FALSE)</f>
        <v>69.760614272809306</v>
      </c>
      <c r="F35" s="60">
        <f>VLOOKUP($A35,'Occupancy Raw Data'!$B$8:$BE$45,'Occupancy Raw Data'!K$3,FALSE)</f>
        <v>58.062330623306202</v>
      </c>
      <c r="G35" s="61">
        <f>VLOOKUP($A35,'Occupancy Raw Data'!$B$8:$BE$45,'Occupancy Raw Data'!L$3,FALSE)</f>
        <v>60.977868112014399</v>
      </c>
      <c r="H35" s="60">
        <f>VLOOKUP($A35,'Occupancy Raw Data'!$B$8:$BE$45,'Occupancy Raw Data'!N$3,FALSE)</f>
        <v>70.268744354110197</v>
      </c>
      <c r="I35" s="60">
        <f>VLOOKUP($A35,'Occupancy Raw Data'!$B$8:$BE$45,'Occupancy Raw Data'!O$3,FALSE)</f>
        <v>74.966124661246596</v>
      </c>
      <c r="J35" s="61">
        <f>VLOOKUP($A35,'Occupancy Raw Data'!$B$8:$BE$45,'Occupancy Raw Data'!P$3,FALSE)</f>
        <v>72.617434507678396</v>
      </c>
      <c r="K35" s="62">
        <f>VLOOKUP($A35,'Occupancy Raw Data'!$B$8:$BE$45,'Occupancy Raw Data'!R$3,FALSE)</f>
        <v>64.303458510775499</v>
      </c>
      <c r="L35" s="63"/>
      <c r="M35" s="59">
        <f>VLOOKUP($A35,'Occupancy Raw Data'!$B$8:$BE$45,'Occupancy Raw Data'!T$3,FALSE)</f>
        <v>-10.838272705355299</v>
      </c>
      <c r="N35" s="60">
        <f>VLOOKUP($A35,'Occupancy Raw Data'!$B$8:$BE$45,'Occupancy Raw Data'!U$3,FALSE)</f>
        <v>-1.6347183296144401</v>
      </c>
      <c r="O35" s="60">
        <f>VLOOKUP($A35,'Occupancy Raw Data'!$B$8:$BE$45,'Occupancy Raw Data'!V$3,FALSE)</f>
        <v>0.47835233944717198</v>
      </c>
      <c r="P35" s="60">
        <f>VLOOKUP($A35,'Occupancy Raw Data'!$B$8:$BE$45,'Occupancy Raw Data'!W$3,FALSE)</f>
        <v>3.4733551989290499</v>
      </c>
      <c r="Q35" s="60">
        <f>VLOOKUP($A35,'Occupancy Raw Data'!$B$8:$BE$45,'Occupancy Raw Data'!X$3,FALSE)</f>
        <v>-7.7322704205596704</v>
      </c>
      <c r="R35" s="61">
        <f>VLOOKUP($A35,'Occupancy Raw Data'!$B$8:$BE$45,'Occupancy Raw Data'!Y$3,FALSE)</f>
        <v>-2.8013664114708101</v>
      </c>
      <c r="S35" s="60">
        <f>VLOOKUP($A35,'Occupancy Raw Data'!$B$8:$BE$45,'Occupancy Raw Data'!AA$3,FALSE)</f>
        <v>-6.1593536703704599</v>
      </c>
      <c r="T35" s="60">
        <f>VLOOKUP($A35,'Occupancy Raw Data'!$B$8:$BE$45,'Occupancy Raw Data'!AB$3,FALSE)</f>
        <v>-5.1984386543994496</v>
      </c>
      <c r="U35" s="61">
        <f>VLOOKUP($A35,'Occupancy Raw Data'!$B$8:$BE$45,'Occupancy Raw Data'!AC$3,FALSE)</f>
        <v>-5.6658017842209398</v>
      </c>
      <c r="V35" s="62">
        <f>VLOOKUP($A35,'Occupancy Raw Data'!$B$8:$BE$45,'Occupancy Raw Data'!AE$3,FALSE)</f>
        <v>-3.7444155583438299</v>
      </c>
      <c r="W35" s="63"/>
      <c r="X35" s="64">
        <f>VLOOKUP($A35,'ADR Raw Data'!$B$6:$BE$43,'ADR Raw Data'!G$1,FALSE)</f>
        <v>94.348236458075604</v>
      </c>
      <c r="Y35" s="65">
        <f>VLOOKUP($A35,'ADR Raw Data'!$B$6:$BE$43,'ADR Raw Data'!H$1,FALSE)</f>
        <v>102.282692862292</v>
      </c>
      <c r="Z35" s="65">
        <f>VLOOKUP($A35,'ADR Raw Data'!$B$6:$BE$43,'ADR Raw Data'!I$1,FALSE)</f>
        <v>106.863656814449</v>
      </c>
      <c r="AA35" s="65">
        <f>VLOOKUP($A35,'ADR Raw Data'!$B$6:$BE$43,'ADR Raw Data'!J$1,FALSE)</f>
        <v>103.971714146973</v>
      </c>
      <c r="AB35" s="65">
        <f>VLOOKUP($A35,'ADR Raw Data'!$B$6:$BE$43,'ADR Raw Data'!K$1,FALSE)</f>
        <v>99.717189809412602</v>
      </c>
      <c r="AC35" s="66">
        <f>VLOOKUP($A35,'ADR Raw Data'!$B$6:$BE$43,'ADR Raw Data'!L$1,FALSE)</f>
        <v>102.025740157771</v>
      </c>
      <c r="AD35" s="65">
        <f>VLOOKUP($A35,'ADR Raw Data'!$B$6:$BE$43,'ADR Raw Data'!N$1,FALSE)</f>
        <v>113.17930580106</v>
      </c>
      <c r="AE35" s="65">
        <f>VLOOKUP($A35,'ADR Raw Data'!$B$6:$BE$43,'ADR Raw Data'!O$1,FALSE)</f>
        <v>116.55403675252199</v>
      </c>
      <c r="AF35" s="66">
        <f>VLOOKUP($A35,'ADR Raw Data'!$B$6:$BE$43,'ADR Raw Data'!P$1,FALSE)</f>
        <v>114.92124630695</v>
      </c>
      <c r="AG35" s="67">
        <f>VLOOKUP($A35,'ADR Raw Data'!$B$6:$BE$43,'ADR Raw Data'!R$1,FALSE)</f>
        <v>106.18654090259101</v>
      </c>
      <c r="AH35" s="63"/>
      <c r="AI35" s="59">
        <f>VLOOKUP($A35,'ADR Raw Data'!$B$6:$BE$43,'ADR Raw Data'!T$1,FALSE)</f>
        <v>11.603996524049</v>
      </c>
      <c r="AJ35" s="60">
        <f>VLOOKUP($A35,'ADR Raw Data'!$B$6:$BE$43,'ADR Raw Data'!U$1,FALSE)</f>
        <v>14.615690107995</v>
      </c>
      <c r="AK35" s="60">
        <f>VLOOKUP($A35,'ADR Raw Data'!$B$6:$BE$43,'ADR Raw Data'!V$1,FALSE)</f>
        <v>15.8467330665085</v>
      </c>
      <c r="AL35" s="60">
        <f>VLOOKUP($A35,'ADR Raw Data'!$B$6:$BE$43,'ADR Raw Data'!W$1,FALSE)</f>
        <v>13.235827679834101</v>
      </c>
      <c r="AM35" s="60">
        <f>VLOOKUP($A35,'ADR Raw Data'!$B$6:$BE$43,'ADR Raw Data'!X$1,FALSE)</f>
        <v>12.4412769240176</v>
      </c>
      <c r="AN35" s="61">
        <f>VLOOKUP($A35,'ADR Raw Data'!$B$6:$BE$43,'ADR Raw Data'!Y$1,FALSE)</f>
        <v>13.9049306764352</v>
      </c>
      <c r="AO35" s="60">
        <f>VLOOKUP($A35,'ADR Raw Data'!$B$6:$BE$43,'ADR Raw Data'!AA$1,FALSE)</f>
        <v>7.4095960933972798</v>
      </c>
      <c r="AP35" s="60">
        <f>VLOOKUP($A35,'ADR Raw Data'!$B$6:$BE$43,'ADR Raw Data'!AB$1,FALSE)</f>
        <v>6.00699257064805</v>
      </c>
      <c r="AQ35" s="61">
        <f>VLOOKUP($A35,'ADR Raw Data'!$B$6:$BE$43,'ADR Raw Data'!AC$1,FALSE)</f>
        <v>6.6822631362347504</v>
      </c>
      <c r="AR35" s="62">
        <f>VLOOKUP($A35,'ADR Raw Data'!$B$6:$BE$43,'ADR Raw Data'!AE$1,FALSE)</f>
        <v>11.135315768438801</v>
      </c>
      <c r="AS35" s="50"/>
      <c r="AT35" s="64">
        <f>VLOOKUP($A35,'RevPAR Raw Data'!$B$6:$BE$43,'RevPAR Raw Data'!G$1,FALSE)</f>
        <v>43.072484191508501</v>
      </c>
      <c r="AU35" s="65">
        <f>VLOOKUP($A35,'RevPAR Raw Data'!$B$6:$BE$43,'RevPAR Raw Data'!H$1,FALSE)</f>
        <v>64.076827009936693</v>
      </c>
      <c r="AV35" s="65">
        <f>VLOOKUP($A35,'RevPAR Raw Data'!$B$6:$BE$43,'RevPAR Raw Data'!I$1,FALSE)</f>
        <v>73.486864272809299</v>
      </c>
      <c r="AW35" s="65">
        <f>VLOOKUP($A35,'RevPAR Raw Data'!$B$6:$BE$43,'RevPAR Raw Data'!J$1,FALSE)</f>
        <v>72.531306458897902</v>
      </c>
      <c r="AX35" s="65">
        <f>VLOOKUP($A35,'RevPAR Raw Data'!$B$6:$BE$43,'RevPAR Raw Data'!K$1,FALSE)</f>
        <v>57.898124435410999</v>
      </c>
      <c r="AY35" s="66">
        <f>VLOOKUP($A35,'RevPAR Raw Data'!$B$6:$BE$43,'RevPAR Raw Data'!L$1,FALSE)</f>
        <v>62.213121273712702</v>
      </c>
      <c r="AZ35" s="65">
        <f>VLOOKUP($A35,'RevPAR Raw Data'!$B$6:$BE$43,'RevPAR Raw Data'!N$1,FALSE)</f>
        <v>79.529677055103804</v>
      </c>
      <c r="BA35" s="65">
        <f>VLOOKUP($A35,'RevPAR Raw Data'!$B$6:$BE$43,'RevPAR Raw Data'!O$1,FALSE)</f>
        <v>87.376044489611502</v>
      </c>
      <c r="BB35" s="66">
        <f>VLOOKUP($A35,'RevPAR Raw Data'!$B$6:$BE$43,'RevPAR Raw Data'!P$1,FALSE)</f>
        <v>83.452860772357695</v>
      </c>
      <c r="BC35" s="67">
        <f>VLOOKUP($A35,'RevPAR Raw Data'!$B$6:$BE$43,'RevPAR Raw Data'!R$1,FALSE)</f>
        <v>68.281618273325506</v>
      </c>
      <c r="BD35" s="63"/>
      <c r="BE35" s="59">
        <f>VLOOKUP($A35,'RevPAR Raw Data'!$B$6:$BE$43,'RevPAR Raw Data'!T$1,FALSE)</f>
        <v>-0.49194896930270599</v>
      </c>
      <c r="BF35" s="60">
        <f>VLOOKUP($A35,'RevPAR Raw Data'!$B$6:$BE$43,'RevPAR Raw Data'!U$1,FALSE)</f>
        <v>12.7420464131855</v>
      </c>
      <c r="BG35" s="60">
        <f>VLOOKUP($A35,'RevPAR Raw Data'!$B$6:$BE$43,'RevPAR Raw Data'!V$1,FALSE)</f>
        <v>16.400888624305299</v>
      </c>
      <c r="BH35" s="60">
        <f>VLOOKUP($A35,'RevPAR Raw Data'!$B$6:$BE$43,'RevPAR Raw Data'!W$1,FALSE)</f>
        <v>17.168910187601998</v>
      </c>
      <c r="BI35" s="60">
        <f>VLOOKUP($A35,'RevPAR Raw Data'!$B$6:$BE$43,'RevPAR Raw Data'!X$1,FALSE)</f>
        <v>3.7470133279222502</v>
      </c>
      <c r="BJ35" s="61">
        <f>VLOOKUP($A35,'RevPAR Raw Data'!$B$6:$BE$43,'RevPAR Raw Data'!Y$1,FALSE)</f>
        <v>10.714036207456401</v>
      </c>
      <c r="BK35" s="60">
        <f>VLOOKUP($A35,'RevPAR Raw Data'!$B$6:$BE$43,'RevPAR Raw Data'!AA$1,FALSE)</f>
        <v>0.79385919408852301</v>
      </c>
      <c r="BL35" s="60">
        <f>VLOOKUP($A35,'RevPAR Raw Data'!$B$6:$BE$43,'RevPAR Raw Data'!AB$1,FALSE)</f>
        <v>0.49628409248913702</v>
      </c>
      <c r="BM35" s="61">
        <f>VLOOKUP($A35,'RevPAR Raw Data'!$B$6:$BE$43,'RevPAR Raw Data'!AC$1,FALSE)</f>
        <v>0.63785756801468096</v>
      </c>
      <c r="BN35" s="62">
        <f>VLOOKUP($A35,'RevPAR Raw Data'!$B$6:$BE$43,'RevPAR Raw Data'!AE$1,FALSE)</f>
        <v>6.9739477139908903</v>
      </c>
    </row>
    <row r="36" spans="1:66" x14ac:dyDescent="0.25">
      <c r="A36" s="78" t="s">
        <v>45</v>
      </c>
      <c r="B36" s="59">
        <f>VLOOKUP($A36,'Occupancy Raw Data'!$B$8:$BE$45,'Occupancy Raw Data'!G$3,FALSE)</f>
        <v>48.526863084921999</v>
      </c>
      <c r="C36" s="60">
        <f>VLOOKUP($A36,'Occupancy Raw Data'!$B$8:$BE$45,'Occupancy Raw Data'!H$3,FALSE)</f>
        <v>68.041594454072694</v>
      </c>
      <c r="D36" s="60">
        <f>VLOOKUP($A36,'Occupancy Raw Data'!$B$8:$BE$45,'Occupancy Raw Data'!I$3,FALSE)</f>
        <v>76.707105719237404</v>
      </c>
      <c r="E36" s="60">
        <f>VLOOKUP($A36,'Occupancy Raw Data'!$B$8:$BE$45,'Occupancy Raw Data'!J$3,FALSE)</f>
        <v>78.544194107452299</v>
      </c>
      <c r="F36" s="60">
        <f>VLOOKUP($A36,'Occupancy Raw Data'!$B$8:$BE$45,'Occupancy Raw Data'!K$3,FALSE)</f>
        <v>68.422876949740001</v>
      </c>
      <c r="G36" s="61">
        <f>VLOOKUP($A36,'Occupancy Raw Data'!$B$8:$BE$45,'Occupancy Raw Data'!L$3,FALSE)</f>
        <v>68.048526863084902</v>
      </c>
      <c r="H36" s="60">
        <f>VLOOKUP($A36,'Occupancy Raw Data'!$B$8:$BE$45,'Occupancy Raw Data'!N$3,FALSE)</f>
        <v>74.176776429809294</v>
      </c>
      <c r="I36" s="60">
        <f>VLOOKUP($A36,'Occupancy Raw Data'!$B$8:$BE$45,'Occupancy Raw Data'!O$3,FALSE)</f>
        <v>82.426343154246098</v>
      </c>
      <c r="J36" s="61">
        <f>VLOOKUP($A36,'Occupancy Raw Data'!$B$8:$BE$45,'Occupancy Raw Data'!P$3,FALSE)</f>
        <v>78.301559792027703</v>
      </c>
      <c r="K36" s="62">
        <f>VLOOKUP($A36,'Occupancy Raw Data'!$B$8:$BE$45,'Occupancy Raw Data'!R$3,FALSE)</f>
        <v>70.977964842782796</v>
      </c>
      <c r="L36" s="63"/>
      <c r="M36" s="59">
        <f>VLOOKUP($A36,'Occupancy Raw Data'!$B$8:$BE$45,'Occupancy Raw Data'!T$3,FALSE)</f>
        <v>-17.8885630498533</v>
      </c>
      <c r="N36" s="60">
        <f>VLOOKUP($A36,'Occupancy Raw Data'!$B$8:$BE$45,'Occupancy Raw Data'!U$3,FALSE)</f>
        <v>-2.7254707631318098</v>
      </c>
      <c r="O36" s="60">
        <f>VLOOKUP($A36,'Occupancy Raw Data'!$B$8:$BE$45,'Occupancy Raw Data'!V$3,FALSE)</f>
        <v>3.3629145259224602</v>
      </c>
      <c r="P36" s="60">
        <f>VLOOKUP($A36,'Occupancy Raw Data'!$B$8:$BE$45,'Occupancy Raw Data'!W$3,FALSE)</f>
        <v>10.3750608865075</v>
      </c>
      <c r="Q36" s="60">
        <f>VLOOKUP($A36,'Occupancy Raw Data'!$B$8:$BE$45,'Occupancy Raw Data'!X$3,FALSE)</f>
        <v>1.1788826242952299</v>
      </c>
      <c r="R36" s="61">
        <f>VLOOKUP($A36,'Occupancy Raw Data'!$B$8:$BE$45,'Occupancy Raw Data'!Y$3,FALSE)</f>
        <v>-0.52695581678151604</v>
      </c>
      <c r="S36" s="60">
        <f>VLOOKUP($A36,'Occupancy Raw Data'!$B$8:$BE$45,'Occupancy Raw Data'!AA$3,FALSE)</f>
        <v>2.1967526265520498</v>
      </c>
      <c r="T36" s="60">
        <f>VLOOKUP($A36,'Occupancy Raw Data'!$B$8:$BE$45,'Occupancy Raw Data'!AB$3,FALSE)</f>
        <v>1.6673792218896899</v>
      </c>
      <c r="U36" s="61">
        <f>VLOOKUP($A36,'Occupancy Raw Data'!$B$8:$BE$45,'Occupancy Raw Data'!AC$3,FALSE)</f>
        <v>1.9174374013083599</v>
      </c>
      <c r="V36" s="62">
        <f>VLOOKUP($A36,'Occupancy Raw Data'!$B$8:$BE$45,'Occupancy Raw Data'!AE$3,FALSE)</f>
        <v>0.230753094189217</v>
      </c>
      <c r="W36" s="63"/>
      <c r="X36" s="64">
        <f>VLOOKUP($A36,'ADR Raw Data'!$B$6:$BE$43,'ADR Raw Data'!G$1,FALSE)</f>
        <v>84.277328928571407</v>
      </c>
      <c r="Y36" s="65">
        <f>VLOOKUP($A36,'ADR Raw Data'!$B$6:$BE$43,'ADR Raw Data'!H$1,FALSE)</f>
        <v>92.373305603667802</v>
      </c>
      <c r="Z36" s="65">
        <f>VLOOKUP($A36,'ADR Raw Data'!$B$6:$BE$43,'ADR Raw Data'!I$1,FALSE)</f>
        <v>96.285285856303602</v>
      </c>
      <c r="AA36" s="65">
        <f>VLOOKUP($A36,'ADR Raw Data'!$B$6:$BE$43,'ADR Raw Data'!J$1,FALSE)</f>
        <v>94.430231023830501</v>
      </c>
      <c r="AB36" s="65">
        <f>VLOOKUP($A36,'ADR Raw Data'!$B$6:$BE$43,'ADR Raw Data'!K$1,FALSE)</f>
        <v>92.763988449848</v>
      </c>
      <c r="AC36" s="66">
        <f>VLOOKUP($A36,'ADR Raw Data'!$B$6:$BE$43,'ADR Raw Data'!L$1,FALSE)</f>
        <v>92.653974500814897</v>
      </c>
      <c r="AD36" s="65">
        <f>VLOOKUP($A36,'ADR Raw Data'!$B$6:$BE$43,'ADR Raw Data'!N$1,FALSE)</f>
        <v>105.33231672897099</v>
      </c>
      <c r="AE36" s="65">
        <f>VLOOKUP($A36,'ADR Raw Data'!$B$6:$BE$43,'ADR Raw Data'!O$1,FALSE)</f>
        <v>109.760791589571</v>
      </c>
      <c r="AF36" s="66">
        <f>VLOOKUP($A36,'ADR Raw Data'!$B$6:$BE$43,'ADR Raw Data'!P$1,FALSE)</f>
        <v>107.663196148738</v>
      </c>
      <c r="AG36" s="67">
        <f>VLOOKUP($A36,'ADR Raw Data'!$B$6:$BE$43,'ADR Raw Data'!R$1,FALSE)</f>
        <v>97.384800746476898</v>
      </c>
      <c r="AH36" s="63"/>
      <c r="AI36" s="59">
        <f>VLOOKUP($A36,'ADR Raw Data'!$B$6:$BE$43,'ADR Raw Data'!T$1,FALSE)</f>
        <v>0.48150801999994902</v>
      </c>
      <c r="AJ36" s="60">
        <f>VLOOKUP($A36,'ADR Raw Data'!$B$6:$BE$43,'ADR Raw Data'!U$1,FALSE)</f>
        <v>5.6125822912993604</v>
      </c>
      <c r="AK36" s="60">
        <f>VLOOKUP($A36,'ADR Raw Data'!$B$6:$BE$43,'ADR Raw Data'!V$1,FALSE)</f>
        <v>6.5773250242416497</v>
      </c>
      <c r="AL36" s="60">
        <f>VLOOKUP($A36,'ADR Raw Data'!$B$6:$BE$43,'ADR Raw Data'!W$1,FALSE)</f>
        <v>6.3028269047430499</v>
      </c>
      <c r="AM36" s="60">
        <f>VLOOKUP($A36,'ADR Raw Data'!$B$6:$BE$43,'ADR Raw Data'!X$1,FALSE)</f>
        <v>7.3010176907744402</v>
      </c>
      <c r="AN36" s="61">
        <f>VLOOKUP($A36,'ADR Raw Data'!$B$6:$BE$43,'ADR Raw Data'!Y$1,FALSE)</f>
        <v>5.8264427187669101</v>
      </c>
      <c r="AO36" s="60">
        <f>VLOOKUP($A36,'ADR Raw Data'!$B$6:$BE$43,'ADR Raw Data'!AA$1,FALSE)</f>
        <v>4.5725811957523996</v>
      </c>
      <c r="AP36" s="60">
        <f>VLOOKUP($A36,'ADR Raw Data'!$B$6:$BE$43,'ADR Raw Data'!AB$1,FALSE)</f>
        <v>4.9908931802396497</v>
      </c>
      <c r="AQ36" s="61">
        <f>VLOOKUP($A36,'ADR Raw Data'!$B$6:$BE$43,'ADR Raw Data'!AC$1,FALSE)</f>
        <v>4.7915896641617204</v>
      </c>
      <c r="AR36" s="62">
        <f>VLOOKUP($A36,'ADR Raw Data'!$B$6:$BE$43,'ADR Raw Data'!AE$1,FALSE)</f>
        <v>5.5540841991999601</v>
      </c>
      <c r="AS36" s="50"/>
      <c r="AT36" s="64">
        <f>VLOOKUP($A36,'RevPAR Raw Data'!$B$6:$BE$43,'RevPAR Raw Data'!G$1,FALSE)</f>
        <v>40.897144020797199</v>
      </c>
      <c r="AU36" s="65">
        <f>VLOOKUP($A36,'RevPAR Raw Data'!$B$6:$BE$43,'RevPAR Raw Data'!H$1,FALSE)</f>
        <v>62.852269982668901</v>
      </c>
      <c r="AV36" s="65">
        <f>VLOOKUP($A36,'RevPAR Raw Data'!$B$6:$BE$43,'RevPAR Raw Data'!I$1,FALSE)</f>
        <v>73.857656013864798</v>
      </c>
      <c r="AW36" s="65">
        <f>VLOOKUP($A36,'RevPAR Raw Data'!$B$6:$BE$43,'RevPAR Raw Data'!J$1,FALSE)</f>
        <v>74.169463951473105</v>
      </c>
      <c r="AX36" s="65">
        <f>VLOOKUP($A36,'RevPAR Raw Data'!$B$6:$BE$43,'RevPAR Raw Data'!K$1,FALSE)</f>
        <v>63.4717896707105</v>
      </c>
      <c r="AY36" s="66">
        <f>VLOOKUP($A36,'RevPAR Raw Data'!$B$6:$BE$43,'RevPAR Raw Data'!L$1,FALSE)</f>
        <v>63.049664727902901</v>
      </c>
      <c r="AZ36" s="65">
        <f>VLOOKUP($A36,'RevPAR Raw Data'!$B$6:$BE$43,'RevPAR Raw Data'!N$1,FALSE)</f>
        <v>78.132117088388199</v>
      </c>
      <c r="BA36" s="65">
        <f>VLOOKUP($A36,'RevPAR Raw Data'!$B$6:$BE$43,'RevPAR Raw Data'!O$1,FALSE)</f>
        <v>90.471806724436703</v>
      </c>
      <c r="BB36" s="66">
        <f>VLOOKUP($A36,'RevPAR Raw Data'!$B$6:$BE$43,'RevPAR Raw Data'!P$1,FALSE)</f>
        <v>84.301961906412402</v>
      </c>
      <c r="BC36" s="67">
        <f>VLOOKUP($A36,'RevPAR Raw Data'!$B$6:$BE$43,'RevPAR Raw Data'!R$1,FALSE)</f>
        <v>69.121749636048506</v>
      </c>
      <c r="BD36" s="63"/>
      <c r="BE36" s="59">
        <f>VLOOKUP($A36,'RevPAR Raw Data'!$B$6:$BE$43,'RevPAR Raw Data'!T$1,FALSE)</f>
        <v>-17.493189895601201</v>
      </c>
      <c r="BF36" s="60">
        <f>VLOOKUP($A36,'RevPAR Raw Data'!$B$6:$BE$43,'RevPAR Raw Data'!U$1,FALSE)</f>
        <v>2.73414223876147</v>
      </c>
      <c r="BG36" s="60">
        <f>VLOOKUP($A36,'RevPAR Raw Data'!$B$6:$BE$43,'RevPAR Raw Data'!V$1,FALSE)</f>
        <v>10.1614293688214</v>
      </c>
      <c r="BH36" s="60">
        <f>VLOOKUP($A36,'RevPAR Raw Data'!$B$6:$BE$43,'RevPAR Raw Data'!W$1,FALSE)</f>
        <v>17.3318099201888</v>
      </c>
      <c r="BI36" s="60">
        <f>VLOOKUP($A36,'RevPAR Raw Data'!$B$6:$BE$43,'RevPAR Raw Data'!X$1,FALSE)</f>
        <v>8.5659707440229393</v>
      </c>
      <c r="BJ36" s="61">
        <f>VLOOKUP($A36,'RevPAR Raw Data'!$B$6:$BE$43,'RevPAR Raw Data'!Y$1,FALSE)</f>
        <v>5.2687841231674097</v>
      </c>
      <c r="BK36" s="60">
        <f>VLOOKUP($A36,'RevPAR Raw Data'!$B$6:$BE$43,'RevPAR Raw Data'!AA$1,FALSE)</f>
        <v>6.8697821198233697</v>
      </c>
      <c r="BL36" s="60">
        <f>VLOOKUP($A36,'RevPAR Raw Data'!$B$6:$BE$43,'RevPAR Raw Data'!AB$1,FALSE)</f>
        <v>6.7414895180033696</v>
      </c>
      <c r="BM36" s="61">
        <f>VLOOKUP($A36,'RevPAR Raw Data'!$B$6:$BE$43,'RevPAR Raw Data'!AC$1,FALSE)</f>
        <v>6.8009027978079502</v>
      </c>
      <c r="BN36" s="62">
        <f>VLOOKUP($A36,'RevPAR Raw Data'!$B$6:$BE$43,'RevPAR Raw Data'!AE$1,FALSE)</f>
        <v>5.7976535145327102</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Data'!$B$8:$BE$45,'Occupancy Raw Data'!G$3,FALSE)</f>
        <v>47.316217401572104</v>
      </c>
      <c r="C39" s="60">
        <f>VLOOKUP($A39,'Occupancy Raw Data'!$B$8:$BE$45,'Occupancy Raw Data'!H$3,FALSE)</f>
        <v>61.016834789649401</v>
      </c>
      <c r="D39" s="60">
        <f>VLOOKUP($A39,'Occupancy Raw Data'!$B$8:$BE$45,'Occupancy Raw Data'!I$3,FALSE)</f>
        <v>66.613811949664296</v>
      </c>
      <c r="E39" s="60">
        <f>VLOOKUP($A39,'Occupancy Raw Data'!$B$8:$BE$45,'Occupancy Raw Data'!J$3,FALSE)</f>
        <v>67.831719577612006</v>
      </c>
      <c r="F39" s="60">
        <f>VLOOKUP($A39,'Occupancy Raw Data'!$B$8:$BE$45,'Occupancy Raw Data'!K$3,FALSE)</f>
        <v>63.007320940588997</v>
      </c>
      <c r="G39" s="61">
        <f>VLOOKUP($A39,'Occupancy Raw Data'!$B$8:$BE$45,'Occupancy Raw Data'!L$3,FALSE)</f>
        <v>61.1571809318174</v>
      </c>
      <c r="H39" s="60">
        <f>VLOOKUP($A39,'Occupancy Raw Data'!$B$8:$BE$45,'Occupancy Raw Data'!N$3,FALSE)</f>
        <v>67.764245470800503</v>
      </c>
      <c r="I39" s="60">
        <f>VLOOKUP($A39,'Occupancy Raw Data'!$B$8:$BE$45,'Occupancy Raw Data'!O$3,FALSE)</f>
        <v>67.231200026989598</v>
      </c>
      <c r="J39" s="61">
        <f>VLOOKUP($A39,'Occupancy Raw Data'!$B$8:$BE$45,'Occupancy Raw Data'!P$3,FALSE)</f>
        <v>67.4977227488951</v>
      </c>
      <c r="K39" s="62">
        <f>VLOOKUP($A39,'Occupancy Raw Data'!$B$8:$BE$45,'Occupancy Raw Data'!R$3,FALSE)</f>
        <v>62.968764308125301</v>
      </c>
      <c r="L39" s="63"/>
      <c r="M39" s="59">
        <f>VLOOKUP($A39,'Occupancy Raw Data'!$B$8:$BE$45,'Occupancy Raw Data'!T$3,FALSE)</f>
        <v>-11.860791590864199</v>
      </c>
      <c r="N39" s="60">
        <f>VLOOKUP($A39,'Occupancy Raw Data'!$B$8:$BE$45,'Occupancy Raw Data'!U$3,FALSE)</f>
        <v>-5.4980469525559501</v>
      </c>
      <c r="O39" s="60">
        <f>VLOOKUP($A39,'Occupancy Raw Data'!$B$8:$BE$45,'Occupancy Raw Data'!V$3,FALSE)</f>
        <v>-3.4062562860589698</v>
      </c>
      <c r="P39" s="60">
        <f>VLOOKUP($A39,'Occupancy Raw Data'!$B$8:$BE$45,'Occupancy Raw Data'!W$3,FALSE)</f>
        <v>-2.4213062770803</v>
      </c>
      <c r="Q39" s="60">
        <f>VLOOKUP($A39,'Occupancy Raw Data'!$B$8:$BE$45,'Occupancy Raw Data'!X$3,FALSE)</f>
        <v>-8.2530899345151898</v>
      </c>
      <c r="R39" s="61">
        <f>VLOOKUP($A39,'Occupancy Raw Data'!$B$8:$BE$45,'Occupancy Raw Data'!Y$3,FALSE)</f>
        <v>-6.0285957634443399</v>
      </c>
      <c r="S39" s="60">
        <f>VLOOKUP($A39,'Occupancy Raw Data'!$B$8:$BE$45,'Occupancy Raw Data'!AA$3,FALSE)</f>
        <v>-8.1626253855257591</v>
      </c>
      <c r="T39" s="60">
        <f>VLOOKUP($A39,'Occupancy Raw Data'!$B$8:$BE$45,'Occupancy Raw Data'!AB$3,FALSE)</f>
        <v>-11.788746376071201</v>
      </c>
      <c r="U39" s="61">
        <f>VLOOKUP($A39,'Occupancy Raw Data'!$B$8:$BE$45,'Occupancy Raw Data'!AC$3,FALSE)</f>
        <v>-10.005043582635601</v>
      </c>
      <c r="V39" s="62">
        <f>VLOOKUP($A39,'Occupancy Raw Data'!$B$8:$BE$45,'Occupancy Raw Data'!AE$3,FALSE)</f>
        <v>-7.2832704228104097</v>
      </c>
      <c r="W39" s="63"/>
      <c r="X39" s="64">
        <f>VLOOKUP($A39,'ADR Raw Data'!$B$6:$BE$43,'ADR Raw Data'!G$1,FALSE)</f>
        <v>103.235773262032</v>
      </c>
      <c r="Y39" s="65">
        <f>VLOOKUP($A39,'ADR Raw Data'!$B$6:$BE$43,'ADR Raw Data'!H$1,FALSE)</f>
        <v>107.563683512108</v>
      </c>
      <c r="Z39" s="65">
        <f>VLOOKUP($A39,'ADR Raw Data'!$B$6:$BE$43,'ADR Raw Data'!I$1,FALSE)</f>
        <v>110.06039655609</v>
      </c>
      <c r="AA39" s="65">
        <f>VLOOKUP($A39,'ADR Raw Data'!$B$6:$BE$43,'ADR Raw Data'!J$1,FALSE)</f>
        <v>110.517105839053</v>
      </c>
      <c r="AB39" s="65">
        <f>VLOOKUP($A39,'ADR Raw Data'!$B$6:$BE$43,'ADR Raw Data'!K$1,FALSE)</f>
        <v>110.62960055686401</v>
      </c>
      <c r="AC39" s="66">
        <f>VLOOKUP($A39,'ADR Raw Data'!$B$6:$BE$43,'ADR Raw Data'!L$1,FALSE)</f>
        <v>108.72477746640401</v>
      </c>
      <c r="AD39" s="65">
        <f>VLOOKUP($A39,'ADR Raw Data'!$B$6:$BE$43,'ADR Raw Data'!N$1,FALSE)</f>
        <v>128.33224534501599</v>
      </c>
      <c r="AE39" s="65">
        <f>VLOOKUP($A39,'ADR Raw Data'!$B$6:$BE$43,'ADR Raw Data'!O$1,FALSE)</f>
        <v>128.33744429947799</v>
      </c>
      <c r="AF39" s="66">
        <f>VLOOKUP($A39,'ADR Raw Data'!$B$6:$BE$43,'ADR Raw Data'!P$1,FALSE)</f>
        <v>128.334834557904</v>
      </c>
      <c r="AG39" s="67">
        <f>VLOOKUP($A39,'ADR Raw Data'!$B$6:$BE$43,'ADR Raw Data'!R$1,FALSE)</f>
        <v>114.73063137188799</v>
      </c>
      <c r="AH39" s="63"/>
      <c r="AI39" s="59">
        <f>VLOOKUP($A39,'ADR Raw Data'!$B$6:$BE$43,'ADR Raw Data'!T$1,FALSE)</f>
        <v>5.7921813945496003</v>
      </c>
      <c r="AJ39" s="60">
        <f>VLOOKUP($A39,'ADR Raw Data'!$B$6:$BE$43,'ADR Raw Data'!U$1,FALSE)</f>
        <v>10.2607281099343</v>
      </c>
      <c r="AK39" s="60">
        <f>VLOOKUP($A39,'ADR Raw Data'!$B$6:$BE$43,'ADR Raw Data'!V$1,FALSE)</f>
        <v>8.7098701022115108</v>
      </c>
      <c r="AL39" s="60">
        <f>VLOOKUP($A39,'ADR Raw Data'!$B$6:$BE$43,'ADR Raw Data'!W$1,FALSE)</f>
        <v>8.3503588734856908</v>
      </c>
      <c r="AM39" s="60">
        <f>VLOOKUP($A39,'ADR Raw Data'!$B$6:$BE$43,'ADR Raw Data'!X$1,FALSE)</f>
        <v>7.6873218757622404</v>
      </c>
      <c r="AN39" s="61">
        <f>VLOOKUP($A39,'ADR Raw Data'!$B$6:$BE$43,'ADR Raw Data'!Y$1,FALSE)</f>
        <v>8.3098258788297308</v>
      </c>
      <c r="AO39" s="60">
        <f>VLOOKUP($A39,'ADR Raw Data'!$B$6:$BE$43,'ADR Raw Data'!AA$1,FALSE)</f>
        <v>8.2157710659555399</v>
      </c>
      <c r="AP39" s="60">
        <f>VLOOKUP($A39,'ADR Raw Data'!$B$6:$BE$43,'ADR Raw Data'!AB$1,FALSE)</f>
        <v>5.2803142128828604</v>
      </c>
      <c r="AQ39" s="61">
        <f>VLOOKUP($A39,'ADR Raw Data'!$B$6:$BE$43,'ADR Raw Data'!AC$1,FALSE)</f>
        <v>6.7040327414682297</v>
      </c>
      <c r="AR39" s="62">
        <f>VLOOKUP($A39,'ADR Raw Data'!$B$6:$BE$43,'ADR Raw Data'!AE$1,FALSE)</f>
        <v>7.5681878497767503</v>
      </c>
      <c r="AS39" s="50"/>
      <c r="AT39" s="64">
        <f>VLOOKUP($A39,'RevPAR Raw Data'!$B$6:$BE$43,'RevPAR Raw Data'!G$1,FALSE)</f>
        <v>48.847262912857097</v>
      </c>
      <c r="AU39" s="65">
        <f>VLOOKUP($A39,'RevPAR Raw Data'!$B$6:$BE$43,'RevPAR Raw Data'!H$1,FALSE)</f>
        <v>65.631955062244799</v>
      </c>
      <c r="AV39" s="65">
        <f>VLOOKUP($A39,'RevPAR Raw Data'!$B$6:$BE$43,'RevPAR Raw Data'!I$1,FALSE)</f>
        <v>73.315425592928705</v>
      </c>
      <c r="AW39" s="65">
        <f>VLOOKUP($A39,'RevPAR Raw Data'!$B$6:$BE$43,'RevPAR Raw Data'!J$1,FALSE)</f>
        <v>74.965653318039202</v>
      </c>
      <c r="AX39" s="65">
        <f>VLOOKUP($A39,'RevPAR Raw Data'!$B$6:$BE$43,'RevPAR Raw Data'!K$1,FALSE)</f>
        <v>69.704747478155198</v>
      </c>
      <c r="AY39" s="66">
        <f>VLOOKUP($A39,'RevPAR Raw Data'!$B$6:$BE$43,'RevPAR Raw Data'!L$1,FALSE)</f>
        <v>66.493008872844996</v>
      </c>
      <c r="AZ39" s="65">
        <f>VLOOKUP($A39,'RevPAR Raw Data'!$B$6:$BE$43,'RevPAR Raw Data'!N$1,FALSE)</f>
        <v>86.963377753786901</v>
      </c>
      <c r="BA39" s="65">
        <f>VLOOKUP($A39,'RevPAR Raw Data'!$B$6:$BE$43,'RevPAR Raw Data'!O$1,FALSE)</f>
        <v>86.282803886508503</v>
      </c>
      <c r="BB39" s="66">
        <f>VLOOKUP($A39,'RevPAR Raw Data'!$B$6:$BE$43,'RevPAR Raw Data'!P$1,FALSE)</f>
        <v>86.623090820147695</v>
      </c>
      <c r="BC39" s="67">
        <f>VLOOKUP($A39,'RevPAR Raw Data'!$B$6:$BE$43,'RevPAR Raw Data'!R$1,FALSE)</f>
        <v>72.244460857788596</v>
      </c>
      <c r="BD39" s="63"/>
      <c r="BE39" s="59">
        <f>VLOOKUP($A39,'RevPAR Raw Data'!$B$6:$BE$43,'RevPAR Raw Data'!T$1,FALSE)</f>
        <v>-6.7556087600870303</v>
      </c>
      <c r="BF39" s="60">
        <f>VLOOKUP($A39,'RevPAR Raw Data'!$B$6:$BE$43,'RevPAR Raw Data'!U$1,FALSE)</f>
        <v>4.1985415082200799</v>
      </c>
      <c r="BG39" s="60">
        <f>VLOOKUP($A39,'RevPAR Raw Data'!$B$6:$BE$43,'RevPAR Raw Data'!V$1,FALSE)</f>
        <v>5.0069333182883904</v>
      </c>
      <c r="BH39" s="60">
        <f>VLOOKUP($A39,'RevPAR Raw Data'!$B$6:$BE$43,'RevPAR Raw Data'!W$1,FALSE)</f>
        <v>5.7268648328429403</v>
      </c>
      <c r="BI39" s="60">
        <f>VLOOKUP($A39,'RevPAR Raw Data'!$B$6:$BE$43,'RevPAR Raw Data'!X$1,FALSE)</f>
        <v>-1.2002096467152601</v>
      </c>
      <c r="BJ39" s="61">
        <f>VLOOKUP($A39,'RevPAR Raw Data'!$B$6:$BE$43,'RevPAR Raw Data'!Y$1,FALSE)</f>
        <v>1.78026430450465</v>
      </c>
      <c r="BK39" s="60">
        <f>VLOOKUP($A39,'RevPAR Raw Data'!$B$6:$BE$43,'RevPAR Raw Data'!AA$1,FALSE)</f>
        <v>-0.617476934216586</v>
      </c>
      <c r="BL39" s="60">
        <f>VLOOKUP($A39,'RevPAR Raw Data'!$B$6:$BE$43,'RevPAR Raw Data'!AB$1,FALSE)</f>
        <v>-7.1309150136048096</v>
      </c>
      <c r="BM39" s="61">
        <f>VLOOKUP($A39,'RevPAR Raw Data'!$B$6:$BE$43,'RevPAR Raw Data'!AC$1,FALSE)</f>
        <v>-3.9717522387454198</v>
      </c>
      <c r="BN39" s="62">
        <f>VLOOKUP($A39,'RevPAR Raw Data'!$B$6:$BE$43,'RevPAR Raw Data'!AE$1,FALSE)</f>
        <v>-0.26629416023918601</v>
      </c>
    </row>
    <row r="40" spans="1:66" x14ac:dyDescent="0.25">
      <c r="A40" s="81" t="s">
        <v>79</v>
      </c>
      <c r="B40" s="59">
        <f>VLOOKUP($A40,'Occupancy Raw Data'!$B$8:$BE$45,'Occupancy Raw Data'!G$3,FALSE)</f>
        <v>44.196843082636903</v>
      </c>
      <c r="C40" s="60">
        <f>VLOOKUP($A40,'Occupancy Raw Data'!$B$8:$BE$45,'Occupancy Raw Data'!H$3,FALSE)</f>
        <v>58.588672237697303</v>
      </c>
      <c r="D40" s="60">
        <f>VLOOKUP($A40,'Occupancy Raw Data'!$B$8:$BE$45,'Occupancy Raw Data'!I$3,FALSE)</f>
        <v>61.652739090064898</v>
      </c>
      <c r="E40" s="60">
        <f>VLOOKUP($A40,'Occupancy Raw Data'!$B$8:$BE$45,'Occupancy Raw Data'!J$3,FALSE)</f>
        <v>58.8672237697307</v>
      </c>
      <c r="F40" s="60">
        <f>VLOOKUP($A40,'Occupancy Raw Data'!$B$8:$BE$45,'Occupancy Raw Data'!K$3,FALSE)</f>
        <v>51.346332404828203</v>
      </c>
      <c r="G40" s="61">
        <f>VLOOKUP($A40,'Occupancy Raw Data'!$B$8:$BE$45,'Occupancy Raw Data'!L$3,FALSE)</f>
        <v>54.930362116991603</v>
      </c>
      <c r="H40" s="60">
        <f>VLOOKUP($A40,'Occupancy Raw Data'!$B$8:$BE$45,'Occupancy Raw Data'!N$3,FALSE)</f>
        <v>53.667595171773399</v>
      </c>
      <c r="I40" s="60">
        <f>VLOOKUP($A40,'Occupancy Raw Data'!$B$8:$BE$45,'Occupancy Raw Data'!O$3,FALSE)</f>
        <v>51.253481894150397</v>
      </c>
      <c r="J40" s="61">
        <f>VLOOKUP($A40,'Occupancy Raw Data'!$B$8:$BE$45,'Occupancy Raw Data'!P$3,FALSE)</f>
        <v>52.460538532961898</v>
      </c>
      <c r="K40" s="62">
        <f>VLOOKUP($A40,'Occupancy Raw Data'!$B$8:$BE$45,'Occupancy Raw Data'!R$3,FALSE)</f>
        <v>54.224698235840201</v>
      </c>
      <c r="L40" s="63"/>
      <c r="M40" s="59">
        <f>VLOOKUP($A40,'Occupancy Raw Data'!$B$8:$BE$45,'Occupancy Raw Data'!T$3,FALSE)</f>
        <v>-8.8122605363984601</v>
      </c>
      <c r="N40" s="60">
        <f>VLOOKUP($A40,'Occupancy Raw Data'!$B$8:$BE$45,'Occupancy Raw Data'!U$3,FALSE)</f>
        <v>-7.8832116788321098</v>
      </c>
      <c r="O40" s="60">
        <f>VLOOKUP($A40,'Occupancy Raw Data'!$B$8:$BE$45,'Occupancy Raw Data'!V$3,FALSE)</f>
        <v>-8.4137931034482705</v>
      </c>
      <c r="P40" s="60">
        <f>VLOOKUP($A40,'Occupancy Raw Data'!$B$8:$BE$45,'Occupancy Raw Data'!W$3,FALSE)</f>
        <v>-15.2406417112299</v>
      </c>
      <c r="Q40" s="60">
        <f>VLOOKUP($A40,'Occupancy Raw Data'!$B$8:$BE$45,'Occupancy Raw Data'!X$3,FALSE)</f>
        <v>-19.1520467836257</v>
      </c>
      <c r="R40" s="61">
        <f>VLOOKUP($A40,'Occupancy Raw Data'!$B$8:$BE$45,'Occupancy Raw Data'!Y$3,FALSE)</f>
        <v>-12.068965517241301</v>
      </c>
      <c r="S40" s="60">
        <f>VLOOKUP($A40,'Occupancy Raw Data'!$B$8:$BE$45,'Occupancy Raw Data'!AA$3,FALSE)</f>
        <v>-5.7096247960848201</v>
      </c>
      <c r="T40" s="60">
        <f>VLOOKUP($A40,'Occupancy Raw Data'!$B$8:$BE$45,'Occupancy Raw Data'!AB$3,FALSE)</f>
        <v>-15.2073732718894</v>
      </c>
      <c r="U40" s="61">
        <f>VLOOKUP($A40,'Occupancy Raw Data'!$B$8:$BE$45,'Occupancy Raw Data'!AC$3,FALSE)</f>
        <v>-10.6012658227848</v>
      </c>
      <c r="V40" s="62">
        <f>VLOOKUP($A40,'Occupancy Raw Data'!$B$8:$BE$45,'Occupancy Raw Data'!AE$3,FALSE)</f>
        <v>-11.668107173725099</v>
      </c>
      <c r="W40" s="63"/>
      <c r="X40" s="64">
        <f>VLOOKUP($A40,'ADR Raw Data'!$B$6:$BE$43,'ADR Raw Data'!G$1,FALSE)</f>
        <v>90.678487394957898</v>
      </c>
      <c r="Y40" s="65">
        <f>VLOOKUP($A40,'ADR Raw Data'!$B$6:$BE$43,'ADR Raw Data'!H$1,FALSE)</f>
        <v>88.823185419968297</v>
      </c>
      <c r="Z40" s="65">
        <f>VLOOKUP($A40,'ADR Raw Data'!$B$6:$BE$43,'ADR Raw Data'!I$1,FALSE)</f>
        <v>89.332334337349295</v>
      </c>
      <c r="AA40" s="65">
        <f>VLOOKUP($A40,'ADR Raw Data'!$B$6:$BE$43,'ADR Raw Data'!J$1,FALSE)</f>
        <v>91.242034700315401</v>
      </c>
      <c r="AB40" s="65">
        <f>VLOOKUP($A40,'ADR Raw Data'!$B$6:$BE$43,'ADR Raw Data'!K$1,FALSE)</f>
        <v>92.515858951175403</v>
      </c>
      <c r="AC40" s="66">
        <f>VLOOKUP($A40,'ADR Raw Data'!$B$6:$BE$43,'ADR Raw Data'!L$1,FALSE)</f>
        <v>90.444820824881603</v>
      </c>
      <c r="AD40" s="65">
        <f>VLOOKUP($A40,'ADR Raw Data'!$B$6:$BE$43,'ADR Raw Data'!N$1,FALSE)</f>
        <v>120.480553633217</v>
      </c>
      <c r="AE40" s="65">
        <f>VLOOKUP($A40,'ADR Raw Data'!$B$6:$BE$43,'ADR Raw Data'!O$1,FALSE)</f>
        <v>130.92536231884</v>
      </c>
      <c r="AF40" s="66">
        <f>VLOOKUP($A40,'ADR Raw Data'!$B$6:$BE$43,'ADR Raw Data'!P$1,FALSE)</f>
        <v>125.582796460176</v>
      </c>
      <c r="AG40" s="67">
        <f>VLOOKUP($A40,'ADR Raw Data'!$B$6:$BE$43,'ADR Raw Data'!R$1,FALSE)</f>
        <v>100.157617416829</v>
      </c>
      <c r="AH40" s="63"/>
      <c r="AI40" s="59">
        <f>VLOOKUP($A40,'ADR Raw Data'!$B$6:$BE$43,'ADR Raw Data'!T$1,FALSE)</f>
        <v>0.454030933567317</v>
      </c>
      <c r="AJ40" s="60">
        <f>VLOOKUP($A40,'ADR Raw Data'!$B$6:$BE$43,'ADR Raw Data'!U$1,FALSE)</f>
        <v>-3.9439632890458198</v>
      </c>
      <c r="AK40" s="60">
        <f>VLOOKUP($A40,'ADR Raw Data'!$B$6:$BE$43,'ADR Raw Data'!V$1,FALSE)</f>
        <v>-3.66987321973938</v>
      </c>
      <c r="AL40" s="60">
        <f>VLOOKUP($A40,'ADR Raw Data'!$B$6:$BE$43,'ADR Raw Data'!W$1,FALSE)</f>
        <v>-5.4829494998544996</v>
      </c>
      <c r="AM40" s="60">
        <f>VLOOKUP($A40,'ADR Raw Data'!$B$6:$BE$43,'ADR Raw Data'!X$1,FALSE)</f>
        <v>-7.0798432733359604</v>
      </c>
      <c r="AN40" s="61">
        <f>VLOOKUP($A40,'ADR Raw Data'!$B$6:$BE$43,'ADR Raw Data'!Y$1,FALSE)</f>
        <v>-4.3237563221955</v>
      </c>
      <c r="AO40" s="60">
        <f>VLOOKUP($A40,'ADR Raw Data'!$B$6:$BE$43,'ADR Raw Data'!AA$1,FALSE)</f>
        <v>6.4908214167557698</v>
      </c>
      <c r="AP40" s="60">
        <f>VLOOKUP($A40,'ADR Raw Data'!$B$6:$BE$43,'ADR Raw Data'!AB$1,FALSE)</f>
        <v>11.279097485285201</v>
      </c>
      <c r="AQ40" s="61">
        <f>VLOOKUP($A40,'ADR Raw Data'!$B$6:$BE$43,'ADR Raw Data'!AC$1,FALSE)</f>
        <v>8.7636881449423605</v>
      </c>
      <c r="AR40" s="62">
        <f>VLOOKUP($A40,'ADR Raw Data'!$B$6:$BE$43,'ADR Raw Data'!AE$1,FALSE)</f>
        <v>-9.11960901588596E-2</v>
      </c>
      <c r="AS40" s="50"/>
      <c r="AT40" s="64">
        <f>VLOOKUP($A40,'RevPAR Raw Data'!$B$6:$BE$43,'RevPAR Raw Data'!G$1,FALSE)</f>
        <v>40.077028783658299</v>
      </c>
      <c r="AU40" s="65">
        <f>VLOOKUP($A40,'RevPAR Raw Data'!$B$6:$BE$43,'RevPAR Raw Data'!H$1,FALSE)</f>
        <v>52.040324976787304</v>
      </c>
      <c r="AV40" s="65">
        <f>VLOOKUP($A40,'RevPAR Raw Data'!$B$6:$BE$43,'RevPAR Raw Data'!I$1,FALSE)</f>
        <v>55.075831012070502</v>
      </c>
      <c r="AW40" s="65">
        <f>VLOOKUP($A40,'RevPAR Raw Data'!$B$6:$BE$43,'RevPAR Raw Data'!J$1,FALSE)</f>
        <v>53.711652739089999</v>
      </c>
      <c r="AX40" s="65">
        <f>VLOOKUP($A40,'RevPAR Raw Data'!$B$6:$BE$43,'RevPAR Raw Data'!K$1,FALSE)</f>
        <v>47.503500464252497</v>
      </c>
      <c r="AY40" s="66">
        <f>VLOOKUP($A40,'RevPAR Raw Data'!$B$6:$BE$43,'RevPAR Raw Data'!L$1,FALSE)</f>
        <v>49.681667595171703</v>
      </c>
      <c r="AZ40" s="65">
        <f>VLOOKUP($A40,'RevPAR Raw Data'!$B$6:$BE$43,'RevPAR Raw Data'!N$1,FALSE)</f>
        <v>64.659015784586799</v>
      </c>
      <c r="BA40" s="65">
        <f>VLOOKUP($A40,'RevPAR Raw Data'!$B$6:$BE$43,'RevPAR Raw Data'!O$1,FALSE)</f>
        <v>67.103806870937703</v>
      </c>
      <c r="BB40" s="66">
        <f>VLOOKUP($A40,'RevPAR Raw Data'!$B$6:$BE$43,'RevPAR Raw Data'!P$1,FALSE)</f>
        <v>65.881411327762294</v>
      </c>
      <c r="BC40" s="67">
        <f>VLOOKUP($A40,'RevPAR Raw Data'!$B$6:$BE$43,'RevPAR Raw Data'!R$1,FALSE)</f>
        <v>54.310165804483297</v>
      </c>
      <c r="BD40" s="63"/>
      <c r="BE40" s="59">
        <f>VLOOKUP($A40,'RevPAR Raw Data'!$B$6:$BE$43,'RevPAR Raw Data'!T$1,FALSE)</f>
        <v>-8.3982399916129395</v>
      </c>
      <c r="BF40" s="60">
        <f>VLOOKUP($A40,'RevPAR Raw Data'!$B$6:$BE$43,'RevPAR Raw Data'!U$1,FALSE)</f>
        <v>-11.516263993267</v>
      </c>
      <c r="BG40" s="60">
        <f>VLOOKUP($A40,'RevPAR Raw Data'!$B$6:$BE$43,'RevPAR Raw Data'!V$1,FALSE)</f>
        <v>-11.774890783319901</v>
      </c>
      <c r="BH40" s="60">
        <f>VLOOKUP($A40,'RevPAR Raw Data'!$B$6:$BE$43,'RevPAR Raw Data'!W$1,FALSE)</f>
        <v>-19.887954522603899</v>
      </c>
      <c r="BI40" s="60">
        <f>VLOOKUP($A40,'RevPAR Raw Data'!$B$6:$BE$43,'RevPAR Raw Data'!X$1,FALSE)</f>
        <v>-24.875955161044999</v>
      </c>
      <c r="BJ40" s="61">
        <f>VLOOKUP($A40,'RevPAR Raw Data'!$B$6:$BE$43,'RevPAR Raw Data'!Y$1,FALSE)</f>
        <v>-15.8708891798615</v>
      </c>
      <c r="BK40" s="60">
        <f>VLOOKUP($A40,'RevPAR Raw Data'!$B$6:$BE$43,'RevPAR Raw Data'!AA$1,FALSE)</f>
        <v>0.41059507159026998</v>
      </c>
      <c r="BL40" s="60">
        <f>VLOOKUP($A40,'RevPAR Raw Data'!$B$6:$BE$43,'RevPAR Raw Data'!AB$1,FALSE)</f>
        <v>-5.6435302428917797</v>
      </c>
      <c r="BM40" s="61">
        <f>VLOOKUP($A40,'RevPAR Raw Data'!$B$6:$BE$43,'RevPAR Raw Data'!AC$1,FALSE)</f>
        <v>-2.7666395539676598</v>
      </c>
      <c r="BN40" s="62">
        <f>VLOOKUP($A40,'RevPAR Raw Data'!$B$6:$BE$43,'RevPAR Raw Data'!AE$1,FALSE)</f>
        <v>-11.748662406346</v>
      </c>
    </row>
    <row r="41" spans="1:66" x14ac:dyDescent="0.25">
      <c r="A41" s="81" t="s">
        <v>80</v>
      </c>
      <c r="B41" s="59">
        <f>VLOOKUP($A41,'Occupancy Raw Data'!$B$8:$BE$45,'Occupancy Raw Data'!G$3,FALSE)</f>
        <v>38.9867841409691</v>
      </c>
      <c r="C41" s="60">
        <f>VLOOKUP($A41,'Occupancy Raw Data'!$B$8:$BE$45,'Occupancy Raw Data'!H$3,FALSE)</f>
        <v>50.881057268722401</v>
      </c>
      <c r="D41" s="60">
        <f>VLOOKUP($A41,'Occupancy Raw Data'!$B$8:$BE$45,'Occupancy Raw Data'!I$3,FALSE)</f>
        <v>53.817914831130601</v>
      </c>
      <c r="E41" s="60">
        <f>VLOOKUP($A41,'Occupancy Raw Data'!$B$8:$BE$45,'Occupancy Raw Data'!J$3,FALSE)</f>
        <v>53.524229074889803</v>
      </c>
      <c r="F41" s="60">
        <f>VLOOKUP($A41,'Occupancy Raw Data'!$B$8:$BE$45,'Occupancy Raw Data'!K$3,FALSE)</f>
        <v>49.706314243759103</v>
      </c>
      <c r="G41" s="61">
        <f>VLOOKUP($A41,'Occupancy Raw Data'!$B$8:$BE$45,'Occupancy Raw Data'!L$3,FALSE)</f>
        <v>49.3832599118942</v>
      </c>
      <c r="H41" s="60">
        <f>VLOOKUP($A41,'Occupancy Raw Data'!$B$8:$BE$45,'Occupancy Raw Data'!N$3,FALSE)</f>
        <v>55.359765051395001</v>
      </c>
      <c r="I41" s="60">
        <f>VLOOKUP($A41,'Occupancy Raw Data'!$B$8:$BE$45,'Occupancy Raw Data'!O$3,FALSE)</f>
        <v>53.744493392070403</v>
      </c>
      <c r="J41" s="61">
        <f>VLOOKUP($A41,'Occupancy Raw Data'!$B$8:$BE$45,'Occupancy Raw Data'!P$3,FALSE)</f>
        <v>54.552129221732699</v>
      </c>
      <c r="K41" s="62">
        <f>VLOOKUP($A41,'Occupancy Raw Data'!$B$8:$BE$45,'Occupancy Raw Data'!R$3,FALSE)</f>
        <v>50.860079714705201</v>
      </c>
      <c r="L41" s="63"/>
      <c r="M41" s="59">
        <f>VLOOKUP($A41,'Occupancy Raw Data'!$B$8:$BE$45,'Occupancy Raw Data'!T$3,FALSE)</f>
        <v>-0.38978711626726897</v>
      </c>
      <c r="N41" s="60">
        <f>VLOOKUP($A41,'Occupancy Raw Data'!$B$8:$BE$45,'Occupancy Raw Data'!U$3,FALSE)</f>
        <v>-1.4684287812041099</v>
      </c>
      <c r="O41" s="60">
        <f>VLOOKUP($A41,'Occupancy Raw Data'!$B$8:$BE$45,'Occupancy Raw Data'!V$3,FALSE)</f>
        <v>-1.51321585903083</v>
      </c>
      <c r="P41" s="60">
        <f>VLOOKUP($A41,'Occupancy Raw Data'!$B$8:$BE$45,'Occupancy Raw Data'!W$3,FALSE)</f>
        <v>2.5647530963858198</v>
      </c>
      <c r="Q41" s="60">
        <f>VLOOKUP($A41,'Occupancy Raw Data'!$B$8:$BE$45,'Occupancy Raw Data'!X$3,FALSE)</f>
        <v>1.3510362853251101</v>
      </c>
      <c r="R41" s="61">
        <f>VLOOKUP($A41,'Occupancy Raw Data'!$B$8:$BE$45,'Occupancy Raw Data'!Y$3,FALSE)</f>
        <v>0.10674676130326199</v>
      </c>
      <c r="S41" s="60">
        <f>VLOOKUP($A41,'Occupancy Raw Data'!$B$8:$BE$45,'Occupancy Raw Data'!AA$3,FALSE)</f>
        <v>5.7649426225050301E-2</v>
      </c>
      <c r="T41" s="60">
        <f>VLOOKUP($A41,'Occupancy Raw Data'!$B$8:$BE$45,'Occupancy Raw Data'!AB$3,FALSE)</f>
        <v>-2.5006960024892302</v>
      </c>
      <c r="U41" s="61">
        <f>VLOOKUP($A41,'Occupancy Raw Data'!$B$8:$BE$45,'Occupancy Raw Data'!AC$3,FALSE)</f>
        <v>-1.2191500548958001</v>
      </c>
      <c r="V41" s="62">
        <f>VLOOKUP($A41,'Occupancy Raw Data'!$B$8:$BE$45,'Occupancy Raw Data'!AE$3,FALSE)</f>
        <v>-0.30334795021048899</v>
      </c>
      <c r="W41" s="63"/>
      <c r="X41" s="64">
        <f>VLOOKUP($A41,'ADR Raw Data'!$B$6:$BE$43,'ADR Raw Data'!G$1,FALSE)</f>
        <v>102.423917137476</v>
      </c>
      <c r="Y41" s="65">
        <f>VLOOKUP($A41,'ADR Raw Data'!$B$6:$BE$43,'ADR Raw Data'!H$1,FALSE)</f>
        <v>104.11962481962399</v>
      </c>
      <c r="Z41" s="65">
        <f>VLOOKUP($A41,'ADR Raw Data'!$B$6:$BE$43,'ADR Raw Data'!I$1,FALSE)</f>
        <v>103.82210095497901</v>
      </c>
      <c r="AA41" s="65">
        <f>VLOOKUP($A41,'ADR Raw Data'!$B$6:$BE$43,'ADR Raw Data'!J$1,FALSE)</f>
        <v>103.016995884773</v>
      </c>
      <c r="AB41" s="65">
        <f>VLOOKUP($A41,'ADR Raw Data'!$B$6:$BE$43,'ADR Raw Data'!K$1,FALSE)</f>
        <v>103.16422451994001</v>
      </c>
      <c r="AC41" s="66">
        <f>VLOOKUP($A41,'ADR Raw Data'!$B$6:$BE$43,'ADR Raw Data'!L$1,FALSE)</f>
        <v>103.35568539994</v>
      </c>
      <c r="AD41" s="65">
        <f>VLOOKUP($A41,'ADR Raw Data'!$B$6:$BE$43,'ADR Raw Data'!N$1,FALSE)</f>
        <v>119.62637931034401</v>
      </c>
      <c r="AE41" s="65">
        <f>VLOOKUP($A41,'ADR Raw Data'!$B$6:$BE$43,'ADR Raw Data'!O$1,FALSE)</f>
        <v>118.77842896174801</v>
      </c>
      <c r="AF41" s="66">
        <f>VLOOKUP($A41,'ADR Raw Data'!$B$6:$BE$43,'ADR Raw Data'!P$1,FALSE)</f>
        <v>119.20868102288</v>
      </c>
      <c r="AG41" s="67">
        <f>VLOOKUP($A41,'ADR Raw Data'!$B$6:$BE$43,'ADR Raw Data'!R$1,FALSE)</f>
        <v>108.213914209115</v>
      </c>
      <c r="AH41" s="63"/>
      <c r="AI41" s="59">
        <f>VLOOKUP($A41,'ADR Raw Data'!$B$6:$BE$43,'ADR Raw Data'!T$1,FALSE)</f>
        <v>6.7152676955345303</v>
      </c>
      <c r="AJ41" s="60">
        <f>VLOOKUP($A41,'ADR Raw Data'!$B$6:$BE$43,'ADR Raw Data'!U$1,FALSE)</f>
        <v>7.78803961659741</v>
      </c>
      <c r="AK41" s="60">
        <f>VLOOKUP($A41,'ADR Raw Data'!$B$6:$BE$43,'ADR Raw Data'!V$1,FALSE)</f>
        <v>7.0477990455694401</v>
      </c>
      <c r="AL41" s="60">
        <f>VLOOKUP($A41,'ADR Raw Data'!$B$6:$BE$43,'ADR Raw Data'!W$1,FALSE)</f>
        <v>7.3668280104182502</v>
      </c>
      <c r="AM41" s="60">
        <f>VLOOKUP($A41,'ADR Raw Data'!$B$6:$BE$43,'ADR Raw Data'!X$1,FALSE)</f>
        <v>6.4000302303846199</v>
      </c>
      <c r="AN41" s="61">
        <f>VLOOKUP($A41,'ADR Raw Data'!$B$6:$BE$43,'ADR Raw Data'!Y$1,FALSE)</f>
        <v>7.0822484719211802</v>
      </c>
      <c r="AO41" s="60">
        <f>VLOOKUP($A41,'ADR Raw Data'!$B$6:$BE$43,'ADR Raw Data'!AA$1,FALSE)</f>
        <v>11.6747123910543</v>
      </c>
      <c r="AP41" s="60">
        <f>VLOOKUP($A41,'ADR Raw Data'!$B$6:$BE$43,'ADR Raw Data'!AB$1,FALSE)</f>
        <v>7.5809334879593102</v>
      </c>
      <c r="AQ41" s="61">
        <f>VLOOKUP($A41,'ADR Raw Data'!$B$6:$BE$43,'ADR Raw Data'!AC$1,FALSE)</f>
        <v>9.6057280144220805</v>
      </c>
      <c r="AR41" s="62">
        <f>VLOOKUP($A41,'ADR Raw Data'!$B$6:$BE$43,'ADR Raw Data'!AE$1,FALSE)</f>
        <v>7.8836392195001102</v>
      </c>
      <c r="AS41" s="50"/>
      <c r="AT41" s="64">
        <f>VLOOKUP($A41,'RevPAR Raw Data'!$B$6:$BE$43,'RevPAR Raw Data'!G$1,FALSE)</f>
        <v>39.931791483113003</v>
      </c>
      <c r="AU41" s="65">
        <f>VLOOKUP($A41,'RevPAR Raw Data'!$B$6:$BE$43,'RevPAR Raw Data'!H$1,FALSE)</f>
        <v>52.977165932452202</v>
      </c>
      <c r="AV41" s="65">
        <f>VLOOKUP($A41,'RevPAR Raw Data'!$B$6:$BE$43,'RevPAR Raw Data'!I$1,FALSE)</f>
        <v>55.874889867841397</v>
      </c>
      <c r="AW41" s="65">
        <f>VLOOKUP($A41,'RevPAR Raw Data'!$B$6:$BE$43,'RevPAR Raw Data'!J$1,FALSE)</f>
        <v>55.139052863436099</v>
      </c>
      <c r="AX41" s="65">
        <f>VLOOKUP($A41,'RevPAR Raw Data'!$B$6:$BE$43,'RevPAR Raw Data'!K$1,FALSE)</f>
        <v>51.279133627019</v>
      </c>
      <c r="AY41" s="66">
        <f>VLOOKUP($A41,'RevPAR Raw Data'!$B$6:$BE$43,'RevPAR Raw Data'!L$1,FALSE)</f>
        <v>51.040406754772299</v>
      </c>
      <c r="AZ41" s="65">
        <f>VLOOKUP($A41,'RevPAR Raw Data'!$B$6:$BE$43,'RevPAR Raw Data'!N$1,FALSE)</f>
        <v>66.224882525697495</v>
      </c>
      <c r="BA41" s="65">
        <f>VLOOKUP($A41,'RevPAR Raw Data'!$B$6:$BE$43,'RevPAR Raw Data'!O$1,FALSE)</f>
        <v>63.836864904552101</v>
      </c>
      <c r="BB41" s="66">
        <f>VLOOKUP($A41,'RevPAR Raw Data'!$B$6:$BE$43,'RevPAR Raw Data'!P$1,FALSE)</f>
        <v>65.030873715124798</v>
      </c>
      <c r="BC41" s="67">
        <f>VLOOKUP($A41,'RevPAR Raw Data'!$B$6:$BE$43,'RevPAR Raw Data'!R$1,FALSE)</f>
        <v>55.037683029158799</v>
      </c>
      <c r="BD41" s="63"/>
      <c r="BE41" s="59">
        <f>VLOOKUP($A41,'RevPAR Raw Data'!$B$6:$BE$43,'RevPAR Raw Data'!T$1,FALSE)</f>
        <v>6.2993053309672096</v>
      </c>
      <c r="BF41" s="60">
        <f>VLOOKUP($A41,'RevPAR Raw Data'!$B$6:$BE$43,'RevPAR Raw Data'!U$1,FALSE)</f>
        <v>6.2052490201715997</v>
      </c>
      <c r="BG41" s="60">
        <f>VLOOKUP($A41,'RevPAR Raw Data'!$B$6:$BE$43,'RevPAR Raw Data'!V$1,FALSE)</f>
        <v>5.4279347736684196</v>
      </c>
      <c r="BH41" s="60">
        <f>VLOOKUP($A41,'RevPAR Raw Data'!$B$6:$BE$43,'RevPAR Raw Data'!W$1,FALSE)</f>
        <v>10.1205220563066</v>
      </c>
      <c r="BI41" s="60">
        <f>VLOOKUP($A41,'RevPAR Raw Data'!$B$6:$BE$43,'RevPAR Raw Data'!X$1,FALSE)</f>
        <v>7.8375332463940204</v>
      </c>
      <c r="BJ41" s="61">
        <f>VLOOKUP($A41,'RevPAR Raw Data'!$B$6:$BE$43,'RevPAR Raw Data'!Y$1,FALSE)</f>
        <v>7.1965553040956696</v>
      </c>
      <c r="BK41" s="60">
        <f>VLOOKUP($A41,'RevPAR Raw Data'!$B$6:$BE$43,'RevPAR Raw Data'!AA$1,FALSE)</f>
        <v>11.7390922219862</v>
      </c>
      <c r="BL41" s="60">
        <f>VLOOKUP($A41,'RevPAR Raw Data'!$B$6:$BE$43,'RevPAR Raw Data'!AB$1,FALSE)</f>
        <v>4.89066138478531</v>
      </c>
      <c r="BM41" s="61">
        <f>VLOOKUP($A41,'RevPAR Raw Data'!$B$6:$BE$43,'RevPAR Raw Data'!AC$1,FALSE)</f>
        <v>8.2694697211653097</v>
      </c>
      <c r="BN41" s="62">
        <f>VLOOKUP($A41,'RevPAR Raw Data'!$B$6:$BE$43,'RevPAR Raw Data'!AE$1,FALSE)</f>
        <v>7.55637641131527</v>
      </c>
    </row>
    <row r="42" spans="1:66" x14ac:dyDescent="0.25">
      <c r="A42" s="81" t="s">
        <v>81</v>
      </c>
      <c r="B42" s="59">
        <f>VLOOKUP($A42,'Occupancy Raw Data'!$B$8:$BE$45,'Occupancy Raw Data'!G$3,FALSE)</f>
        <v>48.163948590560501</v>
      </c>
      <c r="C42" s="60">
        <f>VLOOKUP($A42,'Occupancy Raw Data'!$B$8:$BE$45,'Occupancy Raw Data'!H$3,FALSE)</f>
        <v>55.535159940612701</v>
      </c>
      <c r="D42" s="60">
        <f>VLOOKUP($A42,'Occupancy Raw Data'!$B$8:$BE$45,'Occupancy Raw Data'!I$3,FALSE)</f>
        <v>60.326629774598402</v>
      </c>
      <c r="E42" s="60">
        <f>VLOOKUP($A42,'Occupancy Raw Data'!$B$8:$BE$45,'Occupancy Raw Data'!J$3,FALSE)</f>
        <v>61.5764610608719</v>
      </c>
      <c r="F42" s="60">
        <f>VLOOKUP($A42,'Occupancy Raw Data'!$B$8:$BE$45,'Occupancy Raw Data'!K$3,FALSE)</f>
        <v>57.994331218787899</v>
      </c>
      <c r="G42" s="61">
        <f>VLOOKUP($A42,'Occupancy Raw Data'!$B$8:$BE$45,'Occupancy Raw Data'!L$3,FALSE)</f>
        <v>56.719721838286098</v>
      </c>
      <c r="H42" s="60">
        <f>VLOOKUP($A42,'Occupancy Raw Data'!$B$8:$BE$45,'Occupancy Raw Data'!N$3,FALSE)</f>
        <v>64.159805641787003</v>
      </c>
      <c r="I42" s="60">
        <f>VLOOKUP($A42,'Occupancy Raw Data'!$B$8:$BE$45,'Occupancy Raw Data'!O$3,FALSE)</f>
        <v>69.256309893372901</v>
      </c>
      <c r="J42" s="61">
        <f>VLOOKUP($A42,'Occupancy Raw Data'!$B$8:$BE$45,'Occupancy Raw Data'!P$3,FALSE)</f>
        <v>66.708057767579902</v>
      </c>
      <c r="K42" s="62">
        <f>VLOOKUP($A42,'Occupancy Raw Data'!$B$8:$BE$45,'Occupancy Raw Data'!R$3,FALSE)</f>
        <v>59.5736311539262</v>
      </c>
      <c r="L42" s="63"/>
      <c r="M42" s="59">
        <f>VLOOKUP($A42,'Occupancy Raw Data'!$B$8:$BE$45,'Occupancy Raw Data'!T$3,FALSE)</f>
        <v>1.26317497487755</v>
      </c>
      <c r="N42" s="60">
        <f>VLOOKUP($A42,'Occupancy Raw Data'!$B$8:$BE$45,'Occupancy Raw Data'!U$3,FALSE)</f>
        <v>7.6106005360783104</v>
      </c>
      <c r="O42" s="60">
        <f>VLOOKUP($A42,'Occupancy Raw Data'!$B$8:$BE$45,'Occupancy Raw Data'!V$3,FALSE)</f>
        <v>10.812660825454399</v>
      </c>
      <c r="P42" s="60">
        <f>VLOOKUP($A42,'Occupancy Raw Data'!$B$8:$BE$45,'Occupancy Raw Data'!W$3,FALSE)</f>
        <v>6.4878514960959697</v>
      </c>
      <c r="Q42" s="60">
        <f>VLOOKUP($A42,'Occupancy Raw Data'!$B$8:$BE$45,'Occupancy Raw Data'!X$3,FALSE)</f>
        <v>2.2451209496011</v>
      </c>
      <c r="R42" s="61">
        <f>VLOOKUP($A42,'Occupancy Raw Data'!$B$8:$BE$45,'Occupancy Raw Data'!Y$3,FALSE)</f>
        <v>5.7585768180036503</v>
      </c>
      <c r="S42" s="60">
        <f>VLOOKUP($A42,'Occupancy Raw Data'!$B$8:$BE$45,'Occupancy Raw Data'!AA$3,FALSE)</f>
        <v>-3.3713101940595198</v>
      </c>
      <c r="T42" s="60">
        <f>VLOOKUP($A42,'Occupancy Raw Data'!$B$8:$BE$45,'Occupancy Raw Data'!AB$3,FALSE)</f>
        <v>-3.0808336415674198</v>
      </c>
      <c r="U42" s="61">
        <f>VLOOKUP($A42,'Occupancy Raw Data'!$B$8:$BE$45,'Occupancy Raw Data'!AC$3,FALSE)</f>
        <v>-3.2207414742119602</v>
      </c>
      <c r="V42" s="62">
        <f>VLOOKUP($A42,'Occupancy Raw Data'!$B$8:$BE$45,'Occupancy Raw Data'!AE$3,FALSE)</f>
        <v>2.7099419475517501</v>
      </c>
      <c r="W42" s="63"/>
      <c r="X42" s="64">
        <f>VLOOKUP($A42,'ADR Raw Data'!$B$6:$BE$43,'ADR Raw Data'!G$1,FALSE)</f>
        <v>92.975284224688806</v>
      </c>
      <c r="Y42" s="65">
        <f>VLOOKUP($A42,'ADR Raw Data'!$B$6:$BE$43,'ADR Raw Data'!H$1,FALSE)</f>
        <v>95.385728867933594</v>
      </c>
      <c r="Z42" s="65">
        <f>VLOOKUP($A42,'ADR Raw Data'!$B$6:$BE$43,'ADR Raw Data'!I$1,FALSE)</f>
        <v>98.758912206908803</v>
      </c>
      <c r="AA42" s="65">
        <f>VLOOKUP($A42,'ADR Raw Data'!$B$6:$BE$43,'ADR Raw Data'!J$1,FALSE)</f>
        <v>101.695331199859</v>
      </c>
      <c r="AB42" s="65">
        <f>VLOOKUP($A42,'ADR Raw Data'!$B$6:$BE$43,'ADR Raw Data'!K$1,FALSE)</f>
        <v>99.452068516105001</v>
      </c>
      <c r="AC42" s="66">
        <f>VLOOKUP($A42,'ADR Raw Data'!$B$6:$BE$43,'ADR Raw Data'!L$1,FALSE)</f>
        <v>97.8956377672435</v>
      </c>
      <c r="AD42" s="65">
        <f>VLOOKUP($A42,'ADR Raw Data'!$B$6:$BE$43,'ADR Raw Data'!N$1,FALSE)</f>
        <v>112.744321777179</v>
      </c>
      <c r="AE42" s="65">
        <f>VLOOKUP($A42,'ADR Raw Data'!$B$6:$BE$43,'ADR Raw Data'!O$1,FALSE)</f>
        <v>121.35271359526</v>
      </c>
      <c r="AF42" s="66">
        <f>VLOOKUP($A42,'ADR Raw Data'!$B$6:$BE$43,'ADR Raw Data'!P$1,FALSE)</f>
        <v>117.212938248624</v>
      </c>
      <c r="AG42" s="67">
        <f>VLOOKUP($A42,'ADR Raw Data'!$B$6:$BE$43,'ADR Raw Data'!R$1,FALSE)</f>
        <v>104.076053483343</v>
      </c>
      <c r="AH42" s="63"/>
      <c r="AI42" s="59">
        <f>VLOOKUP($A42,'ADR Raw Data'!$B$6:$BE$43,'ADR Raw Data'!T$1,FALSE)</f>
        <v>4.8320549211979404</v>
      </c>
      <c r="AJ42" s="60">
        <f>VLOOKUP($A42,'ADR Raw Data'!$B$6:$BE$43,'ADR Raw Data'!U$1,FALSE)</f>
        <v>8.4405677913714108</v>
      </c>
      <c r="AK42" s="60">
        <f>VLOOKUP($A42,'ADR Raw Data'!$B$6:$BE$43,'ADR Raw Data'!V$1,FALSE)</f>
        <v>10.556901934965</v>
      </c>
      <c r="AL42" s="60">
        <f>VLOOKUP($A42,'ADR Raw Data'!$B$6:$BE$43,'ADR Raw Data'!W$1,FALSE)</f>
        <v>9.5205920355462794</v>
      </c>
      <c r="AM42" s="60">
        <f>VLOOKUP($A42,'ADR Raw Data'!$B$6:$BE$43,'ADR Raw Data'!X$1,FALSE)</f>
        <v>6.9061952168650098</v>
      </c>
      <c r="AN42" s="61">
        <f>VLOOKUP($A42,'ADR Raw Data'!$B$6:$BE$43,'ADR Raw Data'!Y$1,FALSE)</f>
        <v>8.1780193353834107</v>
      </c>
      <c r="AO42" s="60">
        <f>VLOOKUP($A42,'ADR Raw Data'!$B$6:$BE$43,'ADR Raw Data'!AA$1,FALSE)</f>
        <v>4.7249348282952504</v>
      </c>
      <c r="AP42" s="60">
        <f>VLOOKUP($A42,'ADR Raw Data'!$B$6:$BE$43,'ADR Raw Data'!AB$1,FALSE)</f>
        <v>5.9315011959681296</v>
      </c>
      <c r="AQ42" s="61">
        <f>VLOOKUP($A42,'ADR Raw Data'!$B$6:$BE$43,'ADR Raw Data'!AC$1,FALSE)</f>
        <v>5.3748449178933999</v>
      </c>
      <c r="AR42" s="62">
        <f>VLOOKUP($A42,'ADR Raw Data'!$B$6:$BE$43,'ADR Raw Data'!AE$1,FALSE)</f>
        <v>6.7045054928448504</v>
      </c>
      <c r="AS42" s="50"/>
      <c r="AT42" s="64">
        <f>VLOOKUP($A42,'RevPAR Raw Data'!$B$6:$BE$43,'RevPAR Raw Data'!G$1,FALSE)</f>
        <v>44.780568095906602</v>
      </c>
      <c r="AU42" s="65">
        <f>VLOOKUP($A42,'RevPAR Raw Data'!$B$6:$BE$43,'RevPAR Raw Data'!H$1,FALSE)</f>
        <v>52.972617087326199</v>
      </c>
      <c r="AV42" s="65">
        <f>VLOOKUP($A42,'RevPAR Raw Data'!$B$6:$BE$43,'RevPAR Raw Data'!I$1,FALSE)</f>
        <v>59.577923336482598</v>
      </c>
      <c r="AW42" s="65">
        <f>VLOOKUP($A42,'RevPAR Raw Data'!$B$6:$BE$43,'RevPAR Raw Data'!J$1,FALSE)</f>
        <v>62.620386017006297</v>
      </c>
      <c r="AX42" s="65">
        <f>VLOOKUP($A42,'RevPAR Raw Data'!$B$6:$BE$43,'RevPAR Raw Data'!K$1,FALSE)</f>
        <v>57.6765620191658</v>
      </c>
      <c r="AY42" s="66">
        <f>VLOOKUP($A42,'RevPAR Raw Data'!$B$6:$BE$43,'RevPAR Raw Data'!L$1,FALSE)</f>
        <v>55.526133433396602</v>
      </c>
      <c r="AZ42" s="65">
        <f>VLOOKUP($A42,'RevPAR Raw Data'!$B$6:$BE$43,'RevPAR Raw Data'!N$1,FALSE)</f>
        <v>72.336537724389203</v>
      </c>
      <c r="BA42" s="65">
        <f>VLOOKUP($A42,'RevPAR Raw Data'!$B$6:$BE$43,'RevPAR Raw Data'!O$1,FALSE)</f>
        <v>84.044411391550796</v>
      </c>
      <c r="BB42" s="66">
        <f>VLOOKUP($A42,'RevPAR Raw Data'!$B$6:$BE$43,'RevPAR Raw Data'!P$1,FALSE)</f>
        <v>78.190474557970006</v>
      </c>
      <c r="BC42" s="67">
        <f>VLOOKUP($A42,'RevPAR Raw Data'!$B$6:$BE$43,'RevPAR Raw Data'!R$1,FALSE)</f>
        <v>62.0018842217303</v>
      </c>
      <c r="BD42" s="63"/>
      <c r="BE42" s="59">
        <f>VLOOKUP($A42,'RevPAR Raw Data'!$B$6:$BE$43,'RevPAR Raw Data'!T$1,FALSE)</f>
        <v>6.1562672046124103</v>
      </c>
      <c r="BF42" s="60">
        <f>VLOOKUP($A42,'RevPAR Raw Data'!$B$6:$BE$43,'RevPAR Raw Data'!U$1,FALSE)</f>
        <v>16.693546225027902</v>
      </c>
      <c r="BG42" s="60">
        <f>VLOOKUP($A42,'RevPAR Raw Data'!$B$6:$BE$43,'RevPAR Raw Data'!V$1,FALSE)</f>
        <v>22.511044760322999</v>
      </c>
      <c r="BH42" s="60">
        <f>VLOOKUP($A42,'RevPAR Raw Data'!$B$6:$BE$43,'RevPAR Raw Data'!W$1,FALSE)</f>
        <v>16.6261254044576</v>
      </c>
      <c r="BI42" s="60">
        <f>VLOOKUP($A42,'RevPAR Raw Data'!$B$6:$BE$43,'RevPAR Raw Data'!X$1,FALSE)</f>
        <v>9.3063686021002994</v>
      </c>
      <c r="BJ42" s="61">
        <f>VLOOKUP($A42,'RevPAR Raw Data'!$B$6:$BE$43,'RevPAR Raw Data'!Y$1,FALSE)</f>
        <v>14.407533679006301</v>
      </c>
      <c r="BK42" s="60">
        <f>VLOOKUP($A42,'RevPAR Raw Data'!$B$6:$BE$43,'RevPAR Raw Data'!AA$1,FALSE)</f>
        <v>1.1943324247067399</v>
      </c>
      <c r="BL42" s="60">
        <f>VLOOKUP($A42,'RevPAR Raw Data'!$B$6:$BE$43,'RevPAR Raw Data'!AB$1,FALSE)</f>
        <v>2.6679278701053502</v>
      </c>
      <c r="BM42" s="61">
        <f>VLOOKUP($A42,'RevPAR Raw Data'!$B$6:$BE$43,'RevPAR Raw Data'!AC$1,FALSE)</f>
        <v>1.98099358423626</v>
      </c>
      <c r="BN42" s="62">
        <f>VLOOKUP($A42,'RevPAR Raw Data'!$B$6:$BE$43,'RevPAR Raw Data'!AE$1,FALSE)</f>
        <v>9.5961356471231198</v>
      </c>
    </row>
    <row r="43" spans="1:66" x14ac:dyDescent="0.25">
      <c r="A43" s="82" t="s">
        <v>82</v>
      </c>
      <c r="B43" s="59">
        <f>VLOOKUP($A43,'Occupancy Raw Data'!$B$8:$BE$45,'Occupancy Raw Data'!G$3,FALSE)</f>
        <v>54.307283316760298</v>
      </c>
      <c r="C43" s="60">
        <f>VLOOKUP($A43,'Occupancy Raw Data'!$B$8:$BE$45,'Occupancy Raw Data'!H$3,FALSE)</f>
        <v>71.262455100756895</v>
      </c>
      <c r="D43" s="60">
        <f>VLOOKUP($A43,'Occupancy Raw Data'!$B$8:$BE$45,'Occupancy Raw Data'!I$3,FALSE)</f>
        <v>80.1266310854962</v>
      </c>
      <c r="E43" s="60">
        <f>VLOOKUP($A43,'Occupancy Raw Data'!$B$8:$BE$45,'Occupancy Raw Data'!J$3,FALSE)</f>
        <v>79.128193680621706</v>
      </c>
      <c r="F43" s="60">
        <f>VLOOKUP($A43,'Occupancy Raw Data'!$B$8:$BE$45,'Occupancy Raw Data'!K$3,FALSE)</f>
        <v>70.489274915274805</v>
      </c>
      <c r="G43" s="61">
        <f>VLOOKUP($A43,'Occupancy Raw Data'!$B$8:$BE$45,'Occupancy Raw Data'!L$3,FALSE)</f>
        <v>71.062767619781994</v>
      </c>
      <c r="H43" s="60">
        <f>VLOOKUP($A43,'Occupancy Raw Data'!$B$8:$BE$45,'Occupancy Raw Data'!N$3,FALSE)</f>
        <v>62.580920104714103</v>
      </c>
      <c r="I43" s="60">
        <f>VLOOKUP($A43,'Occupancy Raw Data'!$B$8:$BE$45,'Occupancy Raw Data'!O$3,FALSE)</f>
        <v>63.234368975384001</v>
      </c>
      <c r="J43" s="61">
        <f>VLOOKUP($A43,'Occupancy Raw Data'!$B$8:$BE$45,'Occupancy Raw Data'!P$3,FALSE)</f>
        <v>62.907644540049098</v>
      </c>
      <c r="K43" s="62">
        <f>VLOOKUP($A43,'Occupancy Raw Data'!$B$8:$BE$45,'Occupancy Raw Data'!R$3,FALSE)</f>
        <v>68.732732454143999</v>
      </c>
      <c r="L43" s="63"/>
      <c r="M43" s="59">
        <f>VLOOKUP($A43,'Occupancy Raw Data'!$B$8:$BE$45,'Occupancy Raw Data'!T$3,FALSE)</f>
        <v>12.9092985118599</v>
      </c>
      <c r="N43" s="60">
        <f>VLOOKUP($A43,'Occupancy Raw Data'!$B$8:$BE$45,'Occupancy Raw Data'!U$3,FALSE)</f>
        <v>28.005853326623299</v>
      </c>
      <c r="O43" s="60">
        <f>VLOOKUP($A43,'Occupancy Raw Data'!$B$8:$BE$45,'Occupancy Raw Data'!V$3,FALSE)</f>
        <v>34.910999786088297</v>
      </c>
      <c r="P43" s="60">
        <f>VLOOKUP($A43,'Occupancy Raw Data'!$B$8:$BE$45,'Occupancy Raw Data'!W$3,FALSE)</f>
        <v>33.488422325387099</v>
      </c>
      <c r="Q43" s="60">
        <f>VLOOKUP($A43,'Occupancy Raw Data'!$B$8:$BE$45,'Occupancy Raw Data'!X$3,FALSE)</f>
        <v>27.597508747352698</v>
      </c>
      <c r="R43" s="61">
        <f>VLOOKUP($A43,'Occupancy Raw Data'!$B$8:$BE$45,'Occupancy Raw Data'!Y$3,FALSE)</f>
        <v>27.956979272497801</v>
      </c>
      <c r="S43" s="60">
        <f>VLOOKUP($A43,'Occupancy Raw Data'!$B$8:$BE$45,'Occupancy Raw Data'!AA$3,FALSE)</f>
        <v>4.7390293019020504</v>
      </c>
      <c r="T43" s="60">
        <f>VLOOKUP($A43,'Occupancy Raw Data'!$B$8:$BE$45,'Occupancy Raw Data'!AB$3,FALSE)</f>
        <v>0.15999051724701999</v>
      </c>
      <c r="U43" s="61">
        <f>VLOOKUP($A43,'Occupancy Raw Data'!$B$8:$BE$45,'Occupancy Raw Data'!AC$3,FALSE)</f>
        <v>2.3864604322450602</v>
      </c>
      <c r="V43" s="62">
        <f>VLOOKUP($A43,'Occupancy Raw Data'!$B$8:$BE$45,'Occupancy Raw Data'!AE$3,FALSE)</f>
        <v>20.112620930189799</v>
      </c>
      <c r="W43" s="63"/>
      <c r="X43" s="64">
        <f>VLOOKUP($A43,'ADR Raw Data'!$B$6:$BE$43,'ADR Raw Data'!G$1,FALSE)</f>
        <v>127.656561040319</v>
      </c>
      <c r="Y43" s="65">
        <f>VLOOKUP($A43,'ADR Raw Data'!$B$6:$BE$43,'ADR Raw Data'!H$1,FALSE)</f>
        <v>147.26562364733999</v>
      </c>
      <c r="Z43" s="65">
        <f>VLOOKUP($A43,'ADR Raw Data'!$B$6:$BE$43,'ADR Raw Data'!I$1,FALSE)</f>
        <v>157.44040927970801</v>
      </c>
      <c r="AA43" s="65">
        <f>VLOOKUP($A43,'ADR Raw Data'!$B$6:$BE$43,'ADR Raw Data'!J$1,FALSE)</f>
        <v>154.07590813500201</v>
      </c>
      <c r="AB43" s="65">
        <f>VLOOKUP($A43,'ADR Raw Data'!$B$6:$BE$43,'ADR Raw Data'!K$1,FALSE)</f>
        <v>135.69304505541899</v>
      </c>
      <c r="AC43" s="66">
        <f>VLOOKUP($A43,'ADR Raw Data'!$B$6:$BE$43,'ADR Raw Data'!L$1,FALSE)</f>
        <v>145.78383281549799</v>
      </c>
      <c r="AD43" s="65">
        <f>VLOOKUP($A43,'ADR Raw Data'!$B$6:$BE$43,'ADR Raw Data'!N$1,FALSE)</f>
        <v>117.978628639989</v>
      </c>
      <c r="AE43" s="65">
        <f>VLOOKUP($A43,'ADR Raw Data'!$B$6:$BE$43,'ADR Raw Data'!O$1,FALSE)</f>
        <v>115.620640564826</v>
      </c>
      <c r="AF43" s="66">
        <f>VLOOKUP($A43,'ADR Raw Data'!$B$6:$BE$43,'ADR Raw Data'!P$1,FALSE)</f>
        <v>116.793511242298</v>
      </c>
      <c r="AG43" s="67">
        <f>VLOOKUP($A43,'ADR Raw Data'!$B$6:$BE$43,'ADR Raw Data'!R$1,FALSE)</f>
        <v>138.20286237905199</v>
      </c>
      <c r="AH43" s="63"/>
      <c r="AI43" s="59">
        <f>VLOOKUP($A43,'ADR Raw Data'!$B$6:$BE$43,'ADR Raw Data'!T$1,FALSE)</f>
        <v>21.219953890019902</v>
      </c>
      <c r="AJ43" s="60">
        <f>VLOOKUP($A43,'ADR Raw Data'!$B$6:$BE$43,'ADR Raw Data'!U$1,FALSE)</f>
        <v>26.751281763478101</v>
      </c>
      <c r="AK43" s="60">
        <f>VLOOKUP($A43,'ADR Raw Data'!$B$6:$BE$43,'ADR Raw Data'!V$1,FALSE)</f>
        <v>30.581451181390499</v>
      </c>
      <c r="AL43" s="60">
        <f>VLOOKUP($A43,'ADR Raw Data'!$B$6:$BE$43,'ADR Raw Data'!W$1,FALSE)</f>
        <v>30.331976633919101</v>
      </c>
      <c r="AM43" s="60">
        <f>VLOOKUP($A43,'ADR Raw Data'!$B$6:$BE$43,'ADR Raw Data'!X$1,FALSE)</f>
        <v>22.897525447386599</v>
      </c>
      <c r="AN43" s="61">
        <f>VLOOKUP($A43,'ADR Raw Data'!$B$6:$BE$43,'ADR Raw Data'!Y$1,FALSE)</f>
        <v>27.295173453066401</v>
      </c>
      <c r="AO43" s="60">
        <f>VLOOKUP($A43,'ADR Raw Data'!$B$6:$BE$43,'ADR Raw Data'!AA$1,FALSE)</f>
        <v>12.5754644788601</v>
      </c>
      <c r="AP43" s="60">
        <f>VLOOKUP($A43,'ADR Raw Data'!$B$6:$BE$43,'ADR Raw Data'!AB$1,FALSE)</f>
        <v>8.9841856995011593</v>
      </c>
      <c r="AQ43" s="61">
        <f>VLOOKUP($A43,'ADR Raw Data'!$B$6:$BE$43,'ADR Raw Data'!AC$1,FALSE)</f>
        <v>10.744384092036601</v>
      </c>
      <c r="AR43" s="62">
        <f>VLOOKUP($A43,'ADR Raw Data'!$B$6:$BE$43,'ADR Raw Data'!AE$1,FALSE)</f>
        <v>23.677817126553499</v>
      </c>
      <c r="AS43" s="50"/>
      <c r="AT43" s="64">
        <f>VLOOKUP($A43,'RevPAR Raw Data'!$B$6:$BE$43,'RevPAR Raw Data'!G$1,FALSE)</f>
        <v>69.326810276599602</v>
      </c>
      <c r="AU43" s="65">
        <f>VLOOKUP($A43,'RevPAR Raw Data'!$B$6:$BE$43,'RevPAR Raw Data'!H$1,FALSE)</f>
        <v>104.945098930535</v>
      </c>
      <c r="AV43" s="65">
        <f>VLOOKUP($A43,'RevPAR Raw Data'!$B$6:$BE$43,'RevPAR Raw Data'!I$1,FALSE)</f>
        <v>126.151695923047</v>
      </c>
      <c r="AW43" s="65">
        <f>VLOOKUP($A43,'RevPAR Raw Data'!$B$6:$BE$43,'RevPAR Raw Data'!J$1,FALSE)</f>
        <v>121.91748300424101</v>
      </c>
      <c r="AX43" s="65">
        <f>VLOOKUP($A43,'RevPAR Raw Data'!$B$6:$BE$43,'RevPAR Raw Data'!K$1,FALSE)</f>
        <v>95.649043570022499</v>
      </c>
      <c r="AY43" s="66">
        <f>VLOOKUP($A43,'RevPAR Raw Data'!$B$6:$BE$43,'RevPAR Raw Data'!L$1,FALSE)</f>
        <v>103.59802634088901</v>
      </c>
      <c r="AZ43" s="65">
        <f>VLOOKUP($A43,'RevPAR Raw Data'!$B$6:$BE$43,'RevPAR Raw Data'!N$1,FALSE)</f>
        <v>73.832111329829303</v>
      </c>
      <c r="BA43" s="65">
        <f>VLOOKUP($A43,'RevPAR Raw Data'!$B$6:$BE$43,'RevPAR Raw Data'!O$1,FALSE)</f>
        <v>73.111982466464994</v>
      </c>
      <c r="BB43" s="66">
        <f>VLOOKUP($A43,'RevPAR Raw Data'!$B$6:$BE$43,'RevPAR Raw Data'!P$1,FALSE)</f>
        <v>73.472046898147198</v>
      </c>
      <c r="BC43" s="67">
        <f>VLOOKUP($A43,'RevPAR Raw Data'!$B$6:$BE$43,'RevPAR Raw Data'!R$1,FALSE)</f>
        <v>94.990603642962895</v>
      </c>
      <c r="BD43" s="63"/>
      <c r="BE43" s="59">
        <f>VLOOKUP($A43,'RevPAR Raw Data'!$B$6:$BE$43,'RevPAR Raw Data'!T$1,FALSE)</f>
        <v>36.868599593621497</v>
      </c>
      <c r="BF43" s="60">
        <f>VLOOKUP($A43,'RevPAR Raw Data'!$B$6:$BE$43,'RevPAR Raw Data'!U$1,FALSE)</f>
        <v>62.249059823772903</v>
      </c>
      <c r="BG43" s="60">
        <f>VLOOKUP($A43,'RevPAR Raw Data'!$B$6:$BE$43,'RevPAR Raw Data'!V$1,FALSE)</f>
        <v>76.168741323996798</v>
      </c>
      <c r="BH43" s="60">
        <f>VLOOKUP($A43,'RevPAR Raw Data'!$B$6:$BE$43,'RevPAR Raw Data'!W$1,FALSE)</f>
        <v>73.978099394110899</v>
      </c>
      <c r="BI43" s="60">
        <f>VLOOKUP($A43,'RevPAR Raw Data'!$B$6:$BE$43,'RevPAR Raw Data'!X$1,FALSE)</f>
        <v>56.814180783009199</v>
      </c>
      <c r="BJ43" s="61">
        <f>VLOOKUP($A43,'RevPAR Raw Data'!$B$6:$BE$43,'RevPAR Raw Data'!Y$1,FALSE)</f>
        <v>62.883058710230301</v>
      </c>
      <c r="BK43" s="60">
        <f>VLOOKUP($A43,'RevPAR Raw Data'!$B$6:$BE$43,'RevPAR Raw Data'!AA$1,FALSE)</f>
        <v>17.910448727265599</v>
      </c>
      <c r="BL43" s="60">
        <f>VLOOKUP($A43,'RevPAR Raw Data'!$B$6:$BE$43,'RevPAR Raw Data'!AB$1,FALSE)</f>
        <v>9.1585500619192501</v>
      </c>
      <c r="BM43" s="61">
        <f>VLOOKUP($A43,'RevPAR Raw Data'!$B$6:$BE$43,'RevPAR Raw Data'!AC$1,FALSE)</f>
        <v>13.387254999326601</v>
      </c>
      <c r="BN43" s="62">
        <f>VLOOKUP($A43,'RevPAR Raw Data'!$B$6:$BE$43,'RevPAR Raw Data'!AE$1,FALSE)</f>
        <v>48.5526676599506</v>
      </c>
    </row>
    <row r="44" spans="1:66" x14ac:dyDescent="0.25">
      <c r="A44" s="81" t="s">
        <v>83</v>
      </c>
      <c r="B44" s="59">
        <f>VLOOKUP($A44,'Occupancy Raw Data'!$B$8:$BE$45,'Occupancy Raw Data'!G$3,FALSE)</f>
        <v>44.008415660446303</v>
      </c>
      <c r="C44" s="60">
        <f>VLOOKUP($A44,'Occupancy Raw Data'!$B$8:$BE$45,'Occupancy Raw Data'!H$3,FALSE)</f>
        <v>51.216611781924598</v>
      </c>
      <c r="D44" s="60">
        <f>VLOOKUP($A44,'Occupancy Raw Data'!$B$8:$BE$45,'Occupancy Raw Data'!I$3,FALSE)</f>
        <v>55.040248810830498</v>
      </c>
      <c r="E44" s="60">
        <f>VLOOKUP($A44,'Occupancy Raw Data'!$B$8:$BE$45,'Occupancy Raw Data'!J$3,FALSE)</f>
        <v>56.394072447859401</v>
      </c>
      <c r="F44" s="60">
        <f>VLOOKUP($A44,'Occupancy Raw Data'!$B$8:$BE$45,'Occupancy Raw Data'!K$3,FALSE)</f>
        <v>56.448957189901201</v>
      </c>
      <c r="G44" s="61">
        <f>VLOOKUP($A44,'Occupancy Raw Data'!$B$8:$BE$45,'Occupancy Raw Data'!L$3,FALSE)</f>
        <v>52.621661178192397</v>
      </c>
      <c r="H44" s="60">
        <f>VLOOKUP($A44,'Occupancy Raw Data'!$B$8:$BE$45,'Occupancy Raw Data'!N$3,FALSE)</f>
        <v>66.373948042444198</v>
      </c>
      <c r="I44" s="60">
        <f>VLOOKUP($A44,'Occupancy Raw Data'!$B$8:$BE$45,'Occupancy Raw Data'!O$3,FALSE)</f>
        <v>66.291620929381594</v>
      </c>
      <c r="J44" s="61">
        <f>VLOOKUP($A44,'Occupancy Raw Data'!$B$8:$BE$45,'Occupancy Raw Data'!P$3,FALSE)</f>
        <v>66.332784485912896</v>
      </c>
      <c r="K44" s="62">
        <f>VLOOKUP($A44,'Occupancy Raw Data'!$B$8:$BE$45,'Occupancy Raw Data'!R$3,FALSE)</f>
        <v>56.539124980398299</v>
      </c>
      <c r="L44" s="63"/>
      <c r="M44" s="59">
        <f>VLOOKUP($A44,'Occupancy Raw Data'!$B$8:$BE$45,'Occupancy Raw Data'!T$3,FALSE)</f>
        <v>3.4777198027580298</v>
      </c>
      <c r="N44" s="60">
        <f>VLOOKUP($A44,'Occupancy Raw Data'!$B$8:$BE$45,'Occupancy Raw Data'!U$3,FALSE)</f>
        <v>0.61027494202792898</v>
      </c>
      <c r="O44" s="60">
        <f>VLOOKUP($A44,'Occupancy Raw Data'!$B$8:$BE$45,'Occupancy Raw Data'!V$3,FALSE)</f>
        <v>1.1388744670156099</v>
      </c>
      <c r="P44" s="60">
        <f>VLOOKUP($A44,'Occupancy Raw Data'!$B$8:$BE$45,'Occupancy Raw Data'!W$3,FALSE)</f>
        <v>5.1215372869723002</v>
      </c>
      <c r="Q44" s="60">
        <f>VLOOKUP($A44,'Occupancy Raw Data'!$B$8:$BE$45,'Occupancy Raw Data'!X$3,FALSE)</f>
        <v>6.8929132442560199</v>
      </c>
      <c r="R44" s="61">
        <f>VLOOKUP($A44,'Occupancy Raw Data'!$B$8:$BE$45,'Occupancy Raw Data'!Y$3,FALSE)</f>
        <v>3.4591859797514899</v>
      </c>
      <c r="S44" s="60">
        <f>VLOOKUP($A44,'Occupancy Raw Data'!$B$8:$BE$45,'Occupancy Raw Data'!AA$3,FALSE)</f>
        <v>-1.2215350474031601</v>
      </c>
      <c r="T44" s="60">
        <f>VLOOKUP($A44,'Occupancy Raw Data'!$B$8:$BE$45,'Occupancy Raw Data'!AB$3,FALSE)</f>
        <v>-0.64398571678514405</v>
      </c>
      <c r="U44" s="61">
        <f>VLOOKUP($A44,'Occupancy Raw Data'!$B$8:$BE$45,'Occupancy Raw Data'!AC$3,FALSE)</f>
        <v>-0.93378134229241705</v>
      </c>
      <c r="V44" s="62">
        <f>VLOOKUP($A44,'Occupancy Raw Data'!$B$8:$BE$45,'Occupancy Raw Data'!AE$3,FALSE)</f>
        <v>1.94386518487774</v>
      </c>
      <c r="W44" s="63"/>
      <c r="X44" s="64">
        <f>VLOOKUP($A44,'ADR Raw Data'!$B$6:$BE$43,'ADR Raw Data'!G$1,FALSE)</f>
        <v>93.245499896071493</v>
      </c>
      <c r="Y44" s="65">
        <f>VLOOKUP($A44,'ADR Raw Data'!$B$6:$BE$43,'ADR Raw Data'!H$1,FALSE)</f>
        <v>94.944863368458599</v>
      </c>
      <c r="Z44" s="65">
        <f>VLOOKUP($A44,'ADR Raw Data'!$B$6:$BE$43,'ADR Raw Data'!I$1,FALSE)</f>
        <v>95.669739072627493</v>
      </c>
      <c r="AA44" s="65">
        <f>VLOOKUP($A44,'ADR Raw Data'!$B$6:$BE$43,'ADR Raw Data'!J$1,FALSE)</f>
        <v>95.953047850770403</v>
      </c>
      <c r="AB44" s="65">
        <f>VLOOKUP($A44,'ADR Raw Data'!$B$6:$BE$43,'ADR Raw Data'!K$1,FALSE)</f>
        <v>96.418745746232304</v>
      </c>
      <c r="AC44" s="66">
        <f>VLOOKUP($A44,'ADR Raw Data'!$B$6:$BE$43,'ADR Raw Data'!L$1,FALSE)</f>
        <v>95.344568716754097</v>
      </c>
      <c r="AD44" s="65">
        <f>VLOOKUP($A44,'ADR Raw Data'!$B$6:$BE$43,'ADR Raw Data'!N$1,FALSE)</f>
        <v>124.555576074972</v>
      </c>
      <c r="AE44" s="65">
        <f>VLOOKUP($A44,'ADR Raw Data'!$B$6:$BE$43,'ADR Raw Data'!O$1,FALSE)</f>
        <v>127.163916103215</v>
      </c>
      <c r="AF44" s="66">
        <f>VLOOKUP($A44,'ADR Raw Data'!$B$6:$BE$43,'ADR Raw Data'!P$1,FALSE)</f>
        <v>125.85893677170201</v>
      </c>
      <c r="AG44" s="67">
        <f>VLOOKUP($A44,'ADR Raw Data'!$B$6:$BE$43,'ADR Raw Data'!R$1,FALSE)</f>
        <v>105.57315189756299</v>
      </c>
      <c r="AH44" s="63"/>
      <c r="AI44" s="59">
        <f>VLOOKUP($A44,'ADR Raw Data'!$B$6:$BE$43,'ADR Raw Data'!T$1,FALSE)</f>
        <v>6.8309684110159603</v>
      </c>
      <c r="AJ44" s="60">
        <f>VLOOKUP($A44,'ADR Raw Data'!$B$6:$BE$43,'ADR Raw Data'!U$1,FALSE)</f>
        <v>6.1912626147765604</v>
      </c>
      <c r="AK44" s="60">
        <f>VLOOKUP($A44,'ADR Raw Data'!$B$6:$BE$43,'ADR Raw Data'!V$1,FALSE)</f>
        <v>6.8251716475981299</v>
      </c>
      <c r="AL44" s="60">
        <f>VLOOKUP($A44,'ADR Raw Data'!$B$6:$BE$43,'ADR Raw Data'!W$1,FALSE)</f>
        <v>6.9225380809213002</v>
      </c>
      <c r="AM44" s="60">
        <f>VLOOKUP($A44,'ADR Raw Data'!$B$6:$BE$43,'ADR Raw Data'!X$1,FALSE)</f>
        <v>5.57675169220395</v>
      </c>
      <c r="AN44" s="61">
        <f>VLOOKUP($A44,'ADR Raw Data'!$B$6:$BE$43,'ADR Raw Data'!Y$1,FALSE)</f>
        <v>6.4668580765932404</v>
      </c>
      <c r="AO44" s="60">
        <f>VLOOKUP($A44,'ADR Raw Data'!$B$6:$BE$43,'ADR Raw Data'!AA$1,FALSE)</f>
        <v>11.3921836288122</v>
      </c>
      <c r="AP44" s="60">
        <f>VLOOKUP($A44,'ADR Raw Data'!$B$6:$BE$43,'ADR Raw Data'!AB$1,FALSE)</f>
        <v>11.577290359860999</v>
      </c>
      <c r="AQ44" s="61">
        <f>VLOOKUP($A44,'ADR Raw Data'!$B$6:$BE$43,'ADR Raw Data'!AC$1,FALSE)</f>
        <v>11.488659518796499</v>
      </c>
      <c r="AR44" s="62">
        <f>VLOOKUP($A44,'ADR Raw Data'!$B$6:$BE$43,'ADR Raw Data'!AE$1,FALSE)</f>
        <v>8.1659780890171003</v>
      </c>
      <c r="AS44" s="50"/>
      <c r="AT44" s="64">
        <f>VLOOKUP($A44,'RevPAR Raw Data'!$B$6:$BE$43,'RevPAR Raw Data'!G$1,FALSE)</f>
        <v>41.0358671789242</v>
      </c>
      <c r="AU44" s="65">
        <f>VLOOKUP($A44,'RevPAR Raw Data'!$B$6:$BE$43,'RevPAR Raw Data'!H$1,FALSE)</f>
        <v>48.627542078302199</v>
      </c>
      <c r="AV44" s="65">
        <f>VLOOKUP($A44,'RevPAR Raw Data'!$B$6:$BE$43,'RevPAR Raw Data'!I$1,FALSE)</f>
        <v>52.656862422246597</v>
      </c>
      <c r="AW44" s="65">
        <f>VLOOKUP($A44,'RevPAR Raw Data'!$B$6:$BE$43,'RevPAR Raw Data'!J$1,FALSE)</f>
        <v>54.111831320892698</v>
      </c>
      <c r="AX44" s="65">
        <f>VLOOKUP($A44,'RevPAR Raw Data'!$B$6:$BE$43,'RevPAR Raw Data'!K$1,FALSE)</f>
        <v>54.427376509330401</v>
      </c>
      <c r="AY44" s="66">
        <f>VLOOKUP($A44,'RevPAR Raw Data'!$B$6:$BE$43,'RevPAR Raw Data'!L$1,FALSE)</f>
        <v>50.171895901939202</v>
      </c>
      <c r="AZ44" s="65">
        <f>VLOOKUP($A44,'RevPAR Raw Data'!$B$6:$BE$43,'RevPAR Raw Data'!N$1,FALSE)</f>
        <v>82.672453347969196</v>
      </c>
      <c r="BA44" s="65">
        <f>VLOOKUP($A44,'RevPAR Raw Data'!$B$6:$BE$43,'RevPAR Raw Data'!O$1,FALSE)</f>
        <v>84.299021222100194</v>
      </c>
      <c r="BB44" s="66">
        <f>VLOOKUP($A44,'RevPAR Raw Data'!$B$6:$BE$43,'RevPAR Raw Data'!P$1,FALSE)</f>
        <v>83.485737285034702</v>
      </c>
      <c r="BC44" s="67">
        <f>VLOOKUP($A44,'RevPAR Raw Data'!$B$6:$BE$43,'RevPAR Raw Data'!R$1,FALSE)</f>
        <v>59.690136297109397</v>
      </c>
      <c r="BD44" s="63"/>
      <c r="BE44" s="59">
        <f>VLOOKUP($A44,'RevPAR Raw Data'!$B$6:$BE$43,'RevPAR Raw Data'!T$1,FALSE)</f>
        <v>10.546250154924</v>
      </c>
      <c r="BF44" s="60">
        <f>VLOOKUP($A44,'RevPAR Raw Data'!$B$6:$BE$43,'RevPAR Raw Data'!U$1,FALSE)</f>
        <v>6.8393212811376198</v>
      </c>
      <c r="BG44" s="60">
        <f>VLOOKUP($A44,'RevPAR Raw Data'!$B$6:$BE$43,'RevPAR Raw Data'!V$1,FALSE)</f>
        <v>8.0417762518382396</v>
      </c>
      <c r="BH44" s="60">
        <f>VLOOKUP($A44,'RevPAR Raw Data'!$B$6:$BE$43,'RevPAR Raw Data'!W$1,FALSE)</f>
        <v>12.398615736912801</v>
      </c>
      <c r="BI44" s="60">
        <f>VLOOKUP($A44,'RevPAR Raw Data'!$B$6:$BE$43,'RevPAR Raw Data'!X$1,FALSE)</f>
        <v>12.8540655924511</v>
      </c>
      <c r="BJ44" s="61">
        <f>VLOOKUP($A44,'RevPAR Raw Data'!$B$6:$BE$43,'RevPAR Raw Data'!Y$1,FALSE)</f>
        <v>10.1497447042606</v>
      </c>
      <c r="BK44" s="60">
        <f>VLOOKUP($A44,'RevPAR Raw Data'!$B$6:$BE$43,'RevPAR Raw Data'!AA$1,FALSE)</f>
        <v>10.0314890657185</v>
      </c>
      <c r="BL44" s="60">
        <f>VLOOKUP($A44,'RevPAR Raw Data'!$B$6:$BE$43,'RevPAR Raw Data'!AB$1,FALSE)</f>
        <v>10.8587485467676</v>
      </c>
      <c r="BM44" s="61">
        <f>VLOOKUP($A44,'RevPAR Raw Data'!$B$6:$BE$43,'RevPAR Raw Data'!AC$1,FALSE)</f>
        <v>10.447599217438</v>
      </c>
      <c r="BN44" s="62">
        <f>VLOOKUP($A44,'RevPAR Raw Data'!$B$6:$BE$43,'RevPAR Raw Data'!AE$1,FALSE)</f>
        <v>10.268578878971899</v>
      </c>
    </row>
    <row r="45" spans="1:66" x14ac:dyDescent="0.25">
      <c r="A45" s="83" t="s">
        <v>84</v>
      </c>
      <c r="B45" s="59">
        <f>VLOOKUP($A45,'Occupancy Raw Data'!$B$8:$BE$45,'Occupancy Raw Data'!G$3,FALSE)</f>
        <v>45.553309752400203</v>
      </c>
      <c r="C45" s="60">
        <f>VLOOKUP($A45,'Occupancy Raw Data'!$B$8:$BE$45,'Occupancy Raw Data'!H$3,FALSE)</f>
        <v>59.449216776149498</v>
      </c>
      <c r="D45" s="60">
        <f>VLOOKUP($A45,'Occupancy Raw Data'!$B$8:$BE$45,'Occupancy Raw Data'!I$3,FALSE)</f>
        <v>62.733703890853903</v>
      </c>
      <c r="E45" s="60">
        <f>VLOOKUP($A45,'Occupancy Raw Data'!$B$8:$BE$45,'Occupancy Raw Data'!J$3,FALSE)</f>
        <v>61.445174330469897</v>
      </c>
      <c r="F45" s="60">
        <f>VLOOKUP($A45,'Occupancy Raw Data'!$B$8:$BE$45,'Occupancy Raw Data'!K$3,FALSE)</f>
        <v>57.680646791308703</v>
      </c>
      <c r="G45" s="61">
        <f>VLOOKUP($A45,'Occupancy Raw Data'!$B$8:$BE$45,'Occupancy Raw Data'!L$3,FALSE)</f>
        <v>57.372410308236397</v>
      </c>
      <c r="H45" s="60">
        <f>VLOOKUP($A45,'Occupancy Raw Data'!$B$8:$BE$45,'Occupancy Raw Data'!N$3,FALSE)</f>
        <v>63.365336028297101</v>
      </c>
      <c r="I45" s="60">
        <f>VLOOKUP($A45,'Occupancy Raw Data'!$B$8:$BE$45,'Occupancy Raw Data'!O$3,FALSE)</f>
        <v>60.737746336533597</v>
      </c>
      <c r="J45" s="61">
        <f>VLOOKUP($A45,'Occupancy Raw Data'!$B$8:$BE$45,'Occupancy Raw Data'!P$3,FALSE)</f>
        <v>62.051541182415299</v>
      </c>
      <c r="K45" s="62">
        <f>VLOOKUP($A45,'Occupancy Raw Data'!$B$8:$BE$45,'Occupancy Raw Data'!R$3,FALSE)</f>
        <v>58.709304843716097</v>
      </c>
      <c r="L45" s="63"/>
      <c r="M45" s="59">
        <f>VLOOKUP($A45,'Occupancy Raw Data'!$B$8:$BE$45,'Occupancy Raw Data'!T$3,FALSE)</f>
        <v>-4.4779908316989401</v>
      </c>
      <c r="N45" s="60">
        <f>VLOOKUP($A45,'Occupancy Raw Data'!$B$8:$BE$45,'Occupancy Raw Data'!U$3,FALSE)</f>
        <v>2.4192555338451398</v>
      </c>
      <c r="O45" s="60">
        <f>VLOOKUP($A45,'Occupancy Raw Data'!$B$8:$BE$45,'Occupancy Raw Data'!V$3,FALSE)</f>
        <v>5.0159550544993001</v>
      </c>
      <c r="P45" s="60">
        <f>VLOOKUP($A45,'Occupancy Raw Data'!$B$8:$BE$45,'Occupancy Raw Data'!W$3,FALSE)</f>
        <v>4.2251264671510098</v>
      </c>
      <c r="Q45" s="60">
        <f>VLOOKUP($A45,'Occupancy Raw Data'!$B$8:$BE$45,'Occupancy Raw Data'!X$3,FALSE)</f>
        <v>4.0828079520470801</v>
      </c>
      <c r="R45" s="61">
        <f>VLOOKUP($A45,'Occupancy Raw Data'!$B$8:$BE$45,'Occupancy Raw Data'!Y$3,FALSE)</f>
        <v>2.50806589507547</v>
      </c>
      <c r="S45" s="60">
        <f>VLOOKUP($A45,'Occupancy Raw Data'!$B$8:$BE$45,'Occupancy Raw Data'!AA$3,FALSE)</f>
        <v>14.2365051621258</v>
      </c>
      <c r="T45" s="60">
        <f>VLOOKUP($A45,'Occupancy Raw Data'!$B$8:$BE$45,'Occupancy Raw Data'!AB$3,FALSE)</f>
        <v>7.3964884976938503</v>
      </c>
      <c r="U45" s="61">
        <f>VLOOKUP($A45,'Occupancy Raw Data'!$B$8:$BE$45,'Occupancy Raw Data'!AC$3,FALSE)</f>
        <v>10.783337786328</v>
      </c>
      <c r="V45" s="62">
        <f>VLOOKUP($A45,'Occupancy Raw Data'!$B$8:$BE$45,'Occupancy Raw Data'!AE$3,FALSE)</f>
        <v>4.8737247089020199</v>
      </c>
      <c r="W45" s="63"/>
      <c r="X45" s="64">
        <f>VLOOKUP($A45,'ADR Raw Data'!$B$6:$BE$43,'ADR Raw Data'!G$1,FALSE)</f>
        <v>86.224259567387605</v>
      </c>
      <c r="Y45" s="65">
        <f>VLOOKUP($A45,'ADR Raw Data'!$B$6:$BE$43,'ADR Raw Data'!H$1,FALSE)</f>
        <v>93.2478198045048</v>
      </c>
      <c r="Z45" s="65">
        <f>VLOOKUP($A45,'ADR Raw Data'!$B$6:$BE$43,'ADR Raw Data'!I$1,FALSE)</f>
        <v>94.181457913813901</v>
      </c>
      <c r="AA45" s="65">
        <f>VLOOKUP($A45,'ADR Raw Data'!$B$6:$BE$43,'ADR Raw Data'!J$1,FALSE)</f>
        <v>92.587808388157796</v>
      </c>
      <c r="AB45" s="65">
        <f>VLOOKUP($A45,'ADR Raw Data'!$B$6:$BE$43,'ADR Raw Data'!K$1,FALSE)</f>
        <v>91.614984669294699</v>
      </c>
      <c r="AC45" s="66">
        <f>VLOOKUP($A45,'ADR Raw Data'!$B$6:$BE$43,'ADR Raw Data'!L$1,FALSE)</f>
        <v>91.866970230755598</v>
      </c>
      <c r="AD45" s="65">
        <f>VLOOKUP($A45,'ADR Raw Data'!$B$6:$BE$43,'ADR Raw Data'!N$1,FALSE)</f>
        <v>98.307496012759103</v>
      </c>
      <c r="AE45" s="65">
        <f>VLOOKUP($A45,'ADR Raw Data'!$B$6:$BE$43,'ADR Raw Data'!O$1,FALSE)</f>
        <v>98.073074043261201</v>
      </c>
      <c r="AF45" s="66">
        <f>VLOOKUP($A45,'ADR Raw Data'!$B$6:$BE$43,'ADR Raw Data'!P$1,FALSE)</f>
        <v>98.192766693810995</v>
      </c>
      <c r="AG45" s="67">
        <f>VLOOKUP($A45,'ADR Raw Data'!$B$6:$BE$43,'ADR Raw Data'!R$1,FALSE)</f>
        <v>93.777231648837997</v>
      </c>
      <c r="AH45" s="63"/>
      <c r="AI45" s="59">
        <f>VLOOKUP($A45,'ADR Raw Data'!$B$6:$BE$43,'ADR Raw Data'!T$1,FALSE)</f>
        <v>0.31587740556865901</v>
      </c>
      <c r="AJ45" s="60">
        <f>VLOOKUP($A45,'ADR Raw Data'!$B$6:$BE$43,'ADR Raw Data'!U$1,FALSE)</f>
        <v>5.2950384529725003</v>
      </c>
      <c r="AK45" s="60">
        <f>VLOOKUP($A45,'ADR Raw Data'!$B$6:$BE$43,'ADR Raw Data'!V$1,FALSE)</f>
        <v>6.1211053341852999</v>
      </c>
      <c r="AL45" s="60">
        <f>VLOOKUP($A45,'ADR Raw Data'!$B$6:$BE$43,'ADR Raw Data'!W$1,FALSE)</f>
        <v>4.5019483636255302</v>
      </c>
      <c r="AM45" s="60">
        <f>VLOOKUP($A45,'ADR Raw Data'!$B$6:$BE$43,'ADR Raw Data'!X$1,FALSE)</f>
        <v>6.5928775081307602</v>
      </c>
      <c r="AN45" s="61">
        <f>VLOOKUP($A45,'ADR Raw Data'!$B$6:$BE$43,'ADR Raw Data'!Y$1,FALSE)</f>
        <v>4.8149279049320199</v>
      </c>
      <c r="AO45" s="60">
        <f>VLOOKUP($A45,'ADR Raw Data'!$B$6:$BE$43,'ADR Raw Data'!AA$1,FALSE)</f>
        <v>5.37839598034408</v>
      </c>
      <c r="AP45" s="60">
        <f>VLOOKUP($A45,'ADR Raw Data'!$B$6:$BE$43,'ADR Raw Data'!AB$1,FALSE)</f>
        <v>3.46869621035767</v>
      </c>
      <c r="AQ45" s="61">
        <f>VLOOKUP($A45,'ADR Raw Data'!$B$6:$BE$43,'ADR Raw Data'!AC$1,FALSE)</f>
        <v>4.4105453284414198</v>
      </c>
      <c r="AR45" s="62">
        <f>VLOOKUP($A45,'ADR Raw Data'!$B$6:$BE$43,'ADR Raw Data'!AE$1,FALSE)</f>
        <v>4.8073099494585403</v>
      </c>
      <c r="AS45" s="50"/>
      <c r="AT45" s="64">
        <f>VLOOKUP($A45,'RevPAR Raw Data'!$B$6:$BE$43,'RevPAR Raw Data'!G$1,FALSE)</f>
        <v>39.278004042445602</v>
      </c>
      <c r="AU45" s="65">
        <f>VLOOKUP($A45,'RevPAR Raw Data'!$B$6:$BE$43,'RevPAR Raw Data'!H$1,FALSE)</f>
        <v>55.435098534613402</v>
      </c>
      <c r="AV45" s="65">
        <f>VLOOKUP($A45,'RevPAR Raw Data'!$B$6:$BE$43,'RevPAR Raw Data'!I$1,FALSE)</f>
        <v>59.083516927741201</v>
      </c>
      <c r="AW45" s="65">
        <f>VLOOKUP($A45,'RevPAR Raw Data'!$B$6:$BE$43,'RevPAR Raw Data'!J$1,FALSE)</f>
        <v>56.890740272865003</v>
      </c>
      <c r="AX45" s="65">
        <f>VLOOKUP($A45,'RevPAR Raw Data'!$B$6:$BE$43,'RevPAR Raw Data'!K$1,FALSE)</f>
        <v>52.844115715007497</v>
      </c>
      <c r="AY45" s="66">
        <f>VLOOKUP($A45,'RevPAR Raw Data'!$B$6:$BE$43,'RevPAR Raw Data'!L$1,FALSE)</f>
        <v>52.706295098534603</v>
      </c>
      <c r="AZ45" s="65">
        <f>VLOOKUP($A45,'RevPAR Raw Data'!$B$6:$BE$43,'RevPAR Raw Data'!N$1,FALSE)</f>
        <v>62.2928751894896</v>
      </c>
      <c r="BA45" s="65">
        <f>VLOOKUP($A45,'RevPAR Raw Data'!$B$6:$BE$43,'RevPAR Raw Data'!O$1,FALSE)</f>
        <v>59.5673749368367</v>
      </c>
      <c r="BB45" s="66">
        <f>VLOOKUP($A45,'RevPAR Raw Data'!$B$6:$BE$43,'RevPAR Raw Data'!P$1,FALSE)</f>
        <v>60.930125063163203</v>
      </c>
      <c r="BC45" s="67">
        <f>VLOOKUP($A45,'RevPAR Raw Data'!$B$6:$BE$43,'RevPAR Raw Data'!R$1,FALSE)</f>
        <v>55.055960802714203</v>
      </c>
      <c r="BD45" s="63"/>
      <c r="BE45" s="59">
        <f>VLOOKUP($A45,'RevPAR Raw Data'!$B$6:$BE$43,'RevPAR Raw Data'!T$1,FALSE)</f>
        <v>-4.1762583873910497</v>
      </c>
      <c r="BF45" s="60">
        <f>VLOOKUP($A45,'RevPAR Raw Data'!$B$6:$BE$43,'RevPAR Raw Data'!U$1,FALSE)</f>
        <v>7.8423944976104103</v>
      </c>
      <c r="BG45" s="60">
        <f>VLOOKUP($A45,'RevPAR Raw Data'!$B$6:$BE$43,'RevPAR Raw Data'!V$1,FALSE)</f>
        <v>11.444092281085901</v>
      </c>
      <c r="BH45" s="60">
        <f>VLOOKUP($A45,'RevPAR Raw Data'!$B$6:$BE$43,'RevPAR Raw Data'!W$1,FALSE)</f>
        <v>8.9172878426255604</v>
      </c>
      <c r="BI45" s="60">
        <f>VLOOKUP($A45,'RevPAR Raw Data'!$B$6:$BE$43,'RevPAR Raw Data'!X$1,FALSE)</f>
        <v>10.944859987348501</v>
      </c>
      <c r="BJ45" s="61">
        <f>VLOOKUP($A45,'RevPAR Raw Data'!$B$6:$BE$43,'RevPAR Raw Data'!Y$1,FALSE)</f>
        <v>7.4437553646635699</v>
      </c>
      <c r="BK45" s="60">
        <f>VLOOKUP($A45,'RevPAR Raw Data'!$B$6:$BE$43,'RevPAR Raw Data'!AA$1,FALSE)</f>
        <v>20.380596763851099</v>
      </c>
      <c r="BL45" s="60">
        <f>VLOOKUP($A45,'RevPAR Raw Data'!$B$6:$BE$43,'RevPAR Raw Data'!AB$1,FALSE)</f>
        <v>11.1217464242705</v>
      </c>
      <c r="BM45" s="61">
        <f>VLOOKUP($A45,'RevPAR Raw Data'!$B$6:$BE$43,'RevPAR Raw Data'!AC$1,FALSE)</f>
        <v>15.6694871157544</v>
      </c>
      <c r="BN45" s="62">
        <f>VLOOKUP($A45,'RevPAR Raw Data'!$B$6:$BE$43,'RevPAR Raw Data'!AE$1,FALSE)</f>
        <v>9.9153297112008296</v>
      </c>
    </row>
    <row r="46" spans="1:66" x14ac:dyDescent="0.25">
      <c r="A46" s="84" t="s">
        <v>85</v>
      </c>
      <c r="B46" s="59">
        <f>VLOOKUP($A46,'Occupancy Raw Data'!$B$8:$BE$45,'Occupancy Raw Data'!G$3,FALSE)</f>
        <v>37.736802222783503</v>
      </c>
      <c r="C46" s="60">
        <f>VLOOKUP($A46,'Occupancy Raw Data'!$B$8:$BE$45,'Occupancy Raw Data'!H$3,FALSE)</f>
        <v>49.027532205102197</v>
      </c>
      <c r="D46" s="60">
        <f>VLOOKUP($A46,'Occupancy Raw Data'!$B$8:$BE$45,'Occupancy Raw Data'!I$3,FALSE)</f>
        <v>49.381156857792298</v>
      </c>
      <c r="E46" s="60">
        <f>VLOOKUP($A46,'Occupancy Raw Data'!$B$8:$BE$45,'Occupancy Raw Data'!J$3,FALSE)</f>
        <v>50.492548623389702</v>
      </c>
      <c r="F46" s="60">
        <f>VLOOKUP($A46,'Occupancy Raw Data'!$B$8:$BE$45,'Occupancy Raw Data'!K$3,FALSE)</f>
        <v>49.633745895428099</v>
      </c>
      <c r="G46" s="61">
        <f>VLOOKUP($A46,'Occupancy Raw Data'!$B$8:$BE$45,'Occupancy Raw Data'!L$3,FALSE)</f>
        <v>47.254357160899197</v>
      </c>
      <c r="H46" s="60">
        <f>VLOOKUP($A46,'Occupancy Raw Data'!$B$8:$BE$45,'Occupancy Raw Data'!N$3,FALSE)</f>
        <v>51.907047234149999</v>
      </c>
      <c r="I46" s="60">
        <f>VLOOKUP($A46,'Occupancy Raw Data'!$B$8:$BE$45,'Occupancy Raw Data'!O$3,FALSE)</f>
        <v>47.133114422833998</v>
      </c>
      <c r="J46" s="61">
        <f>VLOOKUP($A46,'Occupancy Raw Data'!$B$8:$BE$45,'Occupancy Raw Data'!P$3,FALSE)</f>
        <v>49.520080828491999</v>
      </c>
      <c r="K46" s="62">
        <f>VLOOKUP($A46,'Occupancy Raw Data'!$B$8:$BE$45,'Occupancy Raw Data'!R$3,FALSE)</f>
        <v>47.901706780211398</v>
      </c>
      <c r="L46" s="63"/>
      <c r="M46" s="59">
        <f>VLOOKUP($A46,'Occupancy Raw Data'!$B$8:$BE$45,'Occupancy Raw Data'!T$3,FALSE)</f>
        <v>4.9806447369442699</v>
      </c>
      <c r="N46" s="60">
        <f>VLOOKUP($A46,'Occupancy Raw Data'!$B$8:$BE$45,'Occupancy Raw Data'!U$3,FALSE)</f>
        <v>3.57587962692855</v>
      </c>
      <c r="O46" s="60">
        <f>VLOOKUP($A46,'Occupancy Raw Data'!$B$8:$BE$45,'Occupancy Raw Data'!V$3,FALSE)</f>
        <v>-1.74861392908977</v>
      </c>
      <c r="P46" s="60">
        <f>VLOOKUP($A46,'Occupancy Raw Data'!$B$8:$BE$45,'Occupancy Raw Data'!W$3,FALSE)</f>
        <v>2.34220922558996</v>
      </c>
      <c r="Q46" s="60">
        <f>VLOOKUP($A46,'Occupancy Raw Data'!$B$8:$BE$45,'Occupancy Raw Data'!X$3,FALSE)</f>
        <v>-2.10698117240173</v>
      </c>
      <c r="R46" s="61">
        <f>VLOOKUP($A46,'Occupancy Raw Data'!$B$8:$BE$45,'Occupancy Raw Data'!Y$3,FALSE)</f>
        <v>1.15225560239237</v>
      </c>
      <c r="S46" s="60">
        <f>VLOOKUP($A46,'Occupancy Raw Data'!$B$8:$BE$45,'Occupancy Raw Data'!AA$3,FALSE)</f>
        <v>-6.9086016961804404</v>
      </c>
      <c r="T46" s="60">
        <f>VLOOKUP($A46,'Occupancy Raw Data'!$B$8:$BE$45,'Occupancy Raw Data'!AB$3,FALSE)</f>
        <v>-9.2722932581482702</v>
      </c>
      <c r="U46" s="61">
        <f>VLOOKUP($A46,'Occupancy Raw Data'!$B$8:$BE$45,'Occupancy Raw Data'!AC$3,FALSE)</f>
        <v>-8.0486513620372193</v>
      </c>
      <c r="V46" s="62">
        <f>VLOOKUP($A46,'Occupancy Raw Data'!$B$8:$BE$45,'Occupancy Raw Data'!AE$3,FALSE)</f>
        <v>-1.75150465207582</v>
      </c>
      <c r="W46" s="63"/>
      <c r="X46" s="64">
        <f>VLOOKUP($A46,'ADR Raw Data'!$B$6:$BE$43,'ADR Raw Data'!G$1,FALSE)</f>
        <v>91.639772423025406</v>
      </c>
      <c r="Y46" s="65">
        <f>VLOOKUP($A46,'ADR Raw Data'!$B$6:$BE$43,'ADR Raw Data'!H$1,FALSE)</f>
        <v>95.933382277176705</v>
      </c>
      <c r="Z46" s="65">
        <f>VLOOKUP($A46,'ADR Raw Data'!$B$6:$BE$43,'ADR Raw Data'!I$1,FALSE)</f>
        <v>94.9380076726342</v>
      </c>
      <c r="AA46" s="65">
        <f>VLOOKUP($A46,'ADR Raw Data'!$B$6:$BE$43,'ADR Raw Data'!J$1,FALSE)</f>
        <v>94.811308154076997</v>
      </c>
      <c r="AB46" s="65">
        <f>VLOOKUP($A46,'ADR Raw Data'!$B$6:$BE$43,'ADR Raw Data'!K$1,FALSE)</f>
        <v>97.0062035623409</v>
      </c>
      <c r="AC46" s="66">
        <f>VLOOKUP($A46,'ADR Raw Data'!$B$6:$BE$43,'ADR Raw Data'!L$1,FALSE)</f>
        <v>95.025156617489799</v>
      </c>
      <c r="AD46" s="65">
        <f>VLOOKUP($A46,'ADR Raw Data'!$B$6:$BE$43,'ADR Raw Data'!N$1,FALSE)</f>
        <v>110.67659854014499</v>
      </c>
      <c r="AE46" s="65">
        <f>VLOOKUP($A46,'ADR Raw Data'!$B$6:$BE$43,'ADR Raw Data'!O$1,FALSE)</f>
        <v>107.90268756698801</v>
      </c>
      <c r="AF46" s="66">
        <f>VLOOKUP($A46,'ADR Raw Data'!$B$6:$BE$43,'ADR Raw Data'!P$1,FALSE)</f>
        <v>109.356497067074</v>
      </c>
      <c r="AG46" s="67">
        <f>VLOOKUP($A46,'ADR Raw Data'!$B$6:$BE$43,'ADR Raw Data'!R$1,FALSE)</f>
        <v>99.258164971751398</v>
      </c>
      <c r="AH46" s="63"/>
      <c r="AI46" s="59">
        <f>VLOOKUP($A46,'ADR Raw Data'!$B$6:$BE$43,'ADR Raw Data'!T$1,FALSE)</f>
        <v>-2.6755056201862502</v>
      </c>
      <c r="AJ46" s="60">
        <f>VLOOKUP($A46,'ADR Raw Data'!$B$6:$BE$43,'ADR Raw Data'!U$1,FALSE)</f>
        <v>5.6748952250510296</v>
      </c>
      <c r="AK46" s="60">
        <f>VLOOKUP($A46,'ADR Raw Data'!$B$6:$BE$43,'ADR Raw Data'!V$1,FALSE)</f>
        <v>3.3708147820788401</v>
      </c>
      <c r="AL46" s="60">
        <f>VLOOKUP($A46,'ADR Raw Data'!$B$6:$BE$43,'ADR Raw Data'!W$1,FALSE)</f>
        <v>6.7758312527614599</v>
      </c>
      <c r="AM46" s="60">
        <f>VLOOKUP($A46,'ADR Raw Data'!$B$6:$BE$43,'ADR Raw Data'!X$1,FALSE)</f>
        <v>6.4408593246048298</v>
      </c>
      <c r="AN46" s="61">
        <f>VLOOKUP($A46,'ADR Raw Data'!$B$6:$BE$43,'ADR Raw Data'!Y$1,FALSE)</f>
        <v>4.2092385539998398</v>
      </c>
      <c r="AO46" s="60">
        <f>VLOOKUP($A46,'ADR Raw Data'!$B$6:$BE$43,'ADR Raw Data'!AA$1,FALSE)</f>
        <v>6.5501944543095396</v>
      </c>
      <c r="AP46" s="60">
        <f>VLOOKUP($A46,'ADR Raw Data'!$B$6:$BE$43,'ADR Raw Data'!AB$1,FALSE)</f>
        <v>2.42398357395302</v>
      </c>
      <c r="AQ46" s="61">
        <f>VLOOKUP($A46,'ADR Raw Data'!$B$6:$BE$43,'ADR Raw Data'!AC$1,FALSE)</f>
        <v>4.5625315377053397</v>
      </c>
      <c r="AR46" s="62">
        <f>VLOOKUP($A46,'ADR Raw Data'!$B$6:$BE$43,'ADR Raw Data'!AE$1,FALSE)</f>
        <v>4.0276305285911196</v>
      </c>
      <c r="AS46" s="50"/>
      <c r="AT46" s="64">
        <f>VLOOKUP($A46,'RevPAR Raw Data'!$B$6:$BE$43,'RevPAR Raw Data'!G$1,FALSE)</f>
        <v>34.581919676685999</v>
      </c>
      <c r="AU46" s="65">
        <f>VLOOKUP($A46,'RevPAR Raw Data'!$B$6:$BE$43,'RevPAR Raw Data'!H$1,FALSE)</f>
        <v>47.033769891386697</v>
      </c>
      <c r="AV46" s="65">
        <f>VLOOKUP($A46,'RevPAR Raw Data'!$B$6:$BE$43,'RevPAR Raw Data'!I$1,FALSE)</f>
        <v>46.881486486486402</v>
      </c>
      <c r="AW46" s="65">
        <f>VLOOKUP($A46,'RevPAR Raw Data'!$B$6:$BE$43,'RevPAR Raw Data'!J$1,FALSE)</f>
        <v>47.872645870169201</v>
      </c>
      <c r="AX46" s="65">
        <f>VLOOKUP($A46,'RevPAR Raw Data'!$B$6:$BE$43,'RevPAR Raw Data'!K$1,FALSE)</f>
        <v>48.147812578934001</v>
      </c>
      <c r="AY46" s="66">
        <f>VLOOKUP($A46,'RevPAR Raw Data'!$B$6:$BE$43,'RevPAR Raw Data'!L$1,FALSE)</f>
        <v>44.903526900732501</v>
      </c>
      <c r="AZ46" s="65">
        <f>VLOOKUP($A46,'RevPAR Raw Data'!$B$6:$BE$43,'RevPAR Raw Data'!N$1,FALSE)</f>
        <v>57.448954281384097</v>
      </c>
      <c r="BA46" s="65">
        <f>VLOOKUP($A46,'RevPAR Raw Data'!$B$6:$BE$43,'RevPAR Raw Data'!O$1,FALSE)</f>
        <v>50.857897196261597</v>
      </c>
      <c r="BB46" s="66">
        <f>VLOOKUP($A46,'RevPAR Raw Data'!$B$6:$BE$43,'RevPAR Raw Data'!P$1,FALSE)</f>
        <v>54.153425738822897</v>
      </c>
      <c r="BC46" s="67">
        <f>VLOOKUP($A46,'RevPAR Raw Data'!$B$6:$BE$43,'RevPAR Raw Data'!R$1,FALSE)</f>
        <v>47.546355140186897</v>
      </c>
      <c r="BD46" s="63"/>
      <c r="BE46" s="59">
        <f>VLOOKUP($A46,'RevPAR Raw Data'!$B$6:$BE$43,'RevPAR Raw Data'!T$1,FALSE)</f>
        <v>2.1718816868995598</v>
      </c>
      <c r="BF46" s="60">
        <f>VLOOKUP($A46,'RevPAR Raw Data'!$B$6:$BE$43,'RevPAR Raw Data'!U$1,FALSE)</f>
        <v>9.4537022741817296</v>
      </c>
      <c r="BG46" s="60">
        <f>VLOOKUP($A46,'RevPAR Raw Data'!$B$6:$BE$43,'RevPAR Raw Data'!V$1,FALSE)</f>
        <v>1.56325831618582</v>
      </c>
      <c r="BH46" s="60">
        <f>VLOOKUP($A46,'RevPAR Raw Data'!$B$6:$BE$43,'RevPAR Raw Data'!W$1,FALSE)</f>
        <v>9.2767446230640207</v>
      </c>
      <c r="BI46" s="60">
        <f>VLOOKUP($A46,'RevPAR Raw Data'!$B$6:$BE$43,'RevPAR Raw Data'!X$1,FALSE)</f>
        <v>4.1981704588927897</v>
      </c>
      <c r="BJ46" s="61">
        <f>VLOOKUP($A46,'RevPAR Raw Data'!$B$6:$BE$43,'RevPAR Raw Data'!Y$1,FALSE)</f>
        <v>5.40999534344874</v>
      </c>
      <c r="BK46" s="60">
        <f>VLOOKUP($A46,'RevPAR Raw Data'!$B$6:$BE$43,'RevPAR Raw Data'!AA$1,FALSE)</f>
        <v>-0.81093408704444203</v>
      </c>
      <c r="BL46" s="60">
        <f>VLOOKUP($A46,'RevPAR Raw Data'!$B$6:$BE$43,'RevPAR Raw Data'!AB$1,FALSE)</f>
        <v>-7.0730685497015102</v>
      </c>
      <c r="BM46" s="61">
        <f>VLOOKUP($A46,'RevPAR Raw Data'!$B$6:$BE$43,'RevPAR Raw Data'!AC$1,FALSE)</f>
        <v>-3.8533420810847701</v>
      </c>
      <c r="BN46" s="62">
        <f>VLOOKUP($A46,'RevPAR Raw Data'!$B$6:$BE$43,'RevPAR Raw Data'!AE$1,FALSE)</f>
        <v>2.20558174043859</v>
      </c>
    </row>
    <row r="47" spans="1:66" x14ac:dyDescent="0.25">
      <c r="A47" s="81" t="s">
        <v>86</v>
      </c>
      <c r="B47" s="59">
        <f>VLOOKUP($A47,'Occupancy Raw Data'!$B$8:$BE$45,'Occupancy Raw Data'!G$3,FALSE)</f>
        <v>39.6313364055299</v>
      </c>
      <c r="C47" s="60">
        <f>VLOOKUP($A47,'Occupancy Raw Data'!$B$8:$BE$45,'Occupancy Raw Data'!H$3,FALSE)</f>
        <v>54.114549045424603</v>
      </c>
      <c r="D47" s="60">
        <f>VLOOKUP($A47,'Occupancy Raw Data'!$B$8:$BE$45,'Occupancy Raw Data'!I$3,FALSE)</f>
        <v>57.472021066491102</v>
      </c>
      <c r="E47" s="60">
        <f>VLOOKUP($A47,'Occupancy Raw Data'!$B$8:$BE$45,'Occupancy Raw Data'!J$3,FALSE)</f>
        <v>57.669519420671399</v>
      </c>
      <c r="F47" s="60">
        <f>VLOOKUP($A47,'Occupancy Raw Data'!$B$8:$BE$45,'Occupancy Raw Data'!K$3,FALSE)</f>
        <v>49.572086899275803</v>
      </c>
      <c r="G47" s="61">
        <f>VLOOKUP($A47,'Occupancy Raw Data'!$B$8:$BE$45,'Occupancy Raw Data'!L$3,FALSE)</f>
        <v>51.6919025674786</v>
      </c>
      <c r="H47" s="60">
        <f>VLOOKUP($A47,'Occupancy Raw Data'!$B$8:$BE$45,'Occupancy Raw Data'!N$3,FALSE)</f>
        <v>50.1645819618169</v>
      </c>
      <c r="I47" s="60">
        <f>VLOOKUP($A47,'Occupancy Raw Data'!$B$8:$BE$45,'Occupancy Raw Data'!O$3,FALSE)</f>
        <v>43.186306780776803</v>
      </c>
      <c r="J47" s="61">
        <f>VLOOKUP($A47,'Occupancy Raw Data'!$B$8:$BE$45,'Occupancy Raw Data'!P$3,FALSE)</f>
        <v>46.675444371296898</v>
      </c>
      <c r="K47" s="62">
        <f>VLOOKUP($A47,'Occupancy Raw Data'!$B$8:$BE$45,'Occupancy Raw Data'!R$3,FALSE)</f>
        <v>50.258628797140901</v>
      </c>
      <c r="L47" s="63"/>
      <c r="M47" s="59">
        <f>VLOOKUP($A47,'Occupancy Raw Data'!$B$8:$BE$45,'Occupancy Raw Data'!T$3,FALSE)</f>
        <v>5.6140350877192899</v>
      </c>
      <c r="N47" s="60">
        <f>VLOOKUP($A47,'Occupancy Raw Data'!$B$8:$BE$45,'Occupancy Raw Data'!U$3,FALSE)</f>
        <v>0.98280098280098205</v>
      </c>
      <c r="O47" s="60">
        <f>VLOOKUP($A47,'Occupancy Raw Data'!$B$8:$BE$45,'Occupancy Raw Data'!V$3,FALSE)</f>
        <v>3.0696576151121602</v>
      </c>
      <c r="P47" s="60">
        <f>VLOOKUP($A47,'Occupancy Raw Data'!$B$8:$BE$45,'Occupancy Raw Data'!W$3,FALSE)</f>
        <v>3.3018867924528301</v>
      </c>
      <c r="Q47" s="60">
        <f>VLOOKUP($A47,'Occupancy Raw Data'!$B$8:$BE$45,'Occupancy Raw Data'!X$3,FALSE)</f>
        <v>3.1506849315068401</v>
      </c>
      <c r="R47" s="61">
        <f>VLOOKUP($A47,'Occupancy Raw Data'!$B$8:$BE$45,'Occupancy Raw Data'!Y$3,FALSE)</f>
        <v>3.0716723549488001</v>
      </c>
      <c r="S47" s="60">
        <f>VLOOKUP($A47,'Occupancy Raw Data'!$B$8:$BE$45,'Occupancy Raw Data'!AA$3,FALSE)</f>
        <v>3.9563437926330098</v>
      </c>
      <c r="T47" s="60">
        <f>VLOOKUP($A47,'Occupancy Raw Data'!$B$8:$BE$45,'Occupancy Raw Data'!AB$3,FALSE)</f>
        <v>-5.7471264367816</v>
      </c>
      <c r="U47" s="61">
        <f>VLOOKUP($A47,'Occupancy Raw Data'!$B$8:$BE$45,'Occupancy Raw Data'!AC$3,FALSE)</f>
        <v>-0.76976906927921596</v>
      </c>
      <c r="V47" s="62">
        <f>VLOOKUP($A47,'Occupancy Raw Data'!$B$8:$BE$45,'Occupancy Raw Data'!AE$3,FALSE)</f>
        <v>2.0236731576937701</v>
      </c>
      <c r="W47" s="63"/>
      <c r="X47" s="64">
        <f>VLOOKUP($A47,'ADR Raw Data'!$B$6:$BE$43,'ADR Raw Data'!G$1,FALSE)</f>
        <v>80.196677740863706</v>
      </c>
      <c r="Y47" s="65">
        <f>VLOOKUP($A47,'ADR Raw Data'!$B$6:$BE$43,'ADR Raw Data'!H$1,FALSE)</f>
        <v>85.2206204379562</v>
      </c>
      <c r="Z47" s="65">
        <f>VLOOKUP($A47,'ADR Raw Data'!$B$6:$BE$43,'ADR Raw Data'!I$1,FALSE)</f>
        <v>87.972966781214197</v>
      </c>
      <c r="AA47" s="65">
        <f>VLOOKUP($A47,'ADR Raw Data'!$B$6:$BE$43,'ADR Raw Data'!J$1,FALSE)</f>
        <v>88.4381506849315</v>
      </c>
      <c r="AB47" s="65">
        <f>VLOOKUP($A47,'ADR Raw Data'!$B$6:$BE$43,'ADR Raw Data'!K$1,FALSE)</f>
        <v>90.005378486055704</v>
      </c>
      <c r="AC47" s="66">
        <f>VLOOKUP($A47,'ADR Raw Data'!$B$6:$BE$43,'ADR Raw Data'!L$1,FALSE)</f>
        <v>86.697916454406496</v>
      </c>
      <c r="AD47" s="65">
        <f>VLOOKUP($A47,'ADR Raw Data'!$B$6:$BE$43,'ADR Raw Data'!N$1,FALSE)</f>
        <v>95.509658792650896</v>
      </c>
      <c r="AE47" s="65">
        <f>VLOOKUP($A47,'ADR Raw Data'!$B$6:$BE$43,'ADR Raw Data'!O$1,FALSE)</f>
        <v>96.596737804878003</v>
      </c>
      <c r="AF47" s="66">
        <f>VLOOKUP($A47,'ADR Raw Data'!$B$6:$BE$43,'ADR Raw Data'!P$1,FALSE)</f>
        <v>96.012566995768594</v>
      </c>
      <c r="AG47" s="67">
        <f>VLOOKUP($A47,'ADR Raw Data'!$B$6:$BE$43,'ADR Raw Data'!R$1,FALSE)</f>
        <v>89.1695059880239</v>
      </c>
      <c r="AH47" s="63"/>
      <c r="AI47" s="59">
        <f>VLOOKUP($A47,'ADR Raw Data'!$B$6:$BE$43,'ADR Raw Data'!T$1,FALSE)</f>
        <v>4.2101284392598899</v>
      </c>
      <c r="AJ47" s="60">
        <f>VLOOKUP($A47,'ADR Raw Data'!$B$6:$BE$43,'ADR Raw Data'!U$1,FALSE)</f>
        <v>4.7157781166962902</v>
      </c>
      <c r="AK47" s="60">
        <f>VLOOKUP($A47,'ADR Raw Data'!$B$6:$BE$43,'ADR Raw Data'!V$1,FALSE)</f>
        <v>5.7838137255823296</v>
      </c>
      <c r="AL47" s="60">
        <f>VLOOKUP($A47,'ADR Raw Data'!$B$6:$BE$43,'ADR Raw Data'!W$1,FALSE)</f>
        <v>7.8249959503157704</v>
      </c>
      <c r="AM47" s="60">
        <f>VLOOKUP($A47,'ADR Raw Data'!$B$6:$BE$43,'ADR Raw Data'!X$1,FALSE)</f>
        <v>9.6711419302147892</v>
      </c>
      <c r="AN47" s="61">
        <f>VLOOKUP($A47,'ADR Raw Data'!$B$6:$BE$43,'ADR Raw Data'!Y$1,FALSE)</f>
        <v>6.5221259561123501</v>
      </c>
      <c r="AO47" s="60">
        <f>VLOOKUP($A47,'ADR Raw Data'!$B$6:$BE$43,'ADR Raw Data'!AA$1,FALSE)</f>
        <v>9.4509641526564998</v>
      </c>
      <c r="AP47" s="60">
        <f>VLOOKUP($A47,'ADR Raw Data'!$B$6:$BE$43,'ADR Raw Data'!AB$1,FALSE)</f>
        <v>9.6403474895826893</v>
      </c>
      <c r="AQ47" s="61">
        <f>VLOOKUP($A47,'ADR Raw Data'!$B$6:$BE$43,'ADR Raw Data'!AC$1,FALSE)</f>
        <v>9.5133654979980999</v>
      </c>
      <c r="AR47" s="62">
        <f>VLOOKUP($A47,'ADR Raw Data'!$B$6:$BE$43,'ADR Raw Data'!AE$1,FALSE)</f>
        <v>7.2993148516975301</v>
      </c>
      <c r="AS47" s="50"/>
      <c r="AT47" s="64">
        <f>VLOOKUP($A47,'RevPAR Raw Data'!$B$6:$BE$43,'RevPAR Raw Data'!G$1,FALSE)</f>
        <v>31.7830151415404</v>
      </c>
      <c r="AU47" s="65">
        <f>VLOOKUP($A47,'RevPAR Raw Data'!$B$6:$BE$43,'RevPAR Raw Data'!H$1,FALSE)</f>
        <v>46.1167544437129</v>
      </c>
      <c r="AV47" s="65">
        <f>VLOOKUP($A47,'RevPAR Raw Data'!$B$6:$BE$43,'RevPAR Raw Data'!I$1,FALSE)</f>
        <v>50.559842001316603</v>
      </c>
      <c r="AW47" s="65">
        <f>VLOOKUP($A47,'RevPAR Raw Data'!$B$6:$BE$43,'RevPAR Raw Data'!J$1,FALSE)</f>
        <v>51.001856484529199</v>
      </c>
      <c r="AX47" s="65">
        <f>VLOOKUP($A47,'RevPAR Raw Data'!$B$6:$BE$43,'RevPAR Raw Data'!K$1,FALSE)</f>
        <v>44.617544437129602</v>
      </c>
      <c r="AY47" s="66">
        <f>VLOOKUP($A47,'RevPAR Raw Data'!$B$6:$BE$43,'RevPAR Raw Data'!L$1,FALSE)</f>
        <v>44.815802501645798</v>
      </c>
      <c r="AZ47" s="65">
        <f>VLOOKUP($A47,'RevPAR Raw Data'!$B$6:$BE$43,'RevPAR Raw Data'!N$1,FALSE)</f>
        <v>47.9120210664911</v>
      </c>
      <c r="BA47" s="65">
        <f>VLOOKUP($A47,'RevPAR Raw Data'!$B$6:$BE$43,'RevPAR Raw Data'!O$1,FALSE)</f>
        <v>41.716563528637202</v>
      </c>
      <c r="BB47" s="66">
        <f>VLOOKUP($A47,'RevPAR Raw Data'!$B$6:$BE$43,'RevPAR Raw Data'!P$1,FALSE)</f>
        <v>44.814292297564101</v>
      </c>
      <c r="BC47" s="67">
        <f>VLOOKUP($A47,'RevPAR Raw Data'!$B$6:$BE$43,'RevPAR Raw Data'!R$1,FALSE)</f>
        <v>44.815371014765297</v>
      </c>
      <c r="BD47" s="63"/>
      <c r="BE47" s="59">
        <f>VLOOKUP($A47,'RevPAR Raw Data'!$B$6:$BE$43,'RevPAR Raw Data'!T$1,FALSE)</f>
        <v>10.060521614797199</v>
      </c>
      <c r="BF47" s="60">
        <f>VLOOKUP($A47,'RevPAR Raw Data'!$B$6:$BE$43,'RevPAR Raw Data'!U$1,FALSE)</f>
        <v>5.7449258131748797</v>
      </c>
      <c r="BG47" s="60">
        <f>VLOOKUP($A47,'RevPAR Raw Data'!$B$6:$BE$43,'RevPAR Raw Data'!V$1,FALSE)</f>
        <v>9.0310146191657292</v>
      </c>
      <c r="BH47" s="60">
        <f>VLOOKUP($A47,'RevPAR Raw Data'!$B$6:$BE$43,'RevPAR Raw Data'!W$1,FALSE)</f>
        <v>11.385255250562</v>
      </c>
      <c r="BI47" s="60">
        <f>VLOOKUP($A47,'RevPAR Raw Data'!$B$6:$BE$43,'RevPAR Raw Data'!X$1,FALSE)</f>
        <v>13.126534073221499</v>
      </c>
      <c r="BJ47" s="61">
        <f>VLOOKUP($A47,'RevPAR Raw Data'!$B$6:$BE$43,'RevPAR Raw Data'!Y$1,FALSE)</f>
        <v>9.7941366510099996</v>
      </c>
      <c r="BK47" s="60">
        <f>VLOOKUP($A47,'RevPAR Raw Data'!$B$6:$BE$43,'RevPAR Raw Data'!AA$1,FALSE)</f>
        <v>13.781220578887099</v>
      </c>
      <c r="BL47" s="60">
        <f>VLOOKUP($A47,'RevPAR Raw Data'!$B$6:$BE$43,'RevPAR Raw Data'!AB$1,FALSE)</f>
        <v>3.33917809362966</v>
      </c>
      <c r="BM47" s="61">
        <f>VLOOKUP($A47,'RevPAR Raw Data'!$B$6:$BE$43,'RevPAR Raw Data'!AC$1,FALSE)</f>
        <v>8.6703654836678101</v>
      </c>
      <c r="BN47" s="62">
        <f>VLOOKUP($A47,'RevPAR Raw Data'!$B$6:$BE$43,'RevPAR Raw Data'!AE$1,FALSE)</f>
        <v>9.4707022847406606</v>
      </c>
    </row>
    <row r="48" spans="1:66" ht="15" thickBot="1" x14ac:dyDescent="0.3">
      <c r="A48" s="81" t="s">
        <v>87</v>
      </c>
      <c r="B48" s="85">
        <f>VLOOKUP($A48,'Occupancy Raw Data'!$B$8:$BE$45,'Occupancy Raw Data'!G$3,FALSE)</f>
        <v>45.830322300910503</v>
      </c>
      <c r="C48" s="86">
        <f>VLOOKUP($A48,'Occupancy Raw Data'!$B$8:$BE$45,'Occupancy Raw Data'!H$3,FALSE)</f>
        <v>58.043069807775602</v>
      </c>
      <c r="D48" s="86">
        <f>VLOOKUP($A48,'Occupancy Raw Data'!$B$8:$BE$45,'Occupancy Raw Data'!I$3,FALSE)</f>
        <v>57.508310449486899</v>
      </c>
      <c r="E48" s="86">
        <f>VLOOKUP($A48,'Occupancy Raw Data'!$B$8:$BE$45,'Occupancy Raw Data'!J$3,FALSE)</f>
        <v>59.098135568723798</v>
      </c>
      <c r="F48" s="86">
        <f>VLOOKUP($A48,'Occupancy Raw Data'!$B$8:$BE$45,'Occupancy Raw Data'!K$3,FALSE)</f>
        <v>53.345859228212099</v>
      </c>
      <c r="G48" s="87">
        <f>VLOOKUP($A48,'Occupancy Raw Data'!$B$8:$BE$45,'Occupancy Raw Data'!L$3,FALSE)</f>
        <v>54.765139471021797</v>
      </c>
      <c r="H48" s="86">
        <f>VLOOKUP($A48,'Occupancy Raw Data'!$B$8:$BE$45,'Occupancy Raw Data'!N$3,FALSE)</f>
        <v>63.7230813701401</v>
      </c>
      <c r="I48" s="86">
        <f>VLOOKUP($A48,'Occupancy Raw Data'!$B$8:$BE$45,'Occupancy Raw Data'!O$3,FALSE)</f>
        <v>59.6907067495302</v>
      </c>
      <c r="J48" s="87">
        <f>VLOOKUP($A48,'Occupancy Raw Data'!$B$8:$BE$45,'Occupancy Raw Data'!P$3,FALSE)</f>
        <v>61.7068940598352</v>
      </c>
      <c r="K48" s="88">
        <f>VLOOKUP($A48,'Occupancy Raw Data'!$B$8:$BE$45,'Occupancy Raw Data'!R$3,FALSE)</f>
        <v>56.748497924968497</v>
      </c>
      <c r="L48" s="63"/>
      <c r="M48" s="85">
        <f>VLOOKUP($A48,'Occupancy Raw Data'!$B$8:$BE$45,'Occupancy Raw Data'!T$3,FALSE)</f>
        <v>19.569307018489699</v>
      </c>
      <c r="N48" s="86">
        <f>VLOOKUP($A48,'Occupancy Raw Data'!$B$8:$BE$45,'Occupancy Raw Data'!U$3,FALSE)</f>
        <v>19.427328561660801</v>
      </c>
      <c r="O48" s="86">
        <f>VLOOKUP($A48,'Occupancy Raw Data'!$B$8:$BE$45,'Occupancy Raw Data'!V$3,FALSE)</f>
        <v>11.1556920103849</v>
      </c>
      <c r="P48" s="86">
        <f>VLOOKUP($A48,'Occupancy Raw Data'!$B$8:$BE$45,'Occupancy Raw Data'!W$3,FALSE)</f>
        <v>8.8541461471215808</v>
      </c>
      <c r="Q48" s="86">
        <f>VLOOKUP($A48,'Occupancy Raw Data'!$B$8:$BE$45,'Occupancy Raw Data'!X$3,FALSE)</f>
        <v>-0.60286768331859897</v>
      </c>
      <c r="R48" s="87">
        <f>VLOOKUP($A48,'Occupancy Raw Data'!$B$8:$BE$45,'Occupancy Raw Data'!Y$3,FALSE)</f>
        <v>11.027857010656</v>
      </c>
      <c r="S48" s="86">
        <f>VLOOKUP($A48,'Occupancy Raw Data'!$B$8:$BE$45,'Occupancy Raw Data'!AA$3,FALSE)</f>
        <v>5.9759674213682299</v>
      </c>
      <c r="T48" s="86">
        <f>VLOOKUP($A48,'Occupancy Raw Data'!$B$8:$BE$45,'Occupancy Raw Data'!AB$3,FALSE)</f>
        <v>-4.4251159403214499</v>
      </c>
      <c r="U48" s="61">
        <f>VLOOKUP($A48,'Occupancy Raw Data'!$B$8:$BE$45,'Occupancy Raw Data'!AC$3,FALSE)</f>
        <v>0.67680466344452295</v>
      </c>
      <c r="V48" s="88">
        <f>VLOOKUP($A48,'Occupancy Raw Data'!$B$8:$BE$45,'Occupancy Raw Data'!AE$3,FALSE)</f>
        <v>7.5911469737130899</v>
      </c>
      <c r="W48" s="63"/>
      <c r="X48" s="89">
        <f>VLOOKUP($A48,'ADR Raw Data'!$B$6:$BE$43,'ADR Raw Data'!G$1,FALSE)</f>
        <v>95.094642068748001</v>
      </c>
      <c r="Y48" s="90">
        <f>VLOOKUP($A48,'ADR Raw Data'!$B$6:$BE$43,'ADR Raw Data'!H$1,FALSE)</f>
        <v>101.021685756972</v>
      </c>
      <c r="Z48" s="90">
        <f>VLOOKUP($A48,'ADR Raw Data'!$B$6:$BE$43,'ADR Raw Data'!I$1,FALSE)</f>
        <v>100.81111585825499</v>
      </c>
      <c r="AA48" s="90">
        <f>VLOOKUP($A48,'ADR Raw Data'!$B$6:$BE$43,'ADR Raw Data'!J$1,FALSE)</f>
        <v>100.740092932257</v>
      </c>
      <c r="AB48" s="90">
        <f>VLOOKUP($A48,'ADR Raw Data'!$B$6:$BE$43,'ADR Raw Data'!K$1,FALSE)</f>
        <v>95.199691140612302</v>
      </c>
      <c r="AC48" s="91">
        <f>VLOOKUP($A48,'ADR Raw Data'!$B$6:$BE$43,'ADR Raw Data'!L$1,FALSE)</f>
        <v>98.790453393856197</v>
      </c>
      <c r="AD48" s="90">
        <f>VLOOKUP($A48,'ADR Raw Data'!$B$6:$BE$43,'ADR Raw Data'!N$1,FALSE)</f>
        <v>111.312209117713</v>
      </c>
      <c r="AE48" s="90">
        <f>VLOOKUP($A48,'ADR Raw Data'!$B$6:$BE$43,'ADR Raw Data'!O$1,FALSE)</f>
        <v>111.85939709442999</v>
      </c>
      <c r="AF48" s="91">
        <f>VLOOKUP($A48,'ADR Raw Data'!$B$6:$BE$43,'ADR Raw Data'!P$1,FALSE)</f>
        <v>111.57686380138099</v>
      </c>
      <c r="AG48" s="92">
        <f>VLOOKUP($A48,'ADR Raw Data'!$B$6:$BE$43,'ADR Raw Data'!R$1,FALSE)</f>
        <v>102.762916863743</v>
      </c>
      <c r="AH48" s="63"/>
      <c r="AI48" s="85">
        <f>VLOOKUP($A48,'ADR Raw Data'!$B$6:$BE$43,'ADR Raw Data'!T$1,FALSE)</f>
        <v>14.5839010332238</v>
      </c>
      <c r="AJ48" s="86">
        <f>VLOOKUP($A48,'ADR Raw Data'!$B$6:$BE$43,'ADR Raw Data'!U$1,FALSE)</f>
        <v>17.169420758777299</v>
      </c>
      <c r="AK48" s="86">
        <f>VLOOKUP($A48,'ADR Raw Data'!$B$6:$BE$43,'ADR Raw Data'!V$1,FALSE)</f>
        <v>14.1608189966026</v>
      </c>
      <c r="AL48" s="86">
        <f>VLOOKUP($A48,'ADR Raw Data'!$B$6:$BE$43,'ADR Raw Data'!W$1,FALSE)</f>
        <v>11.0093047785107</v>
      </c>
      <c r="AM48" s="86">
        <f>VLOOKUP($A48,'ADR Raw Data'!$B$6:$BE$43,'ADR Raw Data'!X$1,FALSE)</f>
        <v>3.5644774018631802</v>
      </c>
      <c r="AN48" s="87">
        <f>VLOOKUP($A48,'ADR Raw Data'!$B$6:$BE$43,'ADR Raw Data'!Y$1,FALSE)</f>
        <v>11.7619232835111</v>
      </c>
      <c r="AO48" s="86">
        <f>VLOOKUP($A48,'ADR Raw Data'!$B$6:$BE$43,'ADR Raw Data'!AA$1,FALSE)</f>
        <v>9.8318222993065696</v>
      </c>
      <c r="AP48" s="86">
        <f>VLOOKUP($A48,'ADR Raw Data'!$B$6:$BE$43,'ADR Raw Data'!AB$1,FALSE)</f>
        <v>4.12296817548871</v>
      </c>
      <c r="AQ48" s="87">
        <f>VLOOKUP($A48,'ADR Raw Data'!$B$6:$BE$43,'ADR Raw Data'!AC$1,FALSE)</f>
        <v>6.8266580373571299</v>
      </c>
      <c r="AR48" s="88">
        <f>VLOOKUP($A48,'ADR Raw Data'!$B$6:$BE$43,'ADR Raw Data'!AE$1,FALSE)</f>
        <v>9.6447701818904594</v>
      </c>
      <c r="AS48" s="50"/>
      <c r="AT48" s="89">
        <f>VLOOKUP($A48,'RevPAR Raw Data'!$B$6:$BE$43,'RevPAR Raw Data'!G$1,FALSE)</f>
        <v>43.582180951004403</v>
      </c>
      <c r="AU48" s="90">
        <f>VLOOKUP($A48,'RevPAR Raw Data'!$B$6:$BE$43,'RevPAR Raw Data'!H$1,FALSE)</f>
        <v>58.636087584911103</v>
      </c>
      <c r="AV48" s="90">
        <f>VLOOKUP($A48,'RevPAR Raw Data'!$B$6:$BE$43,'RevPAR Raw Data'!I$1,FALSE)</f>
        <v>57.974769475357697</v>
      </c>
      <c r="AW48" s="90">
        <f>VLOOKUP($A48,'RevPAR Raw Data'!$B$6:$BE$43,'RevPAR Raw Data'!J$1,FALSE)</f>
        <v>59.5355166931637</v>
      </c>
      <c r="AX48" s="90">
        <f>VLOOKUP($A48,'RevPAR Raw Data'!$B$6:$BE$43,'RevPAR Raw Data'!K$1,FALSE)</f>
        <v>50.785093221563798</v>
      </c>
      <c r="AY48" s="91">
        <f>VLOOKUP($A48,'RevPAR Raw Data'!$B$6:$BE$43,'RevPAR Raw Data'!L$1,FALSE)</f>
        <v>54.102729585200102</v>
      </c>
      <c r="AZ48" s="90">
        <f>VLOOKUP($A48,'RevPAR Raw Data'!$B$6:$BE$43,'RevPAR Raw Data'!N$1,FALSE)</f>
        <v>70.931569590981297</v>
      </c>
      <c r="BA48" s="90">
        <f>VLOOKUP($A48,'RevPAR Raw Data'!$B$6:$BE$43,'RevPAR Raw Data'!O$1,FALSE)</f>
        <v>66.769664691429298</v>
      </c>
      <c r="BB48" s="91">
        <f>VLOOKUP($A48,'RevPAR Raw Data'!$B$6:$BE$43,'RevPAR Raw Data'!P$1,FALSE)</f>
        <v>68.850617141205305</v>
      </c>
      <c r="BC48" s="92">
        <f>VLOOKUP($A48,'RevPAR Raw Data'!$B$6:$BE$43,'RevPAR Raw Data'!R$1,FALSE)</f>
        <v>58.316411744058797</v>
      </c>
      <c r="BD48" s="63"/>
      <c r="BE48" s="85">
        <f>VLOOKUP($A48,'RevPAR Raw Data'!$B$6:$BE$43,'RevPAR Raw Data'!T$1,FALSE)</f>
        <v>37.007176420177899</v>
      </c>
      <c r="BF48" s="86">
        <f>VLOOKUP($A48,'RevPAR Raw Data'!$B$6:$BE$43,'RevPAR Raw Data'!U$1,FALSE)</f>
        <v>39.932309103379801</v>
      </c>
      <c r="BG48" s="86">
        <f>VLOOKUP($A48,'RevPAR Raw Data'!$B$6:$BE$43,'RevPAR Raw Data'!V$1,FALSE)</f>
        <v>26.896248360396701</v>
      </c>
      <c r="BH48" s="86">
        <f>VLOOKUP($A48,'RevPAR Raw Data'!$B$6:$BE$43,'RevPAR Raw Data'!W$1,FALSE)</f>
        <v>20.8382308605037</v>
      </c>
      <c r="BI48" s="86">
        <f>VLOOKUP($A48,'RevPAR Raw Data'!$B$6:$BE$43,'RevPAR Raw Data'!X$1,FALSE)</f>
        <v>2.9401206362095502</v>
      </c>
      <c r="BJ48" s="87">
        <f>VLOOKUP($A48,'RevPAR Raw Data'!$B$6:$BE$43,'RevPAR Raw Data'!Y$1,FALSE)</f>
        <v>24.086868375575801</v>
      </c>
      <c r="BK48" s="86">
        <f>VLOOKUP($A48,'RevPAR Raw Data'!$B$6:$BE$43,'RevPAR Raw Data'!AA$1,FALSE)</f>
        <v>16.395336218208101</v>
      </c>
      <c r="BL48" s="86">
        <f>VLOOKUP($A48,'RevPAR Raw Data'!$B$6:$BE$43,'RevPAR Raw Data'!AB$1,FALSE)</f>
        <v>-0.484593886780677</v>
      </c>
      <c r="BM48" s="87">
        <f>VLOOKUP($A48,'RevPAR Raw Data'!$B$6:$BE$43,'RevPAR Raw Data'!AC$1,FALSE)</f>
        <v>7.5496658407558996</v>
      </c>
      <c r="BN48" s="88">
        <f>VLOOKUP($A48,'RevPAR Raw Data'!$B$6:$BE$43,'RevPAR Raw Data'!AE$1,FALSE)</f>
        <v>17.968065835387701</v>
      </c>
    </row>
    <row r="49" spans="1:45" ht="14.25" customHeight="1" x14ac:dyDescent="0.25">
      <c r="A49" s="141" t="s">
        <v>109</v>
      </c>
      <c r="B49" s="141"/>
      <c r="C49" s="141"/>
      <c r="D49" s="141"/>
      <c r="E49" s="141"/>
      <c r="F49" s="141"/>
      <c r="G49" s="141"/>
      <c r="H49" s="141"/>
      <c r="I49" s="141"/>
      <c r="J49" s="141"/>
      <c r="K49" s="141"/>
      <c r="AS49" s="50"/>
    </row>
    <row r="50" spans="1:45" x14ac:dyDescent="0.25">
      <c r="A50" s="141"/>
      <c r="B50" s="141"/>
      <c r="C50" s="141"/>
      <c r="D50" s="141"/>
      <c r="E50" s="141"/>
      <c r="F50" s="141"/>
      <c r="G50" s="141"/>
      <c r="H50" s="141"/>
      <c r="I50" s="141"/>
      <c r="J50" s="141"/>
      <c r="K50" s="141"/>
      <c r="AS50" s="50"/>
    </row>
    <row r="51" spans="1:45" x14ac:dyDescent="0.25">
      <c r="A51" s="141"/>
      <c r="B51" s="141"/>
      <c r="C51" s="141"/>
      <c r="D51" s="141"/>
      <c r="E51" s="141"/>
      <c r="F51" s="141"/>
      <c r="G51" s="141"/>
      <c r="H51" s="141"/>
      <c r="I51" s="141"/>
      <c r="J51" s="141"/>
      <c r="K51" s="141"/>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48" t="str">
        <f>'Occupancy Raw Data'!B2</f>
        <v>October 23, 2022 - November 19, 2022
Rolling-28 Day Period</v>
      </c>
      <c r="B1" s="145" t="s">
        <v>67</v>
      </c>
      <c r="C1" s="146"/>
      <c r="D1" s="146"/>
      <c r="E1" s="146"/>
      <c r="F1" s="146"/>
      <c r="G1" s="146"/>
      <c r="H1" s="146"/>
      <c r="I1" s="146"/>
      <c r="J1" s="146"/>
      <c r="K1" s="147"/>
      <c r="L1" s="50"/>
      <c r="M1" s="145" t="s">
        <v>74</v>
      </c>
      <c r="N1" s="146"/>
      <c r="O1" s="146"/>
      <c r="P1" s="146"/>
      <c r="Q1" s="146"/>
      <c r="R1" s="146"/>
      <c r="S1" s="146"/>
      <c r="T1" s="146"/>
      <c r="U1" s="146"/>
      <c r="V1" s="147"/>
      <c r="X1" s="145" t="s">
        <v>68</v>
      </c>
      <c r="Y1" s="146"/>
      <c r="Z1" s="146"/>
      <c r="AA1" s="146"/>
      <c r="AB1" s="146"/>
      <c r="AC1" s="146"/>
      <c r="AD1" s="146"/>
      <c r="AE1" s="146"/>
      <c r="AF1" s="146"/>
      <c r="AG1" s="147"/>
      <c r="AI1" s="145" t="s">
        <v>75</v>
      </c>
      <c r="AJ1" s="146"/>
      <c r="AK1" s="146"/>
      <c r="AL1" s="146"/>
      <c r="AM1" s="146"/>
      <c r="AN1" s="146"/>
      <c r="AO1" s="146"/>
      <c r="AP1" s="146"/>
      <c r="AQ1" s="146"/>
      <c r="AR1" s="147"/>
      <c r="AS1" s="50"/>
      <c r="AT1" s="145" t="s">
        <v>69</v>
      </c>
      <c r="AU1" s="146"/>
      <c r="AV1" s="146"/>
      <c r="AW1" s="146"/>
      <c r="AX1" s="146"/>
      <c r="AY1" s="146"/>
      <c r="AZ1" s="146"/>
      <c r="BA1" s="146"/>
      <c r="BB1" s="146"/>
      <c r="BC1" s="147"/>
      <c r="BE1" s="145" t="s">
        <v>76</v>
      </c>
      <c r="BF1" s="146"/>
      <c r="BG1" s="146"/>
      <c r="BH1" s="146"/>
      <c r="BI1" s="146"/>
      <c r="BJ1" s="146"/>
      <c r="BK1" s="146"/>
      <c r="BL1" s="146"/>
      <c r="BM1" s="146"/>
      <c r="BN1" s="147"/>
    </row>
    <row r="2" spans="1:66" x14ac:dyDescent="0.25">
      <c r="A2" s="148"/>
      <c r="B2" s="52"/>
      <c r="C2" s="53"/>
      <c r="D2" s="53"/>
      <c r="E2" s="53"/>
      <c r="F2" s="53"/>
      <c r="G2" s="143" t="s">
        <v>65</v>
      </c>
      <c r="H2" s="53"/>
      <c r="I2" s="53"/>
      <c r="J2" s="143" t="s">
        <v>66</v>
      </c>
      <c r="K2" s="144" t="s">
        <v>57</v>
      </c>
      <c r="L2" s="55"/>
      <c r="M2" s="52"/>
      <c r="N2" s="53"/>
      <c r="O2" s="53"/>
      <c r="P2" s="53"/>
      <c r="Q2" s="53"/>
      <c r="R2" s="143" t="s">
        <v>65</v>
      </c>
      <c r="S2" s="53"/>
      <c r="T2" s="53"/>
      <c r="U2" s="143" t="s">
        <v>66</v>
      </c>
      <c r="V2" s="144" t="s">
        <v>57</v>
      </c>
      <c r="X2" s="52"/>
      <c r="Y2" s="53"/>
      <c r="Z2" s="53"/>
      <c r="AA2" s="53"/>
      <c r="AB2" s="53"/>
      <c r="AC2" s="143" t="s">
        <v>65</v>
      </c>
      <c r="AD2" s="53"/>
      <c r="AE2" s="53"/>
      <c r="AF2" s="143" t="s">
        <v>66</v>
      </c>
      <c r="AG2" s="144" t="s">
        <v>57</v>
      </c>
      <c r="AI2" s="52"/>
      <c r="AJ2" s="53"/>
      <c r="AK2" s="53"/>
      <c r="AL2" s="53"/>
      <c r="AM2" s="53"/>
      <c r="AN2" s="143" t="s">
        <v>65</v>
      </c>
      <c r="AO2" s="53"/>
      <c r="AP2" s="53"/>
      <c r="AQ2" s="143" t="s">
        <v>66</v>
      </c>
      <c r="AR2" s="144" t="s">
        <v>57</v>
      </c>
      <c r="AS2" s="55"/>
      <c r="AT2" s="52"/>
      <c r="AU2" s="53"/>
      <c r="AV2" s="53"/>
      <c r="AW2" s="53"/>
      <c r="AX2" s="53"/>
      <c r="AY2" s="143" t="s">
        <v>65</v>
      </c>
      <c r="AZ2" s="53"/>
      <c r="BA2" s="53"/>
      <c r="BB2" s="143" t="s">
        <v>66</v>
      </c>
      <c r="BC2" s="144" t="s">
        <v>57</v>
      </c>
      <c r="BE2" s="52"/>
      <c r="BF2" s="53"/>
      <c r="BG2" s="53"/>
      <c r="BH2" s="53"/>
      <c r="BI2" s="53"/>
      <c r="BJ2" s="143" t="s">
        <v>65</v>
      </c>
      <c r="BK2" s="53"/>
      <c r="BL2" s="53"/>
      <c r="BM2" s="143" t="s">
        <v>66</v>
      </c>
      <c r="BN2" s="144" t="s">
        <v>57</v>
      </c>
    </row>
    <row r="3" spans="1:66" x14ac:dyDescent="0.25">
      <c r="A3" s="148"/>
      <c r="B3" s="56" t="s">
        <v>58</v>
      </c>
      <c r="C3" s="57" t="s">
        <v>59</v>
      </c>
      <c r="D3" s="57" t="s">
        <v>60</v>
      </c>
      <c r="E3" s="57" t="s">
        <v>61</v>
      </c>
      <c r="F3" s="57" t="s">
        <v>62</v>
      </c>
      <c r="G3" s="143"/>
      <c r="H3" s="57" t="s">
        <v>63</v>
      </c>
      <c r="I3" s="57" t="s">
        <v>64</v>
      </c>
      <c r="J3" s="143"/>
      <c r="K3" s="144"/>
      <c r="L3" s="55"/>
      <c r="M3" s="56" t="s">
        <v>58</v>
      </c>
      <c r="N3" s="57" t="s">
        <v>59</v>
      </c>
      <c r="O3" s="57" t="s">
        <v>60</v>
      </c>
      <c r="P3" s="57" t="s">
        <v>61</v>
      </c>
      <c r="Q3" s="57" t="s">
        <v>62</v>
      </c>
      <c r="R3" s="143"/>
      <c r="S3" s="57" t="s">
        <v>63</v>
      </c>
      <c r="T3" s="57" t="s">
        <v>64</v>
      </c>
      <c r="U3" s="143"/>
      <c r="V3" s="144"/>
      <c r="X3" s="56" t="s">
        <v>58</v>
      </c>
      <c r="Y3" s="57" t="s">
        <v>59</v>
      </c>
      <c r="Z3" s="57" t="s">
        <v>60</v>
      </c>
      <c r="AA3" s="57" t="s">
        <v>61</v>
      </c>
      <c r="AB3" s="57" t="s">
        <v>62</v>
      </c>
      <c r="AC3" s="143"/>
      <c r="AD3" s="57" t="s">
        <v>63</v>
      </c>
      <c r="AE3" s="57" t="s">
        <v>64</v>
      </c>
      <c r="AF3" s="143"/>
      <c r="AG3" s="144"/>
      <c r="AI3" s="56" t="s">
        <v>58</v>
      </c>
      <c r="AJ3" s="57" t="s">
        <v>59</v>
      </c>
      <c r="AK3" s="57" t="s">
        <v>60</v>
      </c>
      <c r="AL3" s="57" t="s">
        <v>61</v>
      </c>
      <c r="AM3" s="57" t="s">
        <v>62</v>
      </c>
      <c r="AN3" s="143"/>
      <c r="AO3" s="57" t="s">
        <v>63</v>
      </c>
      <c r="AP3" s="57" t="s">
        <v>64</v>
      </c>
      <c r="AQ3" s="143"/>
      <c r="AR3" s="144"/>
      <c r="AS3" s="55"/>
      <c r="AT3" s="56" t="s">
        <v>58</v>
      </c>
      <c r="AU3" s="57" t="s">
        <v>59</v>
      </c>
      <c r="AV3" s="57" t="s">
        <v>60</v>
      </c>
      <c r="AW3" s="57" t="s">
        <v>61</v>
      </c>
      <c r="AX3" s="57" t="s">
        <v>62</v>
      </c>
      <c r="AY3" s="143"/>
      <c r="AZ3" s="57" t="s">
        <v>63</v>
      </c>
      <c r="BA3" s="57" t="s">
        <v>64</v>
      </c>
      <c r="BB3" s="143"/>
      <c r="BC3" s="144"/>
      <c r="BE3" s="56" t="s">
        <v>58</v>
      </c>
      <c r="BF3" s="57" t="s">
        <v>59</v>
      </c>
      <c r="BG3" s="57" t="s">
        <v>60</v>
      </c>
      <c r="BH3" s="57" t="s">
        <v>61</v>
      </c>
      <c r="BI3" s="57" t="s">
        <v>62</v>
      </c>
      <c r="BJ3" s="143"/>
      <c r="BK3" s="57" t="s">
        <v>63</v>
      </c>
      <c r="BL3" s="57" t="s">
        <v>64</v>
      </c>
      <c r="BM3" s="143"/>
      <c r="BN3" s="144"/>
    </row>
    <row r="4" spans="1:66" x14ac:dyDescent="0.25">
      <c r="A4" s="58" t="s">
        <v>15</v>
      </c>
      <c r="B4" s="59">
        <f>VLOOKUP($A4,'Occupancy Raw Data'!$B$8:$BE$45,'Occupancy Raw Data'!AG$3,FALSE)</f>
        <v>50.570554305033802</v>
      </c>
      <c r="C4" s="60">
        <f>VLOOKUP($A4,'Occupancy Raw Data'!$B$8:$BE$45,'Occupancy Raw Data'!AH$3,FALSE)</f>
        <v>59.011355299980501</v>
      </c>
      <c r="D4" s="60">
        <f>VLOOKUP($A4,'Occupancy Raw Data'!$B$8:$BE$45,'Occupancy Raw Data'!AI$3,FALSE)</f>
        <v>65.570417719241206</v>
      </c>
      <c r="E4" s="60">
        <f>VLOOKUP($A4,'Occupancy Raw Data'!$B$8:$BE$45,'Occupancy Raw Data'!AJ$3,FALSE)</f>
        <v>66.632408029534503</v>
      </c>
      <c r="F4" s="60">
        <f>VLOOKUP($A4,'Occupancy Raw Data'!$B$8:$BE$45,'Occupancy Raw Data'!AK$3,FALSE)</f>
        <v>64.342562256626607</v>
      </c>
      <c r="G4" s="61">
        <f>VLOOKUP($A4,'Occupancy Raw Data'!$B$8:$BE$45,'Occupancy Raw Data'!AL$3,FALSE)</f>
        <v>61.220624030435602</v>
      </c>
      <c r="H4" s="60">
        <f>VLOOKUP($A4,'Occupancy Raw Data'!$B$8:$BE$45,'Occupancy Raw Data'!AN$3,FALSE)</f>
        <v>69.9640262188544</v>
      </c>
      <c r="I4" s="60">
        <f>VLOOKUP($A4,'Occupancy Raw Data'!$B$8:$BE$45,'Occupancy Raw Data'!AO$3,FALSE)</f>
        <v>71.360423835212998</v>
      </c>
      <c r="J4" s="61">
        <f>VLOOKUP($A4,'Occupancy Raw Data'!$B$8:$BE$45,'Occupancy Raw Data'!AP$3,FALSE)</f>
        <v>70.6622271550129</v>
      </c>
      <c r="K4" s="62">
        <f>VLOOKUP($A4,'Occupancy Raw Data'!$B$8:$BE$45,'Occupancy Raw Data'!AR$3,FALSE)</f>
        <v>63.916832141918597</v>
      </c>
      <c r="M4" s="59">
        <f>VLOOKUP($A4,'Occupancy Raw Data'!$B$8:$BE$45,'Occupancy Raw Data'!AT$3,FALSE)</f>
        <v>4.7044392331200502</v>
      </c>
      <c r="N4" s="60">
        <f>VLOOKUP($A4,'Occupancy Raw Data'!$B$8:$BE$45,'Occupancy Raw Data'!AU$3,FALSE)</f>
        <v>7.9408515023126602</v>
      </c>
      <c r="O4" s="60">
        <f>VLOOKUP($A4,'Occupancy Raw Data'!$B$8:$BE$45,'Occupancy Raw Data'!AV$3,FALSE)</f>
        <v>13.2018923702324</v>
      </c>
      <c r="P4" s="60">
        <f>VLOOKUP($A4,'Occupancy Raw Data'!$B$8:$BE$45,'Occupancy Raw Data'!AW$3,FALSE)</f>
        <v>13.166148458477601</v>
      </c>
      <c r="Q4" s="60">
        <f>VLOOKUP($A4,'Occupancy Raw Data'!$B$8:$BE$45,'Occupancy Raw Data'!AX$3,FALSE)</f>
        <v>7.6936474325205904</v>
      </c>
      <c r="R4" s="61">
        <f>VLOOKUP($A4,'Occupancy Raw Data'!$B$8:$BE$45,'Occupancy Raw Data'!AY$3,FALSE)</f>
        <v>9.5157615480261502</v>
      </c>
      <c r="S4" s="60">
        <f>VLOOKUP($A4,'Occupancy Raw Data'!$B$8:$BE$45,'Occupancy Raw Data'!BA$3,FALSE)</f>
        <v>1.9889208818281401</v>
      </c>
      <c r="T4" s="60">
        <f>VLOOKUP($A4,'Occupancy Raw Data'!$B$8:$BE$45,'Occupancy Raw Data'!BB$3,FALSE)</f>
        <v>9.9606914869880797E-2</v>
      </c>
      <c r="U4" s="61">
        <f>VLOOKUP($A4,'Occupancy Raw Data'!$B$8:$BE$45,'Occupancy Raw Data'!BC$3,FALSE)</f>
        <v>1.02608026557849</v>
      </c>
      <c r="V4" s="62">
        <f>VLOOKUP($A4,'Occupancy Raw Data'!$B$8:$BE$45,'Occupancy Raw Data'!BE$3,FALSE)</f>
        <v>6.6832621756697197</v>
      </c>
      <c r="X4" s="64">
        <f>VLOOKUP($A4,'ADR Raw Data'!$B$6:$BE$43,'ADR Raw Data'!AG$1,FALSE)</f>
        <v>138.13731159834899</v>
      </c>
      <c r="Y4" s="65">
        <f>VLOOKUP($A4,'ADR Raw Data'!$B$6:$BE$43,'ADR Raw Data'!AH$1,FALSE)</f>
        <v>140.531285220109</v>
      </c>
      <c r="Z4" s="65">
        <f>VLOOKUP($A4,'ADR Raw Data'!$B$6:$BE$43,'ADR Raw Data'!AI$1,FALSE)</f>
        <v>147.064610036516</v>
      </c>
      <c r="AA4" s="65">
        <f>VLOOKUP($A4,'ADR Raw Data'!$B$6:$BE$43,'ADR Raw Data'!AJ$1,FALSE)</f>
        <v>146.97975982061701</v>
      </c>
      <c r="AB4" s="65">
        <f>VLOOKUP($A4,'ADR Raw Data'!$B$6:$BE$43,'ADR Raw Data'!AK$1,FALSE)</f>
        <v>144.90382399644199</v>
      </c>
      <c r="AC4" s="66">
        <f>VLOOKUP($A4,'ADR Raw Data'!$B$6:$BE$43,'ADR Raw Data'!AL$1,FALSE)</f>
        <v>143.85484688223801</v>
      </c>
      <c r="AD4" s="65">
        <f>VLOOKUP($A4,'ADR Raw Data'!$B$6:$BE$43,'ADR Raw Data'!AN$1,FALSE)</f>
        <v>157.13771944379201</v>
      </c>
      <c r="AE4" s="65">
        <f>VLOOKUP($A4,'ADR Raw Data'!$B$6:$BE$43,'ADR Raw Data'!AO$1,FALSE)</f>
        <v>160.55839659252101</v>
      </c>
      <c r="AF4" s="66">
        <f>VLOOKUP($A4,'ADR Raw Data'!$B$6:$BE$43,'ADR Raw Data'!AP$1,FALSE)</f>
        <v>158.86496273160401</v>
      </c>
      <c r="AG4" s="67">
        <f>VLOOKUP($A4,'ADR Raw Data'!$B$6:$BE$43,'ADR Raw Data'!AR$1,FALSE)</f>
        <v>148.59359683801</v>
      </c>
      <c r="AI4" s="59">
        <f>VLOOKUP($A4,'ADR Raw Data'!$B$6:$BE$43,'ADR Raw Data'!AT$1,FALSE)</f>
        <v>15.1740712535511</v>
      </c>
      <c r="AJ4" s="60">
        <f>VLOOKUP($A4,'ADR Raw Data'!$B$6:$BE$43,'ADR Raw Data'!AU$1,FALSE)</f>
        <v>18.496202901305701</v>
      </c>
      <c r="AK4" s="60">
        <f>VLOOKUP($A4,'ADR Raw Data'!$B$6:$BE$43,'ADR Raw Data'!AV$1,FALSE)</f>
        <v>21.490529313804899</v>
      </c>
      <c r="AL4" s="60">
        <f>VLOOKUP($A4,'ADR Raw Data'!$B$6:$BE$43,'ADR Raw Data'!AW$1,FALSE)</f>
        <v>20.664431665824701</v>
      </c>
      <c r="AM4" s="60">
        <f>VLOOKUP($A4,'ADR Raw Data'!$B$6:$BE$43,'ADR Raw Data'!AX$1,FALSE)</f>
        <v>16.368032293076599</v>
      </c>
      <c r="AN4" s="61">
        <f>VLOOKUP($A4,'ADR Raw Data'!$B$6:$BE$43,'ADR Raw Data'!AY$1,FALSE)</f>
        <v>18.614383298433701</v>
      </c>
      <c r="AO4" s="60">
        <f>VLOOKUP($A4,'ADR Raw Data'!$B$6:$BE$43,'ADR Raw Data'!BA$1,FALSE)</f>
        <v>11.624420058336</v>
      </c>
      <c r="AP4" s="60">
        <f>VLOOKUP($A4,'ADR Raw Data'!$B$6:$BE$43,'ADR Raw Data'!BB$1,FALSE)</f>
        <v>10.540176363882599</v>
      </c>
      <c r="AQ4" s="61">
        <f>VLOOKUP($A4,'ADR Raw Data'!$B$6:$BE$43,'ADR Raw Data'!BC$1,FALSE)</f>
        <v>11.052205463015801</v>
      </c>
      <c r="AR4" s="62">
        <f>VLOOKUP($A4,'ADR Raw Data'!$B$6:$BE$43,'ADR Raw Data'!BE$1,FALSE)</f>
        <v>15.600195371430001</v>
      </c>
      <c r="AT4" s="64">
        <f>VLOOKUP($A4,'RevPAR Raw Data'!$B$6:$BE$43,'RevPAR Raw Data'!AG$1,FALSE)</f>
        <v>69.856804177357006</v>
      </c>
      <c r="AU4" s="65">
        <f>VLOOKUP($A4,'RevPAR Raw Data'!$B$6:$BE$43,'RevPAR Raw Data'!AH$1,FALSE)</f>
        <v>82.929416028867706</v>
      </c>
      <c r="AV4" s="65">
        <f>VLOOKUP($A4,'RevPAR Raw Data'!$B$6:$BE$43,'RevPAR Raw Data'!AI$1,FALSE)</f>
        <v>96.430879118116806</v>
      </c>
      <c r="AW4" s="65">
        <f>VLOOKUP($A4,'RevPAR Raw Data'!$B$6:$BE$43,'RevPAR Raw Data'!AJ$1,FALSE)</f>
        <v>97.936153284503504</v>
      </c>
      <c r="AX4" s="65">
        <f>VLOOKUP($A4,'RevPAR Raw Data'!$B$6:$BE$43,'RevPAR Raw Data'!AK$1,FALSE)</f>
        <v>93.234833167143805</v>
      </c>
      <c r="AY4" s="66">
        <f>VLOOKUP($A4,'RevPAR Raw Data'!$B$6:$BE$43,'RevPAR Raw Data'!AL$1,FALSE)</f>
        <v>88.068834959333799</v>
      </c>
      <c r="AZ4" s="65">
        <f>VLOOKUP($A4,'RevPAR Raw Data'!$B$6:$BE$43,'RevPAR Raw Data'!AN$1,FALSE)</f>
        <v>109.939875231364</v>
      </c>
      <c r="BA4" s="65">
        <f>VLOOKUP($A4,'RevPAR Raw Data'!$B$6:$BE$43,'RevPAR Raw Data'!AO$1,FALSE)</f>
        <v>114.575152311445</v>
      </c>
      <c r="BB4" s="66">
        <f>VLOOKUP($A4,'RevPAR Raw Data'!$B$6:$BE$43,'RevPAR Raw Data'!AP$1,FALSE)</f>
        <v>112.25752083513299</v>
      </c>
      <c r="BC4" s="67">
        <f>VLOOKUP($A4,'RevPAR Raw Data'!$B$6:$BE$43,'RevPAR Raw Data'!AR$1,FALSE)</f>
        <v>94.976319864590707</v>
      </c>
      <c r="BE4" s="59">
        <f>VLOOKUP($A4,'RevPAR Raw Data'!$B$6:$BE$43,'RevPAR Raw Data'!AT$1,FALSE)</f>
        <v>20.5923654479848</v>
      </c>
      <c r="BF4" s="60">
        <f>VLOOKUP($A4,'RevPAR Raw Data'!$B$6:$BE$43,'RevPAR Raw Data'!AU$1,FALSE)</f>
        <v>27.905810409577501</v>
      </c>
      <c r="BG4" s="60">
        <f>VLOOKUP($A4,'RevPAR Raw Data'!$B$6:$BE$43,'RevPAR Raw Data'!AV$1,FALSE)</f>
        <v>37.529578233839203</v>
      </c>
      <c r="BH4" s="60">
        <f>VLOOKUP($A4,'RevPAR Raw Data'!$B$6:$BE$43,'RevPAR Raw Data'!AW$1,FALSE)</f>
        <v>36.551289875525498</v>
      </c>
      <c r="BI4" s="60">
        <f>VLOOKUP($A4,'RevPAR Raw Data'!$B$6:$BE$43,'RevPAR Raw Data'!AX$1,FALSE)</f>
        <v>25.320978421867601</v>
      </c>
      <c r="BJ4" s="61">
        <f>VLOOKUP($A4,'RevPAR Raw Data'!$B$6:$BE$43,'RevPAR Raw Data'!AY$1,FALSE)</f>
        <v>29.901445174774398</v>
      </c>
      <c r="BK4" s="60">
        <f>VLOOKUP($A4,'RevPAR Raw Data'!$B$6:$BE$43,'RevPAR Raw Data'!BA$1,FALSE)</f>
        <v>13.844541458095801</v>
      </c>
      <c r="BL4" s="60">
        <f>VLOOKUP($A4,'RevPAR Raw Data'!$B$6:$BE$43,'RevPAR Raw Data'!BB$1,FALSE)</f>
        <v>10.6502820232503</v>
      </c>
      <c r="BM4" s="61">
        <f>VLOOKUP($A4,'RevPAR Raw Data'!$B$6:$BE$43,'RevPAR Raw Data'!BC$1,FALSE)</f>
        <v>12.1916902277615</v>
      </c>
      <c r="BN4" s="62">
        <f>VLOOKUP($A4,'RevPAR Raw Data'!$B$6:$BE$43,'RevPAR Raw Data'!BE$1,FALSE)</f>
        <v>23.326059503688999</v>
      </c>
    </row>
    <row r="5" spans="1:66" x14ac:dyDescent="0.25">
      <c r="A5" s="58" t="s">
        <v>70</v>
      </c>
      <c r="B5" s="59">
        <f>VLOOKUP($A5,'Occupancy Raw Data'!$B$8:$BE$45,'Occupancy Raw Data'!AG$3,FALSE)</f>
        <v>49.377358791025003</v>
      </c>
      <c r="C5" s="60">
        <f>VLOOKUP($A5,'Occupancy Raw Data'!$B$8:$BE$45,'Occupancy Raw Data'!AH$3,FALSE)</f>
        <v>57.995092192573303</v>
      </c>
      <c r="D5" s="60">
        <f>VLOOKUP($A5,'Occupancy Raw Data'!$B$8:$BE$45,'Occupancy Raw Data'!AI$3,FALSE)</f>
        <v>65.060741901876199</v>
      </c>
      <c r="E5" s="60">
        <f>VLOOKUP($A5,'Occupancy Raw Data'!$B$8:$BE$45,'Occupancy Raw Data'!AJ$3,FALSE)</f>
        <v>66.668259687958894</v>
      </c>
      <c r="F5" s="60">
        <f>VLOOKUP($A5,'Occupancy Raw Data'!$B$8:$BE$45,'Occupancy Raw Data'!AK$3,FALSE)</f>
        <v>63.428372983633203</v>
      </c>
      <c r="G5" s="61">
        <f>VLOOKUP($A5,'Occupancy Raw Data'!$B$8:$BE$45,'Occupancy Raw Data'!AL$3,FALSE)</f>
        <v>60.504949886323203</v>
      </c>
      <c r="H5" s="60">
        <f>VLOOKUP($A5,'Occupancy Raw Data'!$B$8:$BE$45,'Occupancy Raw Data'!AN$3,FALSE)</f>
        <v>69.270635843675805</v>
      </c>
      <c r="I5" s="60">
        <f>VLOOKUP($A5,'Occupancy Raw Data'!$B$8:$BE$45,'Occupancy Raw Data'!AO$3,FALSE)</f>
        <v>70.918954227539899</v>
      </c>
      <c r="J5" s="61">
        <f>VLOOKUP($A5,'Occupancy Raw Data'!$B$8:$BE$45,'Occupancy Raw Data'!AP$3,FALSE)</f>
        <v>70.094795035607802</v>
      </c>
      <c r="K5" s="62">
        <f>VLOOKUP($A5,'Occupancy Raw Data'!$B$8:$BE$45,'Occupancy Raw Data'!AR$3,FALSE)</f>
        <v>63.2443987408815</v>
      </c>
      <c r="M5" s="59">
        <f>VLOOKUP($A5,'Occupancy Raw Data'!$B$8:$BE$45,'Occupancy Raw Data'!AT$3,FALSE)</f>
        <v>3.2890099801201198</v>
      </c>
      <c r="N5" s="60">
        <f>VLOOKUP($A5,'Occupancy Raw Data'!$B$8:$BE$45,'Occupancy Raw Data'!AU$3,FALSE)</f>
        <v>4.7561425339817296</v>
      </c>
      <c r="O5" s="60">
        <f>VLOOKUP($A5,'Occupancy Raw Data'!$B$8:$BE$45,'Occupancy Raw Data'!AV$3,FALSE)</f>
        <v>11.218313848973199</v>
      </c>
      <c r="P5" s="60">
        <f>VLOOKUP($A5,'Occupancy Raw Data'!$B$8:$BE$45,'Occupancy Raw Data'!AW$3,FALSE)</f>
        <v>12.2089549228242</v>
      </c>
      <c r="Q5" s="60">
        <f>VLOOKUP($A5,'Occupancy Raw Data'!$B$8:$BE$45,'Occupancy Raw Data'!AX$3,FALSE)</f>
        <v>7.5231233464978997</v>
      </c>
      <c r="R5" s="61">
        <f>VLOOKUP($A5,'Occupancy Raw Data'!$B$8:$BE$45,'Occupancy Raw Data'!AY$3,FALSE)</f>
        <v>8.0208932683566605</v>
      </c>
      <c r="S5" s="60">
        <f>VLOOKUP($A5,'Occupancy Raw Data'!$B$8:$BE$45,'Occupancy Raw Data'!BA$3,FALSE)</f>
        <v>1.6497474572131701</v>
      </c>
      <c r="T5" s="60">
        <f>VLOOKUP($A5,'Occupancy Raw Data'!$B$8:$BE$45,'Occupancy Raw Data'!BB$3,FALSE)</f>
        <v>-1.1770359615141399</v>
      </c>
      <c r="U5" s="61">
        <f>VLOOKUP($A5,'Occupancy Raw Data'!$B$8:$BE$45,'Occupancy Raw Data'!BC$3,FALSE)</f>
        <v>0.19980964649196101</v>
      </c>
      <c r="V5" s="62">
        <f>VLOOKUP($A5,'Occupancy Raw Data'!$B$8:$BE$45,'Occupancy Raw Data'!BE$3,FALSE)</f>
        <v>5.4155730773766804</v>
      </c>
      <c r="X5" s="64">
        <f>VLOOKUP($A5,'ADR Raw Data'!$B$6:$BE$43,'ADR Raw Data'!AG$1,FALSE)</f>
        <v>109.641437475771</v>
      </c>
      <c r="Y5" s="65">
        <f>VLOOKUP($A5,'ADR Raw Data'!$B$6:$BE$43,'ADR Raw Data'!AH$1,FALSE)</f>
        <v>116.51875728904901</v>
      </c>
      <c r="Z5" s="65">
        <f>VLOOKUP($A5,'ADR Raw Data'!$B$6:$BE$43,'ADR Raw Data'!AI$1,FALSE)</f>
        <v>122.443149478344</v>
      </c>
      <c r="AA5" s="65">
        <f>VLOOKUP($A5,'ADR Raw Data'!$B$6:$BE$43,'ADR Raw Data'!AJ$1,FALSE)</f>
        <v>122.102326913371</v>
      </c>
      <c r="AB5" s="65">
        <f>VLOOKUP($A5,'ADR Raw Data'!$B$6:$BE$43,'ADR Raw Data'!AK$1,FALSE)</f>
        <v>117.516830802885</v>
      </c>
      <c r="AC5" s="66">
        <f>VLOOKUP($A5,'ADR Raw Data'!$B$6:$BE$43,'ADR Raw Data'!AL$1,FALSE)</f>
        <v>118.10942545735401</v>
      </c>
      <c r="AD5" s="65">
        <f>VLOOKUP($A5,'ADR Raw Data'!$B$6:$BE$43,'ADR Raw Data'!AN$1,FALSE)</f>
        <v>130.09124565411801</v>
      </c>
      <c r="AE5" s="65">
        <f>VLOOKUP($A5,'ADR Raw Data'!$B$6:$BE$43,'ADR Raw Data'!AO$1,FALSE)</f>
        <v>131.55469778674799</v>
      </c>
      <c r="AF5" s="66">
        <f>VLOOKUP($A5,'ADR Raw Data'!$B$6:$BE$43,'ADR Raw Data'!AP$1,FALSE)</f>
        <v>130.831575194675</v>
      </c>
      <c r="AG5" s="67">
        <f>VLOOKUP($A5,'ADR Raw Data'!$B$6:$BE$43,'ADR Raw Data'!AR$1,FALSE)</f>
        <v>122.137298812209</v>
      </c>
      <c r="AI5" s="59">
        <f>VLOOKUP($A5,'ADR Raw Data'!$B$6:$BE$43,'ADR Raw Data'!AT$1,FALSE)</f>
        <v>13.6966489645385</v>
      </c>
      <c r="AJ5" s="60">
        <f>VLOOKUP($A5,'ADR Raw Data'!$B$6:$BE$43,'ADR Raw Data'!AU$1,FALSE)</f>
        <v>16.743762029928401</v>
      </c>
      <c r="AK5" s="60">
        <f>VLOOKUP($A5,'ADR Raw Data'!$B$6:$BE$43,'ADR Raw Data'!AV$1,FALSE)</f>
        <v>19.052861376697798</v>
      </c>
      <c r="AL5" s="60">
        <f>VLOOKUP($A5,'ADR Raw Data'!$B$6:$BE$43,'ADR Raw Data'!AW$1,FALSE)</f>
        <v>18.424079045304499</v>
      </c>
      <c r="AM5" s="60">
        <f>VLOOKUP($A5,'ADR Raw Data'!$B$6:$BE$43,'ADR Raw Data'!AX$1,FALSE)</f>
        <v>14.6472534984897</v>
      </c>
      <c r="AN5" s="61">
        <f>VLOOKUP($A5,'ADR Raw Data'!$B$6:$BE$43,'ADR Raw Data'!AY$1,FALSE)</f>
        <v>16.786062602807998</v>
      </c>
      <c r="AO5" s="60">
        <f>VLOOKUP($A5,'ADR Raw Data'!$B$6:$BE$43,'ADR Raw Data'!BA$1,FALSE)</f>
        <v>11.759354770863601</v>
      </c>
      <c r="AP5" s="60">
        <f>VLOOKUP($A5,'ADR Raw Data'!$B$6:$BE$43,'ADR Raw Data'!BB$1,FALSE)</f>
        <v>10.149814710873599</v>
      </c>
      <c r="AQ5" s="61">
        <f>VLOOKUP($A5,'ADR Raw Data'!$B$6:$BE$43,'ADR Raw Data'!BC$1,FALSE)</f>
        <v>10.914703821321901</v>
      </c>
      <c r="AR5" s="62">
        <f>VLOOKUP($A5,'ADR Raw Data'!$B$6:$BE$43,'ADR Raw Data'!BE$1,FALSE)</f>
        <v>14.428195648498701</v>
      </c>
      <c r="AT5" s="64">
        <f>VLOOKUP($A5,'RevPAR Raw Data'!$B$6:$BE$43,'RevPAR Raw Data'!AG$1,FALSE)</f>
        <v>54.138045966049297</v>
      </c>
      <c r="AU5" s="65">
        <f>VLOOKUP($A5,'RevPAR Raw Data'!$B$6:$BE$43,'RevPAR Raw Data'!AH$1,FALSE)</f>
        <v>67.575160711424999</v>
      </c>
      <c r="AV5" s="65">
        <f>VLOOKUP($A5,'RevPAR Raw Data'!$B$6:$BE$43,'RevPAR Raw Data'!AI$1,FALSE)</f>
        <v>79.662421458634</v>
      </c>
      <c r="AW5" s="65">
        <f>VLOOKUP($A5,'RevPAR Raw Data'!$B$6:$BE$43,'RevPAR Raw Data'!AJ$1,FALSE)</f>
        <v>81.403496391647394</v>
      </c>
      <c r="AX5" s="65">
        <f>VLOOKUP($A5,'RevPAR Raw Data'!$B$6:$BE$43,'RevPAR Raw Data'!AK$1,FALSE)</f>
        <v>74.539013760199296</v>
      </c>
      <c r="AY5" s="66">
        <f>VLOOKUP($A5,'RevPAR Raw Data'!$B$6:$BE$43,'RevPAR Raw Data'!AL$1,FALSE)</f>
        <v>71.462048683996301</v>
      </c>
      <c r="AZ5" s="65">
        <f>VLOOKUP($A5,'RevPAR Raw Data'!$B$6:$BE$43,'RevPAR Raw Data'!AN$1,FALSE)</f>
        <v>90.115033041566406</v>
      </c>
      <c r="BA5" s="65">
        <f>VLOOKUP($A5,'RevPAR Raw Data'!$B$6:$BE$43,'RevPAR Raw Data'!AO$1,FALSE)</f>
        <v>93.297215907562801</v>
      </c>
      <c r="BB5" s="66">
        <f>VLOOKUP($A5,'RevPAR Raw Data'!$B$6:$BE$43,'RevPAR Raw Data'!AP$1,FALSE)</f>
        <v>91.706124474564604</v>
      </c>
      <c r="BC5" s="67">
        <f>VLOOKUP($A5,'RevPAR Raw Data'!$B$6:$BE$43,'RevPAR Raw Data'!AR$1,FALSE)</f>
        <v>77.2450002721354</v>
      </c>
      <c r="BE5" s="59">
        <f>VLOOKUP($A5,'RevPAR Raw Data'!$B$6:$BE$43,'RevPAR Raw Data'!AT$1,FALSE)</f>
        <v>17.436143096044301</v>
      </c>
      <c r="BF5" s="60">
        <f>VLOOKUP($A5,'RevPAR Raw Data'!$B$6:$BE$43,'RevPAR Raw Data'!AU$1,FALSE)</f>
        <v>22.296261751604298</v>
      </c>
      <c r="BG5" s="60">
        <f>VLOOKUP($A5,'RevPAR Raw Data'!$B$6:$BE$43,'RevPAR Raw Data'!AV$1,FALSE)</f>
        <v>32.408585012118799</v>
      </c>
      <c r="BH5" s="60">
        <f>VLOOKUP($A5,'RevPAR Raw Data'!$B$6:$BE$43,'RevPAR Raw Data'!AW$1,FALSE)</f>
        <v>32.882421473715397</v>
      </c>
      <c r="BI5" s="60">
        <f>VLOOKUP($A5,'RevPAR Raw Data'!$B$6:$BE$43,'RevPAR Raw Data'!AX$1,FALSE)</f>
        <v>23.2723077925532</v>
      </c>
      <c r="BJ5" s="61">
        <f>VLOOKUP($A5,'RevPAR Raw Data'!$B$6:$BE$43,'RevPAR Raw Data'!AY$1,FALSE)</f>
        <v>26.153348036495402</v>
      </c>
      <c r="BK5" s="60">
        <f>VLOOKUP($A5,'RevPAR Raw Data'!$B$6:$BE$43,'RevPAR Raw Data'!BA$1,FALSE)</f>
        <v>13.6031018843938</v>
      </c>
      <c r="BL5" s="60">
        <f>VLOOKUP($A5,'RevPAR Raw Data'!$B$6:$BE$43,'RevPAR Raw Data'!BB$1,FALSE)</f>
        <v>8.8533117801854306</v>
      </c>
      <c r="BM5" s="61">
        <f>VLOOKUP($A5,'RevPAR Raw Data'!$B$6:$BE$43,'RevPAR Raw Data'!BC$1,FALSE)</f>
        <v>11.136322098934899</v>
      </c>
      <c r="BN5" s="62">
        <f>VLOOKUP($A5,'RevPAR Raw Data'!$B$6:$BE$43,'RevPAR Raw Data'!BE$1,FALSE)</f>
        <v>20.625138204966799</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Data'!$B$8:$BE$45,'Occupancy Raw Data'!AG$3,FALSE)</f>
        <v>53.257765525429299</v>
      </c>
      <c r="C7" s="60">
        <f>VLOOKUP($A7,'Occupancy Raw Data'!$B$8:$BE$45,'Occupancy Raw Data'!AH$3,FALSE)</f>
        <v>62.346589554822998</v>
      </c>
      <c r="D7" s="60">
        <f>VLOOKUP($A7,'Occupancy Raw Data'!$B$8:$BE$45,'Occupancy Raw Data'!AI$3,FALSE)</f>
        <v>72.383947875817995</v>
      </c>
      <c r="E7" s="60">
        <f>VLOOKUP($A7,'Occupancy Raw Data'!$B$8:$BE$45,'Occupancy Raw Data'!AJ$3,FALSE)</f>
        <v>73.759947083876099</v>
      </c>
      <c r="F7" s="60">
        <f>VLOOKUP($A7,'Occupancy Raw Data'!$B$8:$BE$45,'Occupancy Raw Data'!AK$3,FALSE)</f>
        <v>68.985571806865096</v>
      </c>
      <c r="G7" s="61">
        <f>VLOOKUP($A7,'Occupancy Raw Data'!$B$8:$BE$45,'Occupancy Raw Data'!AL$3,FALSE)</f>
        <v>66.144924928302302</v>
      </c>
      <c r="H7" s="60">
        <f>VLOOKUP($A7,'Occupancy Raw Data'!$B$8:$BE$45,'Occupancy Raw Data'!AN$3,FALSE)</f>
        <v>70.481487231060299</v>
      </c>
      <c r="I7" s="60">
        <f>VLOOKUP($A7,'Occupancy Raw Data'!$B$8:$BE$45,'Occupancy Raw Data'!AO$3,FALSE)</f>
        <v>72.220609840329104</v>
      </c>
      <c r="J7" s="61">
        <f>VLOOKUP($A7,'Occupancy Raw Data'!$B$8:$BE$45,'Occupancy Raw Data'!AP$3,FALSE)</f>
        <v>71.351048535694702</v>
      </c>
      <c r="K7" s="62">
        <f>VLOOKUP($A7,'Occupancy Raw Data'!$B$8:$BE$45,'Occupancy Raw Data'!AR$3,FALSE)</f>
        <v>67.632154594612999</v>
      </c>
      <c r="M7" s="59">
        <f>VLOOKUP($A7,'Occupancy Raw Data'!$B$8:$BE$45,'Occupancy Raw Data'!AT$3,FALSE)</f>
        <v>24.7040526360116</v>
      </c>
      <c r="N7" s="60">
        <f>VLOOKUP($A7,'Occupancy Raw Data'!$B$8:$BE$45,'Occupancy Raw Data'!AU$3,FALSE)</f>
        <v>30.670378359775199</v>
      </c>
      <c r="O7" s="60">
        <f>VLOOKUP($A7,'Occupancy Raw Data'!$B$8:$BE$45,'Occupancy Raw Data'!AV$3,FALSE)</f>
        <v>40.412400016726899</v>
      </c>
      <c r="P7" s="60">
        <f>VLOOKUP($A7,'Occupancy Raw Data'!$B$8:$BE$45,'Occupancy Raw Data'!AW$3,FALSE)</f>
        <v>41.993561949264198</v>
      </c>
      <c r="Q7" s="60">
        <f>VLOOKUP($A7,'Occupancy Raw Data'!$B$8:$BE$45,'Occupancy Raw Data'!AX$3,FALSE)</f>
        <v>31.623960049798399</v>
      </c>
      <c r="R7" s="61">
        <f>VLOOKUP($A7,'Occupancy Raw Data'!$B$8:$BE$45,'Occupancy Raw Data'!AY$3,FALSE)</f>
        <v>34.263910811810298</v>
      </c>
      <c r="S7" s="60">
        <f>VLOOKUP($A7,'Occupancy Raw Data'!$B$8:$BE$45,'Occupancy Raw Data'!BA$3,FALSE)</f>
        <v>15.7136567686013</v>
      </c>
      <c r="T7" s="60">
        <f>VLOOKUP($A7,'Occupancy Raw Data'!$B$8:$BE$45,'Occupancy Raw Data'!BB$3,FALSE)</f>
        <v>9.5863438459294503</v>
      </c>
      <c r="U7" s="61">
        <f>VLOOKUP($A7,'Occupancy Raw Data'!$B$8:$BE$45,'Occupancy Raw Data'!BC$3,FALSE)</f>
        <v>12.5293833058617</v>
      </c>
      <c r="V7" s="62">
        <f>VLOOKUP($A7,'Occupancy Raw Data'!$B$8:$BE$45,'Occupancy Raw Data'!BE$3,FALSE)</f>
        <v>26.877669595231399</v>
      </c>
      <c r="X7" s="64">
        <f>VLOOKUP($A7,'ADR Raw Data'!$B$6:$BE$43,'ADR Raw Data'!AG$1,FALSE)</f>
        <v>164.33636439250299</v>
      </c>
      <c r="Y7" s="65">
        <f>VLOOKUP($A7,'ADR Raw Data'!$B$6:$BE$43,'ADR Raw Data'!AH$1,FALSE)</f>
        <v>181.24098312469101</v>
      </c>
      <c r="Z7" s="65">
        <f>VLOOKUP($A7,'ADR Raw Data'!$B$6:$BE$43,'ADR Raw Data'!AI$1,FALSE)</f>
        <v>191.592272153669</v>
      </c>
      <c r="AA7" s="65">
        <f>VLOOKUP($A7,'ADR Raw Data'!$B$6:$BE$43,'ADR Raw Data'!AJ$1,FALSE)</f>
        <v>189.68239219023499</v>
      </c>
      <c r="AB7" s="65">
        <f>VLOOKUP($A7,'ADR Raw Data'!$B$6:$BE$43,'ADR Raw Data'!AK$1,FALSE)</f>
        <v>177.249623840195</v>
      </c>
      <c r="AC7" s="66">
        <f>VLOOKUP($A7,'ADR Raw Data'!$B$6:$BE$43,'ADR Raw Data'!AL$1,FALSE)</f>
        <v>181.832766154827</v>
      </c>
      <c r="AD7" s="65">
        <f>VLOOKUP($A7,'ADR Raw Data'!$B$6:$BE$43,'ADR Raw Data'!AN$1,FALSE)</f>
        <v>161.398930935858</v>
      </c>
      <c r="AE7" s="65">
        <f>VLOOKUP($A7,'ADR Raw Data'!$B$6:$BE$43,'ADR Raw Data'!AO$1,FALSE)</f>
        <v>160.536264594833</v>
      </c>
      <c r="AF7" s="66">
        <f>VLOOKUP($A7,'ADR Raw Data'!$B$6:$BE$43,'ADR Raw Data'!AP$1,FALSE)</f>
        <v>160.962341071265</v>
      </c>
      <c r="AG7" s="67">
        <f>VLOOKUP($A7,'ADR Raw Data'!$B$6:$BE$43,'ADR Raw Data'!AR$1,FALSE)</f>
        <v>175.54289142767001</v>
      </c>
      <c r="AI7" s="59">
        <f>VLOOKUP($A7,'ADR Raw Data'!$B$6:$BE$43,'ADR Raw Data'!AT$1,FALSE)</f>
        <v>27.6679076301265</v>
      </c>
      <c r="AJ7" s="60">
        <f>VLOOKUP($A7,'ADR Raw Data'!$B$6:$BE$43,'ADR Raw Data'!AU$1,FALSE)</f>
        <v>31.293161101574299</v>
      </c>
      <c r="AK7" s="60">
        <f>VLOOKUP($A7,'ADR Raw Data'!$B$6:$BE$43,'ADR Raw Data'!AV$1,FALSE)</f>
        <v>33.924752643061296</v>
      </c>
      <c r="AL7" s="60">
        <f>VLOOKUP($A7,'ADR Raw Data'!$B$6:$BE$43,'ADR Raw Data'!AW$1,FALSE)</f>
        <v>34.180140094385798</v>
      </c>
      <c r="AM7" s="60">
        <f>VLOOKUP($A7,'ADR Raw Data'!$B$6:$BE$43,'ADR Raw Data'!AX$1,FALSE)</f>
        <v>29.229292530071799</v>
      </c>
      <c r="AN7" s="61">
        <f>VLOOKUP($A7,'ADR Raw Data'!$B$6:$BE$43,'ADR Raw Data'!AY$1,FALSE)</f>
        <v>31.7742720935615</v>
      </c>
      <c r="AO7" s="60">
        <f>VLOOKUP($A7,'ADR Raw Data'!$B$6:$BE$43,'ADR Raw Data'!BA$1,FALSE)</f>
        <v>21.264561542390702</v>
      </c>
      <c r="AP7" s="60">
        <f>VLOOKUP($A7,'ADR Raw Data'!$B$6:$BE$43,'ADR Raw Data'!BB$1,FALSE)</f>
        <v>19.534255821367999</v>
      </c>
      <c r="AQ7" s="61">
        <f>VLOOKUP($A7,'ADR Raw Data'!$B$6:$BE$43,'ADR Raw Data'!BC$1,FALSE)</f>
        <v>20.370223751867702</v>
      </c>
      <c r="AR7" s="62">
        <f>VLOOKUP($A7,'ADR Raw Data'!$B$6:$BE$43,'ADR Raw Data'!BE$1,FALSE)</f>
        <v>28.5665189223323</v>
      </c>
      <c r="AT7" s="64">
        <f>VLOOKUP($A7,'RevPAR Raw Data'!$B$6:$BE$43,'RevPAR Raw Data'!AG$1,FALSE)</f>
        <v>87.521875621174502</v>
      </c>
      <c r="AU7" s="65">
        <f>VLOOKUP($A7,'RevPAR Raw Data'!$B$6:$BE$43,'RevPAR Raw Data'!AH$1,FALSE)</f>
        <v>112.99757185387701</v>
      </c>
      <c r="AV7" s="65">
        <f>VLOOKUP($A7,'RevPAR Raw Data'!$B$6:$BE$43,'RevPAR Raw Data'!AI$1,FALSE)</f>
        <v>138.682050409807</v>
      </c>
      <c r="AW7" s="65">
        <f>VLOOKUP($A7,'RevPAR Raw Data'!$B$6:$BE$43,'RevPAR Raw Data'!AJ$1,FALSE)</f>
        <v>139.90963210694801</v>
      </c>
      <c r="AX7" s="65">
        <f>VLOOKUP($A7,'RevPAR Raw Data'!$B$6:$BE$43,'RevPAR Raw Data'!AK$1,FALSE)</f>
        <v>122.276666531676</v>
      </c>
      <c r="AY7" s="66">
        <f>VLOOKUP($A7,'RevPAR Raw Data'!$B$6:$BE$43,'RevPAR Raw Data'!AL$1,FALSE)</f>
        <v>120.27314666816601</v>
      </c>
      <c r="AZ7" s="65">
        <f>VLOOKUP($A7,'RevPAR Raw Data'!$B$6:$BE$43,'RevPAR Raw Data'!AN$1,FALSE)</f>
        <v>113.75636689862399</v>
      </c>
      <c r="BA7" s="65">
        <f>VLOOKUP($A7,'RevPAR Raw Data'!$B$6:$BE$43,'RevPAR Raw Data'!AO$1,FALSE)</f>
        <v>115.94026930527301</v>
      </c>
      <c r="BB7" s="66">
        <f>VLOOKUP($A7,'RevPAR Raw Data'!$B$6:$BE$43,'RevPAR Raw Data'!AP$1,FALSE)</f>
        <v>114.848318101949</v>
      </c>
      <c r="BC7" s="67">
        <f>VLOOKUP($A7,'RevPAR Raw Data'!$B$6:$BE$43,'RevPAR Raw Data'!AR$1,FALSE)</f>
        <v>118.723439710215</v>
      </c>
      <c r="BE7" s="59">
        <f>VLOOKUP($A7,'RevPAR Raw Data'!$B$6:$BE$43,'RevPAR Raw Data'!AT$1,FALSE)</f>
        <v>59.207054730367801</v>
      </c>
      <c r="BF7" s="60">
        <f>VLOOKUP($A7,'RevPAR Raw Data'!$B$6:$BE$43,'RevPAR Raw Data'!AU$1,FALSE)</f>
        <v>71.561270371936402</v>
      </c>
      <c r="BG7" s="60">
        <f>VLOOKUP($A7,'RevPAR Raw Data'!$B$6:$BE$43,'RevPAR Raw Data'!AV$1,FALSE)</f>
        <v>88.046959402587404</v>
      </c>
      <c r="BH7" s="60">
        <f>VLOOKUP($A7,'RevPAR Raw Data'!$B$6:$BE$43,'RevPAR Raw Data'!AW$1,FALSE)</f>
        <v>90.527160348531396</v>
      </c>
      <c r="BI7" s="60">
        <f>VLOOKUP($A7,'RevPAR Raw Data'!$B$6:$BE$43,'RevPAR Raw Data'!AX$1,FALSE)</f>
        <v>70.096712372418807</v>
      </c>
      <c r="BJ7" s="61">
        <f>VLOOKUP($A7,'RevPAR Raw Data'!$B$6:$BE$43,'RevPAR Raw Data'!AY$1,FALSE)</f>
        <v>76.925291156611806</v>
      </c>
      <c r="BK7" s="60">
        <f>VLOOKUP($A7,'RevPAR Raw Data'!$B$6:$BE$43,'RevPAR Raw Data'!BA$1,FALSE)</f>
        <v>40.319658525111301</v>
      </c>
      <c r="BL7" s="60">
        <f>VLOOKUP($A7,'RevPAR Raw Data'!$B$6:$BE$43,'RevPAR Raw Data'!BB$1,FALSE)</f>
        <v>30.993220598077201</v>
      </c>
      <c r="BM7" s="61">
        <f>VLOOKUP($A7,'RevPAR Raw Data'!$B$6:$BE$43,'RevPAR Raw Data'!BC$1,FALSE)</f>
        <v>35.451870471862698</v>
      </c>
      <c r="BN7" s="62">
        <f>VLOOKUP($A7,'RevPAR Raw Data'!$B$6:$BE$43,'RevPAR Raw Data'!BE$1,FALSE)</f>
        <v>63.122203088367598</v>
      </c>
    </row>
    <row r="8" spans="1:66" x14ac:dyDescent="0.25">
      <c r="A8" s="76" t="s">
        <v>89</v>
      </c>
      <c r="B8" s="59">
        <f>VLOOKUP($A8,'Occupancy Raw Data'!$B$8:$BE$45,'Occupancy Raw Data'!AG$3,FALSE)</f>
        <v>61.516736401673597</v>
      </c>
      <c r="C8" s="60">
        <f>VLOOKUP($A8,'Occupancy Raw Data'!$B$8:$BE$45,'Occupancy Raw Data'!AH$3,FALSE)</f>
        <v>71.668410041841</v>
      </c>
      <c r="D8" s="60">
        <f>VLOOKUP($A8,'Occupancy Raw Data'!$B$8:$BE$45,'Occupancy Raw Data'!AI$3,FALSE)</f>
        <v>85.193514644351396</v>
      </c>
      <c r="E8" s="60">
        <f>VLOOKUP($A8,'Occupancy Raw Data'!$B$8:$BE$45,'Occupancy Raw Data'!AJ$3,FALSE)</f>
        <v>86.707635983263501</v>
      </c>
      <c r="F8" s="60">
        <f>VLOOKUP($A8,'Occupancy Raw Data'!$B$8:$BE$45,'Occupancy Raw Data'!AK$3,FALSE)</f>
        <v>78.263598326359798</v>
      </c>
      <c r="G8" s="61">
        <f>VLOOKUP($A8,'Occupancy Raw Data'!$B$8:$BE$45,'Occupancy Raw Data'!AL$3,FALSE)</f>
        <v>76.669979079497907</v>
      </c>
      <c r="H8" s="60">
        <f>VLOOKUP($A8,'Occupancy Raw Data'!$B$8:$BE$45,'Occupancy Raw Data'!AN$3,FALSE)</f>
        <v>74.372384937238394</v>
      </c>
      <c r="I8" s="60">
        <f>VLOOKUP($A8,'Occupancy Raw Data'!$B$8:$BE$45,'Occupancy Raw Data'!AO$3,FALSE)</f>
        <v>73.271443514644304</v>
      </c>
      <c r="J8" s="61">
        <f>VLOOKUP($A8,'Occupancy Raw Data'!$B$8:$BE$45,'Occupancy Raw Data'!AP$3,FALSE)</f>
        <v>73.821914225941399</v>
      </c>
      <c r="K8" s="62">
        <f>VLOOKUP($A8,'Occupancy Raw Data'!$B$8:$BE$45,'Occupancy Raw Data'!AR$3,FALSE)</f>
        <v>75.856246264196002</v>
      </c>
      <c r="M8" s="59">
        <f>VLOOKUP($A8,'Occupancy Raw Data'!$B$8:$BE$45,'Occupancy Raw Data'!AT$3,FALSE)</f>
        <v>50.047779888098702</v>
      </c>
      <c r="N8" s="60">
        <f>VLOOKUP($A8,'Occupancy Raw Data'!$B$8:$BE$45,'Occupancy Raw Data'!AU$3,FALSE)</f>
        <v>51.350573547141899</v>
      </c>
      <c r="O8" s="60">
        <f>VLOOKUP($A8,'Occupancy Raw Data'!$B$8:$BE$45,'Occupancy Raw Data'!AV$3,FALSE)</f>
        <v>62.032681403447803</v>
      </c>
      <c r="P8" s="60">
        <f>VLOOKUP($A8,'Occupancy Raw Data'!$B$8:$BE$45,'Occupancy Raw Data'!AW$3,FALSE)</f>
        <v>64.622587661418294</v>
      </c>
      <c r="Q8" s="60">
        <f>VLOOKUP($A8,'Occupancy Raw Data'!$B$8:$BE$45,'Occupancy Raw Data'!AX$3,FALSE)</f>
        <v>51.422287084788003</v>
      </c>
      <c r="R8" s="61">
        <f>VLOOKUP($A8,'Occupancy Raw Data'!$B$8:$BE$45,'Occupancy Raw Data'!AY$3,FALSE)</f>
        <v>56.291183728259497</v>
      </c>
      <c r="S8" s="60">
        <f>VLOOKUP($A8,'Occupancy Raw Data'!$B$8:$BE$45,'Occupancy Raw Data'!BA$3,FALSE)</f>
        <v>28.208127185672101</v>
      </c>
      <c r="T8" s="60">
        <f>VLOOKUP($A8,'Occupancy Raw Data'!$B$8:$BE$45,'Occupancy Raw Data'!BB$3,FALSE)</f>
        <v>19.7087061572126</v>
      </c>
      <c r="U8" s="61">
        <f>VLOOKUP($A8,'Occupancy Raw Data'!$B$8:$BE$45,'Occupancy Raw Data'!BC$3,FALSE)</f>
        <v>23.844382161526401</v>
      </c>
      <c r="V8" s="62">
        <f>VLOOKUP($A8,'Occupancy Raw Data'!$B$8:$BE$45,'Occupancy Raw Data'!BE$3,FALSE)</f>
        <v>45.679524940775799</v>
      </c>
      <c r="X8" s="64">
        <f>VLOOKUP($A8,'ADR Raw Data'!$B$6:$BE$43,'ADR Raw Data'!AG$1,FALSE)</f>
        <v>177.89084169358901</v>
      </c>
      <c r="Y8" s="65">
        <f>VLOOKUP($A8,'ADR Raw Data'!$B$6:$BE$43,'ADR Raw Data'!AH$1,FALSE)</f>
        <v>200.185195942494</v>
      </c>
      <c r="Z8" s="65">
        <f>VLOOKUP($A8,'ADR Raw Data'!$B$6:$BE$43,'ADR Raw Data'!AI$1,FALSE)</f>
        <v>206.554795874516</v>
      </c>
      <c r="AA8" s="65">
        <f>VLOOKUP($A8,'ADR Raw Data'!$B$6:$BE$43,'ADR Raw Data'!AJ$1,FALSE)</f>
        <v>201.477830322405</v>
      </c>
      <c r="AB8" s="65">
        <f>VLOOKUP($A8,'ADR Raw Data'!$B$6:$BE$43,'ADR Raw Data'!AK$1,FALSE)</f>
        <v>178.43687750601401</v>
      </c>
      <c r="AC8" s="66">
        <f>VLOOKUP($A8,'ADR Raw Data'!$B$6:$BE$43,'ADR Raw Data'!AL$1,FALSE)</f>
        <v>193.875431091525</v>
      </c>
      <c r="AD8" s="65">
        <f>VLOOKUP($A8,'ADR Raw Data'!$B$6:$BE$43,'ADR Raw Data'!AN$1,FALSE)</f>
        <v>154.67237658227799</v>
      </c>
      <c r="AE8" s="65">
        <f>VLOOKUP($A8,'ADR Raw Data'!$B$6:$BE$43,'ADR Raw Data'!AO$1,FALSE)</f>
        <v>157.27601591777</v>
      </c>
      <c r="AF8" s="66">
        <f>VLOOKUP($A8,'ADR Raw Data'!$B$6:$BE$43,'ADR Raw Data'!AP$1,FALSE)</f>
        <v>155.96448892116399</v>
      </c>
      <c r="AG8" s="67">
        <f>VLOOKUP($A8,'ADR Raw Data'!$B$6:$BE$43,'ADR Raw Data'!AR$1,FALSE)</f>
        <v>183.33422054449099</v>
      </c>
      <c r="AI8" s="59">
        <f>VLOOKUP($A8,'ADR Raw Data'!$B$6:$BE$43,'ADR Raw Data'!AT$1,FALSE)</f>
        <v>34.606761112585303</v>
      </c>
      <c r="AJ8" s="60">
        <f>VLOOKUP($A8,'ADR Raw Data'!$B$6:$BE$43,'ADR Raw Data'!AU$1,FALSE)</f>
        <v>32.539641784009603</v>
      </c>
      <c r="AK8" s="60">
        <f>VLOOKUP($A8,'ADR Raw Data'!$B$6:$BE$43,'ADR Raw Data'!AV$1,FALSE)</f>
        <v>31.586837335091499</v>
      </c>
      <c r="AL8" s="60">
        <f>VLOOKUP($A8,'ADR Raw Data'!$B$6:$BE$43,'ADR Raw Data'!AW$1,FALSE)</f>
        <v>31.762509258551901</v>
      </c>
      <c r="AM8" s="60">
        <f>VLOOKUP($A8,'ADR Raw Data'!$B$6:$BE$43,'ADR Raw Data'!AX$1,FALSE)</f>
        <v>29.570293772931901</v>
      </c>
      <c r="AN8" s="61">
        <f>VLOOKUP($A8,'ADR Raw Data'!$B$6:$BE$43,'ADR Raw Data'!AY$1,FALSE)</f>
        <v>32.115683108925602</v>
      </c>
      <c r="AO8" s="60">
        <f>VLOOKUP($A8,'ADR Raw Data'!$B$6:$BE$43,'ADR Raw Data'!BA$1,FALSE)</f>
        <v>33.061022666920103</v>
      </c>
      <c r="AP8" s="60">
        <f>VLOOKUP($A8,'ADR Raw Data'!$B$6:$BE$43,'ADR Raw Data'!BB$1,FALSE)</f>
        <v>37.389053714357097</v>
      </c>
      <c r="AQ8" s="61">
        <f>VLOOKUP($A8,'ADR Raw Data'!$B$6:$BE$43,'ADR Raw Data'!BC$1,FALSE)</f>
        <v>35.227838874321399</v>
      </c>
      <c r="AR8" s="62">
        <f>VLOOKUP($A8,'ADR Raw Data'!$B$6:$BE$43,'ADR Raw Data'!BE$1,FALSE)</f>
        <v>34.336764009180101</v>
      </c>
      <c r="AT8" s="64">
        <f>VLOOKUP($A8,'RevPAR Raw Data'!$B$6:$BE$43,'RevPAR Raw Data'!AG$1,FALSE)</f>
        <v>109.432640167364</v>
      </c>
      <c r="AU8" s="65">
        <f>VLOOKUP($A8,'RevPAR Raw Data'!$B$6:$BE$43,'RevPAR Raw Data'!AH$1,FALSE)</f>
        <v>143.469547071129</v>
      </c>
      <c r="AV8" s="65">
        <f>VLOOKUP($A8,'RevPAR Raw Data'!$B$6:$BE$43,'RevPAR Raw Data'!AI$1,FALSE)</f>
        <v>175.97129027196601</v>
      </c>
      <c r="AW8" s="65">
        <f>VLOOKUP($A8,'RevPAR Raw Data'!$B$6:$BE$43,'RevPAR Raw Data'!AJ$1,FALSE)</f>
        <v>174.69666370292799</v>
      </c>
      <c r="AX8" s="65">
        <f>VLOOKUP($A8,'RevPAR Raw Data'!$B$6:$BE$43,'RevPAR Raw Data'!AK$1,FALSE)</f>
        <v>139.65112107740501</v>
      </c>
      <c r="AY8" s="66">
        <f>VLOOKUP($A8,'RevPAR Raw Data'!$B$6:$BE$43,'RevPAR Raw Data'!AL$1,FALSE)</f>
        <v>148.64425245815801</v>
      </c>
      <c r="AZ8" s="65">
        <f>VLOOKUP($A8,'RevPAR Raw Data'!$B$6:$BE$43,'RevPAR Raw Data'!AN$1,FALSE)</f>
        <v>115.03353530334699</v>
      </c>
      <c r="BA8" s="65">
        <f>VLOOKUP($A8,'RevPAR Raw Data'!$B$6:$BE$43,'RevPAR Raw Data'!AO$1,FALSE)</f>
        <v>115.238407165271</v>
      </c>
      <c r="BB8" s="66">
        <f>VLOOKUP($A8,'RevPAR Raw Data'!$B$6:$BE$43,'RevPAR Raw Data'!AP$1,FALSE)</f>
        <v>115.135971234309</v>
      </c>
      <c r="BC8" s="67">
        <f>VLOOKUP($A8,'RevPAR Raw Data'!$B$6:$BE$43,'RevPAR Raw Data'!AR$1,FALSE)</f>
        <v>139.07045782277299</v>
      </c>
      <c r="BE8" s="59">
        <f>VLOOKUP($A8,'RevPAR Raw Data'!$B$6:$BE$43,'RevPAR Raw Data'!AT$1,FALSE)</f>
        <v>101.974456628711</v>
      </c>
      <c r="BF8" s="60">
        <f>VLOOKUP($A8,'RevPAR Raw Data'!$B$6:$BE$43,'RevPAR Raw Data'!AU$1,FALSE)</f>
        <v>100.59950801742499</v>
      </c>
      <c r="BG8" s="60">
        <f>VLOOKUP($A8,'RevPAR Raw Data'!$B$6:$BE$43,'RevPAR Raw Data'!AV$1,FALSE)</f>
        <v>113.21368090804199</v>
      </c>
      <c r="BH8" s="60">
        <f>VLOOKUP($A8,'RevPAR Raw Data'!$B$6:$BE$43,'RevPAR Raw Data'!AW$1,FALSE)</f>
        <v>116.910852309044</v>
      </c>
      <c r="BI8" s="60">
        <f>VLOOKUP($A8,'RevPAR Raw Data'!$B$6:$BE$43,'RevPAR Raw Data'!AX$1,FALSE)</f>
        <v>96.198302213452294</v>
      </c>
      <c r="BJ8" s="61">
        <f>VLOOKUP($A8,'RevPAR Raw Data'!$B$6:$BE$43,'RevPAR Raw Data'!AY$1,FALSE)</f>
        <v>106.485165021616</v>
      </c>
      <c r="BK8" s="60">
        <f>VLOOKUP($A8,'RevPAR Raw Data'!$B$6:$BE$43,'RevPAR Raw Data'!BA$1,FALSE)</f>
        <v>70.595045175361093</v>
      </c>
      <c r="BL8" s="60">
        <f>VLOOKUP($A8,'RevPAR Raw Data'!$B$6:$BE$43,'RevPAR Raw Data'!BB$1,FALSE)</f>
        <v>64.4666586030948</v>
      </c>
      <c r="BM8" s="61">
        <f>VLOOKUP($A8,'RevPAR Raw Data'!$B$6:$BE$43,'RevPAR Raw Data'!BC$1,FALSE)</f>
        <v>67.472081564287905</v>
      </c>
      <c r="BN8" s="62">
        <f>VLOOKUP($A8,'RevPAR Raw Data'!$B$6:$BE$43,'RevPAR Raw Data'!BE$1,FALSE)</f>
        <v>95.701159629384705</v>
      </c>
    </row>
    <row r="9" spans="1:66" x14ac:dyDescent="0.25">
      <c r="A9" s="76" t="s">
        <v>90</v>
      </c>
      <c r="B9" s="59">
        <f>VLOOKUP($A9,'Occupancy Raw Data'!$B$8:$BE$45,'Occupancy Raw Data'!AG$3,FALSE)</f>
        <v>50.865775017912497</v>
      </c>
      <c r="C9" s="60">
        <f>VLOOKUP($A9,'Occupancy Raw Data'!$B$8:$BE$45,'Occupancy Raw Data'!AH$3,FALSE)</f>
        <v>58.920468115595803</v>
      </c>
      <c r="D9" s="60">
        <f>VLOOKUP($A9,'Occupancy Raw Data'!$B$8:$BE$45,'Occupancy Raw Data'!AI$3,FALSE)</f>
        <v>68.351444948650496</v>
      </c>
      <c r="E9" s="60">
        <f>VLOOKUP($A9,'Occupancy Raw Data'!$B$8:$BE$45,'Occupancy Raw Data'!AJ$3,FALSE)</f>
        <v>70.993551468831996</v>
      </c>
      <c r="F9" s="60">
        <f>VLOOKUP($A9,'Occupancy Raw Data'!$B$8:$BE$45,'Occupancy Raw Data'!AK$3,FALSE)</f>
        <v>63.813589682350099</v>
      </c>
      <c r="G9" s="61">
        <f>VLOOKUP($A9,'Occupancy Raw Data'!$B$8:$BE$45,'Occupancy Raw Data'!AL$3,FALSE)</f>
        <v>62.588965846668202</v>
      </c>
      <c r="H9" s="60">
        <f>VLOOKUP($A9,'Occupancy Raw Data'!$B$8:$BE$45,'Occupancy Raw Data'!AN$3,FALSE)</f>
        <v>66.130284213040298</v>
      </c>
      <c r="I9" s="60">
        <f>VLOOKUP($A9,'Occupancy Raw Data'!$B$8:$BE$45,'Occupancy Raw Data'!AO$3,FALSE)</f>
        <v>70.303916885598198</v>
      </c>
      <c r="J9" s="61">
        <f>VLOOKUP($A9,'Occupancy Raw Data'!$B$8:$BE$45,'Occupancy Raw Data'!AP$3,FALSE)</f>
        <v>68.217100549319298</v>
      </c>
      <c r="K9" s="62">
        <f>VLOOKUP($A9,'Occupancy Raw Data'!$B$8:$BE$45,'Occupancy Raw Data'!AR$3,FALSE)</f>
        <v>64.197004333139901</v>
      </c>
      <c r="M9" s="59">
        <f>VLOOKUP($A9,'Occupancy Raw Data'!$B$8:$BE$45,'Occupancy Raw Data'!AT$3,FALSE)</f>
        <v>15.153591779146099</v>
      </c>
      <c r="N9" s="60">
        <f>VLOOKUP($A9,'Occupancy Raw Data'!$B$8:$BE$45,'Occupancy Raw Data'!AU$3,FALSE)</f>
        <v>24.199746797054001</v>
      </c>
      <c r="O9" s="60">
        <f>VLOOKUP($A9,'Occupancy Raw Data'!$B$8:$BE$45,'Occupancy Raw Data'!AV$3,FALSE)</f>
        <v>33.2043019614933</v>
      </c>
      <c r="P9" s="60">
        <f>VLOOKUP($A9,'Occupancy Raw Data'!$B$8:$BE$45,'Occupancy Raw Data'!AW$3,FALSE)</f>
        <v>36.208701825367903</v>
      </c>
      <c r="Q9" s="60">
        <f>VLOOKUP($A9,'Occupancy Raw Data'!$B$8:$BE$45,'Occupancy Raw Data'!AX$3,FALSE)</f>
        <v>23.893285854911699</v>
      </c>
      <c r="R9" s="61">
        <f>VLOOKUP($A9,'Occupancy Raw Data'!$B$8:$BE$45,'Occupancy Raw Data'!AY$3,FALSE)</f>
        <v>26.927758821117301</v>
      </c>
      <c r="S9" s="60">
        <f>VLOOKUP($A9,'Occupancy Raw Data'!$B$8:$BE$45,'Occupancy Raw Data'!BA$3,FALSE)</f>
        <v>7.6694074624375697</v>
      </c>
      <c r="T9" s="60">
        <f>VLOOKUP($A9,'Occupancy Raw Data'!$B$8:$BE$45,'Occupancy Raw Data'!BB$3,FALSE)</f>
        <v>4.8609398941757398</v>
      </c>
      <c r="U9" s="61">
        <f>VLOOKUP($A9,'Occupancy Raw Data'!$B$8:$BE$45,'Occupancy Raw Data'!BC$3,FALSE)</f>
        <v>6.2036857356685804</v>
      </c>
      <c r="V9" s="62">
        <f>VLOOKUP($A9,'Occupancy Raw Data'!$B$8:$BE$45,'Occupancy Raw Data'!BE$3,FALSE)</f>
        <v>19.828606655138699</v>
      </c>
      <c r="X9" s="64">
        <f>VLOOKUP($A9,'ADR Raw Data'!$B$6:$BE$43,'ADR Raw Data'!AG$1,FALSE)</f>
        <v>132.68483800915601</v>
      </c>
      <c r="Y9" s="65">
        <f>VLOOKUP($A9,'ADR Raw Data'!$B$6:$BE$43,'ADR Raw Data'!AH$1,FALSE)</f>
        <v>146.95519102148299</v>
      </c>
      <c r="Z9" s="65">
        <f>VLOOKUP($A9,'ADR Raw Data'!$B$6:$BE$43,'ADR Raw Data'!AI$1,FALSE)</f>
        <v>152.805245686831</v>
      </c>
      <c r="AA9" s="65">
        <f>VLOOKUP($A9,'ADR Raw Data'!$B$6:$BE$43,'ADR Raw Data'!AJ$1,FALSE)</f>
        <v>151.25265559293501</v>
      </c>
      <c r="AB9" s="65">
        <f>VLOOKUP($A9,'ADR Raw Data'!$B$6:$BE$43,'ADR Raw Data'!AK$1,FALSE)</f>
        <v>143.31313216374201</v>
      </c>
      <c r="AC9" s="66">
        <f>VLOOKUP($A9,'ADR Raw Data'!$B$6:$BE$43,'ADR Raw Data'!AL$1,FALSE)</f>
        <v>146.14567627642501</v>
      </c>
      <c r="AD9" s="65">
        <f>VLOOKUP($A9,'ADR Raw Data'!$B$6:$BE$43,'ADR Raw Data'!AN$1,FALSE)</f>
        <v>130.45413119046501</v>
      </c>
      <c r="AE9" s="65">
        <f>VLOOKUP($A9,'ADR Raw Data'!$B$6:$BE$43,'ADR Raw Data'!AO$1,FALSE)</f>
        <v>132.412756804959</v>
      </c>
      <c r="AF9" s="66">
        <f>VLOOKUP($A9,'ADR Raw Data'!$B$6:$BE$43,'ADR Raw Data'!AP$1,FALSE)</f>
        <v>131.46340196936501</v>
      </c>
      <c r="AG9" s="67">
        <f>VLOOKUP($A9,'ADR Raw Data'!$B$6:$BE$43,'ADR Raw Data'!AR$1,FALSE)</f>
        <v>141.688048683266</v>
      </c>
      <c r="AI9" s="59">
        <f>VLOOKUP($A9,'ADR Raw Data'!$B$6:$BE$43,'ADR Raw Data'!AT$1,FALSE)</f>
        <v>20.052066909947399</v>
      </c>
      <c r="AJ9" s="60">
        <f>VLOOKUP($A9,'ADR Raw Data'!$B$6:$BE$43,'ADR Raw Data'!AU$1,FALSE)</f>
        <v>24.725377721814802</v>
      </c>
      <c r="AK9" s="60">
        <f>VLOOKUP($A9,'ADR Raw Data'!$B$6:$BE$43,'ADR Raw Data'!AV$1,FALSE)</f>
        <v>26.0947810907183</v>
      </c>
      <c r="AL9" s="60">
        <f>VLOOKUP($A9,'ADR Raw Data'!$B$6:$BE$43,'ADR Raw Data'!AW$1,FALSE)</f>
        <v>24.996655024196599</v>
      </c>
      <c r="AM9" s="60">
        <f>VLOOKUP($A9,'ADR Raw Data'!$B$6:$BE$43,'ADR Raw Data'!AX$1,FALSE)</f>
        <v>25.121579188528401</v>
      </c>
      <c r="AN9" s="61">
        <f>VLOOKUP($A9,'ADR Raw Data'!$B$6:$BE$43,'ADR Raw Data'!AY$1,FALSE)</f>
        <v>24.696532270015901</v>
      </c>
      <c r="AO9" s="60">
        <f>VLOOKUP($A9,'ADR Raw Data'!$B$6:$BE$43,'ADR Raw Data'!BA$1,FALSE)</f>
        <v>18.946405730407101</v>
      </c>
      <c r="AP9" s="60">
        <f>VLOOKUP($A9,'ADR Raw Data'!$B$6:$BE$43,'ADR Raw Data'!BB$1,FALSE)</f>
        <v>19.518656687379998</v>
      </c>
      <c r="AQ9" s="61">
        <f>VLOOKUP($A9,'ADR Raw Data'!$B$6:$BE$43,'ADR Raw Data'!BC$1,FALSE)</f>
        <v>19.234780606129501</v>
      </c>
      <c r="AR9" s="62">
        <f>VLOOKUP($A9,'ADR Raw Data'!$B$6:$BE$43,'ADR Raw Data'!BE$1,FALSE)</f>
        <v>23.398028728739899</v>
      </c>
      <c r="AT9" s="64">
        <f>VLOOKUP($A9,'RevPAR Raw Data'!$B$6:$BE$43,'RevPAR Raw Data'!AG$1,FALSE)</f>
        <v>67.491171184619006</v>
      </c>
      <c r="AU9" s="65">
        <f>VLOOKUP($A9,'RevPAR Raw Data'!$B$6:$BE$43,'RevPAR Raw Data'!AH$1,FALSE)</f>
        <v>86.586686470026194</v>
      </c>
      <c r="AV9" s="65">
        <f>VLOOKUP($A9,'RevPAR Raw Data'!$B$6:$BE$43,'RevPAR Raw Data'!AI$1,FALSE)</f>
        <v>104.444593384284</v>
      </c>
      <c r="AW9" s="65">
        <f>VLOOKUP($A9,'RevPAR Raw Data'!$B$6:$BE$43,'RevPAR Raw Data'!AJ$1,FALSE)</f>
        <v>107.379631896345</v>
      </c>
      <c r="AX9" s="65">
        <f>VLOOKUP($A9,'RevPAR Raw Data'!$B$6:$BE$43,'RevPAR Raw Data'!AK$1,FALSE)</f>
        <v>91.453254119894893</v>
      </c>
      <c r="AY9" s="66">
        <f>VLOOKUP($A9,'RevPAR Raw Data'!$B$6:$BE$43,'RevPAR Raw Data'!AL$1,FALSE)</f>
        <v>91.471067411034099</v>
      </c>
      <c r="AZ9" s="65">
        <f>VLOOKUP($A9,'RevPAR Raw Data'!$B$6:$BE$43,'RevPAR Raw Data'!AN$1,FALSE)</f>
        <v>86.269687723907296</v>
      </c>
      <c r="BA9" s="65">
        <f>VLOOKUP($A9,'RevPAR Raw Data'!$B$6:$BE$43,'RevPAR Raw Data'!AO$1,FALSE)</f>
        <v>93.091354490088307</v>
      </c>
      <c r="BB9" s="66">
        <f>VLOOKUP($A9,'RevPAR Raw Data'!$B$6:$BE$43,'RevPAR Raw Data'!AP$1,FALSE)</f>
        <v>89.680521106997801</v>
      </c>
      <c r="BC9" s="67">
        <f>VLOOKUP($A9,'RevPAR Raw Data'!$B$6:$BE$43,'RevPAR Raw Data'!AR$1,FALSE)</f>
        <v>90.959482752737998</v>
      </c>
      <c r="BE9" s="59">
        <f>VLOOKUP($A9,'RevPAR Raw Data'!$B$6:$BE$43,'RevPAR Raw Data'!AT$1,FALSE)</f>
        <v>38.244267051908203</v>
      </c>
      <c r="BF9" s="60">
        <f>VLOOKUP($A9,'RevPAR Raw Data'!$B$6:$BE$43,'RevPAR Raw Data'!AU$1,FALSE)</f>
        <v>54.908603322163302</v>
      </c>
      <c r="BG9" s="60">
        <f>VLOOKUP($A9,'RevPAR Raw Data'!$B$6:$BE$43,'RevPAR Raw Data'!AV$1,FALSE)</f>
        <v>67.963672961764502</v>
      </c>
      <c r="BH9" s="60">
        <f>VLOOKUP($A9,'RevPAR Raw Data'!$B$6:$BE$43,'RevPAR Raw Data'!AW$1,FALSE)</f>
        <v>70.256321133591896</v>
      </c>
      <c r="BI9" s="60">
        <f>VLOOKUP($A9,'RevPAR Raw Data'!$B$6:$BE$43,'RevPAR Raw Data'!AX$1,FALSE)</f>
        <v>55.017235770223202</v>
      </c>
      <c r="BJ9" s="61">
        <f>VLOOKUP($A9,'RevPAR Raw Data'!$B$6:$BE$43,'RevPAR Raw Data'!AY$1,FALSE)</f>
        <v>58.274513737982502</v>
      </c>
      <c r="BK9" s="60">
        <f>VLOOKUP($A9,'RevPAR Raw Data'!$B$6:$BE$43,'RevPAR Raw Data'!BA$1,FALSE)</f>
        <v>28.0688902477963</v>
      </c>
      <c r="BL9" s="60">
        <f>VLOOKUP($A9,'RevPAR Raw Data'!$B$6:$BE$43,'RevPAR Raw Data'!BB$1,FALSE)</f>
        <v>25.328386751279801</v>
      </c>
      <c r="BM9" s="61">
        <f>VLOOKUP($A9,'RevPAR Raw Data'!$B$6:$BE$43,'RevPAR Raw Data'!BC$1,FALSE)</f>
        <v>26.631731682547699</v>
      </c>
      <c r="BN9" s="62">
        <f>VLOOKUP($A9,'RevPAR Raw Data'!$B$6:$BE$43,'RevPAR Raw Data'!BE$1,FALSE)</f>
        <v>47.866138465556801</v>
      </c>
    </row>
    <row r="10" spans="1:66" x14ac:dyDescent="0.25">
      <c r="A10" s="76" t="s">
        <v>26</v>
      </c>
      <c r="B10" s="59">
        <f>VLOOKUP($A10,'Occupancy Raw Data'!$B$8:$BE$45,'Occupancy Raw Data'!AG$3,FALSE)</f>
        <v>48.108514576584902</v>
      </c>
      <c r="C10" s="60">
        <f>VLOOKUP($A10,'Occupancy Raw Data'!$B$8:$BE$45,'Occupancy Raw Data'!AH$3,FALSE)</f>
        <v>60.990282276723697</v>
      </c>
      <c r="D10" s="60">
        <f>VLOOKUP($A10,'Occupancy Raw Data'!$B$8:$BE$45,'Occupancy Raw Data'!AI$3,FALSE)</f>
        <v>74.340583063396494</v>
      </c>
      <c r="E10" s="60">
        <f>VLOOKUP($A10,'Occupancy Raw Data'!$B$8:$BE$45,'Occupancy Raw Data'!AJ$3,FALSE)</f>
        <v>74.690536788523801</v>
      </c>
      <c r="F10" s="60">
        <f>VLOOKUP($A10,'Occupancy Raw Data'!$B$8:$BE$45,'Occupancy Raw Data'!AK$3,FALSE)</f>
        <v>65.990860712632994</v>
      </c>
      <c r="G10" s="61">
        <f>VLOOKUP($A10,'Occupancy Raw Data'!$B$8:$BE$45,'Occupancy Raw Data'!AL$3,FALSE)</f>
        <v>64.824155483572397</v>
      </c>
      <c r="H10" s="60">
        <f>VLOOKUP($A10,'Occupancy Raw Data'!$B$8:$BE$45,'Occupancy Raw Data'!AN$3,FALSE)</f>
        <v>63.408144377602902</v>
      </c>
      <c r="I10" s="60">
        <f>VLOOKUP($A10,'Occupancy Raw Data'!$B$8:$BE$45,'Occupancy Raw Data'!AO$3,FALSE)</f>
        <v>66.517237390097094</v>
      </c>
      <c r="J10" s="61">
        <f>VLOOKUP($A10,'Occupancy Raw Data'!$B$8:$BE$45,'Occupancy Raw Data'!AP$3,FALSE)</f>
        <v>64.962690883850001</v>
      </c>
      <c r="K10" s="62">
        <f>VLOOKUP($A10,'Occupancy Raw Data'!$B$8:$BE$45,'Occupancy Raw Data'!AR$3,FALSE)</f>
        <v>64.863737026508801</v>
      </c>
      <c r="M10" s="59">
        <f>VLOOKUP($A10,'Occupancy Raw Data'!$B$8:$BE$45,'Occupancy Raw Data'!AT$3,FALSE)</f>
        <v>18.0867371529663</v>
      </c>
      <c r="N10" s="60">
        <f>VLOOKUP($A10,'Occupancy Raw Data'!$B$8:$BE$45,'Occupancy Raw Data'!AU$3,FALSE)</f>
        <v>19.419770322257701</v>
      </c>
      <c r="O10" s="60">
        <f>VLOOKUP($A10,'Occupancy Raw Data'!$B$8:$BE$45,'Occupancy Raw Data'!AV$3,FALSE)</f>
        <v>29.579766311892602</v>
      </c>
      <c r="P10" s="60">
        <f>VLOOKUP($A10,'Occupancy Raw Data'!$B$8:$BE$45,'Occupancy Raw Data'!AW$3,FALSE)</f>
        <v>35.489221161284298</v>
      </c>
      <c r="Q10" s="60">
        <f>VLOOKUP($A10,'Occupancy Raw Data'!$B$8:$BE$45,'Occupancy Raw Data'!AX$3,FALSE)</f>
        <v>27.341097868085999</v>
      </c>
      <c r="R10" s="61">
        <f>VLOOKUP($A10,'Occupancy Raw Data'!$B$8:$BE$45,'Occupancy Raw Data'!AY$3,FALSE)</f>
        <v>26.544746925487399</v>
      </c>
      <c r="S10" s="60">
        <f>VLOOKUP($A10,'Occupancy Raw Data'!$B$8:$BE$45,'Occupancy Raw Data'!BA$3,FALSE)</f>
        <v>11.5664355689837</v>
      </c>
      <c r="T10" s="60">
        <f>VLOOKUP($A10,'Occupancy Raw Data'!$B$8:$BE$45,'Occupancy Raw Data'!BB$3,FALSE)</f>
        <v>10.9682541075338</v>
      </c>
      <c r="U10" s="61">
        <f>VLOOKUP($A10,'Occupancy Raw Data'!$B$8:$BE$45,'Occupancy Raw Data'!BC$3,FALSE)</f>
        <v>11.259384191410801</v>
      </c>
      <c r="V10" s="62">
        <f>VLOOKUP($A10,'Occupancy Raw Data'!$B$8:$BE$45,'Occupancy Raw Data'!BE$3,FALSE)</f>
        <v>21.7581046533932</v>
      </c>
      <c r="X10" s="64">
        <f>VLOOKUP($A10,'ADR Raw Data'!$B$6:$BE$43,'ADR Raw Data'!AG$1,FALSE)</f>
        <v>141.04440783936499</v>
      </c>
      <c r="Y10" s="65">
        <f>VLOOKUP($A10,'ADR Raw Data'!$B$6:$BE$43,'ADR Raw Data'!AH$1,FALSE)</f>
        <v>166.17050692336801</v>
      </c>
      <c r="Z10" s="65">
        <f>VLOOKUP($A10,'ADR Raw Data'!$B$6:$BE$43,'ADR Raw Data'!AI$1,FALSE)</f>
        <v>182.51919584500399</v>
      </c>
      <c r="AA10" s="65">
        <f>VLOOKUP($A10,'ADR Raw Data'!$B$6:$BE$43,'ADR Raw Data'!AJ$1,FALSE)</f>
        <v>180.85611539206101</v>
      </c>
      <c r="AB10" s="65">
        <f>VLOOKUP($A10,'ADR Raw Data'!$B$6:$BE$43,'ADR Raw Data'!AK$1,FALSE)</f>
        <v>156.20206819476701</v>
      </c>
      <c r="AC10" s="66">
        <f>VLOOKUP($A10,'ADR Raw Data'!$B$6:$BE$43,'ADR Raw Data'!AL$1,FALSE)</f>
        <v>167.54543232680101</v>
      </c>
      <c r="AD10" s="65">
        <f>VLOOKUP($A10,'ADR Raw Data'!$B$6:$BE$43,'ADR Raw Data'!AN$1,FALSE)</f>
        <v>127.520953293194</v>
      </c>
      <c r="AE10" s="65">
        <f>VLOOKUP($A10,'ADR Raw Data'!$B$6:$BE$43,'ADR Raw Data'!AO$1,FALSE)</f>
        <v>126.73129657811199</v>
      </c>
      <c r="AF10" s="66">
        <f>VLOOKUP($A10,'ADR Raw Data'!$B$6:$BE$43,'ADR Raw Data'!AP$1,FALSE)</f>
        <v>127.116676758008</v>
      </c>
      <c r="AG10" s="67">
        <f>VLOOKUP($A10,'ADR Raw Data'!$B$6:$BE$43,'ADR Raw Data'!AR$1,FALSE)</f>
        <v>155.976737392589</v>
      </c>
      <c r="AI10" s="59">
        <f>VLOOKUP($A10,'ADR Raw Data'!$B$6:$BE$43,'ADR Raw Data'!AT$1,FALSE)</f>
        <v>20.7834872358323</v>
      </c>
      <c r="AJ10" s="60">
        <f>VLOOKUP($A10,'ADR Raw Data'!$B$6:$BE$43,'ADR Raw Data'!AU$1,FALSE)</f>
        <v>25.889555076186699</v>
      </c>
      <c r="AK10" s="60">
        <f>VLOOKUP($A10,'ADR Raw Data'!$B$6:$BE$43,'ADR Raw Data'!AV$1,FALSE)</f>
        <v>31.3459494376999</v>
      </c>
      <c r="AL10" s="60">
        <f>VLOOKUP($A10,'ADR Raw Data'!$B$6:$BE$43,'ADR Raw Data'!AW$1,FALSE)</f>
        <v>31.946348928519701</v>
      </c>
      <c r="AM10" s="60">
        <f>VLOOKUP($A10,'ADR Raw Data'!$B$6:$BE$43,'ADR Raw Data'!AX$1,FALSE)</f>
        <v>28.2710273382928</v>
      </c>
      <c r="AN10" s="61">
        <f>VLOOKUP($A10,'ADR Raw Data'!$B$6:$BE$43,'ADR Raw Data'!AY$1,FALSE)</f>
        <v>28.723904648409299</v>
      </c>
      <c r="AO10" s="60">
        <f>VLOOKUP($A10,'ADR Raw Data'!$B$6:$BE$43,'ADR Raw Data'!BA$1,FALSE)</f>
        <v>12.8891652093914</v>
      </c>
      <c r="AP10" s="60">
        <f>VLOOKUP($A10,'ADR Raw Data'!$B$6:$BE$43,'ADR Raw Data'!BB$1,FALSE)</f>
        <v>11.3163205497357</v>
      </c>
      <c r="AQ10" s="61">
        <f>VLOOKUP($A10,'ADR Raw Data'!$B$6:$BE$43,'ADR Raw Data'!BC$1,FALSE)</f>
        <v>12.079674505419501</v>
      </c>
      <c r="AR10" s="62">
        <f>VLOOKUP($A10,'ADR Raw Data'!$B$6:$BE$43,'ADR Raw Data'!BE$1,FALSE)</f>
        <v>24.865461754136899</v>
      </c>
      <c r="AT10" s="64">
        <f>VLOOKUP($A10,'RevPAR Raw Data'!$B$6:$BE$43,'RevPAR Raw Data'!AG$1,FALSE)</f>
        <v>67.854369504858795</v>
      </c>
      <c r="AU10" s="65">
        <f>VLOOKUP($A10,'RevPAR Raw Data'!$B$6:$BE$43,'RevPAR Raw Data'!AH$1,FALSE)</f>
        <v>101.347861233225</v>
      </c>
      <c r="AV10" s="65">
        <f>VLOOKUP($A10,'RevPAR Raw Data'!$B$6:$BE$43,'RevPAR Raw Data'!AI$1,FALSE)</f>
        <v>135.68583439379901</v>
      </c>
      <c r="AW10" s="65">
        <f>VLOOKUP($A10,'RevPAR Raw Data'!$B$6:$BE$43,'RevPAR Raw Data'!AJ$1,FALSE)</f>
        <v>135.08240340120301</v>
      </c>
      <c r="AX10" s="65">
        <f>VLOOKUP($A10,'RevPAR Raw Data'!$B$6:$BE$43,'RevPAR Raw Data'!AK$1,FALSE)</f>
        <v>103.07908925266</v>
      </c>
      <c r="AY10" s="66">
        <f>VLOOKUP($A10,'RevPAR Raw Data'!$B$6:$BE$43,'RevPAR Raw Data'!AL$1,FALSE)</f>
        <v>108.609911557149</v>
      </c>
      <c r="AZ10" s="65">
        <f>VLOOKUP($A10,'RevPAR Raw Data'!$B$6:$BE$43,'RevPAR Raw Data'!AN$1,FALSE)</f>
        <v>80.858670175844495</v>
      </c>
      <c r="BA10" s="65">
        <f>VLOOKUP($A10,'RevPAR Raw Data'!$B$6:$BE$43,'RevPAR Raw Data'!AO$1,FALSE)</f>
        <v>84.2981573924109</v>
      </c>
      <c r="BB10" s="66">
        <f>VLOOKUP($A10,'RevPAR Raw Data'!$B$6:$BE$43,'RevPAR Raw Data'!AP$1,FALSE)</f>
        <v>82.578413784127704</v>
      </c>
      <c r="BC10" s="67">
        <f>VLOOKUP($A10,'RevPAR Raw Data'!$B$6:$BE$43,'RevPAR Raw Data'!AR$1,FALSE)</f>
        <v>101.172340764857</v>
      </c>
      <c r="BE10" s="59">
        <f>VLOOKUP($A10,'RevPAR Raw Data'!$B$6:$BE$43,'RevPAR Raw Data'!AT$1,FALSE)</f>
        <v>42.629279096363902</v>
      </c>
      <c r="BF10" s="60">
        <f>VLOOKUP($A10,'RevPAR Raw Data'!$B$6:$BE$43,'RevPAR Raw Data'!AU$1,FALSE)</f>
        <v>50.3370175316943</v>
      </c>
      <c r="BG10" s="60">
        <f>VLOOKUP($A10,'RevPAR Raw Data'!$B$6:$BE$43,'RevPAR Raw Data'!AV$1,FALSE)</f>
        <v>70.197774341508307</v>
      </c>
      <c r="BH10" s="60">
        <f>VLOOKUP($A10,'RevPAR Raw Data'!$B$6:$BE$43,'RevPAR Raw Data'!AW$1,FALSE)</f>
        <v>78.773080514002004</v>
      </c>
      <c r="BI10" s="60">
        <f>VLOOKUP($A10,'RevPAR Raw Data'!$B$6:$BE$43,'RevPAR Raw Data'!AX$1,FALSE)</f>
        <v>63.341734459254802</v>
      </c>
      <c r="BJ10" s="61">
        <f>VLOOKUP($A10,'RevPAR Raw Data'!$B$6:$BE$43,'RevPAR Raw Data'!AY$1,FALSE)</f>
        <v>62.893339369935298</v>
      </c>
      <c r="BK10" s="60">
        <f>VLOOKUP($A10,'RevPAR Raw Data'!$B$6:$BE$43,'RevPAR Raw Data'!BA$1,FALSE)</f>
        <v>25.946417767699302</v>
      </c>
      <c r="BL10" s="60">
        <f>VLOOKUP($A10,'RevPAR Raw Data'!$B$6:$BE$43,'RevPAR Raw Data'!BB$1,FALSE)</f>
        <v>23.525777450787601</v>
      </c>
      <c r="BM10" s="61">
        <f>VLOOKUP($A10,'RevPAR Raw Data'!$B$6:$BE$43,'RevPAR Raw Data'!BC$1,FALSE)</f>
        <v>24.6991556584675</v>
      </c>
      <c r="BN10" s="62">
        <f>VLOOKUP($A10,'RevPAR Raw Data'!$B$6:$BE$43,'RevPAR Raw Data'!BE$1,FALSE)</f>
        <v>52.033819598544802</v>
      </c>
    </row>
    <row r="11" spans="1:66" x14ac:dyDescent="0.25">
      <c r="A11" s="76" t="s">
        <v>24</v>
      </c>
      <c r="B11" s="59">
        <f>VLOOKUP($A11,'Occupancy Raw Data'!$B$8:$BE$45,'Occupancy Raw Data'!AG$3,FALSE)</f>
        <v>51.3863540642987</v>
      </c>
      <c r="C11" s="60">
        <f>VLOOKUP($A11,'Occupancy Raw Data'!$B$8:$BE$45,'Occupancy Raw Data'!AH$3,FALSE)</f>
        <v>62.652674434929096</v>
      </c>
      <c r="D11" s="60">
        <f>VLOOKUP($A11,'Occupancy Raw Data'!$B$8:$BE$45,'Occupancy Raw Data'!AI$3,FALSE)</f>
        <v>67.004773269689693</v>
      </c>
      <c r="E11" s="60">
        <f>VLOOKUP($A11,'Occupancy Raw Data'!$B$8:$BE$45,'Occupancy Raw Data'!AJ$3,FALSE)</f>
        <v>67.650568580654195</v>
      </c>
      <c r="F11" s="60">
        <f>VLOOKUP($A11,'Occupancy Raw Data'!$B$8:$BE$45,'Occupancy Raw Data'!AK$3,FALSE)</f>
        <v>64.3233188263372</v>
      </c>
      <c r="G11" s="61">
        <f>VLOOKUP($A11,'Occupancy Raw Data'!$B$8:$BE$45,'Occupancy Raw Data'!AL$3,FALSE)</f>
        <v>62.603537835181797</v>
      </c>
      <c r="H11" s="60">
        <f>VLOOKUP($A11,'Occupancy Raw Data'!$B$8:$BE$45,'Occupancy Raw Data'!AN$3,FALSE)</f>
        <v>72.2272918714024</v>
      </c>
      <c r="I11" s="60">
        <f>VLOOKUP($A11,'Occupancy Raw Data'!$B$8:$BE$45,'Occupancy Raw Data'!AO$3,FALSE)</f>
        <v>76.428471149796394</v>
      </c>
      <c r="J11" s="61">
        <f>VLOOKUP($A11,'Occupancy Raw Data'!$B$8:$BE$45,'Occupancy Raw Data'!AP$3,FALSE)</f>
        <v>74.327881510599397</v>
      </c>
      <c r="K11" s="62">
        <f>VLOOKUP($A11,'Occupancy Raw Data'!$B$8:$BE$45,'Occupancy Raw Data'!AR$3,FALSE)</f>
        <v>65.953350313872505</v>
      </c>
      <c r="M11" s="59">
        <f>VLOOKUP($A11,'Occupancy Raw Data'!$B$8:$BE$45,'Occupancy Raw Data'!AT$3,FALSE)</f>
        <v>1.8713206757791301</v>
      </c>
      <c r="N11" s="60">
        <f>VLOOKUP($A11,'Occupancy Raw Data'!$B$8:$BE$45,'Occupancy Raw Data'!AU$3,FALSE)</f>
        <v>10.692710480471</v>
      </c>
      <c r="O11" s="60">
        <f>VLOOKUP($A11,'Occupancy Raw Data'!$B$8:$BE$45,'Occupancy Raw Data'!AV$3,FALSE)</f>
        <v>13.6603392363895</v>
      </c>
      <c r="P11" s="60">
        <f>VLOOKUP($A11,'Occupancy Raw Data'!$B$8:$BE$45,'Occupancy Raw Data'!AW$3,FALSE)</f>
        <v>12.924193685818301</v>
      </c>
      <c r="Q11" s="60">
        <f>VLOOKUP($A11,'Occupancy Raw Data'!$B$8:$BE$45,'Occupancy Raw Data'!AX$3,FALSE)</f>
        <v>6.2439731312734699</v>
      </c>
      <c r="R11" s="61">
        <f>VLOOKUP($A11,'Occupancy Raw Data'!$B$8:$BE$45,'Occupancy Raw Data'!AY$3,FALSE)</f>
        <v>9.2764500494784592</v>
      </c>
      <c r="S11" s="60">
        <f>VLOOKUP($A11,'Occupancy Raw Data'!$B$8:$BE$45,'Occupancy Raw Data'!BA$3,FALSE)</f>
        <v>1.61562777691342</v>
      </c>
      <c r="T11" s="60">
        <f>VLOOKUP($A11,'Occupancy Raw Data'!$B$8:$BE$45,'Occupancy Raw Data'!BB$3,FALSE)</f>
        <v>-1.0148704132667401</v>
      </c>
      <c r="U11" s="61">
        <f>VLOOKUP($A11,'Occupancy Raw Data'!$B$8:$BE$45,'Occupancy Raw Data'!BC$3,FALSE)</f>
        <v>0.245981424780783</v>
      </c>
      <c r="V11" s="62">
        <f>VLOOKUP($A11,'Occupancy Raw Data'!$B$8:$BE$45,'Occupancy Raw Data'!BE$3,FALSE)</f>
        <v>6.1961092359377403</v>
      </c>
      <c r="X11" s="64">
        <f>VLOOKUP($A11,'ADR Raw Data'!$B$6:$BE$43,'ADR Raw Data'!AG$1,FALSE)</f>
        <v>119.612247797281</v>
      </c>
      <c r="Y11" s="65">
        <f>VLOOKUP($A11,'ADR Raw Data'!$B$6:$BE$43,'ADR Raw Data'!AH$1,FALSE)</f>
        <v>123.868965324071</v>
      </c>
      <c r="Z11" s="65">
        <f>VLOOKUP($A11,'ADR Raw Data'!$B$6:$BE$43,'ADR Raw Data'!AI$1,FALSE)</f>
        <v>122.68898171913401</v>
      </c>
      <c r="AA11" s="65">
        <f>VLOOKUP($A11,'ADR Raw Data'!$B$6:$BE$43,'ADR Raw Data'!AJ$1,FALSE)</f>
        <v>123.47382775616001</v>
      </c>
      <c r="AB11" s="65">
        <f>VLOOKUP($A11,'ADR Raw Data'!$B$6:$BE$43,'ADR Raw Data'!AK$1,FALSE)</f>
        <v>124.408878157909</v>
      </c>
      <c r="AC11" s="66">
        <f>VLOOKUP($A11,'ADR Raw Data'!$B$6:$BE$43,'ADR Raw Data'!AL$1,FALSE)</f>
        <v>122.943126198351</v>
      </c>
      <c r="AD11" s="65">
        <f>VLOOKUP($A11,'ADR Raw Data'!$B$6:$BE$43,'ADR Raw Data'!AN$1,FALSE)</f>
        <v>155.27881578307901</v>
      </c>
      <c r="AE11" s="65">
        <f>VLOOKUP($A11,'ADR Raw Data'!$B$6:$BE$43,'ADR Raw Data'!AO$1,FALSE)</f>
        <v>160.923566770756</v>
      </c>
      <c r="AF11" s="66">
        <f>VLOOKUP($A11,'ADR Raw Data'!$B$6:$BE$43,'ADR Raw Data'!AP$1,FALSE)</f>
        <v>158.18095478692001</v>
      </c>
      <c r="AG11" s="67">
        <f>VLOOKUP($A11,'ADR Raw Data'!$B$6:$BE$43,'ADR Raw Data'!AR$1,FALSE)</f>
        <v>134.289471263493</v>
      </c>
      <c r="AI11" s="59">
        <f>VLOOKUP($A11,'ADR Raw Data'!$B$6:$BE$43,'ADR Raw Data'!AT$1,FALSE)</f>
        <v>11.8600503955553</v>
      </c>
      <c r="AJ11" s="60">
        <f>VLOOKUP($A11,'ADR Raw Data'!$B$6:$BE$43,'ADR Raw Data'!AU$1,FALSE)</f>
        <v>16.3731998294516</v>
      </c>
      <c r="AK11" s="60">
        <f>VLOOKUP($A11,'ADR Raw Data'!$B$6:$BE$43,'ADR Raw Data'!AV$1,FALSE)</f>
        <v>11.890250058344201</v>
      </c>
      <c r="AL11" s="60">
        <f>VLOOKUP($A11,'ADR Raw Data'!$B$6:$BE$43,'ADR Raw Data'!AW$1,FALSE)</f>
        <v>10.5571827478358</v>
      </c>
      <c r="AM11" s="60">
        <f>VLOOKUP($A11,'ADR Raw Data'!$B$6:$BE$43,'ADR Raw Data'!AX$1,FALSE)</f>
        <v>4.0516922220322398</v>
      </c>
      <c r="AN11" s="61">
        <f>VLOOKUP($A11,'ADR Raw Data'!$B$6:$BE$43,'ADR Raw Data'!AY$1,FALSE)</f>
        <v>10.701725776906899</v>
      </c>
      <c r="AO11" s="60">
        <f>VLOOKUP($A11,'ADR Raw Data'!$B$6:$BE$43,'ADR Raw Data'!BA$1,FALSE)</f>
        <v>10.152826183765001</v>
      </c>
      <c r="AP11" s="60">
        <f>VLOOKUP($A11,'ADR Raw Data'!$B$6:$BE$43,'ADR Raw Data'!BB$1,FALSE)</f>
        <v>10.2130104282556</v>
      </c>
      <c r="AQ11" s="61">
        <f>VLOOKUP($A11,'ADR Raw Data'!$B$6:$BE$43,'ADR Raw Data'!BC$1,FALSE)</f>
        <v>10.158946463828</v>
      </c>
      <c r="AR11" s="62">
        <f>VLOOKUP($A11,'ADR Raw Data'!$B$6:$BE$43,'ADR Raw Data'!BE$1,FALSE)</f>
        <v>9.9327735224087998</v>
      </c>
      <c r="AT11" s="64">
        <f>VLOOKUP($A11,'RevPAR Raw Data'!$B$6:$BE$43,'RevPAR Raw Data'!AG$1,FALSE)</f>
        <v>61.464373157377501</v>
      </c>
      <c r="AU11" s="65">
        <f>VLOOKUP($A11,'RevPAR Raw Data'!$B$6:$BE$43,'RevPAR Raw Data'!AH$1,FALSE)</f>
        <v>77.607219570405704</v>
      </c>
      <c r="AV11" s="65">
        <f>VLOOKUP($A11,'RevPAR Raw Data'!$B$6:$BE$43,'RevPAR Raw Data'!AI$1,FALSE)</f>
        <v>82.207474027797204</v>
      </c>
      <c r="AW11" s="65">
        <f>VLOOKUP($A11,'RevPAR Raw Data'!$B$6:$BE$43,'RevPAR Raw Data'!AJ$1,FALSE)</f>
        <v>83.530746525340405</v>
      </c>
      <c r="AX11" s="65">
        <f>VLOOKUP($A11,'RevPAR Raw Data'!$B$6:$BE$43,'RevPAR Raw Data'!AK$1,FALSE)</f>
        <v>80.023919345781195</v>
      </c>
      <c r="AY11" s="66">
        <f>VLOOKUP($A11,'RevPAR Raw Data'!$B$6:$BE$43,'RevPAR Raw Data'!AL$1,FALSE)</f>
        <v>76.966746525340398</v>
      </c>
      <c r="AZ11" s="65">
        <f>VLOOKUP($A11,'RevPAR Raw Data'!$B$6:$BE$43,'RevPAR Raw Data'!AN$1,FALSE)</f>
        <v>112.153683490102</v>
      </c>
      <c r="BA11" s="65">
        <f>VLOOKUP($A11,'RevPAR Raw Data'!$B$6:$BE$43,'RevPAR Raw Data'!AO$1,FALSE)</f>
        <v>122.991421802611</v>
      </c>
      <c r="BB11" s="66">
        <f>VLOOKUP($A11,'RevPAR Raw Data'!$B$6:$BE$43,'RevPAR Raw Data'!AP$1,FALSE)</f>
        <v>117.572552646356</v>
      </c>
      <c r="BC11" s="67">
        <f>VLOOKUP($A11,'RevPAR Raw Data'!$B$6:$BE$43,'RevPAR Raw Data'!AR$1,FALSE)</f>
        <v>88.568405417059395</v>
      </c>
      <c r="BE11" s="59">
        <f>VLOOKUP($A11,'RevPAR Raw Data'!$B$6:$BE$43,'RevPAR Raw Data'!AT$1,FALSE)</f>
        <v>13.953310646544301</v>
      </c>
      <c r="BF11" s="60">
        <f>VLOOKUP($A11,'RevPAR Raw Data'!$B$6:$BE$43,'RevPAR Raw Data'!AU$1,FALSE)</f>
        <v>28.816649164074899</v>
      </c>
      <c r="BG11" s="60">
        <f>VLOOKUP($A11,'RevPAR Raw Data'!$B$6:$BE$43,'RevPAR Raw Data'!AV$1,FALSE)</f>
        <v>27.174837788758602</v>
      </c>
      <c r="BH11" s="60">
        <f>VLOOKUP($A11,'RevPAR Raw Data'!$B$6:$BE$43,'RevPAR Raw Data'!AW$1,FALSE)</f>
        <v>24.845807179750299</v>
      </c>
      <c r="BI11" s="60">
        <f>VLOOKUP($A11,'RevPAR Raw Data'!$B$6:$BE$43,'RevPAR Raw Data'!AX$1,FALSE)</f>
        <v>10.548651927011299</v>
      </c>
      <c r="BJ11" s="61">
        <f>VLOOKUP($A11,'RevPAR Raw Data'!$B$6:$BE$43,'RevPAR Raw Data'!AY$1,FALSE)</f>
        <v>20.970916072512299</v>
      </c>
      <c r="BK11" s="60">
        <f>VLOOKUP($A11,'RevPAR Raw Data'!$B$6:$BE$43,'RevPAR Raw Data'!BA$1,FALSE)</f>
        <v>11.9324858406451</v>
      </c>
      <c r="BL11" s="60">
        <f>VLOOKUP($A11,'RevPAR Raw Data'!$B$6:$BE$43,'RevPAR Raw Data'!BB$1,FALSE)</f>
        <v>9.0944911938486896</v>
      </c>
      <c r="BM11" s="61">
        <f>VLOOKUP($A11,'RevPAR Raw Data'!$B$6:$BE$43,'RevPAR Raw Data'!BC$1,FALSE)</f>
        <v>10.4299170098632</v>
      </c>
      <c r="BN11" s="62">
        <f>VLOOKUP($A11,'RevPAR Raw Data'!$B$6:$BE$43,'RevPAR Raw Data'!BE$1,FALSE)</f>
        <v>16.744328255953199</v>
      </c>
    </row>
    <row r="12" spans="1:66" x14ac:dyDescent="0.25">
      <c r="A12" s="76" t="s">
        <v>27</v>
      </c>
      <c r="B12" s="59">
        <f>VLOOKUP($A12,'Occupancy Raw Data'!$B$8:$BE$45,'Occupancy Raw Data'!AG$3,FALSE)</f>
        <v>52.533833264983301</v>
      </c>
      <c r="C12" s="60">
        <f>VLOOKUP($A12,'Occupancy Raw Data'!$B$8:$BE$45,'Occupancy Raw Data'!AH$3,FALSE)</f>
        <v>56.959985939422303</v>
      </c>
      <c r="D12" s="60">
        <f>VLOOKUP($A12,'Occupancy Raw Data'!$B$8:$BE$45,'Occupancy Raw Data'!AI$3,FALSE)</f>
        <v>61.556445249714997</v>
      </c>
      <c r="E12" s="60">
        <f>VLOOKUP($A12,'Occupancy Raw Data'!$B$8:$BE$45,'Occupancy Raw Data'!AJ$3,FALSE)</f>
        <v>62.856892369736102</v>
      </c>
      <c r="F12" s="60">
        <f>VLOOKUP($A12,'Occupancy Raw Data'!$B$8:$BE$45,'Occupancy Raw Data'!AK$3,FALSE)</f>
        <v>62.804290014319498</v>
      </c>
      <c r="G12" s="61">
        <f>VLOOKUP($A12,'Occupancy Raw Data'!$B$8:$BE$45,'Occupancy Raw Data'!AL$3,FALSE)</f>
        <v>59.346644591740599</v>
      </c>
      <c r="H12" s="60">
        <f>VLOOKUP($A12,'Occupancy Raw Data'!$B$8:$BE$45,'Occupancy Raw Data'!AN$3,FALSE)</f>
        <v>68.482422046231605</v>
      </c>
      <c r="I12" s="60">
        <f>VLOOKUP($A12,'Occupancy Raw Data'!$B$8:$BE$45,'Occupancy Raw Data'!AO$3,FALSE)</f>
        <v>73.465034045413304</v>
      </c>
      <c r="J12" s="61">
        <f>VLOOKUP($A12,'Occupancy Raw Data'!$B$8:$BE$45,'Occupancy Raw Data'!AP$3,FALSE)</f>
        <v>70.973728045822398</v>
      </c>
      <c r="K12" s="62">
        <f>VLOOKUP($A12,'Occupancy Raw Data'!$B$8:$BE$45,'Occupancy Raw Data'!AR$3,FALSE)</f>
        <v>62.6709166941693</v>
      </c>
      <c r="M12" s="59">
        <f>VLOOKUP($A12,'Occupancy Raw Data'!$B$8:$BE$45,'Occupancy Raw Data'!AT$3,FALSE)</f>
        <v>-4.9456577289185102</v>
      </c>
      <c r="N12" s="60">
        <f>VLOOKUP($A12,'Occupancy Raw Data'!$B$8:$BE$45,'Occupancy Raw Data'!AU$3,FALSE)</f>
        <v>-5.1304688691145799</v>
      </c>
      <c r="O12" s="60">
        <f>VLOOKUP($A12,'Occupancy Raw Data'!$B$8:$BE$45,'Occupancy Raw Data'!AV$3,FALSE)</f>
        <v>1.1658310459361001</v>
      </c>
      <c r="P12" s="60">
        <f>VLOOKUP($A12,'Occupancy Raw Data'!$B$8:$BE$45,'Occupancy Raw Data'!AW$3,FALSE)</f>
        <v>-0.16898000309122799</v>
      </c>
      <c r="Q12" s="60">
        <f>VLOOKUP($A12,'Occupancy Raw Data'!$B$8:$BE$45,'Occupancy Raw Data'!AX$3,FALSE)</f>
        <v>0.86186781063229401</v>
      </c>
      <c r="R12" s="61">
        <f>VLOOKUP($A12,'Occupancy Raw Data'!$B$8:$BE$45,'Occupancy Raw Data'!AY$3,FALSE)</f>
        <v>-1.54362308347249</v>
      </c>
      <c r="S12" s="60">
        <f>VLOOKUP($A12,'Occupancy Raw Data'!$B$8:$BE$45,'Occupancy Raw Data'!BA$3,FALSE)</f>
        <v>-5.03726398161169</v>
      </c>
      <c r="T12" s="60">
        <f>VLOOKUP($A12,'Occupancy Raw Data'!$B$8:$BE$45,'Occupancy Raw Data'!BB$3,FALSE)</f>
        <v>-4.9759642812218399</v>
      </c>
      <c r="U12" s="61">
        <f>VLOOKUP($A12,'Occupancy Raw Data'!$B$8:$BE$45,'Occupancy Raw Data'!BC$3,FALSE)</f>
        <v>-5.0055481435124101</v>
      </c>
      <c r="V12" s="62">
        <f>VLOOKUP($A12,'Occupancy Raw Data'!$B$8:$BE$45,'Occupancy Raw Data'!BE$3,FALSE)</f>
        <v>-2.6876276415630902</v>
      </c>
      <c r="X12" s="64">
        <f>VLOOKUP($A12,'ADR Raw Data'!$B$6:$BE$43,'ADR Raw Data'!AG$1,FALSE)</f>
        <v>85.286880227500802</v>
      </c>
      <c r="Y12" s="65">
        <f>VLOOKUP($A12,'ADR Raw Data'!$B$6:$BE$43,'ADR Raw Data'!AH$1,FALSE)</f>
        <v>86.936159424016395</v>
      </c>
      <c r="Z12" s="65">
        <f>VLOOKUP($A12,'ADR Raw Data'!$B$6:$BE$43,'ADR Raw Data'!AI$1,FALSE)</f>
        <v>89.638925180402495</v>
      </c>
      <c r="AA12" s="65">
        <f>VLOOKUP($A12,'ADR Raw Data'!$B$6:$BE$43,'ADR Raw Data'!AJ$1,FALSE)</f>
        <v>90.582333441814995</v>
      </c>
      <c r="AB12" s="65">
        <f>VLOOKUP($A12,'ADR Raw Data'!$B$6:$BE$43,'ADR Raw Data'!AK$1,FALSE)</f>
        <v>91.269839002373004</v>
      </c>
      <c r="AC12" s="66">
        <f>VLOOKUP($A12,'ADR Raw Data'!$B$6:$BE$43,'ADR Raw Data'!AL$1,FALSE)</f>
        <v>88.896999990142206</v>
      </c>
      <c r="AD12" s="65">
        <f>VLOOKUP($A12,'ADR Raw Data'!$B$6:$BE$43,'ADR Raw Data'!AN$1,FALSE)</f>
        <v>99.370523171460206</v>
      </c>
      <c r="AE12" s="65">
        <f>VLOOKUP($A12,'ADR Raw Data'!$B$6:$BE$43,'ADR Raw Data'!AO$1,FALSE)</f>
        <v>101.218059190898</v>
      </c>
      <c r="AF12" s="66">
        <f>VLOOKUP($A12,'ADR Raw Data'!$B$6:$BE$43,'ADR Raw Data'!AP$1,FALSE)</f>
        <v>100.32671710621101</v>
      </c>
      <c r="AG12" s="67">
        <f>VLOOKUP($A12,'ADR Raw Data'!$B$6:$BE$43,'ADR Raw Data'!AR$1,FALSE)</f>
        <v>92.597776237201302</v>
      </c>
      <c r="AI12" s="59">
        <f>VLOOKUP($A12,'ADR Raw Data'!$B$6:$BE$43,'ADR Raw Data'!AT$1,FALSE)</f>
        <v>3.4237519121869502</v>
      </c>
      <c r="AJ12" s="60">
        <f>VLOOKUP($A12,'ADR Raw Data'!$B$6:$BE$43,'ADR Raw Data'!AU$1,FALSE)</f>
        <v>4.0860811245382003</v>
      </c>
      <c r="AK12" s="60">
        <f>VLOOKUP($A12,'ADR Raw Data'!$B$6:$BE$43,'ADR Raw Data'!AV$1,FALSE)</f>
        <v>5.5549989623294902</v>
      </c>
      <c r="AL12" s="60">
        <f>VLOOKUP($A12,'ADR Raw Data'!$B$6:$BE$43,'ADR Raw Data'!AW$1,FALSE)</f>
        <v>6.6150229928965896</v>
      </c>
      <c r="AM12" s="60">
        <f>VLOOKUP($A12,'ADR Raw Data'!$B$6:$BE$43,'ADR Raw Data'!AX$1,FALSE)</f>
        <v>7.3782689244705804</v>
      </c>
      <c r="AN12" s="61">
        <f>VLOOKUP($A12,'ADR Raw Data'!$B$6:$BE$43,'ADR Raw Data'!AY$1,FALSE)</f>
        <v>5.5575664413511499</v>
      </c>
      <c r="AO12" s="60">
        <f>VLOOKUP($A12,'ADR Raw Data'!$B$6:$BE$43,'ADR Raw Data'!BA$1,FALSE)</f>
        <v>7.0199553635322003</v>
      </c>
      <c r="AP12" s="60">
        <f>VLOOKUP($A12,'ADR Raw Data'!$B$6:$BE$43,'ADR Raw Data'!BB$1,FALSE)</f>
        <v>5.7890024055920604</v>
      </c>
      <c r="AQ12" s="61">
        <f>VLOOKUP($A12,'ADR Raw Data'!$B$6:$BE$43,'ADR Raw Data'!BC$1,FALSE)</f>
        <v>6.37417598818584</v>
      </c>
      <c r="AR12" s="62">
        <f>VLOOKUP($A12,'ADR Raw Data'!$B$6:$BE$43,'ADR Raw Data'!BE$1,FALSE)</f>
        <v>5.7489121016699398</v>
      </c>
      <c r="AT12" s="64">
        <f>VLOOKUP($A12,'RevPAR Raw Data'!$B$6:$BE$43,'RevPAR Raw Data'!AG$1,FALSE)</f>
        <v>44.8044674556213</v>
      </c>
      <c r="AU12" s="65">
        <f>VLOOKUP($A12,'RevPAR Raw Data'!$B$6:$BE$43,'RevPAR Raw Data'!AH$1,FALSE)</f>
        <v>49.518824184193498</v>
      </c>
      <c r="AV12" s="65">
        <f>VLOOKUP($A12,'RevPAR Raw Data'!$B$6:$BE$43,'RevPAR Raw Data'!AI$1,FALSE)</f>
        <v>55.178535901107502</v>
      </c>
      <c r="AW12" s="65">
        <f>VLOOKUP($A12,'RevPAR Raw Data'!$B$6:$BE$43,'RevPAR Raw Data'!AJ$1,FALSE)</f>
        <v>56.937239837517097</v>
      </c>
      <c r="AX12" s="65">
        <f>VLOOKUP($A12,'RevPAR Raw Data'!$B$6:$BE$43,'RevPAR Raw Data'!AK$1,FALSE)</f>
        <v>57.321374382652898</v>
      </c>
      <c r="AY12" s="66">
        <f>VLOOKUP($A12,'RevPAR Raw Data'!$B$6:$BE$43,'RevPAR Raw Data'!AL$1,FALSE)</f>
        <v>52.757386636869398</v>
      </c>
      <c r="AZ12" s="65">
        <f>VLOOKUP($A12,'RevPAR Raw Data'!$B$6:$BE$43,'RevPAR Raw Data'!AN$1,FALSE)</f>
        <v>68.051341067827806</v>
      </c>
      <c r="BA12" s="65">
        <f>VLOOKUP($A12,'RevPAR Raw Data'!$B$6:$BE$43,'RevPAR Raw Data'!AO$1,FALSE)</f>
        <v>74.359881644700295</v>
      </c>
      <c r="BB12" s="66">
        <f>VLOOKUP($A12,'RevPAR Raw Data'!$B$6:$BE$43,'RevPAR Raw Data'!AP$1,FALSE)</f>
        <v>71.205611356264001</v>
      </c>
      <c r="BC12" s="67">
        <f>VLOOKUP($A12,'RevPAR Raw Data'!$B$6:$BE$43,'RevPAR Raw Data'!AR$1,FALSE)</f>
        <v>58.031875206269703</v>
      </c>
      <c r="BE12" s="59">
        <f>VLOOKUP($A12,'RevPAR Raw Data'!$B$6:$BE$43,'RevPAR Raw Data'!AT$1,FALSE)</f>
        <v>-1.6912328677956201</v>
      </c>
      <c r="BF12" s="60">
        <f>VLOOKUP($A12,'RevPAR Raw Data'!$B$6:$BE$43,'RevPAR Raw Data'!AU$1,FALSE)</f>
        <v>-1.25402286463757</v>
      </c>
      <c r="BG12" s="60">
        <f>VLOOKUP($A12,'RevPAR Raw Data'!$B$6:$BE$43,'RevPAR Raw Data'!AV$1,FALSE)</f>
        <v>6.7855919107698703</v>
      </c>
      <c r="BH12" s="60">
        <f>VLOOKUP($A12,'RevPAR Raw Data'!$B$6:$BE$43,'RevPAR Raw Data'!AW$1,FALSE)</f>
        <v>6.4348649237474804</v>
      </c>
      <c r="BI12" s="60">
        <f>VLOOKUP($A12,'RevPAR Raw Data'!$B$6:$BE$43,'RevPAR Raw Data'!AX$1,FALSE)</f>
        <v>8.3037276599447694</v>
      </c>
      <c r="BJ12" s="61">
        <f>VLOOKUP($A12,'RevPAR Raw Data'!$B$6:$BE$43,'RevPAR Raw Data'!AY$1,FALSE)</f>
        <v>3.9281554794106399</v>
      </c>
      <c r="BK12" s="60">
        <f>VLOOKUP($A12,'RevPAR Raw Data'!$B$6:$BE$43,'RevPAR Raw Data'!BA$1,FALSE)</f>
        <v>1.62907769886808</v>
      </c>
      <c r="BL12" s="60">
        <f>VLOOKUP($A12,'RevPAR Raw Data'!$B$6:$BE$43,'RevPAR Raw Data'!BB$1,FALSE)</f>
        <v>0.52497943242887801</v>
      </c>
      <c r="BM12" s="61">
        <f>VLOOKUP($A12,'RevPAR Raw Data'!$B$6:$BE$43,'RevPAR Raw Data'!BC$1,FALSE)</f>
        <v>1.04956539683258</v>
      </c>
      <c r="BN12" s="62">
        <f>VLOOKUP($A12,'RevPAR Raw Data'!$B$6:$BE$43,'RevPAR Raw Data'!BE$1,FALSE)</f>
        <v>2.9067751093731999</v>
      </c>
    </row>
    <row r="13" spans="1:66" x14ac:dyDescent="0.25">
      <c r="A13" s="76" t="s">
        <v>91</v>
      </c>
      <c r="B13" s="59">
        <f>VLOOKUP($A13,'Occupancy Raw Data'!$B$8:$BE$45,'Occupancy Raw Data'!AG$3,FALSE)</f>
        <v>53.901062416998599</v>
      </c>
      <c r="C13" s="60">
        <f>VLOOKUP($A13,'Occupancy Raw Data'!$B$8:$BE$45,'Occupancy Raw Data'!AH$3,FALSE)</f>
        <v>67.9164295200151</v>
      </c>
      <c r="D13" s="60">
        <f>VLOOKUP($A13,'Occupancy Raw Data'!$B$8:$BE$45,'Occupancy Raw Data'!AI$3,FALSE)</f>
        <v>80.940523619806399</v>
      </c>
      <c r="E13" s="60">
        <f>VLOOKUP($A13,'Occupancy Raw Data'!$B$8:$BE$45,'Occupancy Raw Data'!AJ$3,FALSE)</f>
        <v>80.165054069436493</v>
      </c>
      <c r="F13" s="60">
        <f>VLOOKUP($A13,'Occupancy Raw Data'!$B$8:$BE$45,'Occupancy Raw Data'!AK$3,FALSE)</f>
        <v>72.386643900588098</v>
      </c>
      <c r="G13" s="61">
        <f>VLOOKUP($A13,'Occupancy Raw Data'!$B$8:$BE$45,'Occupancy Raw Data'!AL$3,FALSE)</f>
        <v>71.061942705369006</v>
      </c>
      <c r="H13" s="60">
        <f>VLOOKUP($A13,'Occupancy Raw Data'!$B$8:$BE$45,'Occupancy Raw Data'!AN$3,FALSE)</f>
        <v>67.513280212483295</v>
      </c>
      <c r="I13" s="60">
        <f>VLOOKUP($A13,'Occupancy Raw Data'!$B$8:$BE$45,'Occupancy Raw Data'!AO$3,FALSE)</f>
        <v>68.495067349649005</v>
      </c>
      <c r="J13" s="61">
        <f>VLOOKUP($A13,'Occupancy Raw Data'!$B$8:$BE$45,'Occupancy Raw Data'!AP$3,FALSE)</f>
        <v>68.0041737810662</v>
      </c>
      <c r="K13" s="62">
        <f>VLOOKUP($A13,'Occupancy Raw Data'!$B$8:$BE$45,'Occupancy Raw Data'!AR$3,FALSE)</f>
        <v>70.188294441282395</v>
      </c>
      <c r="M13" s="59">
        <f>VLOOKUP($A13,'Occupancy Raw Data'!$B$8:$BE$45,'Occupancy Raw Data'!AT$3,FALSE)</f>
        <v>10.849719755714201</v>
      </c>
      <c r="N13" s="60">
        <f>VLOOKUP($A13,'Occupancy Raw Data'!$B$8:$BE$45,'Occupancy Raw Data'!AU$3,FALSE)</f>
        <v>15.526146766508701</v>
      </c>
      <c r="O13" s="60">
        <f>VLOOKUP($A13,'Occupancy Raw Data'!$B$8:$BE$45,'Occupancy Raw Data'!AV$3,FALSE)</f>
        <v>28.6986851322104</v>
      </c>
      <c r="P13" s="60">
        <f>VLOOKUP($A13,'Occupancy Raw Data'!$B$8:$BE$45,'Occupancy Raw Data'!AW$3,FALSE)</f>
        <v>33.744258942814497</v>
      </c>
      <c r="Q13" s="60">
        <f>VLOOKUP($A13,'Occupancy Raw Data'!$B$8:$BE$45,'Occupancy Raw Data'!AX$3,FALSE)</f>
        <v>30.521618163919701</v>
      </c>
      <c r="R13" s="61">
        <f>VLOOKUP($A13,'Occupancy Raw Data'!$B$8:$BE$45,'Occupancy Raw Data'!AY$3,FALSE)</f>
        <v>24.362805783983902</v>
      </c>
      <c r="S13" s="60">
        <f>VLOOKUP($A13,'Occupancy Raw Data'!$B$8:$BE$45,'Occupancy Raw Data'!BA$3,FALSE)</f>
        <v>18.725900104516299</v>
      </c>
      <c r="T13" s="60">
        <f>VLOOKUP($A13,'Occupancy Raw Data'!$B$8:$BE$45,'Occupancy Raw Data'!BB$3,FALSE)</f>
        <v>14.0345506081864</v>
      </c>
      <c r="U13" s="61">
        <f>VLOOKUP($A13,'Occupancy Raw Data'!$B$8:$BE$45,'Occupancy Raw Data'!BC$3,FALSE)</f>
        <v>16.316024550732699</v>
      </c>
      <c r="V13" s="62">
        <f>VLOOKUP($A13,'Occupancy Raw Data'!$B$8:$BE$45,'Occupancy Raw Data'!BE$3,FALSE)</f>
        <v>22.025908729847899</v>
      </c>
      <c r="X13" s="64">
        <f>VLOOKUP($A13,'ADR Raw Data'!$B$6:$BE$43,'ADR Raw Data'!AG$1,FALSE)</f>
        <v>114.829710941968</v>
      </c>
      <c r="Y13" s="65">
        <f>VLOOKUP($A13,'ADR Raw Data'!$B$6:$BE$43,'ADR Raw Data'!AH$1,FALSE)</f>
        <v>131.22462585984101</v>
      </c>
      <c r="Z13" s="65">
        <f>VLOOKUP($A13,'ADR Raw Data'!$B$6:$BE$43,'ADR Raw Data'!AI$1,FALSE)</f>
        <v>141.36512847557901</v>
      </c>
      <c r="AA13" s="65">
        <f>VLOOKUP($A13,'ADR Raw Data'!$B$6:$BE$43,'ADR Raw Data'!AJ$1,FALSE)</f>
        <v>139.27663471778399</v>
      </c>
      <c r="AB13" s="65">
        <f>VLOOKUP($A13,'ADR Raw Data'!$B$6:$BE$43,'ADR Raw Data'!AK$1,FALSE)</f>
        <v>126.187203184379</v>
      </c>
      <c r="AC13" s="66">
        <f>VLOOKUP($A13,'ADR Raw Data'!$B$6:$BE$43,'ADR Raw Data'!AL$1,FALSE)</f>
        <v>131.83795517496799</v>
      </c>
      <c r="AD13" s="65">
        <f>VLOOKUP($A13,'ADR Raw Data'!$B$6:$BE$43,'ADR Raw Data'!AN$1,FALSE)</f>
        <v>109.044998770592</v>
      </c>
      <c r="AE13" s="65">
        <f>VLOOKUP($A13,'ADR Raw Data'!$B$6:$BE$43,'ADR Raw Data'!AO$1,FALSE)</f>
        <v>107.48452203718401</v>
      </c>
      <c r="AF13" s="66">
        <f>VLOOKUP($A13,'ADR Raw Data'!$B$6:$BE$43,'ADR Raw Data'!AP$1,FALSE)</f>
        <v>108.259128190821</v>
      </c>
      <c r="AG13" s="67">
        <f>VLOOKUP($A13,'ADR Raw Data'!$B$6:$BE$43,'ADR Raw Data'!AR$1,FALSE)</f>
        <v>125.31078357362399</v>
      </c>
      <c r="AI13" s="59">
        <f>VLOOKUP($A13,'ADR Raw Data'!$B$6:$BE$43,'ADR Raw Data'!AT$1,FALSE)</f>
        <v>19.7626329789829</v>
      </c>
      <c r="AJ13" s="60">
        <f>VLOOKUP($A13,'ADR Raw Data'!$B$6:$BE$43,'ADR Raw Data'!AU$1,FALSE)</f>
        <v>24.853815220169999</v>
      </c>
      <c r="AK13" s="60">
        <f>VLOOKUP($A13,'ADR Raw Data'!$B$6:$BE$43,'ADR Raw Data'!AV$1,FALSE)</f>
        <v>29.001721593572199</v>
      </c>
      <c r="AL13" s="60">
        <f>VLOOKUP($A13,'ADR Raw Data'!$B$6:$BE$43,'ADR Raw Data'!AW$1,FALSE)</f>
        <v>28.88691696431</v>
      </c>
      <c r="AM13" s="60">
        <f>VLOOKUP($A13,'ADR Raw Data'!$B$6:$BE$43,'ADR Raw Data'!AX$1,FALSE)</f>
        <v>26.616642878979199</v>
      </c>
      <c r="AN13" s="61">
        <f>VLOOKUP($A13,'ADR Raw Data'!$B$6:$BE$43,'ADR Raw Data'!AY$1,FALSE)</f>
        <v>26.6650307956509</v>
      </c>
      <c r="AO13" s="60">
        <f>VLOOKUP($A13,'ADR Raw Data'!$B$6:$BE$43,'ADR Raw Data'!BA$1,FALSE)</f>
        <v>18.382917526956799</v>
      </c>
      <c r="AP13" s="60">
        <f>VLOOKUP($A13,'ADR Raw Data'!$B$6:$BE$43,'ADR Raw Data'!BB$1,FALSE)</f>
        <v>16.378009537378901</v>
      </c>
      <c r="AQ13" s="61">
        <f>VLOOKUP($A13,'ADR Raw Data'!$B$6:$BE$43,'ADR Raw Data'!BC$1,FALSE)</f>
        <v>17.368736569542602</v>
      </c>
      <c r="AR13" s="62">
        <f>VLOOKUP($A13,'ADR Raw Data'!$B$6:$BE$43,'ADR Raw Data'!BE$1,FALSE)</f>
        <v>24.509166913800001</v>
      </c>
      <c r="AT13" s="64">
        <f>VLOOKUP($A13,'RevPAR Raw Data'!$B$6:$BE$43,'RevPAR Raw Data'!AG$1,FALSE)</f>
        <v>61.894434168089496</v>
      </c>
      <c r="AU13" s="65">
        <f>VLOOKUP($A13,'RevPAR Raw Data'!$B$6:$BE$43,'RevPAR Raw Data'!AH$1,FALSE)</f>
        <v>89.123080535002799</v>
      </c>
      <c r="AV13" s="65">
        <f>VLOOKUP($A13,'RevPAR Raw Data'!$B$6:$BE$43,'RevPAR Raw Data'!AI$1,FALSE)</f>
        <v>114.42167520394599</v>
      </c>
      <c r="AW13" s="65">
        <f>VLOOKUP($A13,'RevPAR Raw Data'!$B$6:$BE$43,'RevPAR Raw Data'!AJ$1,FALSE)</f>
        <v>111.65118952760299</v>
      </c>
      <c r="AX13" s="65">
        <f>VLOOKUP($A13,'RevPAR Raw Data'!$B$6:$BE$43,'RevPAR Raw Data'!AK$1,FALSE)</f>
        <v>91.342681417188302</v>
      </c>
      <c r="AY13" s="66">
        <f>VLOOKUP($A13,'RevPAR Raw Data'!$B$6:$BE$43,'RevPAR Raw Data'!AL$1,FALSE)</f>
        <v>93.686612170366104</v>
      </c>
      <c r="AZ13" s="65">
        <f>VLOOKUP($A13,'RevPAR Raw Data'!$B$6:$BE$43,'RevPAR Raw Data'!AN$1,FALSE)</f>
        <v>73.619855577689194</v>
      </c>
      <c r="BA13" s="65">
        <f>VLOOKUP($A13,'RevPAR Raw Data'!$B$6:$BE$43,'RevPAR Raw Data'!AO$1,FALSE)</f>
        <v>73.621595759817794</v>
      </c>
      <c r="BB13" s="66">
        <f>VLOOKUP($A13,'RevPAR Raw Data'!$B$6:$BE$43,'RevPAR Raw Data'!AP$1,FALSE)</f>
        <v>73.620725668753494</v>
      </c>
      <c r="BC13" s="67">
        <f>VLOOKUP($A13,'RevPAR Raw Data'!$B$6:$BE$43,'RevPAR Raw Data'!AR$1,FALSE)</f>
        <v>87.953501741333895</v>
      </c>
      <c r="BE13" s="59">
        <f>VLOOKUP($A13,'RevPAR Raw Data'!$B$6:$BE$43,'RevPAR Raw Data'!AT$1,FALSE)</f>
        <v>32.756543029267199</v>
      </c>
      <c r="BF13" s="60">
        <f>VLOOKUP($A13,'RevPAR Raw Data'!$B$6:$BE$43,'RevPAR Raw Data'!AU$1,FALSE)</f>
        <v>44.238801814839199</v>
      </c>
      <c r="BG13" s="60">
        <f>VLOOKUP($A13,'RevPAR Raw Data'!$B$6:$BE$43,'RevPAR Raw Data'!AV$1,FALSE)</f>
        <v>66.023519488842197</v>
      </c>
      <c r="BH13" s="60">
        <f>VLOOKUP($A13,'RevPAR Raw Data'!$B$6:$BE$43,'RevPAR Raw Data'!AW$1,FALSE)</f>
        <v>72.378851968157207</v>
      </c>
      <c r="BI13" s="60">
        <f>VLOOKUP($A13,'RevPAR Raw Data'!$B$6:$BE$43,'RevPAR Raw Data'!AX$1,FALSE)</f>
        <v>65.2620911504752</v>
      </c>
      <c r="BJ13" s="61">
        <f>VLOOKUP($A13,'RevPAR Raw Data'!$B$6:$BE$43,'RevPAR Raw Data'!AY$1,FALSE)</f>
        <v>57.524186244618797</v>
      </c>
      <c r="BK13" s="60">
        <f>VLOOKUP($A13,'RevPAR Raw Data'!$B$6:$BE$43,'RevPAR Raw Data'!BA$1,FALSE)</f>
        <v>40.551184403866699</v>
      </c>
      <c r="BL13" s="60">
        <f>VLOOKUP($A13,'RevPAR Raw Data'!$B$6:$BE$43,'RevPAR Raw Data'!BB$1,FALSE)</f>
        <v>32.711140182702401</v>
      </c>
      <c r="BM13" s="61">
        <f>VLOOKUP($A13,'RevPAR Raw Data'!$B$6:$BE$43,'RevPAR Raw Data'!BC$1,FALSE)</f>
        <v>36.518648443113896</v>
      </c>
      <c r="BN13" s="62">
        <f>VLOOKUP($A13,'RevPAR Raw Data'!$B$6:$BE$43,'RevPAR Raw Data'!BE$1,FALSE)</f>
        <v>51.933442378527701</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Data'!$B$8:$BE$45,'Occupancy Raw Data'!AG$3,FALSE)</f>
        <v>48.646325459317502</v>
      </c>
      <c r="C15" s="60">
        <f>VLOOKUP($A15,'Occupancy Raw Data'!$B$8:$BE$45,'Occupancy Raw Data'!AH$3,FALSE)</f>
        <v>53.958099587294697</v>
      </c>
      <c r="D15" s="60">
        <f>VLOOKUP($A15,'Occupancy Raw Data'!$B$8:$BE$45,'Occupancy Raw Data'!AI$3,FALSE)</f>
        <v>58.914911917846801</v>
      </c>
      <c r="E15" s="60">
        <f>VLOOKUP($A15,'Occupancy Raw Data'!$B$8:$BE$45,'Occupancy Raw Data'!AJ$3,FALSE)</f>
        <v>61.543259729089101</v>
      </c>
      <c r="F15" s="60">
        <f>VLOOKUP($A15,'Occupancy Raw Data'!$B$8:$BE$45,'Occupancy Raw Data'!AK$3,FALSE)</f>
        <v>60.985810992705197</v>
      </c>
      <c r="G15" s="61">
        <f>VLOOKUP($A15,'Occupancy Raw Data'!$B$8:$BE$45,'Occupancy Raw Data'!AL$3,FALSE)</f>
        <v>56.808216228705803</v>
      </c>
      <c r="H15" s="60">
        <f>VLOOKUP($A15,'Occupancy Raw Data'!$B$8:$BE$45,'Occupancy Raw Data'!AN$3,FALSE)</f>
        <v>69.306917685390104</v>
      </c>
      <c r="I15" s="60">
        <f>VLOOKUP($A15,'Occupancy Raw Data'!$B$8:$BE$45,'Occupancy Raw Data'!AO$3,FALSE)</f>
        <v>72.128907661282298</v>
      </c>
      <c r="J15" s="61">
        <f>VLOOKUP($A15,'Occupancy Raw Data'!$B$8:$BE$45,'Occupancy Raw Data'!AP$3,FALSE)</f>
        <v>70.717912673336201</v>
      </c>
      <c r="K15" s="62">
        <f>VLOOKUP($A15,'Occupancy Raw Data'!$B$8:$BE$45,'Occupancy Raw Data'!AR$3,FALSE)</f>
        <v>60.780376259873997</v>
      </c>
      <c r="M15" s="59">
        <f>VLOOKUP($A15,'Occupancy Raw Data'!$B$8:$BE$45,'Occupancy Raw Data'!AT$3,FALSE)</f>
        <v>2.4902459451271901</v>
      </c>
      <c r="N15" s="60">
        <f>VLOOKUP($A15,'Occupancy Raw Data'!$B$8:$BE$45,'Occupancy Raw Data'!AU$3,FALSE)</f>
        <v>3.3475519449956099</v>
      </c>
      <c r="O15" s="60">
        <f>VLOOKUP($A15,'Occupancy Raw Data'!$B$8:$BE$45,'Occupancy Raw Data'!AV$3,FALSE)</f>
        <v>7.4121637234727098</v>
      </c>
      <c r="P15" s="60">
        <f>VLOOKUP($A15,'Occupancy Raw Data'!$B$8:$BE$45,'Occupancy Raw Data'!AW$3,FALSE)</f>
        <v>7.7316619000151299</v>
      </c>
      <c r="Q15" s="60">
        <f>VLOOKUP($A15,'Occupancy Raw Data'!$B$8:$BE$45,'Occupancy Raw Data'!AX$3,FALSE)</f>
        <v>4.7915648086325398</v>
      </c>
      <c r="R15" s="61">
        <f>VLOOKUP($A15,'Occupancy Raw Data'!$B$8:$BE$45,'Occupancy Raw Data'!AY$3,FALSE)</f>
        <v>5.2634075331690102</v>
      </c>
      <c r="S15" s="60">
        <f>VLOOKUP($A15,'Occupancy Raw Data'!$B$8:$BE$45,'Occupancy Raw Data'!BA$3,FALSE)</f>
        <v>0.60392186192298303</v>
      </c>
      <c r="T15" s="60">
        <f>VLOOKUP($A15,'Occupancy Raw Data'!$B$8:$BE$45,'Occupancy Raw Data'!BB$3,FALSE)</f>
        <v>-1.7641019911629301</v>
      </c>
      <c r="U15" s="61">
        <f>VLOOKUP($A15,'Occupancy Raw Data'!$B$8:$BE$45,'Occupancy Raw Data'!BC$3,FALSE)</f>
        <v>-0.61782658210420105</v>
      </c>
      <c r="V15" s="62">
        <f>VLOOKUP($A15,'Occupancy Raw Data'!$B$8:$BE$45,'Occupancy Raw Data'!BE$3,FALSE)</f>
        <v>3.23090648521692</v>
      </c>
      <c r="X15" s="64">
        <f>VLOOKUP($A15,'ADR Raw Data'!$B$6:$BE$43,'ADR Raw Data'!AG$1,FALSE)</f>
        <v>95.187083406396198</v>
      </c>
      <c r="Y15" s="65">
        <f>VLOOKUP($A15,'ADR Raw Data'!$B$6:$BE$43,'ADR Raw Data'!AH$1,FALSE)</f>
        <v>96.139578203241797</v>
      </c>
      <c r="Z15" s="65">
        <f>VLOOKUP($A15,'ADR Raw Data'!$B$6:$BE$43,'ADR Raw Data'!AI$1,FALSE)</f>
        <v>99.833308145729305</v>
      </c>
      <c r="AA15" s="65">
        <f>VLOOKUP($A15,'ADR Raw Data'!$B$6:$BE$43,'ADR Raw Data'!AJ$1,FALSE)</f>
        <v>101.97238920741199</v>
      </c>
      <c r="AB15" s="65">
        <f>VLOOKUP($A15,'ADR Raw Data'!$B$6:$BE$43,'ADR Raw Data'!AK$1,FALSE)</f>
        <v>102.966721926745</v>
      </c>
      <c r="AC15" s="66">
        <f>VLOOKUP($A15,'ADR Raw Data'!$B$6:$BE$43,'ADR Raw Data'!AL$1,FALSE)</f>
        <v>99.471216498850197</v>
      </c>
      <c r="AD15" s="65">
        <f>VLOOKUP($A15,'ADR Raw Data'!$B$6:$BE$43,'ADR Raw Data'!AN$1,FALSE)</f>
        <v>120.134917563597</v>
      </c>
      <c r="AE15" s="65">
        <f>VLOOKUP($A15,'ADR Raw Data'!$B$6:$BE$43,'ADR Raw Data'!AO$1,FALSE)</f>
        <v>124.06340961167101</v>
      </c>
      <c r="AF15" s="66">
        <f>VLOOKUP($A15,'ADR Raw Data'!$B$6:$BE$43,'ADR Raw Data'!AP$1,FALSE)</f>
        <v>122.138355090752</v>
      </c>
      <c r="AG15" s="67">
        <f>VLOOKUP($A15,'ADR Raw Data'!$B$6:$BE$43,'ADR Raw Data'!AR$1,FALSE)</f>
        <v>107.002549212609</v>
      </c>
      <c r="AI15" s="59">
        <f>VLOOKUP($A15,'ADR Raw Data'!$B$6:$BE$43,'ADR Raw Data'!AT$1,FALSE)</f>
        <v>8.4453606552728893</v>
      </c>
      <c r="AJ15" s="60">
        <f>VLOOKUP($A15,'ADR Raw Data'!$B$6:$BE$43,'ADR Raw Data'!AU$1,FALSE)</f>
        <v>8.0479904986141708</v>
      </c>
      <c r="AK15" s="60">
        <f>VLOOKUP($A15,'ADR Raw Data'!$B$6:$BE$43,'ADR Raw Data'!AV$1,FALSE)</f>
        <v>10.405312987822301</v>
      </c>
      <c r="AL15" s="60">
        <f>VLOOKUP($A15,'ADR Raw Data'!$B$6:$BE$43,'ADR Raw Data'!AW$1,FALSE)</f>
        <v>9.6798187364247301</v>
      </c>
      <c r="AM15" s="60">
        <f>VLOOKUP($A15,'ADR Raw Data'!$B$6:$BE$43,'ADR Raw Data'!AX$1,FALSE)</f>
        <v>8.8021505200420904</v>
      </c>
      <c r="AN15" s="61">
        <f>VLOOKUP($A15,'ADR Raw Data'!$B$6:$BE$43,'ADR Raw Data'!AY$1,FALSE)</f>
        <v>9.1583672788667805</v>
      </c>
      <c r="AO15" s="60">
        <f>VLOOKUP($A15,'ADR Raw Data'!$B$6:$BE$43,'ADR Raw Data'!BA$1,FALSE)</f>
        <v>8.2540552060278003</v>
      </c>
      <c r="AP15" s="60">
        <f>VLOOKUP($A15,'ADR Raw Data'!$B$6:$BE$43,'ADR Raw Data'!BB$1,FALSE)</f>
        <v>7.2328336603990797</v>
      </c>
      <c r="AQ15" s="61">
        <f>VLOOKUP($A15,'ADR Raw Data'!$B$6:$BE$43,'ADR Raw Data'!BC$1,FALSE)</f>
        <v>7.6959356403622303</v>
      </c>
      <c r="AR15" s="62">
        <f>VLOOKUP($A15,'ADR Raw Data'!$B$6:$BE$43,'ADR Raw Data'!BE$1,FALSE)</f>
        <v>8.28131863981144</v>
      </c>
      <c r="AT15" s="64">
        <f>VLOOKUP($A15,'RevPAR Raw Data'!$B$6:$BE$43,'RevPAR Raw Data'!AG$1,FALSE)</f>
        <v>46.305018389107602</v>
      </c>
      <c r="AU15" s="65">
        <f>VLOOKUP($A15,'RevPAR Raw Data'!$B$6:$BE$43,'RevPAR Raw Data'!AH$1,FALSE)</f>
        <v>51.875089349710301</v>
      </c>
      <c r="AV15" s="65">
        <f>VLOOKUP($A15,'RevPAR Raw Data'!$B$6:$BE$43,'RevPAR Raw Data'!AI$1,FALSE)</f>
        <v>58.816705558728998</v>
      </c>
      <c r="AW15" s="65">
        <f>VLOOKUP($A15,'RevPAR Raw Data'!$B$6:$BE$43,'RevPAR Raw Data'!AJ$1,FALSE)</f>
        <v>62.757132341875597</v>
      </c>
      <c r="AX15" s="65">
        <f>VLOOKUP($A15,'RevPAR Raw Data'!$B$6:$BE$43,'RevPAR Raw Data'!AK$1,FALSE)</f>
        <v>62.795090419629503</v>
      </c>
      <c r="AY15" s="66">
        <f>VLOOKUP($A15,'RevPAR Raw Data'!$B$6:$BE$43,'RevPAR Raw Data'!AL$1,FALSE)</f>
        <v>56.507823753990998</v>
      </c>
      <c r="AZ15" s="65">
        <f>VLOOKUP($A15,'RevPAR Raw Data'!$B$6:$BE$43,'RevPAR Raw Data'!AN$1,FALSE)</f>
        <v>83.261808427213495</v>
      </c>
      <c r="BA15" s="65">
        <f>VLOOKUP($A15,'RevPAR Raw Data'!$B$6:$BE$43,'RevPAR Raw Data'!AO$1,FALSE)</f>
        <v>89.485582160241194</v>
      </c>
      <c r="BB15" s="66">
        <f>VLOOKUP($A15,'RevPAR Raw Data'!$B$6:$BE$43,'RevPAR Raw Data'!AP$1,FALSE)</f>
        <v>86.373695293727295</v>
      </c>
      <c r="BC15" s="67">
        <f>VLOOKUP($A15,'RevPAR Raw Data'!$B$6:$BE$43,'RevPAR Raw Data'!AR$1,FALSE)</f>
        <v>65.036552019081199</v>
      </c>
      <c r="BE15" s="59">
        <f>VLOOKUP($A15,'RevPAR Raw Data'!$B$6:$BE$43,'RevPAR Raw Data'!AT$1,FALSE)</f>
        <v>11.1459168516693</v>
      </c>
      <c r="BF15" s="60">
        <f>VLOOKUP($A15,'RevPAR Raw Data'!$B$6:$BE$43,'RevPAR Raw Data'!AU$1,FALSE)</f>
        <v>11.664953106079199</v>
      </c>
      <c r="BG15" s="60">
        <f>VLOOKUP($A15,'RevPAR Raw Data'!$B$6:$BE$43,'RevPAR Raw Data'!AV$1,FALSE)</f>
        <v>18.588735545892099</v>
      </c>
      <c r="BH15" s="60">
        <f>VLOOKUP($A15,'RevPAR Raw Data'!$B$6:$BE$43,'RevPAR Raw Data'!AW$1,FALSE)</f>
        <v>18.1598914936745</v>
      </c>
      <c r="BI15" s="60">
        <f>VLOOKUP($A15,'RevPAR Raw Data'!$B$6:$BE$43,'RevPAR Raw Data'!AX$1,FALSE)</f>
        <v>14.015476075395799</v>
      </c>
      <c r="BJ15" s="61">
        <f>VLOOKUP($A15,'RevPAR Raw Data'!$B$6:$BE$43,'RevPAR Raw Data'!AY$1,FALSE)</f>
        <v>14.9038170053069</v>
      </c>
      <c r="BK15" s="60">
        <f>VLOOKUP($A15,'RevPAR Raw Data'!$B$6:$BE$43,'RevPAR Raw Data'!BA$1,FALSE)</f>
        <v>8.9078251118351801</v>
      </c>
      <c r="BL15" s="60">
        <f>VLOOKUP($A15,'RevPAR Raw Data'!$B$6:$BE$43,'RevPAR Raw Data'!BB$1,FALSE)</f>
        <v>5.3411371066155402</v>
      </c>
      <c r="BM15" s="61">
        <f>VLOOKUP($A15,'RevPAR Raw Data'!$B$6:$BE$43,'RevPAR Raw Data'!BC$1,FALSE)</f>
        <v>7.0305615221302302</v>
      </c>
      <c r="BN15" s="62">
        <f>VLOOKUP($A15,'RevPAR Raw Data'!$B$6:$BE$43,'RevPAR Raw Data'!BE$1,FALSE)</f>
        <v>11.7797867860235</v>
      </c>
    </row>
    <row r="16" spans="1:66" x14ac:dyDescent="0.25">
      <c r="A16" s="76" t="s">
        <v>92</v>
      </c>
      <c r="B16" s="59">
        <f>VLOOKUP($A16,'Occupancy Raw Data'!$B$8:$BE$45,'Occupancy Raw Data'!AG$3,FALSE)</f>
        <v>62.711790393013104</v>
      </c>
      <c r="C16" s="60">
        <f>VLOOKUP($A16,'Occupancy Raw Data'!$B$8:$BE$45,'Occupancy Raw Data'!AH$3,FALSE)</f>
        <v>75.991266375545806</v>
      </c>
      <c r="D16" s="60">
        <f>VLOOKUP($A16,'Occupancy Raw Data'!$B$8:$BE$45,'Occupancy Raw Data'!AI$3,FALSE)</f>
        <v>81.078602620087295</v>
      </c>
      <c r="E16" s="60">
        <f>VLOOKUP($A16,'Occupancy Raw Data'!$B$8:$BE$45,'Occupancy Raw Data'!AJ$3,FALSE)</f>
        <v>80.703056768558895</v>
      </c>
      <c r="F16" s="60">
        <f>VLOOKUP($A16,'Occupancy Raw Data'!$B$8:$BE$45,'Occupancy Raw Data'!AK$3,FALSE)</f>
        <v>75.558951965065503</v>
      </c>
      <c r="G16" s="61">
        <f>VLOOKUP($A16,'Occupancy Raw Data'!$B$8:$BE$45,'Occupancy Raw Data'!AL$3,FALSE)</f>
        <v>75.208733624454098</v>
      </c>
      <c r="H16" s="60">
        <f>VLOOKUP($A16,'Occupancy Raw Data'!$B$8:$BE$45,'Occupancy Raw Data'!AN$3,FALSE)</f>
        <v>74.021834061135294</v>
      </c>
      <c r="I16" s="60">
        <f>VLOOKUP($A16,'Occupancy Raw Data'!$B$8:$BE$45,'Occupancy Raw Data'!AO$3,FALSE)</f>
        <v>75.366812227074206</v>
      </c>
      <c r="J16" s="61">
        <f>VLOOKUP($A16,'Occupancy Raw Data'!$B$8:$BE$45,'Occupancy Raw Data'!AP$3,FALSE)</f>
        <v>74.6943231441048</v>
      </c>
      <c r="K16" s="62">
        <f>VLOOKUP($A16,'Occupancy Raw Data'!$B$8:$BE$45,'Occupancy Raw Data'!AR$3,FALSE)</f>
        <v>75.061759201497097</v>
      </c>
      <c r="M16" s="59">
        <f>VLOOKUP($A16,'Occupancy Raw Data'!$B$8:$BE$45,'Occupancy Raw Data'!AT$3,FALSE)</f>
        <v>-5.1139742319127803</v>
      </c>
      <c r="N16" s="60">
        <f>VLOOKUP($A16,'Occupancy Raw Data'!$B$8:$BE$45,'Occupancy Raw Data'!AU$3,FALSE)</f>
        <v>-3.8988292467417698</v>
      </c>
      <c r="O16" s="60">
        <f>VLOOKUP($A16,'Occupancy Raw Data'!$B$8:$BE$45,'Occupancy Raw Data'!AV$3,FALSE)</f>
        <v>-1.45427525078286</v>
      </c>
      <c r="P16" s="60">
        <f>VLOOKUP($A16,'Occupancy Raw Data'!$B$8:$BE$45,'Occupancy Raw Data'!AW$3,FALSE)</f>
        <v>-1.94195362657186</v>
      </c>
      <c r="Q16" s="60">
        <f>VLOOKUP($A16,'Occupancy Raw Data'!$B$8:$BE$45,'Occupancy Raw Data'!AX$3,FALSE)</f>
        <v>-2.1766169154228798</v>
      </c>
      <c r="R16" s="61">
        <f>VLOOKUP($A16,'Occupancy Raw Data'!$B$8:$BE$45,'Occupancy Raw Data'!AY$3,FALSE)</f>
        <v>-2.82670759092293</v>
      </c>
      <c r="S16" s="60">
        <f>VLOOKUP($A16,'Occupancy Raw Data'!$B$8:$BE$45,'Occupancy Raw Data'!BA$3,FALSE)</f>
        <v>-4.4206371581618198</v>
      </c>
      <c r="T16" s="60">
        <f>VLOOKUP($A16,'Occupancy Raw Data'!$B$8:$BE$45,'Occupancy Raw Data'!BB$3,FALSE)</f>
        <v>-4.1486171276241199</v>
      </c>
      <c r="U16" s="61">
        <f>VLOOKUP($A16,'Occupancy Raw Data'!$B$8:$BE$45,'Occupancy Raw Data'!BC$3,FALSE)</f>
        <v>-4.2835958702890196</v>
      </c>
      <c r="V16" s="62">
        <f>VLOOKUP($A16,'Occupancy Raw Data'!$B$8:$BE$45,'Occupancy Raw Data'!BE$3,FALSE)</f>
        <v>-3.24541653264715</v>
      </c>
      <c r="X16" s="64">
        <f>VLOOKUP($A16,'ADR Raw Data'!$B$6:$BE$43,'ADR Raw Data'!AG$1,FALSE)</f>
        <v>84.972087828145604</v>
      </c>
      <c r="Y16" s="65">
        <f>VLOOKUP($A16,'ADR Raw Data'!$B$6:$BE$43,'ADR Raw Data'!AH$1,FALSE)</f>
        <v>90.124344696011903</v>
      </c>
      <c r="Z16" s="65">
        <f>VLOOKUP($A16,'ADR Raw Data'!$B$6:$BE$43,'ADR Raw Data'!AI$1,FALSE)</f>
        <v>92.675771648623893</v>
      </c>
      <c r="AA16" s="65">
        <f>VLOOKUP($A16,'ADR Raw Data'!$B$6:$BE$43,'ADR Raw Data'!AJ$1,FALSE)</f>
        <v>92.484778594231898</v>
      </c>
      <c r="AB16" s="65">
        <f>VLOOKUP($A16,'ADR Raw Data'!$B$6:$BE$43,'ADR Raw Data'!AK$1,FALSE)</f>
        <v>89.458839576951902</v>
      </c>
      <c r="AC16" s="66">
        <f>VLOOKUP($A16,'ADR Raw Data'!$B$6:$BE$43,'ADR Raw Data'!AL$1,FALSE)</f>
        <v>90.188082614905795</v>
      </c>
      <c r="AD16" s="65">
        <f>VLOOKUP($A16,'ADR Raw Data'!$B$6:$BE$43,'ADR Raw Data'!AN$1,FALSE)</f>
        <v>95.711021367470906</v>
      </c>
      <c r="AE16" s="65">
        <f>VLOOKUP($A16,'ADR Raw Data'!$B$6:$BE$43,'ADR Raw Data'!AO$1,FALSE)</f>
        <v>95.883318181818098</v>
      </c>
      <c r="AF16" s="66">
        <f>VLOOKUP($A16,'ADR Raw Data'!$B$6:$BE$43,'ADR Raw Data'!AP$1,FALSE)</f>
        <v>95.797945387313604</v>
      </c>
      <c r="AG16" s="67">
        <f>VLOOKUP($A16,'ADR Raw Data'!$B$6:$BE$43,'ADR Raw Data'!AR$1,FALSE)</f>
        <v>91.783054569329394</v>
      </c>
      <c r="AI16" s="59">
        <f>VLOOKUP($A16,'ADR Raw Data'!$B$6:$BE$43,'ADR Raw Data'!AT$1,FALSE)</f>
        <v>8.6009650592709193</v>
      </c>
      <c r="AJ16" s="60">
        <f>VLOOKUP($A16,'ADR Raw Data'!$B$6:$BE$43,'ADR Raw Data'!AU$1,FALSE)</f>
        <v>9.92608378910057</v>
      </c>
      <c r="AK16" s="60">
        <f>VLOOKUP($A16,'ADR Raw Data'!$B$6:$BE$43,'ADR Raw Data'!AV$1,FALSE)</f>
        <v>10.870278007758399</v>
      </c>
      <c r="AL16" s="60">
        <f>VLOOKUP($A16,'ADR Raw Data'!$B$6:$BE$43,'ADR Raw Data'!AW$1,FALSE)</f>
        <v>10.5966224521865</v>
      </c>
      <c r="AM16" s="60">
        <f>VLOOKUP($A16,'ADR Raw Data'!$B$6:$BE$43,'ADR Raw Data'!AX$1,FALSE)</f>
        <v>11.124309663228701</v>
      </c>
      <c r="AN16" s="61">
        <f>VLOOKUP($A16,'ADR Raw Data'!$B$6:$BE$43,'ADR Raw Data'!AY$1,FALSE)</f>
        <v>10.3353899009714</v>
      </c>
      <c r="AO16" s="60">
        <f>VLOOKUP($A16,'ADR Raw Data'!$B$6:$BE$43,'ADR Raw Data'!BA$1,FALSE)</f>
        <v>13.0425559815495</v>
      </c>
      <c r="AP16" s="60">
        <f>VLOOKUP($A16,'ADR Raw Data'!$B$6:$BE$43,'ADR Raw Data'!BB$1,FALSE)</f>
        <v>11.156521892516</v>
      </c>
      <c r="AQ16" s="61">
        <f>VLOOKUP($A16,'ADR Raw Data'!$B$6:$BE$43,'ADR Raw Data'!BC$1,FALSE)</f>
        <v>12.0837520842513</v>
      </c>
      <c r="AR16" s="62">
        <f>VLOOKUP($A16,'ADR Raw Data'!$B$6:$BE$43,'ADR Raw Data'!BE$1,FALSE)</f>
        <v>10.833105993530999</v>
      </c>
      <c r="AT16" s="64">
        <f>VLOOKUP($A16,'RevPAR Raw Data'!$B$6:$BE$43,'RevPAR Raw Data'!AG$1,FALSE)</f>
        <v>53.287517611353699</v>
      </c>
      <c r="AU16" s="65">
        <f>VLOOKUP($A16,'RevPAR Raw Data'!$B$6:$BE$43,'RevPAR Raw Data'!AH$1,FALSE)</f>
        <v>68.486630847161507</v>
      </c>
      <c r="AV16" s="65">
        <f>VLOOKUP($A16,'RevPAR Raw Data'!$B$6:$BE$43,'RevPAR Raw Data'!AI$1,FALSE)</f>
        <v>75.140220620087305</v>
      </c>
      <c r="AW16" s="65">
        <f>VLOOKUP($A16,'RevPAR Raw Data'!$B$6:$BE$43,'RevPAR Raw Data'!AJ$1,FALSE)</f>
        <v>74.638043371178995</v>
      </c>
      <c r="AX16" s="65">
        <f>VLOOKUP($A16,'RevPAR Raw Data'!$B$6:$BE$43,'RevPAR Raw Data'!AK$1,FALSE)</f>
        <v>67.594161624454102</v>
      </c>
      <c r="AY16" s="66">
        <f>VLOOKUP($A16,'RevPAR Raw Data'!$B$6:$BE$43,'RevPAR Raw Data'!AL$1,FALSE)</f>
        <v>67.829314814847095</v>
      </c>
      <c r="AZ16" s="65">
        <f>VLOOKUP($A16,'RevPAR Raw Data'!$B$6:$BE$43,'RevPAR Raw Data'!AN$1,FALSE)</f>
        <v>70.847053414847096</v>
      </c>
      <c r="BA16" s="65">
        <f>VLOOKUP($A16,'RevPAR Raw Data'!$B$6:$BE$43,'RevPAR Raw Data'!AO$1,FALSE)</f>
        <v>72.264200371179001</v>
      </c>
      <c r="BB16" s="66">
        <f>VLOOKUP($A16,'RevPAR Raw Data'!$B$6:$BE$43,'RevPAR Raw Data'!AP$1,FALSE)</f>
        <v>71.555626893013098</v>
      </c>
      <c r="BC16" s="67">
        <f>VLOOKUP($A16,'RevPAR Raw Data'!$B$6:$BE$43,'RevPAR Raw Data'!AR$1,FALSE)</f>
        <v>68.893975408608796</v>
      </c>
      <c r="BE16" s="59">
        <f>VLOOKUP($A16,'RevPAR Raw Data'!$B$6:$BE$43,'RevPAR Raw Data'!AT$1,FALSE)</f>
        <v>3.0471396905311998</v>
      </c>
      <c r="BF16" s="60">
        <f>VLOOKUP($A16,'RevPAR Raw Data'!$B$6:$BE$43,'RevPAR Raw Data'!AU$1,FALSE)</f>
        <v>5.6402534845332504</v>
      </c>
      <c r="BG16" s="60">
        <f>VLOOKUP($A16,'RevPAR Raw Data'!$B$6:$BE$43,'RevPAR Raw Data'!AV$1,FALSE)</f>
        <v>9.2579189942174693</v>
      </c>
      <c r="BH16" s="60">
        <f>VLOOKUP($A16,'RevPAR Raw Data'!$B$6:$BE$43,'RevPAR Raw Data'!AW$1,FALSE)</f>
        <v>8.4488873316103401</v>
      </c>
      <c r="BI16" s="60">
        <f>VLOOKUP($A16,'RevPAR Raw Data'!$B$6:$BE$43,'RevPAR Raw Data'!AX$1,FALSE)</f>
        <v>8.7055591419520209</v>
      </c>
      <c r="BJ16" s="61">
        <f>VLOOKUP($A16,'RevPAR Raw Data'!$B$6:$BE$43,'RevPAR Raw Data'!AY$1,FALSE)</f>
        <v>7.2165310591662797</v>
      </c>
      <c r="BK16" s="60">
        <f>VLOOKUP($A16,'RevPAR Raw Data'!$B$6:$BE$43,'RevPAR Raw Data'!BA$1,FALSE)</f>
        <v>8.0453547472932794</v>
      </c>
      <c r="BL16" s="60">
        <f>VLOOKUP($A16,'RevPAR Raw Data'!$B$6:$BE$43,'RevPAR Raw Data'!BB$1,FALSE)</f>
        <v>6.5450633868118899</v>
      </c>
      <c r="BM16" s="61">
        <f>VLOOKUP($A16,'RevPAR Raw Data'!$B$6:$BE$43,'RevPAR Raw Data'!BC$1,FALSE)</f>
        <v>7.2825371087053901</v>
      </c>
      <c r="BN16" s="62">
        <f>VLOOKUP($A16,'RevPAR Raw Data'!$B$6:$BE$43,'RevPAR Raw Data'!BE$1,FALSE)</f>
        <v>7.2361100479706204</v>
      </c>
    </row>
    <row r="17" spans="1:66" x14ac:dyDescent="0.25">
      <c r="A17" s="78" t="s">
        <v>32</v>
      </c>
      <c r="B17" s="59">
        <f>VLOOKUP($A17,'Occupancy Raw Data'!$B$8:$BE$45,'Occupancy Raw Data'!AG$3,FALSE)</f>
        <v>56.781128264319698</v>
      </c>
      <c r="C17" s="60">
        <f>VLOOKUP($A17,'Occupancy Raw Data'!$B$8:$BE$45,'Occupancy Raw Data'!AH$3,FALSE)</f>
        <v>65.989756167941096</v>
      </c>
      <c r="D17" s="60">
        <f>VLOOKUP($A17,'Occupancy Raw Data'!$B$8:$BE$45,'Occupancy Raw Data'!AI$3,FALSE)</f>
        <v>70.732938969845605</v>
      </c>
      <c r="E17" s="60">
        <f>VLOOKUP($A17,'Occupancy Raw Data'!$B$8:$BE$45,'Occupancy Raw Data'!AJ$3,FALSE)</f>
        <v>70.567017746356896</v>
      </c>
      <c r="F17" s="60">
        <f>VLOOKUP($A17,'Occupancy Raw Data'!$B$8:$BE$45,'Occupancy Raw Data'!AK$3,FALSE)</f>
        <v>68.226085701918905</v>
      </c>
      <c r="G17" s="61">
        <f>VLOOKUP($A17,'Occupancy Raw Data'!$B$8:$BE$45,'Occupancy Raw Data'!AL$3,FALSE)</f>
        <v>66.459385370076404</v>
      </c>
      <c r="H17" s="60">
        <f>VLOOKUP($A17,'Occupancy Raw Data'!$B$8:$BE$45,'Occupancy Raw Data'!AN$3,FALSE)</f>
        <v>78.091184533256296</v>
      </c>
      <c r="I17" s="60">
        <f>VLOOKUP($A17,'Occupancy Raw Data'!$B$8:$BE$45,'Occupancy Raw Data'!AO$3,FALSE)</f>
        <v>79.984850670898794</v>
      </c>
      <c r="J17" s="61">
        <f>VLOOKUP($A17,'Occupancy Raw Data'!$B$8:$BE$45,'Occupancy Raw Data'!AP$3,FALSE)</f>
        <v>79.038017602077602</v>
      </c>
      <c r="K17" s="62">
        <f>VLOOKUP($A17,'Occupancy Raw Data'!$B$8:$BE$45,'Occupancy Raw Data'!AR$3,FALSE)</f>
        <v>70.053280293505296</v>
      </c>
      <c r="M17" s="59">
        <f>VLOOKUP($A17,'Occupancy Raw Data'!$B$8:$BE$45,'Occupancy Raw Data'!AT$3,FALSE)</f>
        <v>1.3524983075522601</v>
      </c>
      <c r="N17" s="60">
        <f>VLOOKUP($A17,'Occupancy Raw Data'!$B$8:$BE$45,'Occupancy Raw Data'!AU$3,FALSE)</f>
        <v>9.9634229694544203</v>
      </c>
      <c r="O17" s="60">
        <f>VLOOKUP($A17,'Occupancy Raw Data'!$B$8:$BE$45,'Occupancy Raw Data'!AV$3,FALSE)</f>
        <v>14.4573531691606</v>
      </c>
      <c r="P17" s="60">
        <f>VLOOKUP($A17,'Occupancy Raw Data'!$B$8:$BE$45,'Occupancy Raw Data'!AW$3,FALSE)</f>
        <v>12.148169481892101</v>
      </c>
      <c r="Q17" s="60">
        <f>VLOOKUP($A17,'Occupancy Raw Data'!$B$8:$BE$45,'Occupancy Raw Data'!AX$3,FALSE)</f>
        <v>8.4156344947629194</v>
      </c>
      <c r="R17" s="61">
        <f>VLOOKUP($A17,'Occupancy Raw Data'!$B$8:$BE$45,'Occupancy Raw Data'!AY$3,FALSE)</f>
        <v>9.4213268220897106</v>
      </c>
      <c r="S17" s="60">
        <f>VLOOKUP($A17,'Occupancy Raw Data'!$B$8:$BE$45,'Occupancy Raw Data'!BA$3,FALSE)</f>
        <v>7.1809967375479502</v>
      </c>
      <c r="T17" s="60">
        <f>VLOOKUP($A17,'Occupancy Raw Data'!$B$8:$BE$45,'Occupancy Raw Data'!BB$3,FALSE)</f>
        <v>1.0455686554033199</v>
      </c>
      <c r="U17" s="61">
        <f>VLOOKUP($A17,'Occupancy Raw Data'!$B$8:$BE$45,'Occupancy Raw Data'!BC$3,FALSE)</f>
        <v>3.9860344986662102</v>
      </c>
      <c r="V17" s="62">
        <f>VLOOKUP($A17,'Occupancy Raw Data'!$B$8:$BE$45,'Occupancy Raw Data'!BE$3,FALSE)</f>
        <v>7.6079984032725196</v>
      </c>
      <c r="X17" s="64">
        <f>VLOOKUP($A17,'ADR Raw Data'!$B$6:$BE$43,'ADR Raw Data'!AG$1,FALSE)</f>
        <v>75.832387574641004</v>
      </c>
      <c r="Y17" s="65">
        <f>VLOOKUP($A17,'ADR Raw Data'!$B$6:$BE$43,'ADR Raw Data'!AH$1,FALSE)</f>
        <v>79.256611227111193</v>
      </c>
      <c r="Z17" s="65">
        <f>VLOOKUP($A17,'ADR Raw Data'!$B$6:$BE$43,'ADR Raw Data'!AI$1,FALSE)</f>
        <v>82.130405767465504</v>
      </c>
      <c r="AA17" s="65">
        <f>VLOOKUP($A17,'ADR Raw Data'!$B$6:$BE$43,'ADR Raw Data'!AJ$1,FALSE)</f>
        <v>81.501781767532194</v>
      </c>
      <c r="AB17" s="65">
        <f>VLOOKUP($A17,'ADR Raw Data'!$B$6:$BE$43,'ADR Raw Data'!AK$1,FALSE)</f>
        <v>81.773877663230195</v>
      </c>
      <c r="AC17" s="66">
        <f>VLOOKUP($A17,'ADR Raw Data'!$B$6:$BE$43,'ADR Raw Data'!AL$1,FALSE)</f>
        <v>80.276839971343506</v>
      </c>
      <c r="AD17" s="65">
        <f>VLOOKUP($A17,'ADR Raw Data'!$B$6:$BE$43,'ADR Raw Data'!AN$1,FALSE)</f>
        <v>100.622455875288</v>
      </c>
      <c r="AE17" s="65">
        <f>VLOOKUP($A17,'ADR Raw Data'!$B$6:$BE$43,'ADR Raw Data'!AO$1,FALSE)</f>
        <v>102.115421149943</v>
      </c>
      <c r="AF17" s="66">
        <f>VLOOKUP($A17,'ADR Raw Data'!$B$6:$BE$43,'ADR Raw Data'!AP$1,FALSE)</f>
        <v>101.377880974329</v>
      </c>
      <c r="AG17" s="67">
        <f>VLOOKUP($A17,'ADR Raw Data'!$B$6:$BE$43,'ADR Raw Data'!AR$1,FALSE)</f>
        <v>87.078946038646194</v>
      </c>
      <c r="AI17" s="59">
        <f>VLOOKUP($A17,'ADR Raw Data'!$B$6:$BE$43,'ADR Raw Data'!AT$1,FALSE)</f>
        <v>3.7529515900241499</v>
      </c>
      <c r="AJ17" s="60">
        <f>VLOOKUP($A17,'ADR Raw Data'!$B$6:$BE$43,'ADR Raw Data'!AU$1,FALSE)</f>
        <v>7.66100602411215</v>
      </c>
      <c r="AK17" s="60">
        <f>VLOOKUP($A17,'ADR Raw Data'!$B$6:$BE$43,'ADR Raw Data'!AV$1,FALSE)</f>
        <v>9.9863904054834407</v>
      </c>
      <c r="AL17" s="60">
        <f>VLOOKUP($A17,'ADR Raw Data'!$B$6:$BE$43,'ADR Raw Data'!AW$1,FALSE)</f>
        <v>8.9965065336269401</v>
      </c>
      <c r="AM17" s="60">
        <f>VLOOKUP($A17,'ADR Raw Data'!$B$6:$BE$43,'ADR Raw Data'!AX$1,FALSE)</f>
        <v>6.1410916639680204</v>
      </c>
      <c r="AN17" s="61">
        <f>VLOOKUP($A17,'ADR Raw Data'!$B$6:$BE$43,'ADR Raw Data'!AY$1,FALSE)</f>
        <v>7.4882419363641599</v>
      </c>
      <c r="AO17" s="60">
        <f>VLOOKUP($A17,'ADR Raw Data'!$B$6:$BE$43,'ADR Raw Data'!BA$1,FALSE)</f>
        <v>11.0370283031531</v>
      </c>
      <c r="AP17" s="60">
        <f>VLOOKUP($A17,'ADR Raw Data'!$B$6:$BE$43,'ADR Raw Data'!BB$1,FALSE)</f>
        <v>7.7105190429390698</v>
      </c>
      <c r="AQ17" s="61">
        <f>VLOOKUP($A17,'ADR Raw Data'!$B$6:$BE$43,'ADR Raw Data'!BC$1,FALSE)</f>
        <v>9.2436499294815704</v>
      </c>
      <c r="AR17" s="62">
        <f>VLOOKUP($A17,'ADR Raw Data'!$B$6:$BE$43,'ADR Raw Data'!BE$1,FALSE)</f>
        <v>7.8677006197025801</v>
      </c>
      <c r="AT17" s="64">
        <f>VLOOKUP($A17,'RevPAR Raw Data'!$B$6:$BE$43,'RevPAR Raw Data'!AG$1,FALSE)</f>
        <v>43.058485254653</v>
      </c>
      <c r="AU17" s="65">
        <f>VLOOKUP($A17,'RevPAR Raw Data'!$B$6:$BE$43,'RevPAR Raw Data'!AH$1,FALSE)</f>
        <v>52.301244495743703</v>
      </c>
      <c r="AV17" s="65">
        <f>VLOOKUP($A17,'RevPAR Raw Data'!$B$6:$BE$43,'RevPAR Raw Data'!AI$1,FALSE)</f>
        <v>58.093249787187901</v>
      </c>
      <c r="AW17" s="65">
        <f>VLOOKUP($A17,'RevPAR Raw Data'!$B$6:$BE$43,'RevPAR Raw Data'!AJ$1,FALSE)</f>
        <v>57.513376803491497</v>
      </c>
      <c r="AX17" s="65">
        <f>VLOOKUP($A17,'RevPAR Raw Data'!$B$6:$BE$43,'RevPAR Raw Data'!AK$1,FALSE)</f>
        <v>55.791115856297701</v>
      </c>
      <c r="AY17" s="66">
        <f>VLOOKUP($A17,'RevPAR Raw Data'!$B$6:$BE$43,'RevPAR Raw Data'!AL$1,FALSE)</f>
        <v>53.351494439474799</v>
      </c>
      <c r="AZ17" s="65">
        <f>VLOOKUP($A17,'RevPAR Raw Data'!$B$6:$BE$43,'RevPAR Raw Data'!AN$1,FALSE)</f>
        <v>78.577267699466105</v>
      </c>
      <c r="BA17" s="65">
        <f>VLOOKUP($A17,'RevPAR Raw Data'!$B$6:$BE$43,'RevPAR Raw Data'!AO$1,FALSE)</f>
        <v>81.676867118741797</v>
      </c>
      <c r="BB17" s="66">
        <f>VLOOKUP($A17,'RevPAR Raw Data'!$B$6:$BE$43,'RevPAR Raw Data'!AP$1,FALSE)</f>
        <v>80.127067409104001</v>
      </c>
      <c r="BC17" s="67">
        <f>VLOOKUP($A17,'RevPAR Raw Data'!$B$6:$BE$43,'RevPAR Raw Data'!AR$1,FALSE)</f>
        <v>61.001658145083098</v>
      </c>
      <c r="BE17" s="59">
        <f>VLOOKUP($A17,'RevPAR Raw Data'!$B$6:$BE$43,'RevPAR Raw Data'!AT$1,FALSE)</f>
        <v>5.1562085043147503</v>
      </c>
      <c r="BF17" s="60">
        <f>VLOOKUP($A17,'RevPAR Raw Data'!$B$6:$BE$43,'RevPAR Raw Data'!AU$1,FALSE)</f>
        <v>18.387727427464199</v>
      </c>
      <c r="BG17" s="60">
        <f>VLOOKUP($A17,'RevPAR Raw Data'!$B$6:$BE$43,'RevPAR Raw Data'!AV$1,FALSE)</f>
        <v>25.887511304416002</v>
      </c>
      <c r="BH17" s="60">
        <f>VLOOKUP($A17,'RevPAR Raw Data'!$B$6:$BE$43,'RevPAR Raw Data'!AW$1,FALSE)</f>
        <v>22.2375868766735</v>
      </c>
      <c r="BI17" s="60">
        <f>VLOOKUP($A17,'RevPAR Raw Data'!$B$6:$BE$43,'RevPAR Raw Data'!AX$1,FALSE)</f>
        <v>15.073537987158801</v>
      </c>
      <c r="BJ17" s="61">
        <f>VLOOKUP($A17,'RevPAR Raw Data'!$B$6:$BE$43,'RevPAR Raw Data'!AY$1,FALSE)</f>
        <v>17.6150605045075</v>
      </c>
      <c r="BK17" s="60">
        <f>VLOOKUP($A17,'RevPAR Raw Data'!$B$6:$BE$43,'RevPAR Raw Data'!BA$1,FALSE)</f>
        <v>19.010593683072699</v>
      </c>
      <c r="BL17" s="60">
        <f>VLOOKUP($A17,'RevPAR Raw Data'!$B$6:$BE$43,'RevPAR Raw Data'!BB$1,FALSE)</f>
        <v>8.8367064686242696</v>
      </c>
      <c r="BM17" s="61">
        <f>VLOOKUP($A17,'RevPAR Raw Data'!$B$6:$BE$43,'RevPAR Raw Data'!BC$1,FALSE)</f>
        <v>13.598139503272799</v>
      </c>
      <c r="BN17" s="62">
        <f>VLOOKUP($A17,'RevPAR Raw Data'!$B$6:$BE$43,'RevPAR Raw Data'!BE$1,FALSE)</f>
        <v>16.074273560496302</v>
      </c>
    </row>
    <row r="18" spans="1:66" x14ac:dyDescent="0.25">
      <c r="A18" s="78" t="s">
        <v>93</v>
      </c>
      <c r="B18" s="59">
        <f>VLOOKUP($A18,'Occupancy Raw Data'!$B$8:$BE$45,'Occupancy Raw Data'!AG$3,FALSE)</f>
        <v>54.921778871506397</v>
      </c>
      <c r="C18" s="60">
        <f>VLOOKUP($A18,'Occupancy Raw Data'!$B$8:$BE$45,'Occupancy Raw Data'!AH$3,FALSE)</f>
        <v>62.858147301810497</v>
      </c>
      <c r="D18" s="60">
        <f>VLOOKUP($A18,'Occupancy Raw Data'!$B$8:$BE$45,'Occupancy Raw Data'!AI$3,FALSE)</f>
        <v>72.372121638249197</v>
      </c>
      <c r="E18" s="60">
        <f>VLOOKUP($A18,'Occupancy Raw Data'!$B$8:$BE$45,'Occupancy Raw Data'!AJ$3,FALSE)</f>
        <v>73.505888556864093</v>
      </c>
      <c r="F18" s="60">
        <f>VLOOKUP($A18,'Occupancy Raw Data'!$B$8:$BE$45,'Occupancy Raw Data'!AK$3,FALSE)</f>
        <v>70.486904552645399</v>
      </c>
      <c r="G18" s="61">
        <f>VLOOKUP($A18,'Occupancy Raw Data'!$B$8:$BE$45,'Occupancy Raw Data'!AL$3,FALSE)</f>
        <v>66.8289681842151</v>
      </c>
      <c r="H18" s="60">
        <f>VLOOKUP($A18,'Occupancy Raw Data'!$B$8:$BE$45,'Occupancy Raw Data'!AN$3,FALSE)</f>
        <v>72.332571629460304</v>
      </c>
      <c r="I18" s="60">
        <f>VLOOKUP($A18,'Occupancy Raw Data'!$B$8:$BE$45,'Occupancy Raw Data'!AO$3,FALSE)</f>
        <v>71.660221480049202</v>
      </c>
      <c r="J18" s="61">
        <f>VLOOKUP($A18,'Occupancy Raw Data'!$B$8:$BE$45,'Occupancy Raw Data'!AP$3,FALSE)</f>
        <v>71.996396554754696</v>
      </c>
      <c r="K18" s="62">
        <f>VLOOKUP($A18,'Occupancy Raw Data'!$B$8:$BE$45,'Occupancy Raw Data'!AR$3,FALSE)</f>
        <v>68.305376290083601</v>
      </c>
      <c r="M18" s="59">
        <f>VLOOKUP($A18,'Occupancy Raw Data'!$B$8:$BE$45,'Occupancy Raw Data'!AT$3,FALSE)</f>
        <v>5.1866639759806503</v>
      </c>
      <c r="N18" s="60">
        <f>VLOOKUP($A18,'Occupancy Raw Data'!$B$8:$BE$45,'Occupancy Raw Data'!AU$3,FALSE)</f>
        <v>6.65133748920349</v>
      </c>
      <c r="O18" s="60">
        <f>VLOOKUP($A18,'Occupancy Raw Data'!$B$8:$BE$45,'Occupancy Raw Data'!AV$3,FALSE)</f>
        <v>12.467986175664301</v>
      </c>
      <c r="P18" s="60">
        <f>VLOOKUP($A18,'Occupancy Raw Data'!$B$8:$BE$45,'Occupancy Raw Data'!AW$3,FALSE)</f>
        <v>10.1330659820138</v>
      </c>
      <c r="Q18" s="60">
        <f>VLOOKUP($A18,'Occupancy Raw Data'!$B$8:$BE$45,'Occupancy Raw Data'!AX$3,FALSE)</f>
        <v>4.4073803171317198</v>
      </c>
      <c r="R18" s="61">
        <f>VLOOKUP($A18,'Occupancy Raw Data'!$B$8:$BE$45,'Occupancy Raw Data'!AY$3,FALSE)</f>
        <v>7.8739416957256703</v>
      </c>
      <c r="S18" s="60">
        <f>VLOOKUP($A18,'Occupancy Raw Data'!$B$8:$BE$45,'Occupancy Raw Data'!BA$3,FALSE)</f>
        <v>-3.70882354794167</v>
      </c>
      <c r="T18" s="60">
        <f>VLOOKUP($A18,'Occupancy Raw Data'!$B$8:$BE$45,'Occupancy Raw Data'!BB$3,FALSE)</f>
        <v>-3.75981108607558</v>
      </c>
      <c r="U18" s="61">
        <f>VLOOKUP($A18,'Occupancy Raw Data'!$B$8:$BE$45,'Occupancy Raw Data'!BC$3,FALSE)</f>
        <v>-3.73420502944226</v>
      </c>
      <c r="V18" s="62">
        <f>VLOOKUP($A18,'Occupancy Raw Data'!$B$8:$BE$45,'Occupancy Raw Data'!BE$3,FALSE)</f>
        <v>4.0938378061824503</v>
      </c>
      <c r="X18" s="64">
        <f>VLOOKUP($A18,'ADR Raw Data'!$B$6:$BE$43,'ADR Raw Data'!AG$1,FALSE)</f>
        <v>94.548063642182697</v>
      </c>
      <c r="Y18" s="65">
        <f>VLOOKUP($A18,'ADR Raw Data'!$B$6:$BE$43,'ADR Raw Data'!AH$1,FALSE)</f>
        <v>101.67776933724799</v>
      </c>
      <c r="Z18" s="65">
        <f>VLOOKUP($A18,'ADR Raw Data'!$B$6:$BE$43,'ADR Raw Data'!AI$1,FALSE)</f>
        <v>110.365937209302</v>
      </c>
      <c r="AA18" s="65">
        <f>VLOOKUP($A18,'ADR Raw Data'!$B$6:$BE$43,'ADR Raw Data'!AJ$1,FALSE)</f>
        <v>112.65889209661</v>
      </c>
      <c r="AB18" s="65">
        <f>VLOOKUP($A18,'ADR Raw Data'!$B$6:$BE$43,'ADR Raw Data'!AK$1,FALSE)</f>
        <v>110.259530554862</v>
      </c>
      <c r="AC18" s="66">
        <f>VLOOKUP($A18,'ADR Raw Data'!$B$6:$BE$43,'ADR Raw Data'!AL$1,FALSE)</f>
        <v>106.61360490938701</v>
      </c>
      <c r="AD18" s="65">
        <f>VLOOKUP($A18,'ADR Raw Data'!$B$6:$BE$43,'ADR Raw Data'!AN$1,FALSE)</f>
        <v>116.85152789793401</v>
      </c>
      <c r="AE18" s="65">
        <f>VLOOKUP($A18,'ADR Raw Data'!$B$6:$BE$43,'ADR Raw Data'!AO$1,FALSE)</f>
        <v>115.9179725394</v>
      </c>
      <c r="AF18" s="66">
        <f>VLOOKUP($A18,'ADR Raw Data'!$B$6:$BE$43,'ADR Raw Data'!AP$1,FALSE)</f>
        <v>116.386929758598</v>
      </c>
      <c r="AG18" s="67">
        <f>VLOOKUP($A18,'ADR Raw Data'!$B$6:$BE$43,'ADR Raw Data'!AR$1,FALSE)</f>
        <v>109.556875304443</v>
      </c>
      <c r="AI18" s="59">
        <f>VLOOKUP($A18,'ADR Raw Data'!$B$6:$BE$43,'ADR Raw Data'!AT$1,FALSE)</f>
        <v>4.6154331279176297</v>
      </c>
      <c r="AJ18" s="60">
        <f>VLOOKUP($A18,'ADR Raw Data'!$B$6:$BE$43,'ADR Raw Data'!AU$1,FALSE)</f>
        <v>8.4984155172022504</v>
      </c>
      <c r="AK18" s="60">
        <f>VLOOKUP($A18,'ADR Raw Data'!$B$6:$BE$43,'ADR Raw Data'!AV$1,FALSE)</f>
        <v>14.075142518832999</v>
      </c>
      <c r="AL18" s="60">
        <f>VLOOKUP($A18,'ADR Raw Data'!$B$6:$BE$43,'ADR Raw Data'!AW$1,FALSE)</f>
        <v>12.3567523014803</v>
      </c>
      <c r="AM18" s="60">
        <f>VLOOKUP($A18,'ADR Raw Data'!$B$6:$BE$43,'ADR Raw Data'!AX$1,FALSE)</f>
        <v>10.0810069915137</v>
      </c>
      <c r="AN18" s="61">
        <f>VLOOKUP($A18,'ADR Raw Data'!$B$6:$BE$43,'ADR Raw Data'!AY$1,FALSE)</f>
        <v>10.366573148429801</v>
      </c>
      <c r="AO18" s="60">
        <f>VLOOKUP($A18,'ADR Raw Data'!$B$6:$BE$43,'ADR Raw Data'!BA$1,FALSE)</f>
        <v>7.6369683766394596</v>
      </c>
      <c r="AP18" s="60">
        <f>VLOOKUP($A18,'ADR Raw Data'!$B$6:$BE$43,'ADR Raw Data'!BB$1,FALSE)</f>
        <v>7.5796777216204898</v>
      </c>
      <c r="AQ18" s="61">
        <f>VLOOKUP($A18,'ADR Raw Data'!$B$6:$BE$43,'ADR Raw Data'!BC$1,FALSE)</f>
        <v>7.6086707644409604</v>
      </c>
      <c r="AR18" s="62">
        <f>VLOOKUP($A18,'ADR Raw Data'!$B$6:$BE$43,'ADR Raw Data'!BE$1,FALSE)</f>
        <v>9.1602660635776108</v>
      </c>
      <c r="AT18" s="64">
        <f>VLOOKUP($A18,'RevPAR Raw Data'!$B$6:$BE$43,'RevPAR Raw Data'!AG$1,FALSE)</f>
        <v>51.927478440850699</v>
      </c>
      <c r="AU18" s="65">
        <f>VLOOKUP($A18,'RevPAR Raw Data'!$B$6:$BE$43,'RevPAR Raw Data'!AH$1,FALSE)</f>
        <v>63.912762023202603</v>
      </c>
      <c r="AV18" s="65">
        <f>VLOOKUP($A18,'RevPAR Raw Data'!$B$6:$BE$43,'RevPAR Raw Data'!AI$1,FALSE)</f>
        <v>79.874170324310001</v>
      </c>
      <c r="AW18" s="65">
        <f>VLOOKUP($A18,'RevPAR Raw Data'!$B$6:$BE$43,'RevPAR Raw Data'!AJ$1,FALSE)</f>
        <v>82.810919673932105</v>
      </c>
      <c r="AX18" s="65">
        <f>VLOOKUP($A18,'RevPAR Raw Data'!$B$6:$BE$43,'RevPAR Raw Data'!AK$1,FALSE)</f>
        <v>77.718530062401101</v>
      </c>
      <c r="AY18" s="66">
        <f>VLOOKUP($A18,'RevPAR Raw Data'!$B$6:$BE$43,'RevPAR Raw Data'!AL$1,FALSE)</f>
        <v>71.248772104939306</v>
      </c>
      <c r="AZ18" s="65">
        <f>VLOOKUP($A18,'RevPAR Raw Data'!$B$6:$BE$43,'RevPAR Raw Data'!AN$1,FALSE)</f>
        <v>84.521715116892196</v>
      </c>
      <c r="BA18" s="65">
        <f>VLOOKUP($A18,'RevPAR Raw Data'!$B$6:$BE$43,'RevPAR Raw Data'!AO$1,FALSE)</f>
        <v>83.067075856916802</v>
      </c>
      <c r="BB18" s="66">
        <f>VLOOKUP($A18,'RevPAR Raw Data'!$B$6:$BE$43,'RevPAR Raw Data'!AP$1,FALSE)</f>
        <v>83.794395486904506</v>
      </c>
      <c r="BC18" s="67">
        <f>VLOOKUP($A18,'RevPAR Raw Data'!$B$6:$BE$43,'RevPAR Raw Data'!AR$1,FALSE)</f>
        <v>74.833235928357894</v>
      </c>
      <c r="BE18" s="59">
        <f>VLOOKUP($A18,'RevPAR Raw Data'!$B$6:$BE$43,'RevPAR Raw Data'!AT$1,FALSE)</f>
        <v>10.0414841112794</v>
      </c>
      <c r="BF18" s="60">
        <f>VLOOKUP($A18,'RevPAR Raw Data'!$B$6:$BE$43,'RevPAR Raw Data'!AU$1,FALSE)</f>
        <v>15.7150113036897</v>
      </c>
      <c r="BG18" s="60">
        <f>VLOOKUP($A18,'RevPAR Raw Data'!$B$6:$BE$43,'RevPAR Raw Data'!AV$1,FALSE)</f>
        <v>28.298015517950599</v>
      </c>
      <c r="BH18" s="60">
        <f>VLOOKUP($A18,'RevPAR Raw Data'!$B$6:$BE$43,'RevPAR Raw Data'!AW$1,FALSE)</f>
        <v>23.741936147437102</v>
      </c>
      <c r="BI18" s="60">
        <f>VLOOKUP($A18,'RevPAR Raw Data'!$B$6:$BE$43,'RevPAR Raw Data'!AX$1,FALSE)</f>
        <v>14.932695626558001</v>
      </c>
      <c r="BJ18" s="61">
        <f>VLOOKUP($A18,'RevPAR Raw Data'!$B$6:$BE$43,'RevPAR Raw Data'!AY$1,FALSE)</f>
        <v>19.056772769707599</v>
      </c>
      <c r="BK18" s="60">
        <f>VLOOKUP($A18,'RevPAR Raw Data'!$B$6:$BE$43,'RevPAR Raw Data'!BA$1,FALSE)</f>
        <v>3.64490314719612</v>
      </c>
      <c r="BL18" s="60">
        <f>VLOOKUP($A18,'RevPAR Raw Data'!$B$6:$BE$43,'RevPAR Raw Data'!BB$1,FALSE)</f>
        <v>3.53488507227862</v>
      </c>
      <c r="BM18" s="61">
        <f>VLOOKUP($A18,'RevPAR Raw Data'!$B$6:$BE$43,'RevPAR Raw Data'!BC$1,FALSE)</f>
        <v>3.5903423686392402</v>
      </c>
      <c r="BN18" s="62">
        <f>VLOOKUP($A18,'RevPAR Raw Data'!$B$6:$BE$43,'RevPAR Raw Data'!BE$1,FALSE)</f>
        <v>13.629110305017701</v>
      </c>
    </row>
    <row r="19" spans="1:66" x14ac:dyDescent="0.25">
      <c r="A19" s="78" t="s">
        <v>94</v>
      </c>
      <c r="B19" s="59">
        <f>VLOOKUP($A19,'Occupancy Raw Data'!$B$8:$BE$45,'Occupancy Raw Data'!AG$3,FALSE)</f>
        <v>43.315584098853698</v>
      </c>
      <c r="C19" s="60">
        <f>VLOOKUP($A19,'Occupancy Raw Data'!$B$8:$BE$45,'Occupancy Raw Data'!AH$3,FALSE)</f>
        <v>45.754170645967498</v>
      </c>
      <c r="D19" s="60">
        <f>VLOOKUP($A19,'Occupancy Raw Data'!$B$8:$BE$45,'Occupancy Raw Data'!AI$3,FALSE)</f>
        <v>50.127221283611803</v>
      </c>
      <c r="E19" s="60">
        <f>VLOOKUP($A19,'Occupancy Raw Data'!$B$8:$BE$45,'Occupancy Raw Data'!AJ$3,FALSE)</f>
        <v>53.8196918191625</v>
      </c>
      <c r="F19" s="60">
        <f>VLOOKUP($A19,'Occupancy Raw Data'!$B$8:$BE$45,'Occupancy Raw Data'!AK$3,FALSE)</f>
        <v>54.401856412970403</v>
      </c>
      <c r="G19" s="61">
        <f>VLOOKUP($A19,'Occupancy Raw Data'!$B$8:$BE$45,'Occupancy Raw Data'!AL$3,FALSE)</f>
        <v>49.480467701120403</v>
      </c>
      <c r="H19" s="60">
        <f>VLOOKUP($A19,'Occupancy Raw Data'!$B$8:$BE$45,'Occupancy Raw Data'!AN$3,FALSE)</f>
        <v>64.057563342098206</v>
      </c>
      <c r="I19" s="60">
        <f>VLOOKUP($A19,'Occupancy Raw Data'!$B$8:$BE$45,'Occupancy Raw Data'!AO$3,FALSE)</f>
        <v>68.197476507878207</v>
      </c>
      <c r="J19" s="61">
        <f>VLOOKUP($A19,'Occupancy Raw Data'!$B$8:$BE$45,'Occupancy Raw Data'!AP$3,FALSE)</f>
        <v>66.127519924988206</v>
      </c>
      <c r="K19" s="62">
        <f>VLOOKUP($A19,'Occupancy Raw Data'!$B$8:$BE$45,'Occupancy Raw Data'!AR$3,FALSE)</f>
        <v>54.229811930820297</v>
      </c>
      <c r="M19" s="59">
        <f>VLOOKUP($A19,'Occupancy Raw Data'!$B$8:$BE$45,'Occupancy Raw Data'!AT$3,FALSE)</f>
        <v>7.2576368162092804</v>
      </c>
      <c r="N19" s="60">
        <f>VLOOKUP($A19,'Occupancy Raw Data'!$B$8:$BE$45,'Occupancy Raw Data'!AU$3,FALSE)</f>
        <v>6.2916962719554403</v>
      </c>
      <c r="O19" s="60">
        <f>VLOOKUP($A19,'Occupancy Raw Data'!$B$8:$BE$45,'Occupancy Raw Data'!AV$3,FALSE)</f>
        <v>8.9592656862012596</v>
      </c>
      <c r="P19" s="60">
        <f>VLOOKUP($A19,'Occupancy Raw Data'!$B$8:$BE$45,'Occupancy Raw Data'!AW$3,FALSE)</f>
        <v>11.924240992256699</v>
      </c>
      <c r="Q19" s="60">
        <f>VLOOKUP($A19,'Occupancy Raw Data'!$B$8:$BE$45,'Occupancy Raw Data'!AX$3,FALSE)</f>
        <v>7.7520312420888198</v>
      </c>
      <c r="R19" s="61">
        <f>VLOOKUP($A19,'Occupancy Raw Data'!$B$8:$BE$45,'Occupancy Raw Data'!AY$3,FALSE)</f>
        <v>8.5153753788960191</v>
      </c>
      <c r="S19" s="60">
        <f>VLOOKUP($A19,'Occupancy Raw Data'!$B$8:$BE$45,'Occupancy Raw Data'!BA$3,FALSE)</f>
        <v>4.58806558478497E-2</v>
      </c>
      <c r="T19" s="60">
        <f>VLOOKUP($A19,'Occupancy Raw Data'!$B$8:$BE$45,'Occupancy Raw Data'!BB$3,FALSE)</f>
        <v>-1.2094572129766299</v>
      </c>
      <c r="U19" s="61">
        <f>VLOOKUP($A19,'Occupancy Raw Data'!$B$8:$BE$45,'Occupancy Raw Data'!BC$3,FALSE)</f>
        <v>-0.60539395690776299</v>
      </c>
      <c r="V19" s="62">
        <f>VLOOKUP($A19,'Occupancy Raw Data'!$B$8:$BE$45,'Occupancy Raw Data'!BE$3,FALSE)</f>
        <v>5.1477060622180204</v>
      </c>
      <c r="X19" s="64">
        <f>VLOOKUP($A19,'ADR Raw Data'!$B$6:$BE$43,'ADR Raw Data'!AG$1,FALSE)</f>
        <v>104.33872681462</v>
      </c>
      <c r="Y19" s="65">
        <f>VLOOKUP($A19,'ADR Raw Data'!$B$6:$BE$43,'ADR Raw Data'!AH$1,FALSE)</f>
        <v>105.205842754363</v>
      </c>
      <c r="Z19" s="65">
        <f>VLOOKUP($A19,'ADR Raw Data'!$B$6:$BE$43,'ADR Raw Data'!AI$1,FALSE)</f>
        <v>108.876600913668</v>
      </c>
      <c r="AA19" s="65">
        <f>VLOOKUP($A19,'ADR Raw Data'!$B$6:$BE$43,'ADR Raw Data'!AJ$1,FALSE)</f>
        <v>110.18183823751799</v>
      </c>
      <c r="AB19" s="65">
        <f>VLOOKUP($A19,'ADR Raw Data'!$B$6:$BE$43,'ADR Raw Data'!AK$1,FALSE)</f>
        <v>110.25427593728899</v>
      </c>
      <c r="AC19" s="66">
        <f>VLOOKUP($A19,'ADR Raw Data'!$B$6:$BE$43,'ADR Raw Data'!AL$1,FALSE)</f>
        <v>107.98827516156599</v>
      </c>
      <c r="AD19" s="65">
        <f>VLOOKUP($A19,'ADR Raw Data'!$B$6:$BE$43,'ADR Raw Data'!AN$1,FALSE)</f>
        <v>123.43284160249399</v>
      </c>
      <c r="AE19" s="65">
        <f>VLOOKUP($A19,'ADR Raw Data'!$B$6:$BE$43,'ADR Raw Data'!AO$1,FALSE)</f>
        <v>126.593843987805</v>
      </c>
      <c r="AF19" s="66">
        <f>VLOOKUP($A19,'ADR Raw Data'!$B$6:$BE$43,'ADR Raw Data'!AP$1,FALSE)</f>
        <v>125.062816431114</v>
      </c>
      <c r="AG19" s="67">
        <f>VLOOKUP($A19,'ADR Raw Data'!$B$6:$BE$43,'ADR Raw Data'!AR$1,FALSE)</f>
        <v>113.928316775421</v>
      </c>
      <c r="AI19" s="59">
        <f>VLOOKUP($A19,'ADR Raw Data'!$B$6:$BE$43,'ADR Raw Data'!AT$1,FALSE)</f>
        <v>8.7164227213834202</v>
      </c>
      <c r="AJ19" s="60">
        <f>VLOOKUP($A19,'ADR Raw Data'!$B$6:$BE$43,'ADR Raw Data'!AU$1,FALSE)</f>
        <v>8.8261064952196708</v>
      </c>
      <c r="AK19" s="60">
        <f>VLOOKUP($A19,'ADR Raw Data'!$B$6:$BE$43,'ADR Raw Data'!AV$1,FALSE)</f>
        <v>10.545063526739099</v>
      </c>
      <c r="AL19" s="60">
        <f>VLOOKUP($A19,'ADR Raw Data'!$B$6:$BE$43,'ADR Raw Data'!AW$1,FALSE)</f>
        <v>10.145665292834501</v>
      </c>
      <c r="AM19" s="60">
        <f>VLOOKUP($A19,'ADR Raw Data'!$B$6:$BE$43,'ADR Raw Data'!AX$1,FALSE)</f>
        <v>9.1700629270434106</v>
      </c>
      <c r="AN19" s="61">
        <f>VLOOKUP($A19,'ADR Raw Data'!$B$6:$BE$43,'ADR Raw Data'!AY$1,FALSE)</f>
        <v>9.5447281861504703</v>
      </c>
      <c r="AO19" s="60">
        <f>VLOOKUP($A19,'ADR Raw Data'!$B$6:$BE$43,'ADR Raw Data'!BA$1,FALSE)</f>
        <v>7.2476087437511003</v>
      </c>
      <c r="AP19" s="60">
        <f>VLOOKUP($A19,'ADR Raw Data'!$B$6:$BE$43,'ADR Raw Data'!BB$1,FALSE)</f>
        <v>6.7165041798100198</v>
      </c>
      <c r="AQ19" s="61">
        <f>VLOOKUP($A19,'ADR Raw Data'!$B$6:$BE$43,'ADR Raw Data'!BC$1,FALSE)</f>
        <v>6.9595371667109402</v>
      </c>
      <c r="AR19" s="62">
        <f>VLOOKUP($A19,'ADR Raw Data'!$B$6:$BE$43,'ADR Raw Data'!BE$1,FALSE)</f>
        <v>8.1561013449538695</v>
      </c>
      <c r="AT19" s="64">
        <f>VLOOKUP($A19,'RevPAR Raw Data'!$B$6:$BE$43,'RevPAR Raw Data'!AG$1,FALSE)</f>
        <v>45.19492896106</v>
      </c>
      <c r="AU19" s="65">
        <f>VLOOKUP($A19,'RevPAR Raw Data'!$B$6:$BE$43,'RevPAR Raw Data'!AH$1,FALSE)</f>
        <v>48.1360608233596</v>
      </c>
      <c r="AV19" s="65">
        <f>VLOOKUP($A19,'RevPAR Raw Data'!$B$6:$BE$43,'RevPAR Raw Data'!AI$1,FALSE)</f>
        <v>54.576814666069502</v>
      </c>
      <c r="AW19" s="65">
        <f>VLOOKUP($A19,'RevPAR Raw Data'!$B$6:$BE$43,'RevPAR Raw Data'!AJ$1,FALSE)</f>
        <v>59.299525780120902</v>
      </c>
      <c r="AX19" s="65">
        <f>VLOOKUP($A19,'RevPAR Raw Data'!$B$6:$BE$43,'RevPAR Raw Data'!AK$1,FALSE)</f>
        <v>59.980372884564403</v>
      </c>
      <c r="AY19" s="66">
        <f>VLOOKUP($A19,'RevPAR Raw Data'!$B$6:$BE$43,'RevPAR Raw Data'!AL$1,FALSE)</f>
        <v>53.433103612315797</v>
      </c>
      <c r="AZ19" s="65">
        <f>VLOOKUP($A19,'RevPAR Raw Data'!$B$6:$BE$43,'RevPAR Raw Data'!AN$1,FALSE)</f>
        <v>79.068070694469895</v>
      </c>
      <c r="BA19" s="65">
        <f>VLOOKUP($A19,'RevPAR Raw Data'!$B$6:$BE$43,'RevPAR Raw Data'!AO$1,FALSE)</f>
        <v>86.333807014003497</v>
      </c>
      <c r="BB19" s="66">
        <f>VLOOKUP($A19,'RevPAR Raw Data'!$B$6:$BE$43,'RevPAR Raw Data'!AP$1,FALSE)</f>
        <v>82.700938854236696</v>
      </c>
      <c r="BC19" s="67">
        <f>VLOOKUP($A19,'RevPAR Raw Data'!$B$6:$BE$43,'RevPAR Raw Data'!AR$1,FALSE)</f>
        <v>61.7831119232603</v>
      </c>
      <c r="BE19" s="59">
        <f>VLOOKUP($A19,'RevPAR Raw Data'!$B$6:$BE$43,'RevPAR Raw Data'!AT$1,FALSE)</f>
        <v>16.6066658420762</v>
      </c>
      <c r="BF19" s="60">
        <f>VLOOKUP($A19,'RevPAR Raw Data'!$B$6:$BE$43,'RevPAR Raw Data'!AU$1,FALSE)</f>
        <v>15.6731145804936</v>
      </c>
      <c r="BG19" s="60">
        <f>VLOOKUP($A19,'RevPAR Raw Data'!$B$6:$BE$43,'RevPAR Raw Data'!AV$1,FALSE)</f>
        <v>20.449089471079599</v>
      </c>
      <c r="BH19" s="60">
        <f>VLOOKUP($A19,'RevPAR Raw Data'!$B$6:$BE$43,'RevPAR Raw Data'!AW$1,FALSE)</f>
        <v>23.279699864876498</v>
      </c>
      <c r="BI19" s="60">
        <f>VLOOKUP($A19,'RevPAR Raw Data'!$B$6:$BE$43,'RevPAR Raw Data'!AX$1,FALSE)</f>
        <v>17.632960312155799</v>
      </c>
      <c r="BJ19" s="61">
        <f>VLOOKUP($A19,'RevPAR Raw Data'!$B$6:$BE$43,'RevPAR Raw Data'!AY$1,FALSE)</f>
        <v>18.872872998992499</v>
      </c>
      <c r="BK19" s="60">
        <f>VLOOKUP($A19,'RevPAR Raw Data'!$B$6:$BE$43,'RevPAR Raw Data'!BA$1,FALSE)</f>
        <v>7.2968146500238698</v>
      </c>
      <c r="BL19" s="60">
        <f>VLOOKUP($A19,'RevPAR Raw Data'!$B$6:$BE$43,'RevPAR Raw Data'!BB$1,FALSE)</f>
        <v>5.4258137225708003</v>
      </c>
      <c r="BM19" s="61">
        <f>VLOOKUP($A19,'RevPAR Raw Data'!$B$6:$BE$43,'RevPAR Raw Data'!BC$1,FALSE)</f>
        <v>6.3120105923671597</v>
      </c>
      <c r="BN19" s="62">
        <f>VLOOKUP($A19,'RevPAR Raw Data'!$B$6:$BE$43,'RevPAR Raw Data'!BE$1,FALSE)</f>
        <v>13.7236595305467</v>
      </c>
    </row>
    <row r="20" spans="1:66" x14ac:dyDescent="0.25">
      <c r="A20" s="78" t="s">
        <v>29</v>
      </c>
      <c r="B20" s="59">
        <f>VLOOKUP($A20,'Occupancy Raw Data'!$B$8:$BE$45,'Occupancy Raw Data'!AG$3,FALSE)</f>
        <v>34.2869600214649</v>
      </c>
      <c r="C20" s="60">
        <f>VLOOKUP($A20,'Occupancy Raw Data'!$B$8:$BE$45,'Occupancy Raw Data'!AH$3,FALSE)</f>
        <v>32.596592433592697</v>
      </c>
      <c r="D20" s="60">
        <f>VLOOKUP($A20,'Occupancy Raw Data'!$B$8:$BE$45,'Occupancy Raw Data'!AI$3,FALSE)</f>
        <v>35.094314291468002</v>
      </c>
      <c r="E20" s="60">
        <f>VLOOKUP($A20,'Occupancy Raw Data'!$B$8:$BE$45,'Occupancy Raw Data'!AJ$3,FALSE)</f>
        <v>42.018527220245602</v>
      </c>
      <c r="F20" s="60">
        <f>VLOOKUP($A20,'Occupancy Raw Data'!$B$8:$BE$45,'Occupancy Raw Data'!AK$3,FALSE)</f>
        <v>46.6469759011881</v>
      </c>
      <c r="G20" s="61">
        <f>VLOOKUP($A20,'Occupancy Raw Data'!$B$8:$BE$45,'Occupancy Raw Data'!AL$3,FALSE)</f>
        <v>38.127290053283502</v>
      </c>
      <c r="H20" s="60">
        <f>VLOOKUP($A20,'Occupancy Raw Data'!$B$8:$BE$45,'Occupancy Raw Data'!AN$3,FALSE)</f>
        <v>63.8417130965966</v>
      </c>
      <c r="I20" s="60">
        <f>VLOOKUP($A20,'Occupancy Raw Data'!$B$8:$BE$45,'Occupancy Raw Data'!AO$3,FALSE)</f>
        <v>69.161576156273</v>
      </c>
      <c r="J20" s="61">
        <f>VLOOKUP($A20,'Occupancy Raw Data'!$B$8:$BE$45,'Occupancy Raw Data'!AP$3,FALSE)</f>
        <v>66.501644626434796</v>
      </c>
      <c r="K20" s="62">
        <f>VLOOKUP($A20,'Occupancy Raw Data'!$B$8:$BE$45,'Occupancy Raw Data'!AR$3,FALSE)</f>
        <v>46.232538518326699</v>
      </c>
      <c r="M20" s="59">
        <f>VLOOKUP($A20,'Occupancy Raw Data'!$B$8:$BE$45,'Occupancy Raw Data'!AT$3,FALSE)</f>
        <v>4.3247082936857701</v>
      </c>
      <c r="N20" s="60">
        <f>VLOOKUP($A20,'Occupancy Raw Data'!$B$8:$BE$45,'Occupancy Raw Data'!AU$3,FALSE)</f>
        <v>-3.5040447922614102</v>
      </c>
      <c r="O20" s="60">
        <f>VLOOKUP($A20,'Occupancy Raw Data'!$B$8:$BE$45,'Occupancy Raw Data'!AV$3,FALSE)</f>
        <v>2.6834908838485401</v>
      </c>
      <c r="P20" s="60">
        <f>VLOOKUP($A20,'Occupancy Raw Data'!$B$8:$BE$45,'Occupancy Raw Data'!AW$3,FALSE)</f>
        <v>6.4289501662081703</v>
      </c>
      <c r="Q20" s="60">
        <f>VLOOKUP($A20,'Occupancy Raw Data'!$B$8:$BE$45,'Occupancy Raw Data'!AX$3,FALSE)</f>
        <v>5.1714266408048797</v>
      </c>
      <c r="R20" s="61">
        <f>VLOOKUP($A20,'Occupancy Raw Data'!$B$8:$BE$45,'Occupancy Raw Data'!AY$3,FALSE)</f>
        <v>3.23997854958216</v>
      </c>
      <c r="S20" s="60">
        <f>VLOOKUP($A20,'Occupancy Raw Data'!$B$8:$BE$45,'Occupancy Raw Data'!BA$3,FALSE)</f>
        <v>3.6274290543099998</v>
      </c>
      <c r="T20" s="60">
        <f>VLOOKUP($A20,'Occupancy Raw Data'!$B$8:$BE$45,'Occupancy Raw Data'!BB$3,FALSE)</f>
        <v>-1.5289972306306701</v>
      </c>
      <c r="U20" s="61">
        <f>VLOOKUP($A20,'Occupancy Raw Data'!$B$8:$BE$45,'Occupancy Raw Data'!BC$3,FALSE)</f>
        <v>0.88048314856281396</v>
      </c>
      <c r="V20" s="62">
        <f>VLOOKUP($A20,'Occupancy Raw Data'!$B$8:$BE$45,'Occupancy Raw Data'!BE$3,FALSE)</f>
        <v>2.2552677011877198</v>
      </c>
      <c r="X20" s="64">
        <f>VLOOKUP($A20,'ADR Raw Data'!$B$6:$BE$43,'ADR Raw Data'!AG$1,FALSE)</f>
        <v>121.042181355766</v>
      </c>
      <c r="Y20" s="65">
        <f>VLOOKUP($A20,'ADR Raw Data'!$B$6:$BE$43,'ADR Raw Data'!AH$1,FALSE)</f>
        <v>109.534743286346</v>
      </c>
      <c r="Z20" s="65">
        <f>VLOOKUP($A20,'ADR Raw Data'!$B$6:$BE$43,'ADR Raw Data'!AI$1,FALSE)</f>
        <v>107.856060635042</v>
      </c>
      <c r="AA20" s="65">
        <f>VLOOKUP($A20,'ADR Raw Data'!$B$6:$BE$43,'ADR Raw Data'!AJ$1,FALSE)</f>
        <v>116.35185478073301</v>
      </c>
      <c r="AB20" s="65">
        <f>VLOOKUP($A20,'ADR Raw Data'!$B$6:$BE$43,'ADR Raw Data'!AK$1,FALSE)</f>
        <v>126.196375017988</v>
      </c>
      <c r="AC20" s="66">
        <f>VLOOKUP($A20,'ADR Raw Data'!$B$6:$BE$43,'ADR Raw Data'!AL$1,FALSE)</f>
        <v>116.874266478922</v>
      </c>
      <c r="AD20" s="65">
        <f>VLOOKUP($A20,'ADR Raw Data'!$B$6:$BE$43,'ADR Raw Data'!AN$1,FALSE)</f>
        <v>161.502789548393</v>
      </c>
      <c r="AE20" s="65">
        <f>VLOOKUP($A20,'ADR Raw Data'!$B$6:$BE$43,'ADR Raw Data'!AO$1,FALSE)</f>
        <v>173.62294283218401</v>
      </c>
      <c r="AF20" s="66">
        <f>VLOOKUP($A20,'ADR Raw Data'!$B$6:$BE$43,'ADR Raw Data'!AP$1,FALSE)</f>
        <v>167.80525702172699</v>
      </c>
      <c r="AG20" s="67">
        <f>VLOOKUP($A20,'ADR Raw Data'!$B$6:$BE$43,'ADR Raw Data'!AR$1,FALSE)</f>
        <v>137.80127299309399</v>
      </c>
      <c r="AI20" s="59">
        <f>VLOOKUP($A20,'ADR Raw Data'!$B$6:$BE$43,'ADR Raw Data'!AT$1,FALSE)</f>
        <v>13.381952462273301</v>
      </c>
      <c r="AJ20" s="60">
        <f>VLOOKUP($A20,'ADR Raw Data'!$B$6:$BE$43,'ADR Raw Data'!AU$1,FALSE)</f>
        <v>4.0037278929185804</v>
      </c>
      <c r="AK20" s="60">
        <f>VLOOKUP($A20,'ADR Raw Data'!$B$6:$BE$43,'ADR Raw Data'!AV$1,FALSE)</f>
        <v>4.1969891913900099</v>
      </c>
      <c r="AL20" s="60">
        <f>VLOOKUP($A20,'ADR Raw Data'!$B$6:$BE$43,'ADR Raw Data'!AW$1,FALSE)</f>
        <v>3.7670450626572598</v>
      </c>
      <c r="AM20" s="60">
        <f>VLOOKUP($A20,'ADR Raw Data'!$B$6:$BE$43,'ADR Raw Data'!AX$1,FALSE)</f>
        <v>6.0056465947367901</v>
      </c>
      <c r="AN20" s="61">
        <f>VLOOKUP($A20,'ADR Raw Data'!$B$6:$BE$43,'ADR Raw Data'!AY$1,FALSE)</f>
        <v>6.2562858307184896</v>
      </c>
      <c r="AO20" s="60">
        <f>VLOOKUP($A20,'ADR Raw Data'!$B$6:$BE$43,'ADR Raw Data'!BA$1,FALSE)</f>
        <v>4.6554797489408797</v>
      </c>
      <c r="AP20" s="60">
        <f>VLOOKUP($A20,'ADR Raw Data'!$B$6:$BE$43,'ADR Raw Data'!BB$1,FALSE)</f>
        <v>5.3340587221833298</v>
      </c>
      <c r="AQ20" s="61">
        <f>VLOOKUP($A20,'ADR Raw Data'!$B$6:$BE$43,'ADR Raw Data'!BC$1,FALSE)</f>
        <v>4.9316448824768999</v>
      </c>
      <c r="AR20" s="62">
        <f>VLOOKUP($A20,'ADR Raw Data'!$B$6:$BE$43,'ADR Raw Data'!BE$1,FALSE)</f>
        <v>5.3618622991302001</v>
      </c>
      <c r="AT20" s="64">
        <f>VLOOKUP($A20,'RevPAR Raw Data'!$B$6:$BE$43,'RevPAR Raw Data'!AG$1,FALSE)</f>
        <v>41.5016843305607</v>
      </c>
      <c r="AU20" s="65">
        <f>VLOOKUP($A20,'RevPAR Raw Data'!$B$6:$BE$43,'RevPAR Raw Data'!AH$1,FALSE)</f>
        <v>35.704593842232299</v>
      </c>
      <c r="AV20" s="65">
        <f>VLOOKUP($A20,'RevPAR Raw Data'!$B$6:$BE$43,'RevPAR Raw Data'!AI$1,FALSE)</f>
        <v>37.851344901658003</v>
      </c>
      <c r="AW20" s="65">
        <f>VLOOKUP($A20,'RevPAR Raw Data'!$B$6:$BE$43,'RevPAR Raw Data'!AJ$1,FALSE)</f>
        <v>48.889335772303099</v>
      </c>
      <c r="AX20" s="65">
        <f>VLOOKUP($A20,'RevPAR Raw Data'!$B$6:$BE$43,'RevPAR Raw Data'!AK$1,FALSE)</f>
        <v>58.866792642813898</v>
      </c>
      <c r="AY20" s="66">
        <f>VLOOKUP($A20,'RevPAR Raw Data'!$B$6:$BE$43,'RevPAR Raw Data'!AL$1,FALSE)</f>
        <v>44.560990578066402</v>
      </c>
      <c r="AZ20" s="65">
        <f>VLOOKUP($A20,'RevPAR Raw Data'!$B$6:$BE$43,'RevPAR Raw Data'!AN$1,FALSE)</f>
        <v>103.106147546485</v>
      </c>
      <c r="BA20" s="65">
        <f>VLOOKUP($A20,'RevPAR Raw Data'!$B$6:$BE$43,'RevPAR Raw Data'!AO$1,FALSE)</f>
        <v>120.080363831643</v>
      </c>
      <c r="BB20" s="66">
        <f>VLOOKUP($A20,'RevPAR Raw Data'!$B$6:$BE$43,'RevPAR Raw Data'!AP$1,FALSE)</f>
        <v>111.59325568906399</v>
      </c>
      <c r="BC20" s="67">
        <f>VLOOKUP($A20,'RevPAR Raw Data'!$B$6:$BE$43,'RevPAR Raw Data'!AR$1,FALSE)</f>
        <v>63.709026615276898</v>
      </c>
      <c r="BE20" s="59">
        <f>VLOOKUP($A20,'RevPAR Raw Data'!$B$6:$BE$43,'RevPAR Raw Data'!AT$1,FALSE)</f>
        <v>18.285391163952099</v>
      </c>
      <c r="BF20" s="60">
        <f>VLOOKUP($A20,'RevPAR Raw Data'!$B$6:$BE$43,'RevPAR Raw Data'!AU$1,FALSE)</f>
        <v>0.359390681929042</v>
      </c>
      <c r="BG20" s="60">
        <f>VLOOKUP($A20,'RevPAR Raw Data'!$B$6:$BE$43,'RevPAR Raw Data'!AV$1,FALSE)</f>
        <v>6.9931058975856102</v>
      </c>
      <c r="BH20" s="60">
        <f>VLOOKUP($A20,'RevPAR Raw Data'!$B$6:$BE$43,'RevPAR Raw Data'!AW$1,FALSE)</f>
        <v>10.438176678682201</v>
      </c>
      <c r="BI20" s="60">
        <f>VLOOKUP($A20,'RevPAR Raw Data'!$B$6:$BE$43,'RevPAR Raw Data'!AX$1,FALSE)</f>
        <v>11.4876508434944</v>
      </c>
      <c r="BJ20" s="61">
        <f>VLOOKUP($A20,'RevPAR Raw Data'!$B$6:$BE$43,'RevPAR Raw Data'!AY$1,FALSE)</f>
        <v>9.6989666992164896</v>
      </c>
      <c r="BK20" s="60">
        <f>VLOOKUP($A20,'RevPAR Raw Data'!$B$6:$BE$43,'RevPAR Raw Data'!BA$1,FALSE)</f>
        <v>8.4517830282814899</v>
      </c>
      <c r="BL20" s="60">
        <f>VLOOKUP($A20,'RevPAR Raw Data'!$B$6:$BE$43,'RevPAR Raw Data'!BB$1,FALSE)</f>
        <v>3.7235038814102599</v>
      </c>
      <c r="BM20" s="61">
        <f>VLOOKUP($A20,'RevPAR Raw Data'!$B$6:$BE$43,'RevPAR Raw Data'!BC$1,FALSE)</f>
        <v>5.8555503331768897</v>
      </c>
      <c r="BN20" s="62">
        <f>VLOOKUP($A20,'RevPAR Raw Data'!$B$6:$BE$43,'RevPAR Raw Data'!BE$1,FALSE)</f>
        <v>7.7380543489323701</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Data'!$B$8:$BE$45,'Occupancy Raw Data'!AG$3,FALSE)</f>
        <v>44.831083444079098</v>
      </c>
      <c r="C22" s="60">
        <f>VLOOKUP($A22,'Occupancy Raw Data'!$B$8:$BE$45,'Occupancy Raw Data'!AH$3,FALSE)</f>
        <v>53.544449884591103</v>
      </c>
      <c r="D22" s="60">
        <f>VLOOKUP($A22,'Occupancy Raw Data'!$B$8:$BE$45,'Occupancy Raw Data'!AI$3,FALSE)</f>
        <v>58.567591240875899</v>
      </c>
      <c r="E22" s="60">
        <f>VLOOKUP($A22,'Occupancy Raw Data'!$B$8:$BE$45,'Occupancy Raw Data'!AJ$3,FALSE)</f>
        <v>60.1418978102189</v>
      </c>
      <c r="F22" s="60">
        <f>VLOOKUP($A22,'Occupancy Raw Data'!$B$8:$BE$45,'Occupancy Raw Data'!AK$3,FALSE)</f>
        <v>58.951824817518201</v>
      </c>
      <c r="G22" s="61">
        <f>VLOOKUP($A22,'Occupancy Raw Data'!$B$8:$BE$45,'Occupancy Raw Data'!AL$3,FALSE)</f>
        <v>55.2029577139336</v>
      </c>
      <c r="H22" s="60">
        <f>VLOOKUP($A22,'Occupancy Raw Data'!$B$8:$BE$45,'Occupancy Raw Data'!AN$3,FALSE)</f>
        <v>68.155912408759093</v>
      </c>
      <c r="I22" s="60">
        <f>VLOOKUP($A22,'Occupancy Raw Data'!$B$8:$BE$45,'Occupancy Raw Data'!AO$3,FALSE)</f>
        <v>68.643503649634994</v>
      </c>
      <c r="J22" s="61">
        <f>VLOOKUP($A22,'Occupancy Raw Data'!$B$8:$BE$45,'Occupancy Raw Data'!AP$3,FALSE)</f>
        <v>68.399708029197001</v>
      </c>
      <c r="K22" s="62">
        <f>VLOOKUP($A22,'Occupancy Raw Data'!$B$8:$BE$45,'Occupancy Raw Data'!AR$3,FALSE)</f>
        <v>58.971483552307902</v>
      </c>
      <c r="M22" s="59">
        <f>VLOOKUP($A22,'Occupancy Raw Data'!$B$8:$BE$45,'Occupancy Raw Data'!AT$3,FALSE)</f>
        <v>0.66065666020246505</v>
      </c>
      <c r="N22" s="60">
        <f>VLOOKUP($A22,'Occupancy Raw Data'!$B$8:$BE$45,'Occupancy Raw Data'!AU$3,FALSE)</f>
        <v>-1.1011133954669901</v>
      </c>
      <c r="O22" s="60">
        <f>VLOOKUP($A22,'Occupancy Raw Data'!$B$8:$BE$45,'Occupancy Raw Data'!AV$3,FALSE)</f>
        <v>3.9056505379369302</v>
      </c>
      <c r="P22" s="60">
        <f>VLOOKUP($A22,'Occupancy Raw Data'!$B$8:$BE$45,'Occupancy Raw Data'!AW$3,FALSE)</f>
        <v>3.7547330105551802</v>
      </c>
      <c r="Q22" s="60">
        <f>VLOOKUP($A22,'Occupancy Raw Data'!$B$8:$BE$45,'Occupancy Raw Data'!AX$3,FALSE)</f>
        <v>1.04974602006635</v>
      </c>
      <c r="R22" s="61">
        <f>VLOOKUP($A22,'Occupancy Raw Data'!$B$8:$BE$45,'Occupancy Raw Data'!AY$3,FALSE)</f>
        <v>1.7238951445215001</v>
      </c>
      <c r="S22" s="60">
        <f>VLOOKUP($A22,'Occupancy Raw Data'!$B$8:$BE$45,'Occupancy Raw Data'!BA$3,FALSE)</f>
        <v>-1.19327330768295</v>
      </c>
      <c r="T22" s="60">
        <f>VLOOKUP($A22,'Occupancy Raw Data'!$B$8:$BE$45,'Occupancy Raw Data'!BB$3,FALSE)</f>
        <v>-3.8444790611993098</v>
      </c>
      <c r="U22" s="61">
        <f>VLOOKUP($A22,'Occupancy Raw Data'!$B$8:$BE$45,'Occupancy Raw Data'!BC$3,FALSE)</f>
        <v>-2.54162618961896</v>
      </c>
      <c r="V22" s="62">
        <f>VLOOKUP($A22,'Occupancy Raw Data'!$B$8:$BE$45,'Occupancy Raw Data'!BE$3,FALSE)</f>
        <v>0.26752172744976599</v>
      </c>
      <c r="X22" s="64">
        <f>VLOOKUP($A22,'ADR Raw Data'!$B$6:$BE$43,'ADR Raw Data'!AG$1,FALSE)</f>
        <v>100.84373027017099</v>
      </c>
      <c r="Y22" s="65">
        <f>VLOOKUP($A22,'ADR Raw Data'!$B$6:$BE$43,'ADR Raw Data'!AH$1,FALSE)</f>
        <v>100.73491841111201</v>
      </c>
      <c r="Z22" s="65">
        <f>VLOOKUP($A22,'ADR Raw Data'!$B$6:$BE$43,'ADR Raw Data'!AI$1,FALSE)</f>
        <v>102.876255919917</v>
      </c>
      <c r="AA22" s="65">
        <f>VLOOKUP($A22,'ADR Raw Data'!$B$6:$BE$43,'ADR Raw Data'!AJ$1,FALSE)</f>
        <v>102.836769489188</v>
      </c>
      <c r="AB22" s="65">
        <f>VLOOKUP($A22,'ADR Raw Data'!$B$6:$BE$43,'ADR Raw Data'!AK$1,FALSE)</f>
        <v>106.996614333118</v>
      </c>
      <c r="AC22" s="66">
        <f>VLOOKUP($A22,'ADR Raw Data'!$B$6:$BE$43,'ADR Raw Data'!AL$1,FALSE)</f>
        <v>103.000699586911</v>
      </c>
      <c r="AD22" s="65">
        <f>VLOOKUP($A22,'ADR Raw Data'!$B$6:$BE$43,'ADR Raw Data'!AN$1,FALSE)</f>
        <v>145.393797818655</v>
      </c>
      <c r="AE22" s="65">
        <f>VLOOKUP($A22,'ADR Raw Data'!$B$6:$BE$43,'ADR Raw Data'!AO$1,FALSE)</f>
        <v>147.02680677487399</v>
      </c>
      <c r="AF22" s="66">
        <f>VLOOKUP($A22,'ADR Raw Data'!$B$6:$BE$43,'ADR Raw Data'!AP$1,FALSE)</f>
        <v>146.21321254626</v>
      </c>
      <c r="AG22" s="67">
        <f>VLOOKUP($A22,'ADR Raw Data'!$B$6:$BE$43,'ADR Raw Data'!AR$1,FALSE)</f>
        <v>117.31355271027</v>
      </c>
      <c r="AH22" s="94"/>
      <c r="AI22" s="59">
        <f>VLOOKUP($A22,'ADR Raw Data'!$B$6:$BE$43,'ADR Raw Data'!AT$1,FALSE)</f>
        <v>4.8669059286376104</v>
      </c>
      <c r="AJ22" s="60">
        <f>VLOOKUP($A22,'ADR Raw Data'!$B$6:$BE$43,'ADR Raw Data'!AU$1,FALSE)</f>
        <v>6.4359346898027798</v>
      </c>
      <c r="AK22" s="60">
        <f>VLOOKUP($A22,'ADR Raw Data'!$B$6:$BE$43,'ADR Raw Data'!AV$1,FALSE)</f>
        <v>7.15887023494796</v>
      </c>
      <c r="AL22" s="60">
        <f>VLOOKUP($A22,'ADR Raw Data'!$B$6:$BE$43,'ADR Raw Data'!AW$1,FALSE)</f>
        <v>5.9263831775242002</v>
      </c>
      <c r="AM22" s="60">
        <f>VLOOKUP($A22,'ADR Raw Data'!$B$6:$BE$43,'ADR Raw Data'!AX$1,FALSE)</f>
        <v>4.8004988238350901</v>
      </c>
      <c r="AN22" s="61">
        <f>VLOOKUP($A22,'ADR Raw Data'!$B$6:$BE$43,'ADR Raw Data'!AY$1,FALSE)</f>
        <v>5.8603385444434499</v>
      </c>
      <c r="AO22" s="60">
        <f>VLOOKUP($A22,'ADR Raw Data'!$B$6:$BE$43,'ADR Raw Data'!BA$1,FALSE)</f>
        <v>10.809828518216699</v>
      </c>
      <c r="AP22" s="60">
        <f>VLOOKUP($A22,'ADR Raw Data'!$B$6:$BE$43,'ADR Raw Data'!BB$1,FALSE)</f>
        <v>8.4860748415710301</v>
      </c>
      <c r="AQ22" s="61">
        <f>VLOOKUP($A22,'ADR Raw Data'!$B$6:$BE$43,'ADR Raw Data'!BC$1,FALSE)</f>
        <v>9.6009007426974797</v>
      </c>
      <c r="AR22" s="62">
        <f>VLOOKUP($A22,'ADR Raw Data'!$B$6:$BE$43,'ADR Raw Data'!BE$1,FALSE)</f>
        <v>7.0310941043951596</v>
      </c>
      <c r="AT22" s="64">
        <f>VLOOKUP($A22,'RevPAR Raw Data'!$B$6:$BE$43,'RevPAR Raw Data'!AG$1,FALSE)</f>
        <v>45.209336865542802</v>
      </c>
      <c r="AU22" s="65">
        <f>VLOOKUP($A22,'RevPAR Raw Data'!$B$6:$BE$43,'RevPAR Raw Data'!AH$1,FALSE)</f>
        <v>53.937957904921703</v>
      </c>
      <c r="AV22" s="65">
        <f>VLOOKUP($A22,'RevPAR Raw Data'!$B$6:$BE$43,'RevPAR Raw Data'!AI$1,FALSE)</f>
        <v>60.2521450510948</v>
      </c>
      <c r="AW22" s="65">
        <f>VLOOKUP($A22,'RevPAR Raw Data'!$B$6:$BE$43,'RevPAR Raw Data'!AJ$1,FALSE)</f>
        <v>61.847984817518203</v>
      </c>
      <c r="AX22" s="65">
        <f>VLOOKUP($A22,'RevPAR Raw Data'!$B$6:$BE$43,'RevPAR Raw Data'!AK$1,FALSE)</f>
        <v>63.0764566423357</v>
      </c>
      <c r="AY22" s="66">
        <f>VLOOKUP($A22,'RevPAR Raw Data'!$B$6:$BE$43,'RevPAR Raw Data'!AL$1,FALSE)</f>
        <v>56.859432638018397</v>
      </c>
      <c r="AZ22" s="65">
        <f>VLOOKUP($A22,'RevPAR Raw Data'!$B$6:$BE$43,'RevPAR Raw Data'!AN$1,FALSE)</f>
        <v>99.094469489050994</v>
      </c>
      <c r="BA22" s="65">
        <f>VLOOKUP($A22,'RevPAR Raw Data'!$B$6:$BE$43,'RevPAR Raw Data'!AO$1,FALSE)</f>
        <v>100.924351474452</v>
      </c>
      <c r="BB22" s="66">
        <f>VLOOKUP($A22,'RevPAR Raw Data'!$B$6:$BE$43,'RevPAR Raw Data'!AP$1,FALSE)</f>
        <v>100.009410481751</v>
      </c>
      <c r="BC22" s="67">
        <f>VLOOKUP($A22,'RevPAR Raw Data'!$B$6:$BE$43,'RevPAR Raw Data'!AR$1,FALSE)</f>
        <v>69.181542441165305</v>
      </c>
      <c r="BE22" s="59">
        <f>VLOOKUP($A22,'RevPAR Raw Data'!$B$6:$BE$43,'RevPAR Raw Data'!AT$1,FALSE)</f>
        <v>5.5597161270034103</v>
      </c>
      <c r="BF22" s="60">
        <f>VLOOKUP($A22,'RevPAR Raw Data'!$B$6:$BE$43,'RevPAR Raw Data'!AU$1,FALSE)</f>
        <v>5.26395435534286</v>
      </c>
      <c r="BG22" s="60">
        <f>VLOOKUP($A22,'RevPAR Raw Data'!$B$6:$BE$43,'RevPAR Raw Data'!AV$1,FALSE)</f>
        <v>11.344121226726299</v>
      </c>
      <c r="BH22" s="60">
        <f>VLOOKUP($A22,'RevPAR Raw Data'!$B$6:$BE$43,'RevPAR Raw Data'!AW$1,FALSE)</f>
        <v>9.9036360535778698</v>
      </c>
      <c r="BI22" s="60">
        <f>VLOOKUP($A22,'RevPAR Raw Data'!$B$6:$BE$43,'RevPAR Raw Data'!AX$1,FALSE)</f>
        <v>5.9006378892479798</v>
      </c>
      <c r="BJ22" s="61">
        <f>VLOOKUP($A22,'RevPAR Raw Data'!$B$6:$BE$43,'RevPAR Raw Data'!AY$1,FALSE)</f>
        <v>7.6852597805851399</v>
      </c>
      <c r="BK22" s="60">
        <f>VLOOKUP($A22,'RevPAR Raw Data'!$B$6:$BE$43,'RevPAR Raw Data'!BA$1,FALSE)</f>
        <v>9.4875644122195606</v>
      </c>
      <c r="BL22" s="60">
        <f>VLOOKUP($A22,'RevPAR Raw Data'!$B$6:$BE$43,'RevPAR Raw Data'!BB$1,FALSE)</f>
        <v>4.3153504099698097</v>
      </c>
      <c r="BM22" s="61">
        <f>VLOOKUP($A22,'RevPAR Raw Data'!$B$6:$BE$43,'RevPAR Raw Data'!BC$1,FALSE)</f>
        <v>6.8152555453627901</v>
      </c>
      <c r="BN22" s="62">
        <f>VLOOKUP($A22,'RevPAR Raw Data'!$B$6:$BE$43,'RevPAR Raw Data'!BE$1,FALSE)</f>
        <v>7.3174255362516201</v>
      </c>
    </row>
    <row r="23" spans="1:66" x14ac:dyDescent="0.25">
      <c r="A23" s="78" t="s">
        <v>71</v>
      </c>
      <c r="B23" s="59">
        <f>VLOOKUP($A23,'Occupancy Raw Data'!$B$8:$BE$45,'Occupancy Raw Data'!AG$3,FALSE)</f>
        <v>44.1207248596222</v>
      </c>
      <c r="C23" s="60">
        <f>VLOOKUP($A23,'Occupancy Raw Data'!$B$8:$BE$45,'Occupancy Raw Data'!AH$3,FALSE)</f>
        <v>52.169474221541599</v>
      </c>
      <c r="D23" s="60">
        <f>VLOOKUP($A23,'Occupancy Raw Data'!$B$8:$BE$45,'Occupancy Raw Data'!AI$3,FALSE)</f>
        <v>56.360984596489402</v>
      </c>
      <c r="E23" s="60">
        <f>VLOOKUP($A23,'Occupancy Raw Data'!$B$8:$BE$45,'Occupancy Raw Data'!AJ$3,FALSE)</f>
        <v>57.339696023744899</v>
      </c>
      <c r="F23" s="60">
        <f>VLOOKUP($A23,'Occupancy Raw Data'!$B$8:$BE$45,'Occupancy Raw Data'!AK$3,FALSE)</f>
        <v>54.9703188168466</v>
      </c>
      <c r="G23" s="61">
        <f>VLOOKUP($A23,'Occupancy Raw Data'!$B$8:$BE$45,'Occupancy Raw Data'!AL$3,FALSE)</f>
        <v>52.987382800118603</v>
      </c>
      <c r="H23" s="60">
        <f>VLOOKUP($A23,'Occupancy Raw Data'!$B$8:$BE$45,'Occupancy Raw Data'!AN$3,FALSE)</f>
        <v>62.689985159408401</v>
      </c>
      <c r="I23" s="60">
        <f>VLOOKUP($A23,'Occupancy Raw Data'!$B$8:$BE$45,'Occupancy Raw Data'!AO$3,FALSE)</f>
        <v>64.5258686863517</v>
      </c>
      <c r="J23" s="61">
        <f>VLOOKUP($A23,'Occupancy Raw Data'!$B$8:$BE$45,'Occupancy Raw Data'!AP$3,FALSE)</f>
        <v>63.607926922879997</v>
      </c>
      <c r="K23" s="62">
        <f>VLOOKUP($A23,'Occupancy Raw Data'!$B$8:$BE$45,'Occupancy Raw Data'!AR$3,FALSE)</f>
        <v>56.019651532308103</v>
      </c>
      <c r="M23" s="59">
        <f>VLOOKUP($A23,'Occupancy Raw Data'!$B$8:$BE$45,'Occupancy Raw Data'!AT$3,FALSE)</f>
        <v>-2.9792738425865801</v>
      </c>
      <c r="N23" s="60">
        <f>VLOOKUP($A23,'Occupancy Raw Data'!$B$8:$BE$45,'Occupancy Raw Data'!AU$3,FALSE)</f>
        <v>-5.2497992104820099</v>
      </c>
      <c r="O23" s="60">
        <f>VLOOKUP($A23,'Occupancy Raw Data'!$B$8:$BE$45,'Occupancy Raw Data'!AV$3,FALSE)</f>
        <v>-0.49526541124095702</v>
      </c>
      <c r="P23" s="60">
        <f>VLOOKUP($A23,'Occupancy Raw Data'!$B$8:$BE$45,'Occupancy Raw Data'!AW$3,FALSE)</f>
        <v>0.54452637305784701</v>
      </c>
      <c r="Q23" s="60">
        <f>VLOOKUP($A23,'Occupancy Raw Data'!$B$8:$BE$45,'Occupancy Raw Data'!AX$3,FALSE)</f>
        <v>-2.9901744246344801</v>
      </c>
      <c r="R23" s="61">
        <f>VLOOKUP($A23,'Occupancy Raw Data'!$B$8:$BE$45,'Occupancy Raw Data'!AY$3,FALSE)</f>
        <v>-2.1827957828725499</v>
      </c>
      <c r="S23" s="60">
        <f>VLOOKUP($A23,'Occupancy Raw Data'!$B$8:$BE$45,'Occupancy Raw Data'!BA$3,FALSE)</f>
        <v>-3.4463558929337399</v>
      </c>
      <c r="T23" s="60">
        <f>VLOOKUP($A23,'Occupancy Raw Data'!$B$8:$BE$45,'Occupancy Raw Data'!BB$3,FALSE)</f>
        <v>-4.5237980113603502</v>
      </c>
      <c r="U23" s="61">
        <f>VLOOKUP($A23,'Occupancy Raw Data'!$B$8:$BE$45,'Occupancy Raw Data'!BC$3,FALSE)</f>
        <v>-3.9958731542239598</v>
      </c>
      <c r="V23" s="62">
        <f>VLOOKUP($A23,'Occupancy Raw Data'!$B$8:$BE$45,'Occupancy Raw Data'!BE$3,FALSE)</f>
        <v>-2.7800937516079398</v>
      </c>
      <c r="X23" s="64">
        <f>VLOOKUP($A23,'ADR Raw Data'!$B$6:$BE$43,'ADR Raw Data'!AG$1,FALSE)</f>
        <v>99.445667139096898</v>
      </c>
      <c r="Y23" s="65">
        <f>VLOOKUP($A23,'ADR Raw Data'!$B$6:$BE$43,'ADR Raw Data'!AH$1,FALSE)</f>
        <v>98.778082191780797</v>
      </c>
      <c r="Z23" s="65">
        <f>VLOOKUP($A23,'ADR Raw Data'!$B$6:$BE$43,'ADR Raw Data'!AI$1,FALSE)</f>
        <v>100.044408226267</v>
      </c>
      <c r="AA23" s="65">
        <f>VLOOKUP($A23,'ADR Raw Data'!$B$6:$BE$43,'ADR Raw Data'!AJ$1,FALSE)</f>
        <v>99.968644101831799</v>
      </c>
      <c r="AB23" s="65">
        <f>VLOOKUP($A23,'ADR Raw Data'!$B$6:$BE$43,'ADR Raw Data'!AK$1,FALSE)</f>
        <v>102.414323317895</v>
      </c>
      <c r="AC23" s="66">
        <f>VLOOKUP($A23,'ADR Raw Data'!$B$6:$BE$43,'ADR Raw Data'!AL$1,FALSE)</f>
        <v>100.16966467753301</v>
      </c>
      <c r="AD23" s="65">
        <f>VLOOKUP($A23,'ADR Raw Data'!$B$6:$BE$43,'ADR Raw Data'!AN$1,FALSE)</f>
        <v>125.63990653251901</v>
      </c>
      <c r="AE23" s="65">
        <f>VLOOKUP($A23,'ADR Raw Data'!$B$6:$BE$43,'ADR Raw Data'!AO$1,FALSE)</f>
        <v>126.294824926639</v>
      </c>
      <c r="AF23" s="66">
        <f>VLOOKUP($A23,'ADR Raw Data'!$B$6:$BE$43,'ADR Raw Data'!AP$1,FALSE)</f>
        <v>125.97209137443799</v>
      </c>
      <c r="AG23" s="67">
        <f>VLOOKUP($A23,'ADR Raw Data'!$B$6:$BE$43,'ADR Raw Data'!AR$1,FALSE)</f>
        <v>108.53440208000499</v>
      </c>
      <c r="AH23" s="94"/>
      <c r="AI23" s="59">
        <f>VLOOKUP($A23,'ADR Raw Data'!$B$6:$BE$43,'ADR Raw Data'!AT$1,FALSE)</f>
        <v>4.6886236422321996</v>
      </c>
      <c r="AJ23" s="60">
        <f>VLOOKUP($A23,'ADR Raw Data'!$B$6:$BE$43,'ADR Raw Data'!AU$1,FALSE)</f>
        <v>3.9264159327338199</v>
      </c>
      <c r="AK23" s="60">
        <f>VLOOKUP($A23,'ADR Raw Data'!$B$6:$BE$43,'ADR Raw Data'!AV$1,FALSE)</f>
        <v>4.6956759178071303</v>
      </c>
      <c r="AL23" s="60">
        <f>VLOOKUP($A23,'ADR Raw Data'!$B$6:$BE$43,'ADR Raw Data'!AW$1,FALSE)</f>
        <v>3.9371270698777199</v>
      </c>
      <c r="AM23" s="60">
        <f>VLOOKUP($A23,'ADR Raw Data'!$B$6:$BE$43,'ADR Raw Data'!AX$1,FALSE)</f>
        <v>2.5529818298582501</v>
      </c>
      <c r="AN23" s="61">
        <f>VLOOKUP($A23,'ADR Raw Data'!$B$6:$BE$43,'ADR Raw Data'!AY$1,FALSE)</f>
        <v>3.9206984248535099</v>
      </c>
      <c r="AO23" s="60">
        <f>VLOOKUP($A23,'ADR Raw Data'!$B$6:$BE$43,'ADR Raw Data'!BA$1,FALSE)</f>
        <v>6.7838438242101198</v>
      </c>
      <c r="AP23" s="60">
        <f>VLOOKUP($A23,'ADR Raw Data'!$B$6:$BE$43,'ADR Raw Data'!BB$1,FALSE)</f>
        <v>4.4669527332102597</v>
      </c>
      <c r="AQ23" s="61">
        <f>VLOOKUP($A23,'ADR Raw Data'!$B$6:$BE$43,'ADR Raw Data'!BC$1,FALSE)</f>
        <v>5.5849373600592598</v>
      </c>
      <c r="AR23" s="62">
        <f>VLOOKUP($A23,'ADR Raw Data'!$B$6:$BE$43,'ADR Raw Data'!BE$1,FALSE)</f>
        <v>4.4433610898515798</v>
      </c>
      <c r="AT23" s="64">
        <f>VLOOKUP($A23,'RevPAR Raw Data'!$B$6:$BE$43,'RevPAR Raw Data'!AG$1,FALSE)</f>
        <v>43.8761491832567</v>
      </c>
      <c r="AU23" s="65">
        <f>VLOOKUP($A23,'RevPAR Raw Data'!$B$6:$BE$43,'RevPAR Raw Data'!AH$1,FALSE)</f>
        <v>51.532006125574199</v>
      </c>
      <c r="AV23" s="65">
        <f>VLOOKUP($A23,'RevPAR Raw Data'!$B$6:$BE$43,'RevPAR Raw Data'!AI$1,FALSE)</f>
        <v>56.386013510055697</v>
      </c>
      <c r="AW23" s="65">
        <f>VLOOKUP($A23,'RevPAR Raw Data'!$B$6:$BE$43,'RevPAR Raw Data'!AJ$1,FALSE)</f>
        <v>57.321716647049698</v>
      </c>
      <c r="AX23" s="65">
        <f>VLOOKUP($A23,'RevPAR Raw Data'!$B$6:$BE$43,'RevPAR Raw Data'!AK$1,FALSE)</f>
        <v>56.297480041962999</v>
      </c>
      <c r="AY23" s="66">
        <f>VLOOKUP($A23,'RevPAR Raw Data'!$B$6:$BE$43,'RevPAR Raw Data'!AL$1,FALSE)</f>
        <v>53.077283672279897</v>
      </c>
      <c r="AZ23" s="65">
        <f>VLOOKUP($A23,'RevPAR Raw Data'!$B$6:$BE$43,'RevPAR Raw Data'!AN$1,FALSE)</f>
        <v>78.763638759531204</v>
      </c>
      <c r="BA23" s="65">
        <f>VLOOKUP($A23,'RevPAR Raw Data'!$B$6:$BE$43,'RevPAR Raw Data'!AO$1,FALSE)</f>
        <v>81.4928328898214</v>
      </c>
      <c r="BB23" s="66">
        <f>VLOOKUP($A23,'RevPAR Raw Data'!$B$6:$BE$43,'RevPAR Raw Data'!AP$1,FALSE)</f>
        <v>80.128235824676295</v>
      </c>
      <c r="BC23" s="67">
        <f>VLOOKUP($A23,'RevPAR Raw Data'!$B$6:$BE$43,'RevPAR Raw Data'!AR$1,FALSE)</f>
        <v>60.800593837893103</v>
      </c>
      <c r="BE23" s="59">
        <f>VLOOKUP($A23,'RevPAR Raw Data'!$B$6:$BE$43,'RevPAR Raw Data'!AT$1,FALSE)</f>
        <v>1.5696628618952599</v>
      </c>
      <c r="BF23" s="60">
        <f>VLOOKUP($A23,'RevPAR Raw Data'!$B$6:$BE$43,'RevPAR Raw Data'!AU$1,FALSE)</f>
        <v>-1.5295122303850901</v>
      </c>
      <c r="BG23" s="60">
        <f>VLOOKUP($A23,'RevPAR Raw Data'!$B$6:$BE$43,'RevPAR Raw Data'!AV$1,FALSE)</f>
        <v>4.1771544479212999</v>
      </c>
      <c r="BH23" s="60">
        <f>VLOOKUP($A23,'RevPAR Raw Data'!$B$6:$BE$43,'RevPAR Raw Data'!AW$1,FALSE)</f>
        <v>4.5030921381718496</v>
      </c>
      <c r="BI23" s="60">
        <f>VLOOKUP($A23,'RevPAR Raw Data'!$B$6:$BE$43,'RevPAR Raw Data'!AX$1,FALSE)</f>
        <v>-0.51353120451822099</v>
      </c>
      <c r="BJ23" s="61">
        <f>VLOOKUP($A23,'RevPAR Raw Data'!$B$6:$BE$43,'RevPAR Raw Data'!AY$1,FALSE)</f>
        <v>1.6523218021041</v>
      </c>
      <c r="BK23" s="60">
        <f>VLOOKUP($A23,'RevPAR Raw Data'!$B$6:$BE$43,'RevPAR Raw Data'!BA$1,FALSE)</f>
        <v>3.10369252987328</v>
      </c>
      <c r="BL23" s="60">
        <f>VLOOKUP($A23,'RevPAR Raw Data'!$B$6:$BE$43,'RevPAR Raw Data'!BB$1,FALSE)</f>
        <v>-0.258921197063463</v>
      </c>
      <c r="BM23" s="61">
        <f>VLOOKUP($A23,'RevPAR Raw Data'!$B$6:$BE$43,'RevPAR Raw Data'!BC$1,FALSE)</f>
        <v>1.3658971931844599</v>
      </c>
      <c r="BN23" s="62">
        <f>VLOOKUP($A23,'RevPAR Raw Data'!$B$6:$BE$43,'RevPAR Raw Data'!BE$1,FALSE)</f>
        <v>1.5397377342232901</v>
      </c>
    </row>
    <row r="24" spans="1:66" x14ac:dyDescent="0.25">
      <c r="A24" s="78" t="s">
        <v>53</v>
      </c>
      <c r="B24" s="59">
        <f>VLOOKUP($A24,'Occupancy Raw Data'!$B$8:$BE$45,'Occupancy Raw Data'!AG$3,FALSE)</f>
        <v>37.927107061503399</v>
      </c>
      <c r="C24" s="60">
        <f>VLOOKUP($A24,'Occupancy Raw Data'!$B$8:$BE$45,'Occupancy Raw Data'!AH$3,FALSE)</f>
        <v>49.3410348193947</v>
      </c>
      <c r="D24" s="60">
        <f>VLOOKUP($A24,'Occupancy Raw Data'!$B$8:$BE$45,'Occupancy Raw Data'!AI$3,FALSE)</f>
        <v>57.2079401236576</v>
      </c>
      <c r="E24" s="60">
        <f>VLOOKUP($A24,'Occupancy Raw Data'!$B$8:$BE$45,'Occupancy Raw Data'!AJ$3,FALSE)</f>
        <v>57.720468597461704</v>
      </c>
      <c r="F24" s="60">
        <f>VLOOKUP($A24,'Occupancy Raw Data'!$B$8:$BE$45,'Occupancy Raw Data'!AK$3,FALSE)</f>
        <v>59.274324764074102</v>
      </c>
      <c r="G24" s="61">
        <f>VLOOKUP($A24,'Occupancy Raw Data'!$B$8:$BE$45,'Occupancy Raw Data'!AL$3,FALSE)</f>
        <v>52.294175073218298</v>
      </c>
      <c r="H24" s="60">
        <f>VLOOKUP($A24,'Occupancy Raw Data'!$B$8:$BE$45,'Occupancy Raw Data'!AN$3,FALSE)</f>
        <v>74.316628701594496</v>
      </c>
      <c r="I24" s="60">
        <f>VLOOKUP($A24,'Occupancy Raw Data'!$B$8:$BE$45,'Occupancy Raw Data'!AO$3,FALSE)</f>
        <v>72.095671981776704</v>
      </c>
      <c r="J24" s="61">
        <f>VLOOKUP($A24,'Occupancy Raw Data'!$B$8:$BE$45,'Occupancy Raw Data'!AP$3,FALSE)</f>
        <v>73.2061503416856</v>
      </c>
      <c r="K24" s="62">
        <f>VLOOKUP($A24,'Occupancy Raw Data'!$B$8:$BE$45,'Occupancy Raw Data'!AR$3,FALSE)</f>
        <v>58.269025149923202</v>
      </c>
      <c r="M24" s="59">
        <f>VLOOKUP($A24,'Occupancy Raw Data'!$B$8:$BE$45,'Occupancy Raw Data'!AT$3,FALSE)</f>
        <v>6.9241871874817997</v>
      </c>
      <c r="N24" s="60">
        <f>VLOOKUP($A24,'Occupancy Raw Data'!$B$8:$BE$45,'Occupancy Raw Data'!AU$3,FALSE)</f>
        <v>2.28689410048039</v>
      </c>
      <c r="O24" s="60">
        <f>VLOOKUP($A24,'Occupancy Raw Data'!$B$8:$BE$45,'Occupancy Raw Data'!AV$3,FALSE)</f>
        <v>8.8112351304632703</v>
      </c>
      <c r="P24" s="60">
        <f>VLOOKUP($A24,'Occupancy Raw Data'!$B$8:$BE$45,'Occupancy Raw Data'!AW$3,FALSE)</f>
        <v>9.2579235606861197</v>
      </c>
      <c r="Q24" s="60">
        <f>VLOOKUP($A24,'Occupancy Raw Data'!$B$8:$BE$45,'Occupancy Raw Data'!AX$3,FALSE)</f>
        <v>1.0213874552601401</v>
      </c>
      <c r="R24" s="61">
        <f>VLOOKUP($A24,'Occupancy Raw Data'!$B$8:$BE$45,'Occupancy Raw Data'!AY$3,FALSE)</f>
        <v>5.5216319471211701</v>
      </c>
      <c r="S24" s="60">
        <f>VLOOKUP($A24,'Occupancy Raw Data'!$B$8:$BE$45,'Occupancy Raw Data'!BA$3,FALSE)</f>
        <v>6.2540558616305502</v>
      </c>
      <c r="T24" s="60">
        <f>VLOOKUP($A24,'Occupancy Raw Data'!$B$8:$BE$45,'Occupancy Raw Data'!BB$3,FALSE)</f>
        <v>3.2537384218506298</v>
      </c>
      <c r="U24" s="61">
        <f>VLOOKUP($A24,'Occupancy Raw Data'!$B$8:$BE$45,'Occupancy Raw Data'!BC$3,FALSE)</f>
        <v>4.7551701579897401</v>
      </c>
      <c r="V24" s="62">
        <f>VLOOKUP($A24,'Occupancy Raw Data'!$B$8:$BE$45,'Occupancy Raw Data'!BE$3,FALSE)</f>
        <v>5.2452184861928002</v>
      </c>
      <c r="X24" s="64">
        <f>VLOOKUP($A24,'ADR Raw Data'!$B$6:$BE$43,'ADR Raw Data'!AG$1,FALSE)</f>
        <v>96.258075933075901</v>
      </c>
      <c r="Y24" s="65">
        <f>VLOOKUP($A24,'ADR Raw Data'!$B$6:$BE$43,'ADR Raw Data'!AH$1,FALSE)</f>
        <v>101.41356636438501</v>
      </c>
      <c r="Z24" s="65">
        <f>VLOOKUP($A24,'ADR Raw Data'!$B$6:$BE$43,'ADR Raw Data'!AI$1,FALSE)</f>
        <v>103.89465443685999</v>
      </c>
      <c r="AA24" s="65">
        <f>VLOOKUP($A24,'ADR Raw Data'!$B$6:$BE$43,'ADR Raw Data'!AJ$1,FALSE)</f>
        <v>103.991236081747</v>
      </c>
      <c r="AB24" s="65">
        <f>VLOOKUP($A24,'ADR Raw Data'!$B$6:$BE$43,'ADR Raw Data'!AK$1,FALSE)</f>
        <v>107.939002195992</v>
      </c>
      <c r="AC24" s="66">
        <f>VLOOKUP($A24,'ADR Raw Data'!$B$6:$BE$43,'ADR Raw Data'!AL$1,FALSE)</f>
        <v>103.256908214063</v>
      </c>
      <c r="AD24" s="65">
        <f>VLOOKUP($A24,'ADR Raw Data'!$B$6:$BE$43,'ADR Raw Data'!AN$1,FALSE)</f>
        <v>132.28634482758599</v>
      </c>
      <c r="AE24" s="65">
        <f>VLOOKUP($A24,'ADR Raw Data'!$B$6:$BE$43,'ADR Raw Data'!AO$1,FALSE)</f>
        <v>131.47332656285201</v>
      </c>
      <c r="AF24" s="66">
        <f>VLOOKUP($A24,'ADR Raw Data'!$B$6:$BE$43,'ADR Raw Data'!AP$1,FALSE)</f>
        <v>131.886002111463</v>
      </c>
      <c r="AG24" s="67">
        <f>VLOOKUP($A24,'ADR Raw Data'!$B$6:$BE$43,'ADR Raw Data'!AR$1,FALSE)</f>
        <v>113.533506392484</v>
      </c>
      <c r="AH24" s="94"/>
      <c r="AI24" s="59">
        <f>VLOOKUP($A24,'ADR Raw Data'!$B$6:$BE$43,'ADR Raw Data'!AT$1,FALSE)</f>
        <v>-0.239548330135333</v>
      </c>
      <c r="AJ24" s="60">
        <f>VLOOKUP($A24,'ADR Raw Data'!$B$6:$BE$43,'ADR Raw Data'!AU$1,FALSE)</f>
        <v>3.4744618047327598</v>
      </c>
      <c r="AK24" s="60">
        <f>VLOOKUP($A24,'ADR Raw Data'!$B$6:$BE$43,'ADR Raw Data'!AV$1,FALSE)</f>
        <v>3.8063270616293798</v>
      </c>
      <c r="AL24" s="60">
        <f>VLOOKUP($A24,'ADR Raw Data'!$B$6:$BE$43,'ADR Raw Data'!AW$1,FALSE)</f>
        <v>2.6143509287706501</v>
      </c>
      <c r="AM24" s="60">
        <f>VLOOKUP($A24,'ADR Raw Data'!$B$6:$BE$43,'ADR Raw Data'!AX$1,FALSE)</f>
        <v>-1.41072182194155</v>
      </c>
      <c r="AN24" s="61">
        <f>VLOOKUP($A24,'ADR Raw Data'!$B$6:$BE$43,'ADR Raw Data'!AY$1,FALSE)</f>
        <v>1.57135708454031</v>
      </c>
      <c r="AO24" s="60">
        <f>VLOOKUP($A24,'ADR Raw Data'!$B$6:$BE$43,'ADR Raw Data'!BA$1,FALSE)</f>
        <v>2.6792071173365501</v>
      </c>
      <c r="AP24" s="60">
        <f>VLOOKUP($A24,'ADR Raw Data'!$B$6:$BE$43,'ADR Raw Data'!BB$1,FALSE)</f>
        <v>0.59126974395264698</v>
      </c>
      <c r="AQ24" s="61">
        <f>VLOOKUP($A24,'ADR Raw Data'!$B$6:$BE$43,'ADR Raw Data'!BC$1,FALSE)</f>
        <v>1.6331047410217301</v>
      </c>
      <c r="AR24" s="62">
        <f>VLOOKUP($A24,'ADR Raw Data'!$B$6:$BE$43,'ADR Raw Data'!BE$1,FALSE)</f>
        <v>1.5542032556038601</v>
      </c>
      <c r="AT24" s="64">
        <f>VLOOKUP($A24,'RevPAR Raw Data'!$B$6:$BE$43,'RevPAR Raw Data'!AG$1,FALSE)</f>
        <v>36.507903514480901</v>
      </c>
      <c r="AU24" s="65">
        <f>VLOOKUP($A24,'RevPAR Raw Data'!$B$6:$BE$43,'RevPAR Raw Data'!AH$1,FALSE)</f>
        <v>50.038503091441498</v>
      </c>
      <c r="AV24" s="65">
        <f>VLOOKUP($A24,'RevPAR Raw Data'!$B$6:$BE$43,'RevPAR Raw Data'!AI$1,FALSE)</f>
        <v>59.435991701919903</v>
      </c>
      <c r="AW24" s="65">
        <f>VLOOKUP($A24,'RevPAR Raw Data'!$B$6:$BE$43,'RevPAR Raw Data'!AJ$1,FALSE)</f>
        <v>60.024228766677503</v>
      </c>
      <c r="AX24" s="65">
        <f>VLOOKUP($A24,'RevPAR Raw Data'!$B$6:$BE$43,'RevPAR Raw Data'!AK$1,FALSE)</f>
        <v>63.980114708753597</v>
      </c>
      <c r="AY24" s="66">
        <f>VLOOKUP($A24,'RevPAR Raw Data'!$B$6:$BE$43,'RevPAR Raw Data'!AL$1,FALSE)</f>
        <v>53.997348356654697</v>
      </c>
      <c r="AZ24" s="65">
        <f>VLOOKUP($A24,'RevPAR Raw Data'!$B$6:$BE$43,'RevPAR Raw Data'!AN$1,FALSE)</f>
        <v>98.310751708428199</v>
      </c>
      <c r="BA24" s="65">
        <f>VLOOKUP($A24,'RevPAR Raw Data'!$B$6:$BE$43,'RevPAR Raw Data'!AO$1,FALSE)</f>
        <v>94.786578262284394</v>
      </c>
      <c r="BB24" s="66">
        <f>VLOOKUP($A24,'RevPAR Raw Data'!$B$6:$BE$43,'RevPAR Raw Data'!AP$1,FALSE)</f>
        <v>96.548664985356297</v>
      </c>
      <c r="BC24" s="67">
        <f>VLOOKUP($A24,'RevPAR Raw Data'!$B$6:$BE$43,'RevPAR Raw Data'!AR$1,FALSE)</f>
        <v>66.154867393426599</v>
      </c>
      <c r="BE24" s="59">
        <f>VLOOKUP($A24,'RevPAR Raw Data'!$B$6:$BE$43,'RevPAR Raw Data'!AT$1,FALSE)</f>
        <v>6.6680520825634098</v>
      </c>
      <c r="BF24" s="60">
        <f>VLOOKUP($A24,'RevPAR Raw Data'!$B$6:$BE$43,'RevPAR Raw Data'!AU$1,FALSE)</f>
        <v>5.8408131672490304</v>
      </c>
      <c r="BG24" s="60">
        <f>VLOOKUP($A24,'RevPAR Raw Data'!$B$6:$BE$43,'RevPAR Raw Data'!AV$1,FALSE)</f>
        <v>12.9529466193272</v>
      </c>
      <c r="BH24" s="60">
        <f>VLOOKUP($A24,'RevPAR Raw Data'!$B$6:$BE$43,'RevPAR Raw Data'!AW$1,FALSE)</f>
        <v>12.1143091000504</v>
      </c>
      <c r="BI24" s="60">
        <f>VLOOKUP($A24,'RevPAR Raw Data'!$B$6:$BE$43,'RevPAR Raw Data'!AX$1,FALSE)</f>
        <v>-0.40374330239933098</v>
      </c>
      <c r="BJ24" s="61">
        <f>VLOOKUP($A24,'RevPAR Raw Data'!$B$6:$BE$43,'RevPAR Raw Data'!AY$1,FALSE)</f>
        <v>7.1797535864448196</v>
      </c>
      <c r="BK24" s="60">
        <f>VLOOKUP($A24,'RevPAR Raw Data'!$B$6:$BE$43,'RevPAR Raw Data'!BA$1,FALSE)</f>
        <v>9.1008220887341196</v>
      </c>
      <c r="BL24" s="60">
        <f>VLOOKUP($A24,'RevPAR Raw Data'!$B$6:$BE$43,'RevPAR Raw Data'!BB$1,FALSE)</f>
        <v>3.8642465366390399</v>
      </c>
      <c r="BM24" s="61">
        <f>VLOOKUP($A24,'RevPAR Raw Data'!$B$6:$BE$43,'RevPAR Raw Data'!BC$1,FALSE)</f>
        <v>6.4659318083052604</v>
      </c>
      <c r="BN24" s="62">
        <f>VLOOKUP($A24,'RevPAR Raw Data'!$B$6:$BE$43,'RevPAR Raw Data'!BE$1,FALSE)</f>
        <v>6.8809430982726001</v>
      </c>
    </row>
    <row r="25" spans="1:66" x14ac:dyDescent="0.25">
      <c r="A25" s="78" t="s">
        <v>52</v>
      </c>
      <c r="B25" s="59">
        <f>VLOOKUP($A25,'Occupancy Raw Data'!$B$8:$BE$45,'Occupancy Raw Data'!AG$3,FALSE)</f>
        <v>39.468043647700704</v>
      </c>
      <c r="C25" s="60">
        <f>VLOOKUP($A25,'Occupancy Raw Data'!$B$8:$BE$45,'Occupancy Raw Data'!AH$3,FALSE)</f>
        <v>47.9053000779423</v>
      </c>
      <c r="D25" s="60">
        <f>VLOOKUP($A25,'Occupancy Raw Data'!$B$8:$BE$45,'Occupancy Raw Data'!AI$3,FALSE)</f>
        <v>52.007014809041301</v>
      </c>
      <c r="E25" s="60">
        <f>VLOOKUP($A25,'Occupancy Raw Data'!$B$8:$BE$45,'Occupancy Raw Data'!AJ$3,FALSE)</f>
        <v>54.204014029618001</v>
      </c>
      <c r="F25" s="60">
        <f>VLOOKUP($A25,'Occupancy Raw Data'!$B$8:$BE$45,'Occupancy Raw Data'!AK$3,FALSE)</f>
        <v>53.741231488698297</v>
      </c>
      <c r="G25" s="61">
        <f>VLOOKUP($A25,'Occupancy Raw Data'!$B$8:$BE$45,'Occupancy Raw Data'!AL$3,FALSE)</f>
        <v>49.465120810600098</v>
      </c>
      <c r="H25" s="60">
        <f>VLOOKUP($A25,'Occupancy Raw Data'!$B$8:$BE$45,'Occupancy Raw Data'!AN$3,FALSE)</f>
        <v>60.790140296180802</v>
      </c>
      <c r="I25" s="60">
        <f>VLOOKUP($A25,'Occupancy Raw Data'!$B$8:$BE$45,'Occupancy Raw Data'!AO$3,FALSE)</f>
        <v>60.4393998441153</v>
      </c>
      <c r="J25" s="61">
        <f>VLOOKUP($A25,'Occupancy Raw Data'!$B$8:$BE$45,'Occupancy Raw Data'!AP$3,FALSE)</f>
        <v>60.614770070147998</v>
      </c>
      <c r="K25" s="62">
        <f>VLOOKUP($A25,'Occupancy Raw Data'!$B$8:$BE$45,'Occupancy Raw Data'!AR$3,FALSE)</f>
        <v>52.650734884756702</v>
      </c>
      <c r="M25" s="59">
        <f>VLOOKUP($A25,'Occupancy Raw Data'!$B$8:$BE$45,'Occupancy Raw Data'!AT$3,FALSE)</f>
        <v>12.091864969562801</v>
      </c>
      <c r="N25" s="60">
        <f>VLOOKUP($A25,'Occupancy Raw Data'!$B$8:$BE$45,'Occupancy Raw Data'!AU$3,FALSE)</f>
        <v>2.4161632993126401</v>
      </c>
      <c r="O25" s="60">
        <f>VLOOKUP($A25,'Occupancy Raw Data'!$B$8:$BE$45,'Occupancy Raw Data'!AV$3,FALSE)</f>
        <v>8.58421480878763</v>
      </c>
      <c r="P25" s="60">
        <f>VLOOKUP($A25,'Occupancy Raw Data'!$B$8:$BE$45,'Occupancy Raw Data'!AW$3,FALSE)</f>
        <v>3.3627496516488602</v>
      </c>
      <c r="Q25" s="60">
        <f>VLOOKUP($A25,'Occupancy Raw Data'!$B$8:$BE$45,'Occupancy Raw Data'!AX$3,FALSE)</f>
        <v>7.2317262830482099</v>
      </c>
      <c r="R25" s="61">
        <f>VLOOKUP($A25,'Occupancy Raw Data'!$B$8:$BE$45,'Occupancy Raw Data'!AY$3,FALSE)</f>
        <v>6.4046945405008904</v>
      </c>
      <c r="S25" s="60">
        <f>VLOOKUP($A25,'Occupancy Raw Data'!$B$8:$BE$45,'Occupancy Raw Data'!BA$3,FALSE)</f>
        <v>-1.68596864413456</v>
      </c>
      <c r="T25" s="60">
        <f>VLOOKUP($A25,'Occupancy Raw Data'!$B$8:$BE$45,'Occupancy Raw Data'!BB$3,FALSE)</f>
        <v>-3.0021108591978698</v>
      </c>
      <c r="U25" s="61">
        <f>VLOOKUP($A25,'Occupancy Raw Data'!$B$8:$BE$45,'Occupancy Raw Data'!BC$3,FALSE)</f>
        <v>-2.3465703971119098</v>
      </c>
      <c r="V25" s="62">
        <f>VLOOKUP($A25,'Occupancy Raw Data'!$B$8:$BE$45,'Occupancy Raw Data'!BE$3,FALSE)</f>
        <v>3.3579693711662699</v>
      </c>
      <c r="X25" s="64">
        <f>VLOOKUP($A25,'ADR Raw Data'!$B$6:$BE$43,'ADR Raw Data'!AG$1,FALSE)</f>
        <v>89.279463095531895</v>
      </c>
      <c r="Y25" s="65">
        <f>VLOOKUP($A25,'ADR Raw Data'!$B$6:$BE$43,'ADR Raw Data'!AH$1,FALSE)</f>
        <v>88.722387634736606</v>
      </c>
      <c r="Z25" s="65">
        <f>VLOOKUP($A25,'ADR Raw Data'!$B$6:$BE$43,'ADR Raw Data'!AI$1,FALSE)</f>
        <v>91.483805732484001</v>
      </c>
      <c r="AA25" s="65">
        <f>VLOOKUP($A25,'ADR Raw Data'!$B$6:$BE$43,'ADR Raw Data'!AJ$1,FALSE)</f>
        <v>91.018828075851502</v>
      </c>
      <c r="AB25" s="65">
        <f>VLOOKUP($A25,'ADR Raw Data'!$B$6:$BE$43,'ADR Raw Data'!AK$1,FALSE)</f>
        <v>94.196360587382102</v>
      </c>
      <c r="AC25" s="66">
        <f>VLOOKUP($A25,'ADR Raw Data'!$B$6:$BE$43,'ADR Raw Data'!AL$1,FALSE)</f>
        <v>91.084674912843894</v>
      </c>
      <c r="AD25" s="65">
        <f>VLOOKUP($A25,'ADR Raw Data'!$B$6:$BE$43,'ADR Raw Data'!AN$1,FALSE)</f>
        <v>150.114505970029</v>
      </c>
      <c r="AE25" s="65">
        <f>VLOOKUP($A25,'ADR Raw Data'!$B$6:$BE$43,'ADR Raw Data'!AO$1,FALSE)</f>
        <v>154.054685258321</v>
      </c>
      <c r="AF25" s="66">
        <f>VLOOKUP($A25,'ADR Raw Data'!$B$6:$BE$43,'ADR Raw Data'!AP$1,FALSE)</f>
        <v>152.078895764686</v>
      </c>
      <c r="AG25" s="67">
        <f>VLOOKUP($A25,'ADR Raw Data'!$B$6:$BE$43,'ADR Raw Data'!AR$1,FALSE)</f>
        <v>111.14761925532299</v>
      </c>
      <c r="AI25" s="59">
        <f>VLOOKUP($A25,'ADR Raw Data'!$B$6:$BE$43,'ADR Raw Data'!AT$1,FALSE)</f>
        <v>4.7098069276520702</v>
      </c>
      <c r="AJ25" s="60">
        <f>VLOOKUP($A25,'ADR Raw Data'!$B$6:$BE$43,'ADR Raw Data'!AU$1,FALSE)</f>
        <v>4.7009292608734299</v>
      </c>
      <c r="AK25" s="60">
        <f>VLOOKUP($A25,'ADR Raw Data'!$B$6:$BE$43,'ADR Raw Data'!AV$1,FALSE)</f>
        <v>7.8051101637815297</v>
      </c>
      <c r="AL25" s="60">
        <f>VLOOKUP($A25,'ADR Raw Data'!$B$6:$BE$43,'ADR Raw Data'!AW$1,FALSE)</f>
        <v>4.4195873560671597</v>
      </c>
      <c r="AM25" s="60">
        <f>VLOOKUP($A25,'ADR Raw Data'!$B$6:$BE$43,'ADR Raw Data'!AX$1,FALSE)</f>
        <v>5.04583642119439</v>
      </c>
      <c r="AN25" s="61">
        <f>VLOOKUP($A25,'ADR Raw Data'!$B$6:$BE$43,'ADR Raw Data'!AY$1,FALSE)</f>
        <v>5.3554120697249097</v>
      </c>
      <c r="AO25" s="60">
        <f>VLOOKUP($A25,'ADR Raw Data'!$B$6:$BE$43,'ADR Raw Data'!BA$1,FALSE)</f>
        <v>13.675768137272399</v>
      </c>
      <c r="AP25" s="60">
        <f>VLOOKUP($A25,'ADR Raw Data'!$B$6:$BE$43,'ADR Raw Data'!BB$1,FALSE)</f>
        <v>13.563320285063099</v>
      </c>
      <c r="AQ25" s="61">
        <f>VLOOKUP($A25,'ADR Raw Data'!$B$6:$BE$43,'ADR Raw Data'!BC$1,FALSE)</f>
        <v>13.6086542953372</v>
      </c>
      <c r="AR25" s="62">
        <f>VLOOKUP($A25,'ADR Raw Data'!$B$6:$BE$43,'ADR Raw Data'!BE$1,FALSE)</f>
        <v>7.95285528272756</v>
      </c>
      <c r="AT25" s="64">
        <f>VLOOKUP($A25,'RevPAR Raw Data'!$B$6:$BE$43,'RevPAR Raw Data'!AG$1,FALSE)</f>
        <v>35.236857462977298</v>
      </c>
      <c r="AU25" s="65">
        <f>VLOOKUP($A25,'RevPAR Raw Data'!$B$6:$BE$43,'RevPAR Raw Data'!AH$1,FALSE)</f>
        <v>42.502726032735701</v>
      </c>
      <c r="AV25" s="65">
        <f>VLOOKUP($A25,'RevPAR Raw Data'!$B$6:$BE$43,'RevPAR Raw Data'!AI$1,FALSE)</f>
        <v>47.577996395167503</v>
      </c>
      <c r="AW25" s="65">
        <f>VLOOKUP($A25,'RevPAR Raw Data'!$B$6:$BE$43,'RevPAR Raw Data'!AJ$1,FALSE)</f>
        <v>49.335858339828498</v>
      </c>
      <c r="AX25" s="65">
        <f>VLOOKUP($A25,'RevPAR Raw Data'!$B$6:$BE$43,'RevPAR Raw Data'!AK$1,FALSE)</f>
        <v>50.622284197193999</v>
      </c>
      <c r="AY25" s="66">
        <f>VLOOKUP($A25,'RevPAR Raw Data'!$B$6:$BE$43,'RevPAR Raw Data'!AL$1,FALSE)</f>
        <v>45.055144485580598</v>
      </c>
      <c r="AZ25" s="65">
        <f>VLOOKUP($A25,'RevPAR Raw Data'!$B$6:$BE$43,'RevPAR Raw Data'!AN$1,FALSE)</f>
        <v>91.254818784099697</v>
      </c>
      <c r="BA25" s="65">
        <f>VLOOKUP($A25,'RevPAR Raw Data'!$B$6:$BE$43,'RevPAR Raw Data'!AO$1,FALSE)</f>
        <v>93.109727201870598</v>
      </c>
      <c r="BB25" s="66">
        <f>VLOOKUP($A25,'RevPAR Raw Data'!$B$6:$BE$43,'RevPAR Raw Data'!AP$1,FALSE)</f>
        <v>92.182272992985105</v>
      </c>
      <c r="BC25" s="67">
        <f>VLOOKUP($A25,'RevPAR Raw Data'!$B$6:$BE$43,'RevPAR Raw Data'!AR$1,FALSE)</f>
        <v>58.520038344839101</v>
      </c>
      <c r="BE25" s="59">
        <f>VLOOKUP($A25,'RevPAR Raw Data'!$B$6:$BE$43,'RevPAR Raw Data'!AT$1,FALSE)</f>
        <v>17.371175391233599</v>
      </c>
      <c r="BF25" s="60">
        <f>VLOOKUP($A25,'RevPAR Raw Data'!$B$6:$BE$43,'RevPAR Raw Data'!AU$1,FALSE)</f>
        <v>7.2306746877139396</v>
      </c>
      <c r="BG25" s="60">
        <f>VLOOKUP($A25,'RevPAR Raw Data'!$B$6:$BE$43,'RevPAR Raw Data'!AV$1,FALSE)</f>
        <v>17.0593323950906</v>
      </c>
      <c r="BH25" s="60">
        <f>VLOOKUP($A25,'RevPAR Raw Data'!$B$6:$BE$43,'RevPAR Raw Data'!AW$1,FALSE)</f>
        <v>7.9309566661364901</v>
      </c>
      <c r="BI25" s="60">
        <f>VLOOKUP($A25,'RevPAR Raw Data'!$B$6:$BE$43,'RevPAR Raw Data'!AX$1,FALSE)</f>
        <v>12.642463782913699</v>
      </c>
      <c r="BJ25" s="61">
        <f>VLOOKUP($A25,'RevPAR Raw Data'!$B$6:$BE$43,'RevPAR Raw Data'!AY$1,FALSE)</f>
        <v>12.1031043946768</v>
      </c>
      <c r="BK25" s="60">
        <f>VLOOKUP($A25,'RevPAR Raw Data'!$B$6:$BE$43,'RevPAR Raw Data'!BA$1,FALSE)</f>
        <v>11.7592303304989</v>
      </c>
      <c r="BL25" s="60">
        <f>VLOOKUP($A25,'RevPAR Raw Data'!$B$6:$BE$43,'RevPAR Raw Data'!BB$1,FALSE)</f>
        <v>10.154023514719499</v>
      </c>
      <c r="BM25" s="61">
        <f>VLOOKUP($A25,'RevPAR Raw Data'!$B$6:$BE$43,'RevPAR Raw Data'!BC$1,FALSE)</f>
        <v>10.9427472450856</v>
      </c>
      <c r="BN25" s="62">
        <f>VLOOKUP($A25,'RevPAR Raw Data'!$B$6:$BE$43,'RevPAR Raw Data'!BE$1,FALSE)</f>
        <v>11.577879098421</v>
      </c>
    </row>
    <row r="26" spans="1:66" x14ac:dyDescent="0.25">
      <c r="A26" s="78" t="s">
        <v>51</v>
      </c>
      <c r="B26" s="59">
        <f>VLOOKUP($A26,'Occupancy Raw Data'!$B$8:$BE$45,'Occupancy Raw Data'!AG$3,FALSE)</f>
        <v>47.263750461424799</v>
      </c>
      <c r="C26" s="60">
        <f>VLOOKUP($A26,'Occupancy Raw Data'!$B$8:$BE$45,'Occupancy Raw Data'!AH$3,FALSE)</f>
        <v>55.264857881136898</v>
      </c>
      <c r="D26" s="60">
        <f>VLOOKUP($A26,'Occupancy Raw Data'!$B$8:$BE$45,'Occupancy Raw Data'!AI$3,FALSE)</f>
        <v>61.267995570321098</v>
      </c>
      <c r="E26" s="60">
        <f>VLOOKUP($A26,'Occupancy Raw Data'!$B$8:$BE$45,'Occupancy Raw Data'!AJ$3,FALSE)</f>
        <v>64.617940199335493</v>
      </c>
      <c r="F26" s="60">
        <f>VLOOKUP($A26,'Occupancy Raw Data'!$B$8:$BE$45,'Occupancy Raw Data'!AK$3,FALSE)</f>
        <v>61.715577703949698</v>
      </c>
      <c r="G26" s="61">
        <f>VLOOKUP($A26,'Occupancy Raw Data'!$B$8:$BE$45,'Occupancy Raw Data'!AL$3,FALSE)</f>
        <v>58.026024363233603</v>
      </c>
      <c r="H26" s="60">
        <f>VLOOKUP($A26,'Occupancy Raw Data'!$B$8:$BE$45,'Occupancy Raw Data'!AN$3,FALSE)</f>
        <v>74.201734957548894</v>
      </c>
      <c r="I26" s="60">
        <f>VLOOKUP($A26,'Occupancy Raw Data'!$B$8:$BE$45,'Occupancy Raw Data'!AO$3,FALSE)</f>
        <v>76.827242524916898</v>
      </c>
      <c r="J26" s="61">
        <f>VLOOKUP($A26,'Occupancy Raw Data'!$B$8:$BE$45,'Occupancy Raw Data'!AP$3,FALSE)</f>
        <v>75.514488741232896</v>
      </c>
      <c r="K26" s="62">
        <f>VLOOKUP($A26,'Occupancy Raw Data'!$B$8:$BE$45,'Occupancy Raw Data'!AR$3,FALSE)</f>
        <v>63.0227284712334</v>
      </c>
      <c r="M26" s="59">
        <f>VLOOKUP($A26,'Occupancy Raw Data'!$B$8:$BE$45,'Occupancy Raw Data'!AT$3,FALSE)</f>
        <v>-2.4345096629955401</v>
      </c>
      <c r="N26" s="60">
        <f>VLOOKUP($A26,'Occupancy Raw Data'!$B$8:$BE$45,'Occupancy Raw Data'!AU$3,FALSE)</f>
        <v>-6.4904663807313101</v>
      </c>
      <c r="O26" s="60">
        <f>VLOOKUP($A26,'Occupancy Raw Data'!$B$8:$BE$45,'Occupancy Raw Data'!AV$3,FALSE)</f>
        <v>4.5600993646157102</v>
      </c>
      <c r="P26" s="60">
        <f>VLOOKUP($A26,'Occupancy Raw Data'!$B$8:$BE$45,'Occupancy Raw Data'!AW$3,FALSE)</f>
        <v>5.3570661896243204</v>
      </c>
      <c r="Q26" s="60">
        <f>VLOOKUP($A26,'Occupancy Raw Data'!$B$8:$BE$45,'Occupancy Raw Data'!AX$3,FALSE)</f>
        <v>5.0195395803564402</v>
      </c>
      <c r="R26" s="61">
        <f>VLOOKUP($A26,'Occupancy Raw Data'!$B$8:$BE$45,'Occupancy Raw Data'!AY$3,FALSE)</f>
        <v>1.3597610393021999</v>
      </c>
      <c r="S26" s="60">
        <f>VLOOKUP($A26,'Occupancy Raw Data'!$B$8:$BE$45,'Occupancy Raw Data'!BA$3,FALSE)</f>
        <v>-5.1856779503130701</v>
      </c>
      <c r="T26" s="60">
        <f>VLOOKUP($A26,'Occupancy Raw Data'!$B$8:$BE$45,'Occupancy Raw Data'!BB$3,FALSE)</f>
        <v>-6.2018182962882502</v>
      </c>
      <c r="U26" s="61">
        <f>VLOOKUP($A26,'Occupancy Raw Data'!$B$8:$BE$45,'Occupancy Raw Data'!BC$3,FALSE)</f>
        <v>-5.7053166008322398</v>
      </c>
      <c r="V26" s="62">
        <f>VLOOKUP($A26,'Occupancy Raw Data'!$B$8:$BE$45,'Occupancy Raw Data'!BE$3,FALSE)</f>
        <v>-1.1751398358291001</v>
      </c>
      <c r="X26" s="64">
        <f>VLOOKUP($A26,'ADR Raw Data'!$B$6:$BE$43,'ADR Raw Data'!AG$1,FALSE)</f>
        <v>93.039872107780894</v>
      </c>
      <c r="Y26" s="65">
        <f>VLOOKUP($A26,'ADR Raw Data'!$B$6:$BE$43,'ADR Raw Data'!AH$1,FALSE)</f>
        <v>92.571304166318697</v>
      </c>
      <c r="Z26" s="65">
        <f>VLOOKUP($A26,'ADR Raw Data'!$B$6:$BE$43,'ADR Raw Data'!AI$1,FALSE)</f>
        <v>94.317494351558906</v>
      </c>
      <c r="AA26" s="65">
        <f>VLOOKUP($A26,'ADR Raw Data'!$B$6:$BE$43,'ADR Raw Data'!AJ$1,FALSE)</f>
        <v>95.8955284204512</v>
      </c>
      <c r="AB26" s="65">
        <f>VLOOKUP($A26,'ADR Raw Data'!$B$6:$BE$43,'ADR Raw Data'!AK$1,FALSE)</f>
        <v>96.694879999999998</v>
      </c>
      <c r="AC26" s="66">
        <f>VLOOKUP($A26,'ADR Raw Data'!$B$6:$BE$43,'ADR Raw Data'!AL$1,FALSE)</f>
        <v>94.6339139908074</v>
      </c>
      <c r="AD26" s="65">
        <f>VLOOKUP($A26,'ADR Raw Data'!$B$6:$BE$43,'ADR Raw Data'!AN$1,FALSE)</f>
        <v>124.95097257633201</v>
      </c>
      <c r="AE26" s="65">
        <f>VLOOKUP($A26,'ADR Raw Data'!$B$6:$BE$43,'ADR Raw Data'!AO$1,FALSE)</f>
        <v>129.587348348348</v>
      </c>
      <c r="AF26" s="66">
        <f>VLOOKUP($A26,'ADR Raw Data'!$B$6:$BE$43,'ADR Raw Data'!AP$1,FALSE)</f>
        <v>127.309460144816</v>
      </c>
      <c r="AG26" s="67">
        <f>VLOOKUP($A26,'ADR Raw Data'!$B$6:$BE$43,'ADR Raw Data'!AR$1,FALSE)</f>
        <v>105.820250920425</v>
      </c>
      <c r="AI26" s="59">
        <f>VLOOKUP($A26,'ADR Raw Data'!$B$6:$BE$43,'ADR Raw Data'!AT$1,FALSE)</f>
        <v>-3.5492615076070697E-2</v>
      </c>
      <c r="AJ26" s="60">
        <f>VLOOKUP($A26,'ADR Raw Data'!$B$6:$BE$43,'ADR Raw Data'!AU$1,FALSE)</f>
        <v>2.0779489605007901</v>
      </c>
      <c r="AK26" s="60">
        <f>VLOOKUP($A26,'ADR Raw Data'!$B$6:$BE$43,'ADR Raw Data'!AV$1,FALSE)</f>
        <v>4.4309369072682498</v>
      </c>
      <c r="AL26" s="60">
        <f>VLOOKUP($A26,'ADR Raw Data'!$B$6:$BE$43,'ADR Raw Data'!AW$1,FALSE)</f>
        <v>5.7115608003854099</v>
      </c>
      <c r="AM26" s="60">
        <f>VLOOKUP($A26,'ADR Raw Data'!$B$6:$BE$43,'ADR Raw Data'!AX$1,FALSE)</f>
        <v>4.8869234368687797</v>
      </c>
      <c r="AN26" s="61">
        <f>VLOOKUP($A26,'ADR Raw Data'!$B$6:$BE$43,'ADR Raw Data'!AY$1,FALSE)</f>
        <v>3.61857264037066</v>
      </c>
      <c r="AO26" s="60">
        <f>VLOOKUP($A26,'ADR Raw Data'!$B$6:$BE$43,'ADR Raw Data'!BA$1,FALSE)</f>
        <v>-1.43289473157896</v>
      </c>
      <c r="AP26" s="60">
        <f>VLOOKUP($A26,'ADR Raw Data'!$B$6:$BE$43,'ADR Raw Data'!BB$1,FALSE)</f>
        <v>-1.87678707553034</v>
      </c>
      <c r="AQ26" s="61">
        <f>VLOOKUP($A26,'ADR Raw Data'!$B$6:$BE$43,'ADR Raw Data'!BC$1,FALSE)</f>
        <v>-1.6740754455061799</v>
      </c>
      <c r="AR26" s="62">
        <f>VLOOKUP($A26,'ADR Raw Data'!$B$6:$BE$43,'ADR Raw Data'!BE$1,FALSE)</f>
        <v>0.76554328575042097</v>
      </c>
      <c r="AT26" s="64">
        <f>VLOOKUP($A26,'RevPAR Raw Data'!$B$6:$BE$43,'RevPAR Raw Data'!AG$1,FALSE)</f>
        <v>43.974132982650403</v>
      </c>
      <c r="AU26" s="65">
        <f>VLOOKUP($A26,'RevPAR Raw Data'!$B$6:$BE$43,'RevPAR Raw Data'!AH$1,FALSE)</f>
        <v>51.159399686230998</v>
      </c>
      <c r="AV26" s="65">
        <f>VLOOKUP($A26,'RevPAR Raw Data'!$B$6:$BE$43,'RevPAR Raw Data'!AI$1,FALSE)</f>
        <v>57.786438261351002</v>
      </c>
      <c r="AW26" s="65">
        <f>VLOOKUP($A26,'RevPAR Raw Data'!$B$6:$BE$43,'RevPAR Raw Data'!AJ$1,FALSE)</f>
        <v>61.965715208563999</v>
      </c>
      <c r="AX26" s="65">
        <f>VLOOKUP($A26,'RevPAR Raw Data'!$B$6:$BE$43,'RevPAR Raw Data'!AK$1,FALSE)</f>
        <v>59.675803802140997</v>
      </c>
      <c r="AY26" s="66">
        <f>VLOOKUP($A26,'RevPAR Raw Data'!$B$6:$BE$43,'RevPAR Raw Data'!AL$1,FALSE)</f>
        <v>54.912297988187497</v>
      </c>
      <c r="AZ26" s="65">
        <f>VLOOKUP($A26,'RevPAR Raw Data'!$B$6:$BE$43,'RevPAR Raw Data'!AN$1,FALSE)</f>
        <v>92.715789497969695</v>
      </c>
      <c r="BA26" s="65">
        <f>VLOOKUP($A26,'RevPAR Raw Data'!$B$6:$BE$43,'RevPAR Raw Data'!AO$1,FALSE)</f>
        <v>99.558386397194496</v>
      </c>
      <c r="BB26" s="66">
        <f>VLOOKUP($A26,'RevPAR Raw Data'!$B$6:$BE$43,'RevPAR Raw Data'!AP$1,FALSE)</f>
        <v>96.137087947582103</v>
      </c>
      <c r="BC26" s="67">
        <f>VLOOKUP($A26,'RevPAR Raw Data'!$B$6:$BE$43,'RevPAR Raw Data'!AR$1,FALSE)</f>
        <v>66.690809405157395</v>
      </c>
      <c r="BE26" s="59">
        <f>VLOOKUP($A26,'RevPAR Raw Data'!$B$6:$BE$43,'RevPAR Raw Data'!AT$1,FALSE)</f>
        <v>-2.46913820692793</v>
      </c>
      <c r="BF26" s="60">
        <f>VLOOKUP($A26,'RevPAR Raw Data'!$B$6:$BE$43,'RevPAR Raw Data'!AU$1,FALSE)</f>
        <v>-4.5473859989205696</v>
      </c>
      <c r="BG26" s="60">
        <f>VLOOKUP($A26,'RevPAR Raw Data'!$B$6:$BE$43,'RevPAR Raw Data'!AV$1,FALSE)</f>
        <v>9.1930913976388204</v>
      </c>
      <c r="BH26" s="60">
        <f>VLOOKUP($A26,'RevPAR Raw Data'!$B$6:$BE$43,'RevPAR Raw Data'!AW$1,FALSE)</f>
        <v>11.374599082547</v>
      </c>
      <c r="BI26" s="60">
        <f>VLOOKUP($A26,'RevPAR Raw Data'!$B$6:$BE$43,'RevPAR Raw Data'!AX$1,FALSE)</f>
        <v>10.1517640734005</v>
      </c>
      <c r="BJ26" s="61">
        <f>VLOOKUP($A26,'RevPAR Raw Data'!$B$6:$BE$43,'RevPAR Raw Data'!AY$1,FALSE)</f>
        <v>5.0275376206154698</v>
      </c>
      <c r="BK26" s="60">
        <f>VLOOKUP($A26,'RevPAR Raw Data'!$B$6:$BE$43,'RevPAR Raw Data'!BA$1,FALSE)</f>
        <v>-6.54426737574535</v>
      </c>
      <c r="BL26" s="60">
        <f>VLOOKUP($A26,'RevPAR Raw Data'!$B$6:$BE$43,'RevPAR Raw Data'!BB$1,FALSE)</f>
        <v>-7.9622104475859903</v>
      </c>
      <c r="BM26" s="61">
        <f>VLOOKUP($A26,'RevPAR Raw Data'!$B$6:$BE$43,'RevPAR Raw Data'!BC$1,FALSE)</f>
        <v>-7.2838807420354996</v>
      </c>
      <c r="BN26" s="62">
        <f>VLOOKUP($A26,'RevPAR Raw Data'!$B$6:$BE$43,'RevPAR Raw Data'!BE$1,FALSE)</f>
        <v>-0.41859275419004999</v>
      </c>
    </row>
    <row r="27" spans="1:66" x14ac:dyDescent="0.25">
      <c r="A27" s="78" t="s">
        <v>48</v>
      </c>
      <c r="B27" s="59">
        <f>VLOOKUP($A27,'Occupancy Raw Data'!$B$8:$BE$45,'Occupancy Raw Data'!AG$3,FALSE)</f>
        <v>48.286419301772902</v>
      </c>
      <c r="C27" s="60">
        <f>VLOOKUP($A27,'Occupancy Raw Data'!$B$8:$BE$45,'Occupancy Raw Data'!AH$3,FALSE)</f>
        <v>57.032535185523599</v>
      </c>
      <c r="D27" s="60">
        <f>VLOOKUP($A27,'Occupancy Raw Data'!$B$8:$BE$45,'Occupancy Raw Data'!AI$3,FALSE)</f>
        <v>63.410824221262502</v>
      </c>
      <c r="E27" s="60">
        <f>VLOOKUP($A27,'Occupancy Raw Data'!$B$8:$BE$45,'Occupancy Raw Data'!AJ$3,FALSE)</f>
        <v>65.432325645502104</v>
      </c>
      <c r="F27" s="60">
        <f>VLOOKUP($A27,'Occupancy Raw Data'!$B$8:$BE$45,'Occupancy Raw Data'!AK$3,FALSE)</f>
        <v>64.421574933382303</v>
      </c>
      <c r="G27" s="61">
        <f>VLOOKUP($A27,'Occupancy Raw Data'!$B$8:$BE$45,'Occupancy Raw Data'!AL$3,FALSE)</f>
        <v>59.701465167879903</v>
      </c>
      <c r="H27" s="60">
        <f>VLOOKUP($A27,'Occupancy Raw Data'!$B$8:$BE$45,'Occupancy Raw Data'!AN$3,FALSE)</f>
        <v>76.013047872829105</v>
      </c>
      <c r="I27" s="60">
        <f>VLOOKUP($A27,'Occupancy Raw Data'!$B$8:$BE$45,'Occupancy Raw Data'!AO$3,FALSE)</f>
        <v>72.411099880547596</v>
      </c>
      <c r="J27" s="61">
        <f>VLOOKUP($A27,'Occupancy Raw Data'!$B$8:$BE$45,'Occupancy Raw Data'!AP$3,FALSE)</f>
        <v>74.212073876688393</v>
      </c>
      <c r="K27" s="62">
        <f>VLOOKUP($A27,'Occupancy Raw Data'!$B$8:$BE$45,'Occupancy Raw Data'!AR$3,FALSE)</f>
        <v>63.840941558867002</v>
      </c>
      <c r="M27" s="59">
        <f>VLOOKUP($A27,'Occupancy Raw Data'!$B$8:$BE$45,'Occupancy Raw Data'!AT$3,FALSE)</f>
        <v>6.8911230775544796</v>
      </c>
      <c r="N27" s="60">
        <f>VLOOKUP($A27,'Occupancy Raw Data'!$B$8:$BE$45,'Occupancy Raw Data'!AU$3,FALSE)</f>
        <v>9.7988196174800297</v>
      </c>
      <c r="O27" s="60">
        <f>VLOOKUP($A27,'Occupancy Raw Data'!$B$8:$BE$45,'Occupancy Raw Data'!AV$3,FALSE)</f>
        <v>12.015750462870599</v>
      </c>
      <c r="P27" s="60">
        <f>VLOOKUP($A27,'Occupancy Raw Data'!$B$8:$BE$45,'Occupancy Raw Data'!AW$3,FALSE)</f>
        <v>10.7752315825034</v>
      </c>
      <c r="Q27" s="60">
        <f>VLOOKUP($A27,'Occupancy Raw Data'!$B$8:$BE$45,'Occupancy Raw Data'!AX$3,FALSE)</f>
        <v>9.5708451072279601</v>
      </c>
      <c r="R27" s="61">
        <f>VLOOKUP($A27,'Occupancy Raw Data'!$B$8:$BE$45,'Occupancy Raw Data'!AY$3,FALSE)</f>
        <v>9.9121628322246202</v>
      </c>
      <c r="S27" s="60">
        <f>VLOOKUP($A27,'Occupancy Raw Data'!$B$8:$BE$45,'Occupancy Raw Data'!BA$3,FALSE)</f>
        <v>10.5208627961816</v>
      </c>
      <c r="T27" s="60">
        <f>VLOOKUP($A27,'Occupancy Raw Data'!$B$8:$BE$45,'Occupancy Raw Data'!BB$3,FALSE)</f>
        <v>-0.20916970982916</v>
      </c>
      <c r="U27" s="61">
        <f>VLOOKUP($A27,'Occupancy Raw Data'!$B$8:$BE$45,'Occupancy Raw Data'!BC$3,FALSE)</f>
        <v>5.01214515978491</v>
      </c>
      <c r="V27" s="62">
        <f>VLOOKUP($A27,'Occupancy Raw Data'!$B$8:$BE$45,'Occupancy Raw Data'!BE$3,FALSE)</f>
        <v>8.2240764792674401</v>
      </c>
      <c r="X27" s="64">
        <f>VLOOKUP($A27,'ADR Raw Data'!$B$6:$BE$43,'ADR Raw Data'!AG$1,FALSE)</f>
        <v>92.260416390650093</v>
      </c>
      <c r="Y27" s="65">
        <f>VLOOKUP($A27,'ADR Raw Data'!$B$6:$BE$43,'ADR Raw Data'!AH$1,FALSE)</f>
        <v>97.272900408621098</v>
      </c>
      <c r="Z27" s="65">
        <f>VLOOKUP($A27,'ADR Raw Data'!$B$6:$BE$43,'ADR Raw Data'!AI$1,FALSE)</f>
        <v>102.876565715113</v>
      </c>
      <c r="AA27" s="65">
        <f>VLOOKUP($A27,'ADR Raw Data'!$B$6:$BE$43,'ADR Raw Data'!AJ$1,FALSE)</f>
        <v>100.75361044797</v>
      </c>
      <c r="AB27" s="65">
        <f>VLOOKUP($A27,'ADR Raw Data'!$B$6:$BE$43,'ADR Raw Data'!AK$1,FALSE)</f>
        <v>100.04340607616599</v>
      </c>
      <c r="AC27" s="66">
        <f>VLOOKUP($A27,'ADR Raw Data'!$B$6:$BE$43,'ADR Raw Data'!AL$1,FALSE)</f>
        <v>99.0051726203274</v>
      </c>
      <c r="AD27" s="65">
        <f>VLOOKUP($A27,'ADR Raw Data'!$B$6:$BE$43,'ADR Raw Data'!AN$1,FALSE)</f>
        <v>121.140663040193</v>
      </c>
      <c r="AE27" s="65">
        <f>VLOOKUP($A27,'ADR Raw Data'!$B$6:$BE$43,'ADR Raw Data'!AO$1,FALSE)</f>
        <v>121.157503965484</v>
      </c>
      <c r="AF27" s="66">
        <f>VLOOKUP($A27,'ADR Raw Data'!$B$6:$BE$43,'ADR Raw Data'!AP$1,FALSE)</f>
        <v>121.14887915557399</v>
      </c>
      <c r="AG27" s="67">
        <f>VLOOKUP($A27,'ADR Raw Data'!$B$6:$BE$43,'ADR Raw Data'!AR$1,FALSE)</f>
        <v>106.348373024019</v>
      </c>
      <c r="AI27" s="59">
        <f>VLOOKUP($A27,'ADR Raw Data'!$B$6:$BE$43,'ADR Raw Data'!AT$1,FALSE)</f>
        <v>13.8826722904733</v>
      </c>
      <c r="AJ27" s="60">
        <f>VLOOKUP($A27,'ADR Raw Data'!$B$6:$BE$43,'ADR Raw Data'!AU$1,FALSE)</f>
        <v>14.742368542687201</v>
      </c>
      <c r="AK27" s="60">
        <f>VLOOKUP($A27,'ADR Raw Data'!$B$6:$BE$43,'ADR Raw Data'!AV$1,FALSE)</f>
        <v>15.2383604956542</v>
      </c>
      <c r="AL27" s="60">
        <f>VLOOKUP($A27,'ADR Raw Data'!$B$6:$BE$43,'ADR Raw Data'!AW$1,FALSE)</f>
        <v>12.4919418260982</v>
      </c>
      <c r="AM27" s="60">
        <f>VLOOKUP($A27,'ADR Raw Data'!$B$6:$BE$43,'ADR Raw Data'!AX$1,FALSE)</f>
        <v>12.851220543277799</v>
      </c>
      <c r="AN27" s="61">
        <f>VLOOKUP($A27,'ADR Raw Data'!$B$6:$BE$43,'ADR Raw Data'!AY$1,FALSE)</f>
        <v>13.8412693916967</v>
      </c>
      <c r="AO27" s="60">
        <f>VLOOKUP($A27,'ADR Raw Data'!$B$6:$BE$43,'ADR Raw Data'!BA$1,FALSE)</f>
        <v>16.878179931591699</v>
      </c>
      <c r="AP27" s="60">
        <f>VLOOKUP($A27,'ADR Raw Data'!$B$6:$BE$43,'ADR Raw Data'!BB$1,FALSE)</f>
        <v>11.327441874826</v>
      </c>
      <c r="AQ27" s="61">
        <f>VLOOKUP($A27,'ADR Raw Data'!$B$6:$BE$43,'ADR Raw Data'!BC$1,FALSE)</f>
        <v>13.9604620863159</v>
      </c>
      <c r="AR27" s="62">
        <f>VLOOKUP($A27,'ADR Raw Data'!$B$6:$BE$43,'ADR Raw Data'!BE$1,FALSE)</f>
        <v>13.635097224473</v>
      </c>
      <c r="AT27" s="64">
        <f>VLOOKUP($A27,'RevPAR Raw Data'!$B$6:$BE$43,'RevPAR Raw Data'!AG$1,FALSE)</f>
        <v>44.549251507950999</v>
      </c>
      <c r="AU27" s="65">
        <f>VLOOKUP($A27,'RevPAR Raw Data'!$B$6:$BE$43,'RevPAR Raw Data'!AH$1,FALSE)</f>
        <v>55.477201151526202</v>
      </c>
      <c r="AV27" s="65">
        <f>VLOOKUP($A27,'RevPAR Raw Data'!$B$6:$BE$43,'RevPAR Raw Data'!AI$1,FALSE)</f>
        <v>65.234878250482396</v>
      </c>
      <c r="AW27" s="65">
        <f>VLOOKUP($A27,'RevPAR Raw Data'!$B$6:$BE$43,'RevPAR Raw Data'!AJ$1,FALSE)</f>
        <v>65.925430487916898</v>
      </c>
      <c r="AX27" s="65">
        <f>VLOOKUP($A27,'RevPAR Raw Data'!$B$6:$BE$43,'RevPAR Raw Data'!AK$1,FALSE)</f>
        <v>64.449537811265202</v>
      </c>
      <c r="AY27" s="66">
        <f>VLOOKUP($A27,'RevPAR Raw Data'!$B$6:$BE$43,'RevPAR Raw Data'!AL$1,FALSE)</f>
        <v>59.107538646324201</v>
      </c>
      <c r="AZ27" s="65">
        <f>VLOOKUP($A27,'RevPAR Raw Data'!$B$6:$BE$43,'RevPAR Raw Data'!AN$1,FALSE)</f>
        <v>92.082710190204907</v>
      </c>
      <c r="BA27" s="65">
        <f>VLOOKUP($A27,'RevPAR Raw Data'!$B$6:$BE$43,'RevPAR Raw Data'!AO$1,FALSE)</f>
        <v>87.731481209225294</v>
      </c>
      <c r="BB27" s="66">
        <f>VLOOKUP($A27,'RevPAR Raw Data'!$B$6:$BE$43,'RevPAR Raw Data'!AP$1,FALSE)</f>
        <v>89.9070956997151</v>
      </c>
      <c r="BC27" s="67">
        <f>VLOOKUP($A27,'RevPAR Raw Data'!$B$6:$BE$43,'RevPAR Raw Data'!AR$1,FALSE)</f>
        <v>67.893802671070304</v>
      </c>
      <c r="BE27" s="59">
        <f>VLOOKUP($A27,'RevPAR Raw Data'!$B$6:$BE$43,'RevPAR Raw Data'!AT$1,FALSE)</f>
        <v>21.730467402017801</v>
      </c>
      <c r="BF27" s="60">
        <f>VLOOKUP($A27,'RevPAR Raw Data'!$B$6:$BE$43,'RevPAR Raw Data'!AU$1,FALSE)</f>
        <v>25.985766261009299</v>
      </c>
      <c r="BG27" s="60">
        <f>VLOOKUP($A27,'RevPAR Raw Data'!$B$6:$BE$43,'RevPAR Raw Data'!AV$1,FALSE)</f>
        <v>29.085114330315399</v>
      </c>
      <c r="BH27" s="60">
        <f>VLOOKUP($A27,'RevPAR Raw Data'!$B$6:$BE$43,'RevPAR Raw Data'!AW$1,FALSE)</f>
        <v>24.613209069515399</v>
      </c>
      <c r="BI27" s="60">
        <f>VLOOKUP($A27,'RevPAR Raw Data'!$B$6:$BE$43,'RevPAR Raw Data'!AX$1,FALSE)</f>
        <v>23.652036063091099</v>
      </c>
      <c r="BJ27" s="61">
        <f>VLOOKUP($A27,'RevPAR Raw Data'!$B$6:$BE$43,'RevPAR Raw Data'!AY$1,FALSE)</f>
        <v>25.1254013840732</v>
      </c>
      <c r="BK27" s="60">
        <f>VLOOKUP($A27,'RevPAR Raw Data'!$B$6:$BE$43,'RevPAR Raw Data'!BA$1,FALSE)</f>
        <v>29.174772880868801</v>
      </c>
      <c r="BL27" s="60">
        <f>VLOOKUP($A27,'RevPAR Raw Data'!$B$6:$BE$43,'RevPAR Raw Data'!BB$1,FALSE)</f>
        <v>11.0945785876962</v>
      </c>
      <c r="BM27" s="61">
        <f>VLOOKUP($A27,'RevPAR Raw Data'!$B$6:$BE$43,'RevPAR Raw Data'!BC$1,FALSE)</f>
        <v>19.6723258708437</v>
      </c>
      <c r="BN27" s="62">
        <f>VLOOKUP($A27,'RevPAR Raw Data'!$B$6:$BE$43,'RevPAR Raw Data'!BE$1,FALSE)</f>
        <v>22.9805345275036</v>
      </c>
    </row>
    <row r="28" spans="1:66" x14ac:dyDescent="0.25">
      <c r="A28" s="78" t="s">
        <v>49</v>
      </c>
      <c r="B28" s="59">
        <f>VLOOKUP($A28,'Occupancy Raw Data'!$B$8:$BE$45,'Occupancy Raw Data'!AG$3,FALSE)</f>
        <v>52.097694318992097</v>
      </c>
      <c r="C28" s="60">
        <f>VLOOKUP($A28,'Occupancy Raw Data'!$B$8:$BE$45,'Occupancy Raw Data'!AH$3,FALSE)</f>
        <v>63.144758735440902</v>
      </c>
      <c r="D28" s="60">
        <f>VLOOKUP($A28,'Occupancy Raw Data'!$B$8:$BE$45,'Occupancy Raw Data'!AI$3,FALSE)</f>
        <v>68.071072022819095</v>
      </c>
      <c r="E28" s="60">
        <f>VLOOKUP($A28,'Occupancy Raw Data'!$B$8:$BE$45,'Occupancy Raw Data'!AJ$3,FALSE)</f>
        <v>69.562633705728501</v>
      </c>
      <c r="F28" s="60">
        <f>VLOOKUP($A28,'Occupancy Raw Data'!$B$8:$BE$45,'Occupancy Raw Data'!AK$3,FALSE)</f>
        <v>72.932018065129498</v>
      </c>
      <c r="G28" s="61">
        <f>VLOOKUP($A28,'Occupancy Raw Data'!$B$8:$BE$45,'Occupancy Raw Data'!AL$3,FALSE)</f>
        <v>65.161635369622005</v>
      </c>
      <c r="H28" s="60">
        <f>VLOOKUP($A28,'Occupancy Raw Data'!$B$8:$BE$45,'Occupancy Raw Data'!AN$3,FALSE)</f>
        <v>80.080817684810995</v>
      </c>
      <c r="I28" s="60">
        <f>VLOOKUP($A28,'Occupancy Raw Data'!$B$8:$BE$45,'Occupancy Raw Data'!AO$3,FALSE)</f>
        <v>79.843118611837397</v>
      </c>
      <c r="J28" s="61">
        <f>VLOOKUP($A28,'Occupancy Raw Data'!$B$8:$BE$45,'Occupancy Raw Data'!AP$3,FALSE)</f>
        <v>79.961968148324203</v>
      </c>
      <c r="K28" s="62">
        <f>VLOOKUP($A28,'Occupancy Raw Data'!$B$8:$BE$45,'Occupancy Raw Data'!AR$3,FALSE)</f>
        <v>69.390301877822594</v>
      </c>
      <c r="M28" s="59">
        <f>VLOOKUP($A28,'Occupancy Raw Data'!$B$8:$BE$45,'Occupancy Raw Data'!AT$3,FALSE)</f>
        <v>-0.98186663039368904</v>
      </c>
      <c r="N28" s="60">
        <f>VLOOKUP($A28,'Occupancy Raw Data'!$B$8:$BE$45,'Occupancy Raw Data'!AU$3,FALSE)</f>
        <v>4.9937420552753604</v>
      </c>
      <c r="O28" s="60">
        <f>VLOOKUP($A28,'Occupancy Raw Data'!$B$8:$BE$45,'Occupancy Raw Data'!AV$3,FALSE)</f>
        <v>3.9511568518190301</v>
      </c>
      <c r="P28" s="60">
        <f>VLOOKUP($A28,'Occupancy Raw Data'!$B$8:$BE$45,'Occupancy Raw Data'!AW$3,FALSE)</f>
        <v>3.1551519209586298</v>
      </c>
      <c r="Q28" s="60">
        <f>VLOOKUP($A28,'Occupancy Raw Data'!$B$8:$BE$45,'Occupancy Raw Data'!AX$3,FALSE)</f>
        <v>-3.6898400534196498</v>
      </c>
      <c r="R28" s="61">
        <f>VLOOKUP($A28,'Occupancy Raw Data'!$B$8:$BE$45,'Occupancy Raw Data'!AY$3,FALSE)</f>
        <v>1.3713635099647199</v>
      </c>
      <c r="S28" s="60">
        <f>VLOOKUP($A28,'Occupancy Raw Data'!$B$8:$BE$45,'Occupancy Raw Data'!BA$3,FALSE)</f>
        <v>-6.0761495440181097</v>
      </c>
      <c r="T28" s="60">
        <f>VLOOKUP($A28,'Occupancy Raw Data'!$B$8:$BE$45,'Occupancy Raw Data'!BB$3,FALSE)</f>
        <v>-8.4235803333774601</v>
      </c>
      <c r="U28" s="61">
        <f>VLOOKUP($A28,'Occupancy Raw Data'!$B$8:$BE$45,'Occupancy Raw Data'!BC$3,FALSE)</f>
        <v>-7.2629735547356198</v>
      </c>
      <c r="V28" s="62">
        <f>VLOOKUP($A28,'Occupancy Raw Data'!$B$8:$BE$45,'Occupancy Raw Data'!BE$3,FALSE)</f>
        <v>-1.6436879042477599</v>
      </c>
      <c r="X28" s="64">
        <f>VLOOKUP($A28,'ADR Raw Data'!$B$6:$BE$43,'ADR Raw Data'!AG$1,FALSE)</f>
        <v>138.945937036614</v>
      </c>
      <c r="Y28" s="65">
        <f>VLOOKUP($A28,'ADR Raw Data'!$B$6:$BE$43,'ADR Raw Data'!AH$1,FALSE)</f>
        <v>132.26096273291901</v>
      </c>
      <c r="Z28" s="65">
        <f>VLOOKUP($A28,'ADR Raw Data'!$B$6:$BE$43,'ADR Raw Data'!AI$1,FALSE)</f>
        <v>133.680061981667</v>
      </c>
      <c r="AA28" s="65">
        <f>VLOOKUP($A28,'ADR Raw Data'!$B$6:$BE$43,'ADR Raw Data'!AJ$1,FALSE)</f>
        <v>135.190032461985</v>
      </c>
      <c r="AB28" s="65">
        <f>VLOOKUP($A28,'ADR Raw Data'!$B$6:$BE$43,'ADR Raw Data'!AK$1,FALSE)</f>
        <v>153.15623645400399</v>
      </c>
      <c r="AC28" s="66">
        <f>VLOOKUP($A28,'ADR Raw Data'!$B$6:$BE$43,'ADR Raw Data'!AL$1,FALSE)</f>
        <v>138.929179783683</v>
      </c>
      <c r="AD28" s="65">
        <f>VLOOKUP($A28,'ADR Raw Data'!$B$6:$BE$43,'ADR Raw Data'!AN$1,FALSE)</f>
        <v>275.90704214900501</v>
      </c>
      <c r="AE28" s="65">
        <f>VLOOKUP($A28,'ADR Raw Data'!$B$6:$BE$43,'ADR Raw Data'!AO$1,FALSE)</f>
        <v>280.57632703185402</v>
      </c>
      <c r="AF28" s="66">
        <f>VLOOKUP($A28,'ADR Raw Data'!$B$6:$BE$43,'ADR Raw Data'!AP$1,FALSE)</f>
        <v>278.23821455112898</v>
      </c>
      <c r="AG28" s="67">
        <f>VLOOKUP($A28,'ADR Raw Data'!$B$6:$BE$43,'ADR Raw Data'!AR$1,FALSE)</f>
        <v>184.795715264439</v>
      </c>
      <c r="AI28" s="59">
        <f>VLOOKUP($A28,'ADR Raw Data'!$B$6:$BE$43,'ADR Raw Data'!AT$1,FALSE)</f>
        <v>4.3267220482664204</v>
      </c>
      <c r="AJ28" s="60">
        <f>VLOOKUP($A28,'ADR Raw Data'!$B$6:$BE$43,'ADR Raw Data'!AU$1,FALSE)</f>
        <v>11.681051825313499</v>
      </c>
      <c r="AK28" s="60">
        <f>VLOOKUP($A28,'ADR Raw Data'!$B$6:$BE$43,'ADR Raw Data'!AV$1,FALSE)</f>
        <v>10.203470796349301</v>
      </c>
      <c r="AL28" s="60">
        <f>VLOOKUP($A28,'ADR Raw Data'!$B$6:$BE$43,'ADR Raw Data'!AW$1,FALSE)</f>
        <v>7.5725745463115102</v>
      </c>
      <c r="AM28" s="60">
        <f>VLOOKUP($A28,'ADR Raw Data'!$B$6:$BE$43,'ADR Raw Data'!AX$1,FALSE)</f>
        <v>7.7340903702146102</v>
      </c>
      <c r="AN28" s="61">
        <f>VLOOKUP($A28,'ADR Raw Data'!$B$6:$BE$43,'ADR Raw Data'!AY$1,FALSE)</f>
        <v>8.0814133761956697</v>
      </c>
      <c r="AO28" s="60">
        <f>VLOOKUP($A28,'ADR Raw Data'!$B$6:$BE$43,'ADR Raw Data'!BA$1,FALSE)</f>
        <v>25.238309361349199</v>
      </c>
      <c r="AP28" s="60">
        <f>VLOOKUP($A28,'ADR Raw Data'!$B$6:$BE$43,'ADR Raw Data'!BB$1,FALSE)</f>
        <v>21.6715520112907</v>
      </c>
      <c r="AQ28" s="61">
        <f>VLOOKUP($A28,'ADR Raw Data'!$B$6:$BE$43,'ADR Raw Data'!BC$1,FALSE)</f>
        <v>23.381206601762301</v>
      </c>
      <c r="AR28" s="62">
        <f>VLOOKUP($A28,'ADR Raw Data'!$B$6:$BE$43,'ADR Raw Data'!BE$1,FALSE)</f>
        <v>13.788771401238</v>
      </c>
      <c r="AT28" s="64">
        <f>VLOOKUP($A28,'RevPAR Raw Data'!$B$6:$BE$43,'RevPAR Raw Data'!AG$1,FALSE)</f>
        <v>72.387629545994699</v>
      </c>
      <c r="AU28" s="65">
        <f>VLOOKUP($A28,'RevPAR Raw Data'!$B$6:$BE$43,'RevPAR Raw Data'!AH$1,FALSE)</f>
        <v>83.515865818873294</v>
      </c>
      <c r="AV28" s="65">
        <f>VLOOKUP($A28,'RevPAR Raw Data'!$B$6:$BE$43,'RevPAR Raw Data'!AI$1,FALSE)</f>
        <v>90.997451271689997</v>
      </c>
      <c r="AW28" s="65">
        <f>VLOOKUP($A28,'RevPAR Raw Data'!$B$6:$BE$43,'RevPAR Raw Data'!AJ$1,FALSE)</f>
        <v>94.041747088186298</v>
      </c>
      <c r="AX28" s="65">
        <f>VLOOKUP($A28,'RevPAR Raw Data'!$B$6:$BE$43,'RevPAR Raw Data'!AK$1,FALSE)</f>
        <v>111.699934038507</v>
      </c>
      <c r="AY28" s="66">
        <f>VLOOKUP($A28,'RevPAR Raw Data'!$B$6:$BE$43,'RevPAR Raw Data'!AL$1,FALSE)</f>
        <v>90.528525552650294</v>
      </c>
      <c r="AZ28" s="65">
        <f>VLOOKUP($A28,'RevPAR Raw Data'!$B$6:$BE$43,'RevPAR Raw Data'!AN$1,FALSE)</f>
        <v>220.94861540289901</v>
      </c>
      <c r="BA28" s="65">
        <f>VLOOKUP($A28,'RevPAR Raw Data'!$B$6:$BE$43,'RevPAR Raw Data'!AO$1,FALSE)</f>
        <v>224.02088958877999</v>
      </c>
      <c r="BB28" s="66">
        <f>VLOOKUP($A28,'RevPAR Raw Data'!$B$6:$BE$43,'RevPAR Raw Data'!AP$1,FALSE)</f>
        <v>222.48475249584001</v>
      </c>
      <c r="BC28" s="67">
        <f>VLOOKUP($A28,'RevPAR Raw Data'!$B$6:$BE$43,'RevPAR Raw Data'!AR$1,FALSE)</f>
        <v>128.230304679276</v>
      </c>
      <c r="BE28" s="59">
        <f>VLOOKUP($A28,'RevPAR Raw Data'!$B$6:$BE$43,'RevPAR Raw Data'!AT$1,FALSE)</f>
        <v>3.30237277789091</v>
      </c>
      <c r="BF28" s="60">
        <f>VLOOKUP($A28,'RevPAR Raw Data'!$B$6:$BE$43,'RevPAR Raw Data'!AU$1,FALSE)</f>
        <v>17.258115478088101</v>
      </c>
      <c r="BG28" s="60">
        <f>VLOOKUP($A28,'RevPAR Raw Data'!$B$6:$BE$43,'RevPAR Raw Data'!AV$1,FALSE)</f>
        <v>14.5577827836617</v>
      </c>
      <c r="BH28" s="60">
        <f>VLOOKUP($A28,'RevPAR Raw Data'!$B$6:$BE$43,'RevPAR Raw Data'!AW$1,FALSE)</f>
        <v>10.9666526985341</v>
      </c>
      <c r="BI28" s="60">
        <f>VLOOKUP($A28,'RevPAR Raw Data'!$B$6:$BE$43,'RevPAR Raw Data'!AX$1,FALSE)</f>
        <v>3.7588747525470998</v>
      </c>
      <c r="BJ28" s="61">
        <f>VLOOKUP($A28,'RevPAR Raw Data'!$B$6:$BE$43,'RevPAR Raw Data'!AY$1,FALSE)</f>
        <v>9.5636024402909499</v>
      </c>
      <c r="BK28" s="60">
        <f>VLOOKUP($A28,'RevPAR Raw Data'!$B$6:$BE$43,'RevPAR Raw Data'!BA$1,FALSE)</f>
        <v>17.628642398153499</v>
      </c>
      <c r="BL28" s="60">
        <f>VLOOKUP($A28,'RevPAR Raw Data'!$B$6:$BE$43,'RevPAR Raw Data'!BB$1,FALSE)</f>
        <v>11.422451084752399</v>
      </c>
      <c r="BM28" s="61">
        <f>VLOOKUP($A28,'RevPAR Raw Data'!$B$6:$BE$43,'RevPAR Raw Data'!BC$1,FALSE)</f>
        <v>14.4200621947626</v>
      </c>
      <c r="BN28" s="62">
        <f>VLOOKUP($A28,'RevPAR Raw Data'!$B$6:$BE$43,'RevPAR Raw Data'!BE$1,FALSE)</f>
        <v>11.9184391293237</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Data'!$B$8:$BE$45,'Occupancy Raw Data'!AG$3,FALSE)</f>
        <v>43.920023784747997</v>
      </c>
      <c r="C30" s="60">
        <f>VLOOKUP($A30,'Occupancy Raw Data'!$B$8:$BE$45,'Occupancy Raw Data'!AH$3,FALSE)</f>
        <v>56.540805708339498</v>
      </c>
      <c r="D30" s="60">
        <f>VLOOKUP($A30,'Occupancy Raw Data'!$B$8:$BE$45,'Occupancy Raw Data'!AI$3,FALSE)</f>
        <v>62.814033001337798</v>
      </c>
      <c r="E30" s="60">
        <f>VLOOKUP($A30,'Occupancy Raw Data'!$B$8:$BE$45,'Occupancy Raw Data'!AJ$3,FALSE)</f>
        <v>63.0555968485208</v>
      </c>
      <c r="F30" s="60">
        <f>VLOOKUP($A30,'Occupancy Raw Data'!$B$8:$BE$45,'Occupancy Raw Data'!AK$3,FALSE)</f>
        <v>58.770625836182496</v>
      </c>
      <c r="G30" s="61">
        <f>VLOOKUP($A30,'Occupancy Raw Data'!$B$8:$BE$45,'Occupancy Raw Data'!AL$3,FALSE)</f>
        <v>57.020217035825702</v>
      </c>
      <c r="H30" s="60">
        <f>VLOOKUP($A30,'Occupancy Raw Data'!$B$8:$BE$45,'Occupancy Raw Data'!AN$3,FALSE)</f>
        <v>61.609930132302601</v>
      </c>
      <c r="I30" s="60">
        <f>VLOOKUP($A30,'Occupancy Raw Data'!$B$8:$BE$45,'Occupancy Raw Data'!AO$3,FALSE)</f>
        <v>60.220008919280502</v>
      </c>
      <c r="J30" s="61">
        <f>VLOOKUP($A30,'Occupancy Raw Data'!$B$8:$BE$45,'Occupancy Raw Data'!AP$3,FALSE)</f>
        <v>60.914969525791498</v>
      </c>
      <c r="K30" s="62">
        <f>VLOOKUP($A30,'Occupancy Raw Data'!$B$8:$BE$45,'Occupancy Raw Data'!AR$3,FALSE)</f>
        <v>58.133003461530201</v>
      </c>
      <c r="M30" s="59">
        <f>VLOOKUP($A30,'Occupancy Raw Data'!$B$8:$BE$45,'Occupancy Raw Data'!AT$3,FALSE)</f>
        <v>-1.6655898586525999</v>
      </c>
      <c r="N30" s="60">
        <f>VLOOKUP($A30,'Occupancy Raw Data'!$B$8:$BE$45,'Occupancy Raw Data'!AU$3,FALSE)</f>
        <v>0.78628481643049097</v>
      </c>
      <c r="O30" s="60">
        <f>VLOOKUP($A30,'Occupancy Raw Data'!$B$8:$BE$45,'Occupancy Raw Data'!AV$3,FALSE)</f>
        <v>3.1660733853081302</v>
      </c>
      <c r="P30" s="60">
        <f>VLOOKUP($A30,'Occupancy Raw Data'!$B$8:$BE$45,'Occupancy Raw Data'!AW$3,FALSE)</f>
        <v>5.8251458191896299</v>
      </c>
      <c r="Q30" s="60">
        <f>VLOOKUP($A30,'Occupancy Raw Data'!$B$8:$BE$45,'Occupancy Raw Data'!AX$3,FALSE)</f>
        <v>4.7182789673066896</v>
      </c>
      <c r="R30" s="61">
        <f>VLOOKUP($A30,'Occupancy Raw Data'!$B$8:$BE$45,'Occupancy Raw Data'!AY$3,FALSE)</f>
        <v>2.82650246104359</v>
      </c>
      <c r="S30" s="60">
        <f>VLOOKUP($A30,'Occupancy Raw Data'!$B$8:$BE$45,'Occupancy Raw Data'!BA$3,FALSE)</f>
        <v>-9.1644465301330893</v>
      </c>
      <c r="T30" s="60">
        <f>VLOOKUP($A30,'Occupancy Raw Data'!$B$8:$BE$45,'Occupancy Raw Data'!BB$3,FALSE)</f>
        <v>-17.487249285182401</v>
      </c>
      <c r="U30" s="61">
        <f>VLOOKUP($A30,'Occupancy Raw Data'!$B$8:$BE$45,'Occupancy Raw Data'!BC$3,FALSE)</f>
        <v>-13.478252506888801</v>
      </c>
      <c r="V30" s="62">
        <f>VLOOKUP($A30,'Occupancy Raw Data'!$B$8:$BE$45,'Occupancy Raw Data'!BE$3,FALSE)</f>
        <v>-2.6564309672554902</v>
      </c>
      <c r="X30" s="64">
        <f>VLOOKUP($A30,'ADR Raw Data'!$B$6:$BE$43,'ADR Raw Data'!AG$1,FALSE)</f>
        <v>90.9846192249111</v>
      </c>
      <c r="Y30" s="65">
        <f>VLOOKUP($A30,'ADR Raw Data'!$B$6:$BE$43,'ADR Raw Data'!AH$1,FALSE)</f>
        <v>96.758038648613095</v>
      </c>
      <c r="Z30" s="65">
        <f>VLOOKUP($A30,'ADR Raw Data'!$B$6:$BE$43,'ADR Raw Data'!AI$1,FALSE)</f>
        <v>101.96895160336</v>
      </c>
      <c r="AA30" s="65">
        <f>VLOOKUP($A30,'ADR Raw Data'!$B$6:$BE$43,'ADR Raw Data'!AJ$1,FALSE)</f>
        <v>100.362170684269</v>
      </c>
      <c r="AB30" s="65">
        <f>VLOOKUP($A30,'ADR Raw Data'!$B$6:$BE$43,'ADR Raw Data'!AK$1,FALSE)</f>
        <v>96.536350069558594</v>
      </c>
      <c r="AC30" s="66">
        <f>VLOOKUP($A30,'ADR Raw Data'!$B$6:$BE$43,'ADR Raw Data'!AL$1,FALSE)</f>
        <v>97.768142345043302</v>
      </c>
      <c r="AD30" s="65">
        <f>VLOOKUP($A30,'ADR Raw Data'!$B$6:$BE$43,'ADR Raw Data'!AN$1,FALSE)</f>
        <v>102.347356737845</v>
      </c>
      <c r="AE30" s="65">
        <f>VLOOKUP($A30,'ADR Raw Data'!$B$6:$BE$43,'ADR Raw Data'!AO$1,FALSE)</f>
        <v>103.268655887435</v>
      </c>
      <c r="AF30" s="66">
        <f>VLOOKUP($A30,'ADR Raw Data'!$B$6:$BE$43,'ADR Raw Data'!AP$1,FALSE)</f>
        <v>102.802750899884</v>
      </c>
      <c r="AG30" s="67">
        <f>VLOOKUP($A30,'ADR Raw Data'!$B$6:$BE$43,'ADR Raw Data'!AR$1,FALSE)</f>
        <v>99.275439692411595</v>
      </c>
      <c r="AI30" s="59">
        <f>VLOOKUP($A30,'ADR Raw Data'!$B$6:$BE$43,'ADR Raw Data'!AT$1,FALSE)</f>
        <v>9.10682569503434</v>
      </c>
      <c r="AJ30" s="60">
        <f>VLOOKUP($A30,'ADR Raw Data'!$B$6:$BE$43,'ADR Raw Data'!AU$1,FALSE)</f>
        <v>10.735684952424799</v>
      </c>
      <c r="AK30" s="60">
        <f>VLOOKUP($A30,'ADR Raw Data'!$B$6:$BE$43,'ADR Raw Data'!AV$1,FALSE)</f>
        <v>14.3113737134861</v>
      </c>
      <c r="AL30" s="60">
        <f>VLOOKUP($A30,'ADR Raw Data'!$B$6:$BE$43,'ADR Raw Data'!AW$1,FALSE)</f>
        <v>11.7284449612666</v>
      </c>
      <c r="AM30" s="60">
        <f>VLOOKUP($A30,'ADR Raw Data'!$B$6:$BE$43,'ADR Raw Data'!AX$1,FALSE)</f>
        <v>9.50134676419591</v>
      </c>
      <c r="AN30" s="61">
        <f>VLOOKUP($A30,'ADR Raw Data'!$B$6:$BE$43,'ADR Raw Data'!AY$1,FALSE)</f>
        <v>11.334830583127999</v>
      </c>
      <c r="AO30" s="60">
        <f>VLOOKUP($A30,'ADR Raw Data'!$B$6:$BE$43,'ADR Raw Data'!BA$1,FALSE)</f>
        <v>2.6828434136664101</v>
      </c>
      <c r="AP30" s="60">
        <f>VLOOKUP($A30,'ADR Raw Data'!$B$6:$BE$43,'ADR Raw Data'!BB$1,FALSE)</f>
        <v>-1.85948281547173</v>
      </c>
      <c r="AQ30" s="61">
        <f>VLOOKUP($A30,'ADR Raw Data'!$B$6:$BE$43,'ADR Raw Data'!BC$1,FALSE)</f>
        <v>0.245530065352668</v>
      </c>
      <c r="AR30" s="62">
        <f>VLOOKUP($A30,'ADR Raw Data'!$B$6:$BE$43,'ADR Raw Data'!BE$1,FALSE)</f>
        <v>7.0099791260320403</v>
      </c>
      <c r="AT30" s="64">
        <f>VLOOKUP($A30,'RevPAR Raw Data'!$B$6:$BE$43,'RevPAR Raw Data'!AG$1,FALSE)</f>
        <v>39.960466404043402</v>
      </c>
      <c r="AU30" s="65">
        <f>VLOOKUP($A30,'RevPAR Raw Data'!$B$6:$BE$43,'RevPAR Raw Data'!AH$1,FALSE)</f>
        <v>54.707774639512401</v>
      </c>
      <c r="AV30" s="65">
        <f>VLOOKUP($A30,'RevPAR Raw Data'!$B$6:$BE$43,'RevPAR Raw Data'!AI$1,FALSE)</f>
        <v>64.050810911253095</v>
      </c>
      <c r="AW30" s="65">
        <f>VLOOKUP($A30,'RevPAR Raw Data'!$B$6:$BE$43,'RevPAR Raw Data'!AJ$1,FALSE)</f>
        <v>63.283965735097297</v>
      </c>
      <c r="AX30" s="65">
        <f>VLOOKUP($A30,'RevPAR Raw Data'!$B$6:$BE$43,'RevPAR Raw Data'!AK$1,FALSE)</f>
        <v>56.735017095287603</v>
      </c>
      <c r="AY30" s="66">
        <f>VLOOKUP($A30,'RevPAR Raw Data'!$B$6:$BE$43,'RevPAR Raw Data'!AL$1,FALSE)</f>
        <v>55.747606957038698</v>
      </c>
      <c r="AZ30" s="65">
        <f>VLOOKUP($A30,'RevPAR Raw Data'!$B$6:$BE$43,'RevPAR Raw Data'!AN$1,FALSE)</f>
        <v>63.056134978445002</v>
      </c>
      <c r="BA30" s="65">
        <f>VLOOKUP($A30,'RevPAR Raw Data'!$B$6:$BE$43,'RevPAR Raw Data'!AO$1,FALSE)</f>
        <v>62.188393786234499</v>
      </c>
      <c r="BB30" s="66">
        <f>VLOOKUP($A30,'RevPAR Raw Data'!$B$6:$BE$43,'RevPAR Raw Data'!AP$1,FALSE)</f>
        <v>62.6222643823398</v>
      </c>
      <c r="BC30" s="67">
        <f>VLOOKUP($A30,'RevPAR Raw Data'!$B$6:$BE$43,'RevPAR Raw Data'!AR$1,FALSE)</f>
        <v>57.711794792839001</v>
      </c>
      <c r="BE30" s="59">
        <f>VLOOKUP($A30,'RevPAR Raw Data'!$B$6:$BE$43,'RevPAR Raw Data'!AT$1,FALSE)</f>
        <v>7.2895534711600698</v>
      </c>
      <c r="BF30" s="60">
        <f>VLOOKUP($A30,'RevPAR Raw Data'!$B$6:$BE$43,'RevPAR Raw Data'!AU$1,FALSE)</f>
        <v>11.606382829576001</v>
      </c>
      <c r="BG30" s="60">
        <f>VLOOKUP($A30,'RevPAR Raw Data'!$B$6:$BE$43,'RevPAR Raw Data'!AV$1,FALSE)</f>
        <v>17.930555693008898</v>
      </c>
      <c r="BH30" s="60">
        <f>VLOOKUP($A30,'RevPAR Raw Data'!$B$6:$BE$43,'RevPAR Raw Data'!AW$1,FALSE)</f>
        <v>18.236789801773401</v>
      </c>
      <c r="BI30" s="60">
        <f>VLOOKUP($A30,'RevPAR Raw Data'!$B$6:$BE$43,'RevPAR Raw Data'!AX$1,FALSE)</f>
        <v>14.667925777488501</v>
      </c>
      <c r="BJ30" s="61">
        <f>VLOOKUP($A30,'RevPAR Raw Data'!$B$6:$BE$43,'RevPAR Raw Data'!AY$1,FALSE)</f>
        <v>14.4817123095588</v>
      </c>
      <c r="BK30" s="60">
        <f>VLOOKUP($A30,'RevPAR Raw Data'!$B$6:$BE$43,'RevPAR Raw Data'!BA$1,FALSE)</f>
        <v>-6.7274708665993304</v>
      </c>
      <c r="BL30" s="60">
        <f>VLOOKUP($A30,'RevPAR Raw Data'!$B$6:$BE$43,'RevPAR Raw Data'!BB$1,FALSE)</f>
        <v>-19.021559705297499</v>
      </c>
      <c r="BM30" s="61">
        <f>VLOOKUP($A30,'RevPAR Raw Data'!$B$6:$BE$43,'RevPAR Raw Data'!BC$1,FALSE)</f>
        <v>-13.2658156037247</v>
      </c>
      <c r="BN30" s="62">
        <f>VLOOKUP($A30,'RevPAR Raw Data'!$B$6:$BE$43,'RevPAR Raw Data'!BE$1,FALSE)</f>
        <v>4.1673329024744801</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Data'!$B$8:$BE$45,'Occupancy Raw Data'!AG$3,FALSE)</f>
        <v>51.313485113835299</v>
      </c>
      <c r="C32" s="60">
        <f>VLOOKUP($A32,'Occupancy Raw Data'!$B$8:$BE$45,'Occupancy Raw Data'!AH$3,FALSE)</f>
        <v>61.399254569131898</v>
      </c>
      <c r="D32" s="60">
        <f>VLOOKUP($A32,'Occupancy Raw Data'!$B$8:$BE$45,'Occupancy Raw Data'!AI$3,FALSE)</f>
        <v>68.762895846416001</v>
      </c>
      <c r="E32" s="60">
        <f>VLOOKUP($A32,'Occupancy Raw Data'!$B$8:$BE$45,'Occupancy Raw Data'!AJ$3,FALSE)</f>
        <v>70.292455369157594</v>
      </c>
      <c r="F32" s="60">
        <f>VLOOKUP($A32,'Occupancy Raw Data'!$B$8:$BE$45,'Occupancy Raw Data'!AK$3,FALSE)</f>
        <v>65.496321880326505</v>
      </c>
      <c r="G32" s="61">
        <f>VLOOKUP($A32,'Occupancy Raw Data'!$B$8:$BE$45,'Occupancy Raw Data'!AL$3,FALSE)</f>
        <v>63.456067133369203</v>
      </c>
      <c r="H32" s="60">
        <f>VLOOKUP($A32,'Occupancy Raw Data'!$B$8:$BE$45,'Occupancy Raw Data'!AN$3,FALSE)</f>
        <v>74.606396339822297</v>
      </c>
      <c r="I32" s="60">
        <f>VLOOKUP($A32,'Occupancy Raw Data'!$B$8:$BE$45,'Occupancy Raw Data'!AO$3,FALSE)</f>
        <v>74.542477796716597</v>
      </c>
      <c r="J32" s="61">
        <f>VLOOKUP($A32,'Occupancy Raw Data'!$B$8:$BE$45,'Occupancy Raw Data'!AP$3,FALSE)</f>
        <v>74.574437068269404</v>
      </c>
      <c r="K32" s="62">
        <f>VLOOKUP($A32,'Occupancy Raw Data'!$B$8:$BE$45,'Occupancy Raw Data'!AR$3,FALSE)</f>
        <v>66.633762371160401</v>
      </c>
      <c r="M32" s="59">
        <f>VLOOKUP($A32,'Occupancy Raw Data'!$B$8:$BE$45,'Occupancy Raw Data'!AT$3,FALSE)</f>
        <v>-12.196749077780099</v>
      </c>
      <c r="N32" s="60">
        <f>VLOOKUP($A32,'Occupancy Raw Data'!$B$8:$BE$45,'Occupancy Raw Data'!AU$3,FALSE)</f>
        <v>-9.5934568739641701</v>
      </c>
      <c r="O32" s="60">
        <f>VLOOKUP($A32,'Occupancy Raw Data'!$B$8:$BE$45,'Occupancy Raw Data'!AV$3,FALSE)</f>
        <v>-4.0680091559033302</v>
      </c>
      <c r="P32" s="60">
        <f>VLOOKUP($A32,'Occupancy Raw Data'!$B$8:$BE$45,'Occupancy Raw Data'!AW$3,FALSE)</f>
        <v>-2.6066267845009001</v>
      </c>
      <c r="Q32" s="60">
        <f>VLOOKUP($A32,'Occupancy Raw Data'!$B$8:$BE$45,'Occupancy Raw Data'!AX$3,FALSE)</f>
        <v>-7.9007084611104696</v>
      </c>
      <c r="R32" s="61">
        <f>VLOOKUP($A32,'Occupancy Raw Data'!$B$8:$BE$45,'Occupancy Raw Data'!AY$3,FALSE)</f>
        <v>-7.04410131030395</v>
      </c>
      <c r="S32" s="60">
        <f>VLOOKUP($A32,'Occupancy Raw Data'!$B$8:$BE$45,'Occupancy Raw Data'!BA$3,FALSE)</f>
        <v>-7.0628505179824597</v>
      </c>
      <c r="T32" s="60">
        <f>VLOOKUP($A32,'Occupancy Raw Data'!$B$8:$BE$45,'Occupancy Raw Data'!BB$3,FALSE)</f>
        <v>-10.1758930077883</v>
      </c>
      <c r="U32" s="61">
        <f>VLOOKUP($A32,'Occupancy Raw Data'!$B$8:$BE$45,'Occupancy Raw Data'!BC$3,FALSE)</f>
        <v>-8.6452177187014492</v>
      </c>
      <c r="V32" s="62">
        <f>VLOOKUP($A32,'Occupancy Raw Data'!$B$8:$BE$45,'Occupancy Raw Data'!BE$3,FALSE)</f>
        <v>-7.5607436677025701</v>
      </c>
      <c r="X32" s="64">
        <f>VLOOKUP($A32,'ADR Raw Data'!$B$6:$BE$43,'ADR Raw Data'!AG$1,FALSE)</f>
        <v>96.910009468801903</v>
      </c>
      <c r="Y32" s="65">
        <f>VLOOKUP($A32,'ADR Raw Data'!$B$6:$BE$43,'ADR Raw Data'!AH$1,FALSE)</f>
        <v>102.57604011007</v>
      </c>
      <c r="Z32" s="65">
        <f>VLOOKUP($A32,'ADR Raw Data'!$B$6:$BE$43,'ADR Raw Data'!AI$1,FALSE)</f>
        <v>107.524128478473</v>
      </c>
      <c r="AA32" s="65">
        <f>VLOOKUP($A32,'ADR Raw Data'!$B$6:$BE$43,'ADR Raw Data'!AJ$1,FALSE)</f>
        <v>108.27970670505999</v>
      </c>
      <c r="AB32" s="65">
        <f>VLOOKUP($A32,'ADR Raw Data'!$B$6:$BE$43,'ADR Raw Data'!AK$1,FALSE)</f>
        <v>106.683194887599</v>
      </c>
      <c r="AC32" s="66">
        <f>VLOOKUP($A32,'ADR Raw Data'!$B$6:$BE$43,'ADR Raw Data'!AL$1,FALSE)</f>
        <v>104.845573742534</v>
      </c>
      <c r="AD32" s="65">
        <f>VLOOKUP($A32,'ADR Raw Data'!$B$6:$BE$43,'ADR Raw Data'!AN$1,FALSE)</f>
        <v>122.96454625512899</v>
      </c>
      <c r="AE32" s="65">
        <f>VLOOKUP($A32,'ADR Raw Data'!$B$6:$BE$43,'ADR Raw Data'!AO$1,FALSE)</f>
        <v>121.414109873033</v>
      </c>
      <c r="AF32" s="66">
        <f>VLOOKUP($A32,'ADR Raw Data'!$B$6:$BE$43,'ADR Raw Data'!AP$1,FALSE)</f>
        <v>122.189660287959</v>
      </c>
      <c r="AG32" s="67">
        <f>VLOOKUP($A32,'ADR Raw Data'!$B$6:$BE$43,'ADR Raw Data'!AR$1,FALSE)</f>
        <v>110.393340617725</v>
      </c>
      <c r="AI32" s="59">
        <f>VLOOKUP($A32,'ADR Raw Data'!$B$6:$BE$43,'ADR Raw Data'!AT$1,FALSE)</f>
        <v>6.1832947079805498</v>
      </c>
      <c r="AJ32" s="60">
        <f>VLOOKUP($A32,'ADR Raw Data'!$B$6:$BE$43,'ADR Raw Data'!AU$1,FALSE)</f>
        <v>8.7487130663628605</v>
      </c>
      <c r="AK32" s="60">
        <f>VLOOKUP($A32,'ADR Raw Data'!$B$6:$BE$43,'ADR Raw Data'!AV$1,FALSE)</f>
        <v>10.018298301444</v>
      </c>
      <c r="AL32" s="60">
        <f>VLOOKUP($A32,'ADR Raw Data'!$B$6:$BE$43,'ADR Raw Data'!AW$1,FALSE)</f>
        <v>10.955364919341999</v>
      </c>
      <c r="AM32" s="60">
        <f>VLOOKUP($A32,'ADR Raw Data'!$B$6:$BE$43,'ADR Raw Data'!AX$1,FALSE)</f>
        <v>9.8481819098545706</v>
      </c>
      <c r="AN32" s="61">
        <f>VLOOKUP($A32,'ADR Raw Data'!$B$6:$BE$43,'ADR Raw Data'!AY$1,FALSE)</f>
        <v>9.45472815657571</v>
      </c>
      <c r="AO32" s="60">
        <f>VLOOKUP($A32,'ADR Raw Data'!$B$6:$BE$43,'ADR Raw Data'!BA$1,FALSE)</f>
        <v>8.32823984952309</v>
      </c>
      <c r="AP32" s="60">
        <f>VLOOKUP($A32,'ADR Raw Data'!$B$6:$BE$43,'ADR Raw Data'!BB$1,FALSE)</f>
        <v>5.0514523118678003</v>
      </c>
      <c r="AQ32" s="61">
        <f>VLOOKUP($A32,'ADR Raw Data'!$B$6:$BE$43,'ADR Raw Data'!BC$1,FALSE)</f>
        <v>6.6594063138954498</v>
      </c>
      <c r="AR32" s="62">
        <f>VLOOKUP($A32,'ADR Raw Data'!$B$6:$BE$43,'ADR Raw Data'!BE$1,FALSE)</f>
        <v>8.3746444162426705</v>
      </c>
      <c r="AT32" s="64">
        <f>VLOOKUP($A32,'RevPAR Raw Data'!$B$6:$BE$43,'RevPAR Raw Data'!AG$1,FALSE)</f>
        <v>49.727903282590098</v>
      </c>
      <c r="AU32" s="65">
        <f>VLOOKUP($A32,'RevPAR Raw Data'!$B$6:$BE$43,'RevPAR Raw Data'!AH$1,FALSE)</f>
        <v>62.980923994117298</v>
      </c>
      <c r="AV32" s="65">
        <f>VLOOKUP($A32,'RevPAR Raw Data'!$B$6:$BE$43,'RevPAR Raw Data'!AI$1,FALSE)</f>
        <v>73.936704475419305</v>
      </c>
      <c r="AW32" s="65">
        <f>VLOOKUP($A32,'RevPAR Raw Data'!$B$6:$BE$43,'RevPAR Raw Data'!AJ$1,FALSE)</f>
        <v>76.112464509509195</v>
      </c>
      <c r="AX32" s="65">
        <f>VLOOKUP($A32,'RevPAR Raw Data'!$B$6:$BE$43,'RevPAR Raw Data'!AK$1,FALSE)</f>
        <v>69.873568715797902</v>
      </c>
      <c r="AY32" s="66">
        <f>VLOOKUP($A32,'RevPAR Raw Data'!$B$6:$BE$43,'RevPAR Raw Data'!AL$1,FALSE)</f>
        <v>66.530877660428999</v>
      </c>
      <c r="AZ32" s="65">
        <f>VLOOKUP($A32,'RevPAR Raw Data'!$B$6:$BE$43,'RevPAR Raw Data'!AN$1,FALSE)</f>
        <v>91.739416736565801</v>
      </c>
      <c r="BA32" s="65">
        <f>VLOOKUP($A32,'RevPAR Raw Data'!$B$6:$BE$43,'RevPAR Raw Data'!AO$1,FALSE)</f>
        <v>90.505085894186706</v>
      </c>
      <c r="BB32" s="66">
        <f>VLOOKUP($A32,'RevPAR Raw Data'!$B$6:$BE$43,'RevPAR Raw Data'!AP$1,FALSE)</f>
        <v>91.122251315376303</v>
      </c>
      <c r="BC32" s="67">
        <f>VLOOKUP($A32,'RevPAR Raw Data'!$B$6:$BE$43,'RevPAR Raw Data'!AR$1,FALSE)</f>
        <v>73.559236260800702</v>
      </c>
      <c r="BE32" s="59">
        <f>VLOOKUP($A32,'RevPAR Raw Data'!$B$6:$BE$43,'RevPAR Raw Data'!AT$1,FALSE)</f>
        <v>-6.7676153100716698</v>
      </c>
      <c r="BF32" s="60">
        <f>VLOOKUP($A32,'RevPAR Raw Data'!$B$6:$BE$43,'RevPAR Raw Data'!AU$1,FALSE)</f>
        <v>-1.6840478226497</v>
      </c>
      <c r="BG32" s="60">
        <f>VLOOKUP($A32,'RevPAR Raw Data'!$B$6:$BE$43,'RevPAR Raw Data'!AV$1,FALSE)</f>
        <v>5.5427438533722597</v>
      </c>
      <c r="BH32" s="60">
        <f>VLOOKUP($A32,'RevPAR Raw Data'!$B$6:$BE$43,'RevPAR Raw Data'!AW$1,FALSE)</f>
        <v>8.0631726585137908</v>
      </c>
      <c r="BI32" s="60">
        <f>VLOOKUP($A32,'RevPAR Raw Data'!$B$6:$BE$43,'RevPAR Raw Data'!AX$1,FALSE)</f>
        <v>1.1693973073266699</v>
      </c>
      <c r="BJ32" s="61">
        <f>VLOOKUP($A32,'RevPAR Raw Data'!$B$6:$BE$43,'RevPAR Raw Data'!AY$1,FALSE)</f>
        <v>1.7446262163087201</v>
      </c>
      <c r="BK32" s="60">
        <f>VLOOKUP($A32,'RevPAR Raw Data'!$B$6:$BE$43,'RevPAR Raw Data'!BA$1,FALSE)</f>
        <v>0.67717820018976105</v>
      </c>
      <c r="BL32" s="60">
        <f>VLOOKUP($A32,'RevPAR Raw Data'!$B$6:$BE$43,'RevPAR Raw Data'!BB$1,FALSE)</f>
        <v>-5.6384710785156704</v>
      </c>
      <c r="BM32" s="61">
        <f>VLOOKUP($A32,'RevPAR Raw Data'!$B$6:$BE$43,'RevPAR Raw Data'!BC$1,FALSE)</f>
        <v>-2.56153157941521</v>
      </c>
      <c r="BN32" s="62">
        <f>VLOOKUP($A32,'RevPAR Raw Data'!$B$6:$BE$43,'RevPAR Raw Data'!BE$1,FALSE)</f>
        <v>0.180715351146428</v>
      </c>
    </row>
    <row r="33" spans="1:66" x14ac:dyDescent="0.25">
      <c r="A33" s="78" t="s">
        <v>46</v>
      </c>
      <c r="B33" s="59">
        <f>VLOOKUP($A33,'Occupancy Raw Data'!$B$8:$BE$45,'Occupancy Raw Data'!AG$3,FALSE)</f>
        <v>60.025621560068302</v>
      </c>
      <c r="C33" s="60">
        <f>VLOOKUP($A33,'Occupancy Raw Data'!$B$8:$BE$45,'Occupancy Raw Data'!AH$3,FALSE)</f>
        <v>67.128487379009201</v>
      </c>
      <c r="D33" s="60">
        <f>VLOOKUP($A33,'Occupancy Raw Data'!$B$8:$BE$45,'Occupancy Raw Data'!AI$3,FALSE)</f>
        <v>70.464034921237399</v>
      </c>
      <c r="E33" s="60">
        <f>VLOOKUP($A33,'Occupancy Raw Data'!$B$8:$BE$45,'Occupancy Raw Data'!AJ$3,FALSE)</f>
        <v>70.184095653824201</v>
      </c>
      <c r="F33" s="60">
        <f>VLOOKUP($A33,'Occupancy Raw Data'!$B$8:$BE$45,'Occupancy Raw Data'!AK$3,FALSE)</f>
        <v>64.765610172708193</v>
      </c>
      <c r="G33" s="61">
        <f>VLOOKUP($A33,'Occupancy Raw Data'!$B$8:$BE$45,'Occupancy Raw Data'!AL$3,FALSE)</f>
        <v>66.513569937369496</v>
      </c>
      <c r="H33" s="60">
        <f>VLOOKUP($A33,'Occupancy Raw Data'!$B$8:$BE$45,'Occupancy Raw Data'!AN$3,FALSE)</f>
        <v>66.981400645283699</v>
      </c>
      <c r="I33" s="60">
        <f>VLOOKUP($A33,'Occupancy Raw Data'!$B$8:$BE$45,'Occupancy Raw Data'!AO$3,FALSE)</f>
        <v>68.774909850066393</v>
      </c>
      <c r="J33" s="61">
        <f>VLOOKUP($A33,'Occupancy Raw Data'!$B$8:$BE$45,'Occupancy Raw Data'!AP$3,FALSE)</f>
        <v>67.878155247674997</v>
      </c>
      <c r="K33" s="62">
        <f>VLOOKUP($A33,'Occupancy Raw Data'!$B$8:$BE$45,'Occupancy Raw Data'!AR$3,FALSE)</f>
        <v>66.903451454599605</v>
      </c>
      <c r="M33" s="59">
        <f>VLOOKUP($A33,'Occupancy Raw Data'!$B$8:$BE$45,'Occupancy Raw Data'!AT$3,FALSE)</f>
        <v>-21.976924257927401</v>
      </c>
      <c r="N33" s="60">
        <f>VLOOKUP($A33,'Occupancy Raw Data'!$B$8:$BE$45,'Occupancy Raw Data'!AU$3,FALSE)</f>
        <v>-20.085503749332499</v>
      </c>
      <c r="O33" s="60">
        <f>VLOOKUP($A33,'Occupancy Raw Data'!$B$8:$BE$45,'Occupancy Raw Data'!AV$3,FALSE)</f>
        <v>-16.472043357989602</v>
      </c>
      <c r="P33" s="60">
        <f>VLOOKUP($A33,'Occupancy Raw Data'!$B$8:$BE$45,'Occupancy Raw Data'!AW$3,FALSE)</f>
        <v>-16.370519659628702</v>
      </c>
      <c r="Q33" s="60">
        <f>VLOOKUP($A33,'Occupancy Raw Data'!$B$8:$BE$45,'Occupancy Raw Data'!AX$3,FALSE)</f>
        <v>-20.772763978863999</v>
      </c>
      <c r="R33" s="61">
        <f>VLOOKUP($A33,'Occupancy Raw Data'!$B$8:$BE$45,'Occupancy Raw Data'!AY$3,FALSE)</f>
        <v>-19.0759033985413</v>
      </c>
      <c r="S33" s="60">
        <f>VLOOKUP($A33,'Occupancy Raw Data'!$B$8:$BE$45,'Occupancy Raw Data'!BA$3,FALSE)</f>
        <v>-18.9769050243771</v>
      </c>
      <c r="T33" s="60">
        <f>VLOOKUP($A33,'Occupancy Raw Data'!$B$8:$BE$45,'Occupancy Raw Data'!BB$3,FALSE)</f>
        <v>-18.111280782304799</v>
      </c>
      <c r="U33" s="61">
        <f>VLOOKUP($A33,'Occupancy Raw Data'!$B$8:$BE$45,'Occupancy Raw Data'!BC$3,FALSE)</f>
        <v>-18.5406744053432</v>
      </c>
      <c r="V33" s="62">
        <f>VLOOKUP($A33,'Occupancy Raw Data'!$B$8:$BE$45,'Occupancy Raw Data'!BE$3,FALSE)</f>
        <v>-18.921478222072899</v>
      </c>
      <c r="X33" s="64">
        <f>VLOOKUP($A33,'ADR Raw Data'!$B$6:$BE$43,'ADR Raw Data'!AG$1,FALSE)</f>
        <v>82.843056540984904</v>
      </c>
      <c r="Y33" s="65">
        <f>VLOOKUP($A33,'ADR Raw Data'!$B$6:$BE$43,'ADR Raw Data'!AH$1,FALSE)</f>
        <v>86.482620532937503</v>
      </c>
      <c r="Z33" s="65">
        <f>VLOOKUP($A33,'ADR Raw Data'!$B$6:$BE$43,'ADR Raw Data'!AI$1,FALSE)</f>
        <v>88.088932758736703</v>
      </c>
      <c r="AA33" s="65">
        <f>VLOOKUP($A33,'ADR Raw Data'!$B$6:$BE$43,'ADR Raw Data'!AJ$1,FALSE)</f>
        <v>88.012917982693295</v>
      </c>
      <c r="AB33" s="65">
        <f>VLOOKUP($A33,'ADR Raw Data'!$B$6:$BE$43,'ADR Raw Data'!AK$1,FALSE)</f>
        <v>84.943714571428501</v>
      </c>
      <c r="AC33" s="66">
        <f>VLOOKUP($A33,'ADR Raw Data'!$B$6:$BE$43,'ADR Raw Data'!AL$1,FALSE)</f>
        <v>86.189310487644804</v>
      </c>
      <c r="AD33" s="65">
        <f>VLOOKUP($A33,'ADR Raw Data'!$B$6:$BE$43,'ADR Raw Data'!AN$1,FALSE)</f>
        <v>89.639216327831605</v>
      </c>
      <c r="AE33" s="65">
        <f>VLOOKUP($A33,'ADR Raw Data'!$B$6:$BE$43,'ADR Raw Data'!AO$1,FALSE)</f>
        <v>91.400209299758501</v>
      </c>
      <c r="AF33" s="66">
        <f>VLOOKUP($A33,'ADR Raw Data'!$B$6:$BE$43,'ADR Raw Data'!AP$1,FALSE)</f>
        <v>90.531345264224797</v>
      </c>
      <c r="AG33" s="67">
        <f>VLOOKUP($A33,'ADR Raw Data'!$B$6:$BE$43,'ADR Raw Data'!AR$1,FALSE)</f>
        <v>87.447965648808506</v>
      </c>
      <c r="AI33" s="59">
        <f>VLOOKUP($A33,'ADR Raw Data'!$B$6:$BE$43,'ADR Raw Data'!AT$1,FALSE)</f>
        <v>-4.0485821728903097</v>
      </c>
      <c r="AJ33" s="60">
        <f>VLOOKUP($A33,'ADR Raw Data'!$B$6:$BE$43,'ADR Raw Data'!AU$1,FALSE)</f>
        <v>-0.93108111894083301</v>
      </c>
      <c r="AK33" s="60">
        <f>VLOOKUP($A33,'ADR Raw Data'!$B$6:$BE$43,'ADR Raw Data'!AV$1,FALSE)</f>
        <v>-0.201332085804071</v>
      </c>
      <c r="AL33" s="60">
        <f>VLOOKUP($A33,'ADR Raw Data'!$B$6:$BE$43,'ADR Raw Data'!AW$1,FALSE)</f>
        <v>-1.25365887430234</v>
      </c>
      <c r="AM33" s="60">
        <f>VLOOKUP($A33,'ADR Raw Data'!$B$6:$BE$43,'ADR Raw Data'!AX$1,FALSE)</f>
        <v>-2.2303424308528101</v>
      </c>
      <c r="AN33" s="61">
        <f>VLOOKUP($A33,'ADR Raw Data'!$B$6:$BE$43,'ADR Raw Data'!AY$1,FALSE)</f>
        <v>-1.6193790486282</v>
      </c>
      <c r="AO33" s="60">
        <f>VLOOKUP($A33,'ADR Raw Data'!$B$6:$BE$43,'ADR Raw Data'!BA$1,FALSE)</f>
        <v>-8.4992215979538006E-3</v>
      </c>
      <c r="AP33" s="60">
        <f>VLOOKUP($A33,'ADR Raw Data'!$B$6:$BE$43,'ADR Raw Data'!BB$1,FALSE)</f>
        <v>-0.28743421951324499</v>
      </c>
      <c r="AQ33" s="61">
        <f>VLOOKUP($A33,'ADR Raw Data'!$B$6:$BE$43,'ADR Raw Data'!BC$1,FALSE)</f>
        <v>-0.14545970418637799</v>
      </c>
      <c r="AR33" s="62">
        <f>VLOOKUP($A33,'ADR Raw Data'!$B$6:$BE$43,'ADR Raw Data'!BE$1,FALSE)</f>
        <v>-1.17702574158593</v>
      </c>
      <c r="AT33" s="64">
        <f>VLOOKUP($A33,'RevPAR Raw Data'!$B$6:$BE$43,'RevPAR Raw Data'!AG$1,FALSE)</f>
        <v>49.727059608085</v>
      </c>
      <c r="AU33" s="65">
        <f>VLOOKUP($A33,'RevPAR Raw Data'!$B$6:$BE$43,'RevPAR Raw Data'!AH$1,FALSE)</f>
        <v>58.054475009489401</v>
      </c>
      <c r="AV33" s="65">
        <f>VLOOKUP($A33,'RevPAR Raw Data'!$B$6:$BE$43,'RevPAR Raw Data'!AI$1,FALSE)</f>
        <v>62.071016340861597</v>
      </c>
      <c r="AW33" s="65">
        <f>VLOOKUP($A33,'RevPAR Raw Data'!$B$6:$BE$43,'RevPAR Raw Data'!AJ$1,FALSE)</f>
        <v>61.771070544695299</v>
      </c>
      <c r="AX33" s="65">
        <f>VLOOKUP($A33,'RevPAR Raw Data'!$B$6:$BE$43,'RevPAR Raw Data'!AK$1,FALSE)</f>
        <v>55.014315045549402</v>
      </c>
      <c r="AY33" s="66">
        <f>VLOOKUP($A33,'RevPAR Raw Data'!$B$6:$BE$43,'RevPAR Raw Data'!AL$1,FALSE)</f>
        <v>57.327587309736103</v>
      </c>
      <c r="AZ33" s="65">
        <f>VLOOKUP($A33,'RevPAR Raw Data'!$B$6:$BE$43,'RevPAR Raw Data'!AN$1,FALSE)</f>
        <v>60.041602623837498</v>
      </c>
      <c r="BA33" s="65">
        <f>VLOOKUP($A33,'RevPAR Raw Data'!$B$6:$BE$43,'RevPAR Raw Data'!AO$1,FALSE)</f>
        <v>62.860411548680901</v>
      </c>
      <c r="BB33" s="66">
        <f>VLOOKUP($A33,'RevPAR Raw Data'!$B$6:$BE$43,'RevPAR Raw Data'!AP$1,FALSE)</f>
        <v>61.451007086259203</v>
      </c>
      <c r="BC33" s="67">
        <f>VLOOKUP($A33,'RevPAR Raw Data'!$B$6:$BE$43,'RevPAR Raw Data'!AR$1,FALSE)</f>
        <v>58.505707245885603</v>
      </c>
      <c r="BE33" s="59">
        <f>VLOOKUP($A33,'RevPAR Raw Data'!$B$6:$BE$43,'RevPAR Raw Data'!AT$1,FALSE)</f>
        <v>-25.135752593161701</v>
      </c>
      <c r="BF33" s="60">
        <f>VLOOKUP($A33,'RevPAR Raw Data'!$B$6:$BE$43,'RevPAR Raw Data'!AU$1,FALSE)</f>
        <v>-20.8295725352191</v>
      </c>
      <c r="BG33" s="60">
        <f>VLOOKUP($A33,'RevPAR Raw Data'!$B$6:$BE$43,'RevPAR Raw Data'!AV$1,FALSE)</f>
        <v>-16.640211935326501</v>
      </c>
      <c r="BH33" s="60">
        <f>VLOOKUP($A33,'RevPAR Raw Data'!$B$6:$BE$43,'RevPAR Raw Data'!AW$1,FALSE)</f>
        <v>-17.418948061448699</v>
      </c>
      <c r="BI33" s="60">
        <f>VLOOKUP($A33,'RevPAR Raw Data'!$B$6:$BE$43,'RevPAR Raw Data'!AX$1,FALSE)</f>
        <v>-22.539802640635301</v>
      </c>
      <c r="BJ33" s="61">
        <f>VLOOKUP($A33,'RevPAR Raw Data'!$B$6:$BE$43,'RevPAR Raw Data'!AY$1,FALSE)</f>
        <v>-20.386371264196899</v>
      </c>
      <c r="BK33" s="60">
        <f>VLOOKUP($A33,'RevPAR Raw Data'!$B$6:$BE$43,'RevPAR Raw Data'!BA$1,FALSE)</f>
        <v>-18.983791356764598</v>
      </c>
      <c r="BL33" s="60">
        <f>VLOOKUP($A33,'RevPAR Raw Data'!$B$6:$BE$43,'RevPAR Raw Data'!BB$1,FALSE)</f>
        <v>-18.3466569832575</v>
      </c>
      <c r="BM33" s="61">
        <f>VLOOKUP($A33,'RevPAR Raw Data'!$B$6:$BE$43,'RevPAR Raw Data'!BC$1,FALSE)</f>
        <v>-18.659164899385399</v>
      </c>
      <c r="BN33" s="62">
        <f>VLOOKUP($A33,'RevPAR Raw Data'!$B$6:$BE$43,'RevPAR Raw Data'!BE$1,FALSE)</f>
        <v>-19.8757932942964</v>
      </c>
    </row>
    <row r="34" spans="1:66" x14ac:dyDescent="0.25">
      <c r="A34" s="78" t="s">
        <v>95</v>
      </c>
      <c r="B34" s="59">
        <f>VLOOKUP($A34,'Occupancy Raw Data'!$B$8:$BE$45,'Occupancy Raw Data'!AG$3,FALSE)</f>
        <v>50.023768777333999</v>
      </c>
      <c r="C34" s="60">
        <f>VLOOKUP($A34,'Occupancy Raw Data'!$B$8:$BE$45,'Occupancy Raw Data'!AH$3,FALSE)</f>
        <v>59.821258794447601</v>
      </c>
      <c r="D34" s="60">
        <f>VLOOKUP($A34,'Occupancy Raw Data'!$B$8:$BE$45,'Occupancy Raw Data'!AI$3,FALSE)</f>
        <v>69.502271006813004</v>
      </c>
      <c r="E34" s="60">
        <f>VLOOKUP($A34,'Occupancy Raw Data'!$B$8:$BE$45,'Occupancy Raw Data'!AJ$3,FALSE)</f>
        <v>73.613739591218703</v>
      </c>
      <c r="F34" s="60">
        <f>VLOOKUP($A34,'Occupancy Raw Data'!$B$8:$BE$45,'Occupancy Raw Data'!AK$3,FALSE)</f>
        <v>70.893262679787995</v>
      </c>
      <c r="G34" s="61">
        <f>VLOOKUP($A34,'Occupancy Raw Data'!$B$8:$BE$45,'Occupancy Raw Data'!AL$3,FALSE)</f>
        <v>64.789533560864598</v>
      </c>
      <c r="H34" s="60">
        <f>VLOOKUP($A34,'Occupancy Raw Data'!$B$8:$BE$45,'Occupancy Raw Data'!AN$3,FALSE)</f>
        <v>77.630582891748602</v>
      </c>
      <c r="I34" s="60">
        <f>VLOOKUP($A34,'Occupancy Raw Data'!$B$8:$BE$45,'Occupancy Raw Data'!AO$3,FALSE)</f>
        <v>73.429220287660797</v>
      </c>
      <c r="J34" s="61">
        <f>VLOOKUP($A34,'Occupancy Raw Data'!$B$8:$BE$45,'Occupancy Raw Data'!AP$3,FALSE)</f>
        <v>75.529901589704707</v>
      </c>
      <c r="K34" s="62">
        <f>VLOOKUP($A34,'Occupancy Raw Data'!$B$8:$BE$45,'Occupancy Raw Data'!AR$3,FALSE)</f>
        <v>67.862363961232305</v>
      </c>
      <c r="M34" s="59">
        <f>VLOOKUP($A34,'Occupancy Raw Data'!$B$8:$BE$45,'Occupancy Raw Data'!AT$3,FALSE)</f>
        <v>-1.2262374975163099</v>
      </c>
      <c r="N34" s="60">
        <f>VLOOKUP($A34,'Occupancy Raw Data'!$B$8:$BE$45,'Occupancy Raw Data'!AU$3,FALSE)</f>
        <v>4.3608507174838697E-2</v>
      </c>
      <c r="O34" s="60">
        <f>VLOOKUP($A34,'Occupancy Raw Data'!$B$8:$BE$45,'Occupancy Raw Data'!AV$3,FALSE)</f>
        <v>4.38207776101539</v>
      </c>
      <c r="P34" s="60">
        <f>VLOOKUP($A34,'Occupancy Raw Data'!$B$8:$BE$45,'Occupancy Raw Data'!AW$3,FALSE)</f>
        <v>7.4654620333600699</v>
      </c>
      <c r="Q34" s="60">
        <f>VLOOKUP($A34,'Occupancy Raw Data'!$B$8:$BE$45,'Occupancy Raw Data'!AX$3,FALSE)</f>
        <v>4.3607409577114202</v>
      </c>
      <c r="R34" s="61">
        <f>VLOOKUP($A34,'Occupancy Raw Data'!$B$8:$BE$45,'Occupancy Raw Data'!AY$3,FALSE)</f>
        <v>3.3473123593910898</v>
      </c>
      <c r="S34" s="60">
        <f>VLOOKUP($A34,'Occupancy Raw Data'!$B$8:$BE$45,'Occupancy Raw Data'!BA$3,FALSE)</f>
        <v>-2.6062185133973901</v>
      </c>
      <c r="T34" s="60">
        <f>VLOOKUP($A34,'Occupancy Raw Data'!$B$8:$BE$45,'Occupancy Raw Data'!BB$3,FALSE)</f>
        <v>-11.730929311105401</v>
      </c>
      <c r="U34" s="61">
        <f>VLOOKUP($A34,'Occupancy Raw Data'!$B$8:$BE$45,'Occupancy Raw Data'!BC$3,FALSE)</f>
        <v>-7.2660408446328004</v>
      </c>
      <c r="V34" s="62">
        <f>VLOOKUP($A34,'Occupancy Raw Data'!$B$8:$BE$45,'Occupancy Raw Data'!BE$3,FALSE)</f>
        <v>-0.27598868647795399</v>
      </c>
      <c r="X34" s="64">
        <f>VLOOKUP($A34,'ADR Raw Data'!$B$6:$BE$43,'ADR Raw Data'!AG$1,FALSE)</f>
        <v>128.01067851373099</v>
      </c>
      <c r="Y34" s="65">
        <f>VLOOKUP($A34,'ADR Raw Data'!$B$6:$BE$43,'ADR Raw Data'!AH$1,FALSE)</f>
        <v>135.44982994278399</v>
      </c>
      <c r="Z34" s="65">
        <f>VLOOKUP($A34,'ADR Raw Data'!$B$6:$BE$43,'ADR Raw Data'!AI$1,FALSE)</f>
        <v>141.520048332198</v>
      </c>
      <c r="AA34" s="65">
        <f>VLOOKUP($A34,'ADR Raw Data'!$B$6:$BE$43,'ADR Raw Data'!AJ$1,FALSE)</f>
        <v>144.71493476444499</v>
      </c>
      <c r="AB34" s="65">
        <f>VLOOKUP($A34,'ADR Raw Data'!$B$6:$BE$43,'ADR Raw Data'!AK$1,FALSE)</f>
        <v>142.54497263747899</v>
      </c>
      <c r="AC34" s="66">
        <f>VLOOKUP($A34,'ADR Raw Data'!$B$6:$BE$43,'ADR Raw Data'!AL$1,FALSE)</f>
        <v>139.27421832016299</v>
      </c>
      <c r="AD34" s="65">
        <f>VLOOKUP($A34,'ADR Raw Data'!$B$6:$BE$43,'ADR Raw Data'!AN$1,FALSE)</f>
        <v>168.20601474890199</v>
      </c>
      <c r="AE34" s="65">
        <f>VLOOKUP($A34,'ADR Raw Data'!$B$6:$BE$43,'ADR Raw Data'!AO$1,FALSE)</f>
        <v>162.02285824742199</v>
      </c>
      <c r="AF34" s="66">
        <f>VLOOKUP($A34,'ADR Raw Data'!$B$6:$BE$43,'ADR Raw Data'!AP$1,FALSE)</f>
        <v>165.20042126033499</v>
      </c>
      <c r="AG34" s="67">
        <f>VLOOKUP($A34,'ADR Raw Data'!$B$6:$BE$43,'ADR Raw Data'!AR$1,FALSE)</f>
        <v>147.52981140543301</v>
      </c>
      <c r="AI34" s="59">
        <f>VLOOKUP($A34,'ADR Raw Data'!$B$6:$BE$43,'ADR Raw Data'!AT$1,FALSE)</f>
        <v>8.9004551473262694</v>
      </c>
      <c r="AJ34" s="60">
        <f>VLOOKUP($A34,'ADR Raw Data'!$B$6:$BE$43,'ADR Raw Data'!AU$1,FALSE)</f>
        <v>12.318924730545801</v>
      </c>
      <c r="AK34" s="60">
        <f>VLOOKUP($A34,'ADR Raw Data'!$B$6:$BE$43,'ADR Raw Data'!AV$1,FALSE)</f>
        <v>12.870881375085601</v>
      </c>
      <c r="AL34" s="60">
        <f>VLOOKUP($A34,'ADR Raw Data'!$B$6:$BE$43,'ADR Raw Data'!AW$1,FALSE)</f>
        <v>15.575386460772901</v>
      </c>
      <c r="AM34" s="60">
        <f>VLOOKUP($A34,'ADR Raw Data'!$B$6:$BE$43,'ADR Raw Data'!AX$1,FALSE)</f>
        <v>12.358590452114401</v>
      </c>
      <c r="AN34" s="61">
        <f>VLOOKUP($A34,'ADR Raw Data'!$B$6:$BE$43,'ADR Raw Data'!AY$1,FALSE)</f>
        <v>12.7839632384662</v>
      </c>
      <c r="AO34" s="60">
        <f>VLOOKUP($A34,'ADR Raw Data'!$B$6:$BE$43,'ADR Raw Data'!BA$1,FALSE)</f>
        <v>8.18440727402335</v>
      </c>
      <c r="AP34" s="60">
        <f>VLOOKUP($A34,'ADR Raw Data'!$B$6:$BE$43,'ADR Raw Data'!BB$1,FALSE)</f>
        <v>4.5062459645069204</v>
      </c>
      <c r="AQ34" s="61">
        <f>VLOOKUP($A34,'ADR Raw Data'!$B$6:$BE$43,'ADR Raw Data'!BC$1,FALSE)</f>
        <v>6.4065922262798098</v>
      </c>
      <c r="AR34" s="62">
        <f>VLOOKUP($A34,'ADR Raw Data'!$B$6:$BE$43,'ADR Raw Data'!BE$1,FALSE)</f>
        <v>9.8095590085847597</v>
      </c>
      <c r="AT34" s="64">
        <f>VLOOKUP($A34,'RevPAR Raw Data'!$B$6:$BE$43,'RevPAR Raw Data'!AG$1,FALSE)</f>
        <v>64.035765830005701</v>
      </c>
      <c r="AU34" s="65">
        <f>VLOOKUP($A34,'RevPAR Raw Data'!$B$6:$BE$43,'RevPAR Raw Data'!AH$1,FALSE)</f>
        <v>81.027793306712297</v>
      </c>
      <c r="AV34" s="65">
        <f>VLOOKUP($A34,'RevPAR Raw Data'!$B$6:$BE$43,'RevPAR Raw Data'!AI$1,FALSE)</f>
        <v>98.359647520817504</v>
      </c>
      <c r="AW34" s="65">
        <f>VLOOKUP($A34,'RevPAR Raw Data'!$B$6:$BE$43,'RevPAR Raw Data'!AJ$1,FALSE)</f>
        <v>106.5300752271</v>
      </c>
      <c r="AX34" s="65">
        <f>VLOOKUP($A34,'RevPAR Raw Data'!$B$6:$BE$43,'RevPAR Raw Data'!AK$1,FALSE)</f>
        <v>101.05478188872</v>
      </c>
      <c r="AY34" s="66">
        <f>VLOOKUP($A34,'RevPAR Raw Data'!$B$6:$BE$43,'RevPAR Raw Data'!AL$1,FALSE)</f>
        <v>90.235116420174407</v>
      </c>
      <c r="AZ34" s="65">
        <f>VLOOKUP($A34,'RevPAR Raw Data'!$B$6:$BE$43,'RevPAR Raw Data'!AN$1,FALSE)</f>
        <v>130.57930970855401</v>
      </c>
      <c r="BA34" s="65">
        <f>VLOOKUP($A34,'RevPAR Raw Data'!$B$6:$BE$43,'RevPAR Raw Data'!AO$1,FALSE)</f>
        <v>118.972121498864</v>
      </c>
      <c r="BB34" s="66">
        <f>VLOOKUP($A34,'RevPAR Raw Data'!$B$6:$BE$43,'RevPAR Raw Data'!AP$1,FALSE)</f>
        <v>124.775715603709</v>
      </c>
      <c r="BC34" s="67">
        <f>VLOOKUP($A34,'RevPAR Raw Data'!$B$6:$BE$43,'RevPAR Raw Data'!AR$1,FALSE)</f>
        <v>100.117217567274</v>
      </c>
      <c r="BE34" s="59">
        <f>VLOOKUP($A34,'RevPAR Raw Data'!$B$6:$BE$43,'RevPAR Raw Data'!AT$1,FALSE)</f>
        <v>7.5650769313438104</v>
      </c>
      <c r="BF34" s="60">
        <f>VLOOKUP($A34,'RevPAR Raw Data'!$B$6:$BE$43,'RevPAR Raw Data'!AU$1,FALSE)</f>
        <v>12.3679053368956</v>
      </c>
      <c r="BG34" s="60">
        <f>VLOOKUP($A34,'RevPAR Raw Data'!$B$6:$BE$43,'RevPAR Raw Data'!AV$1,FALSE)</f>
        <v>17.816971166485299</v>
      </c>
      <c r="BH34" s="60">
        <f>VLOOKUP($A34,'RevPAR Raw Data'!$B$6:$BE$43,'RevPAR Raw Data'!AW$1,FALSE)</f>
        <v>24.203623056911098</v>
      </c>
      <c r="BI34" s="60">
        <f>VLOOKUP($A34,'RevPAR Raw Data'!$B$6:$BE$43,'RevPAR Raw Data'!AX$1,FALSE)</f>
        <v>17.258257525466998</v>
      </c>
      <c r="BJ34" s="61">
        <f>VLOOKUP($A34,'RevPAR Raw Data'!$B$6:$BE$43,'RevPAR Raw Data'!AY$1,FALSE)</f>
        <v>16.559194779358499</v>
      </c>
      <c r="BK34" s="60">
        <f>VLOOKUP($A34,'RevPAR Raw Data'!$B$6:$BE$43,'RevPAR Raw Data'!BA$1,FALSE)</f>
        <v>5.3648852230385202</v>
      </c>
      <c r="BL34" s="60">
        <f>VLOOKUP($A34,'RevPAR Raw Data'!$B$6:$BE$43,'RevPAR Raw Data'!BB$1,FALSE)</f>
        <v>-7.75330787527942</v>
      </c>
      <c r="BM34" s="61">
        <f>VLOOKUP($A34,'RevPAR Raw Data'!$B$6:$BE$43,'RevPAR Raw Data'!BC$1,FALSE)</f>
        <v>-1.3249542262635501</v>
      </c>
      <c r="BN34" s="62">
        <f>VLOOKUP($A34,'RevPAR Raw Data'!$B$6:$BE$43,'RevPAR Raw Data'!BE$1,FALSE)</f>
        <v>9.5064970490497291</v>
      </c>
    </row>
    <row r="35" spans="1:66" x14ac:dyDescent="0.25">
      <c r="A35" s="78" t="s">
        <v>96</v>
      </c>
      <c r="B35" s="59">
        <f>VLOOKUP($A35,'Occupancy Raw Data'!$B$8:$BE$45,'Occupancy Raw Data'!AG$3,FALSE)</f>
        <v>46.558830171635002</v>
      </c>
      <c r="C35" s="60">
        <f>VLOOKUP($A35,'Occupancy Raw Data'!$B$8:$BE$45,'Occupancy Raw Data'!AH$3,FALSE)</f>
        <v>58.110320686540099</v>
      </c>
      <c r="D35" s="60">
        <f>VLOOKUP($A35,'Occupancy Raw Data'!$B$8:$BE$45,'Occupancy Raw Data'!AI$3,FALSE)</f>
        <v>66.898148148148096</v>
      </c>
      <c r="E35" s="60">
        <f>VLOOKUP($A35,'Occupancy Raw Data'!$B$8:$BE$45,'Occupancy Raw Data'!AJ$3,FALSE)</f>
        <v>67.869241192411906</v>
      </c>
      <c r="F35" s="60">
        <f>VLOOKUP($A35,'Occupancy Raw Data'!$B$8:$BE$45,'Occupancy Raw Data'!AK$3,FALSE)</f>
        <v>61.734981933152604</v>
      </c>
      <c r="G35" s="61">
        <f>VLOOKUP($A35,'Occupancy Raw Data'!$B$8:$BE$45,'Occupancy Raw Data'!AL$3,FALSE)</f>
        <v>60.234304426377498</v>
      </c>
      <c r="H35" s="60">
        <f>VLOOKUP($A35,'Occupancy Raw Data'!$B$8:$BE$45,'Occupancy Raw Data'!AN$3,FALSE)</f>
        <v>74.796747967479604</v>
      </c>
      <c r="I35" s="60">
        <f>VLOOKUP($A35,'Occupancy Raw Data'!$B$8:$BE$45,'Occupancy Raw Data'!AO$3,FALSE)</f>
        <v>75.587172538391997</v>
      </c>
      <c r="J35" s="61">
        <f>VLOOKUP($A35,'Occupancy Raw Data'!$B$8:$BE$45,'Occupancy Raw Data'!AP$3,FALSE)</f>
        <v>75.1919602529358</v>
      </c>
      <c r="K35" s="62">
        <f>VLOOKUP($A35,'Occupancy Raw Data'!$B$8:$BE$45,'Occupancy Raw Data'!AR$3,FALSE)</f>
        <v>64.507920376822796</v>
      </c>
      <c r="M35" s="59">
        <f>VLOOKUP($A35,'Occupancy Raw Data'!$B$8:$BE$45,'Occupancy Raw Data'!AT$3,FALSE)</f>
        <v>-9.0785595275212305</v>
      </c>
      <c r="N35" s="60">
        <f>VLOOKUP($A35,'Occupancy Raw Data'!$B$8:$BE$45,'Occupancy Raw Data'!AU$3,FALSE)</f>
        <v>-5.6061881157020403</v>
      </c>
      <c r="O35" s="60">
        <f>VLOOKUP($A35,'Occupancy Raw Data'!$B$8:$BE$45,'Occupancy Raw Data'!AV$3,FALSE)</f>
        <v>2.1264436910400901</v>
      </c>
      <c r="P35" s="60">
        <f>VLOOKUP($A35,'Occupancy Raw Data'!$B$8:$BE$45,'Occupancy Raw Data'!AW$3,FALSE)</f>
        <v>2.53496703382676</v>
      </c>
      <c r="Q35" s="60">
        <f>VLOOKUP($A35,'Occupancy Raw Data'!$B$8:$BE$45,'Occupancy Raw Data'!AX$3,FALSE)</f>
        <v>-5.7433866008933903</v>
      </c>
      <c r="R35" s="61">
        <f>VLOOKUP($A35,'Occupancy Raw Data'!$B$8:$BE$45,'Occupancy Raw Data'!AY$3,FALSE)</f>
        <v>-2.8361663895001001</v>
      </c>
      <c r="S35" s="60">
        <f>VLOOKUP($A35,'Occupancy Raw Data'!$B$8:$BE$45,'Occupancy Raw Data'!BA$3,FALSE)</f>
        <v>-4.6709703953407997</v>
      </c>
      <c r="T35" s="60">
        <f>VLOOKUP($A35,'Occupancy Raw Data'!$B$8:$BE$45,'Occupancy Raw Data'!BB$3,FALSE)</f>
        <v>-6.1922258268827797</v>
      </c>
      <c r="U35" s="61">
        <f>VLOOKUP($A35,'Occupancy Raw Data'!$B$8:$BE$45,'Occupancy Raw Data'!BC$3,FALSE)</f>
        <v>-5.4417134183701599</v>
      </c>
      <c r="V35" s="62">
        <f>VLOOKUP($A35,'Occupancy Raw Data'!$B$8:$BE$45,'Occupancy Raw Data'!BE$3,FALSE)</f>
        <v>-3.7197080705629002</v>
      </c>
      <c r="X35" s="64">
        <f>VLOOKUP($A35,'ADR Raw Data'!$B$6:$BE$43,'ADR Raw Data'!AG$1,FALSE)</f>
        <v>92.163905899472496</v>
      </c>
      <c r="Y35" s="65">
        <f>VLOOKUP($A35,'ADR Raw Data'!$B$6:$BE$43,'ADR Raw Data'!AH$1,FALSE)</f>
        <v>98.584202574690295</v>
      </c>
      <c r="Z35" s="65">
        <f>VLOOKUP($A35,'ADR Raw Data'!$B$6:$BE$43,'ADR Raw Data'!AI$1,FALSE)</f>
        <v>103.909408388893</v>
      </c>
      <c r="AA35" s="65">
        <f>VLOOKUP($A35,'ADR Raw Data'!$B$6:$BE$43,'ADR Raw Data'!AJ$1,FALSE)</f>
        <v>102.72221778554101</v>
      </c>
      <c r="AB35" s="65">
        <f>VLOOKUP($A35,'ADR Raw Data'!$B$6:$BE$43,'ADR Raw Data'!AK$1,FALSE)</f>
        <v>101.413094791714</v>
      </c>
      <c r="AC35" s="66">
        <f>VLOOKUP($A35,'ADR Raw Data'!$B$6:$BE$43,'ADR Raw Data'!AL$1,FALSE)</f>
        <v>100.286921555578</v>
      </c>
      <c r="AD35" s="65">
        <f>VLOOKUP($A35,'ADR Raw Data'!$B$6:$BE$43,'ADR Raw Data'!AN$1,FALSE)</f>
        <v>118.004331974637</v>
      </c>
      <c r="AE35" s="65">
        <f>VLOOKUP($A35,'ADR Raw Data'!$B$6:$BE$43,'ADR Raw Data'!AO$1,FALSE)</f>
        <v>118.458078876605</v>
      </c>
      <c r="AF35" s="66">
        <f>VLOOKUP($A35,'ADR Raw Data'!$B$6:$BE$43,'ADR Raw Data'!AP$1,FALSE)</f>
        <v>118.232397882564</v>
      </c>
      <c r="AG35" s="67">
        <f>VLOOKUP($A35,'ADR Raw Data'!$B$6:$BE$43,'ADR Raw Data'!AR$1,FALSE)</f>
        <v>106.263399371088</v>
      </c>
      <c r="AI35" s="59">
        <f>VLOOKUP($A35,'ADR Raw Data'!$B$6:$BE$43,'ADR Raw Data'!AT$1,FALSE)</f>
        <v>11.5075516091366</v>
      </c>
      <c r="AJ35" s="60">
        <f>VLOOKUP($A35,'ADR Raw Data'!$B$6:$BE$43,'ADR Raw Data'!AU$1,FALSE)</f>
        <v>13.022330073034</v>
      </c>
      <c r="AK35" s="60">
        <f>VLOOKUP($A35,'ADR Raw Data'!$B$6:$BE$43,'ADR Raw Data'!AV$1,FALSE)</f>
        <v>14.535932598309801</v>
      </c>
      <c r="AL35" s="60">
        <f>VLOOKUP($A35,'ADR Raw Data'!$B$6:$BE$43,'ADR Raw Data'!AW$1,FALSE)</f>
        <v>13.9132740740468</v>
      </c>
      <c r="AM35" s="60">
        <f>VLOOKUP($A35,'ADR Raw Data'!$B$6:$BE$43,'ADR Raw Data'!AX$1,FALSE)</f>
        <v>13.7006996790717</v>
      </c>
      <c r="AN35" s="61">
        <f>VLOOKUP($A35,'ADR Raw Data'!$B$6:$BE$43,'ADR Raw Data'!AY$1,FALSE)</f>
        <v>13.633471130335</v>
      </c>
      <c r="AO35" s="60">
        <f>VLOOKUP($A35,'ADR Raw Data'!$B$6:$BE$43,'ADR Raw Data'!BA$1,FALSE)</f>
        <v>10.6104435251672</v>
      </c>
      <c r="AP35" s="60">
        <f>VLOOKUP($A35,'ADR Raw Data'!$B$6:$BE$43,'ADR Raw Data'!BB$1,FALSE)</f>
        <v>8.2289355596555005</v>
      </c>
      <c r="AQ35" s="61">
        <f>VLOOKUP($A35,'ADR Raw Data'!$B$6:$BE$43,'ADR Raw Data'!BC$1,FALSE)</f>
        <v>9.3869283622890798</v>
      </c>
      <c r="AR35" s="62">
        <f>VLOOKUP($A35,'ADR Raw Data'!$B$6:$BE$43,'ADR Raw Data'!BE$1,FALSE)</f>
        <v>11.8801629008201</v>
      </c>
      <c r="AT35" s="64">
        <f>VLOOKUP($A35,'RevPAR Raw Data'!$B$6:$BE$43,'RevPAR Raw Data'!AG$1,FALSE)</f>
        <v>42.910436427280899</v>
      </c>
      <c r="AU35" s="65">
        <f>VLOOKUP($A35,'RevPAR Raw Data'!$B$6:$BE$43,'RevPAR Raw Data'!AH$1,FALSE)</f>
        <v>57.287596262420898</v>
      </c>
      <c r="AV35" s="65">
        <f>VLOOKUP($A35,'RevPAR Raw Data'!$B$6:$BE$43,'RevPAR Raw Data'!AI$1,FALSE)</f>
        <v>69.513469963866299</v>
      </c>
      <c r="AW35" s="65">
        <f>VLOOKUP($A35,'RevPAR Raw Data'!$B$6:$BE$43,'RevPAR Raw Data'!AJ$1,FALSE)</f>
        <v>69.716789747064098</v>
      </c>
      <c r="AX35" s="65">
        <f>VLOOKUP($A35,'RevPAR Raw Data'!$B$6:$BE$43,'RevPAR Raw Data'!AK$1,FALSE)</f>
        <v>62.607355747515797</v>
      </c>
      <c r="AY35" s="66">
        <f>VLOOKUP($A35,'RevPAR Raw Data'!$B$6:$BE$43,'RevPAR Raw Data'!AL$1,FALSE)</f>
        <v>60.407129629629601</v>
      </c>
      <c r="AZ35" s="65">
        <f>VLOOKUP($A35,'RevPAR Raw Data'!$B$6:$BE$43,'RevPAR Raw Data'!AN$1,FALSE)</f>
        <v>88.263402777777699</v>
      </c>
      <c r="BA35" s="65">
        <f>VLOOKUP($A35,'RevPAR Raw Data'!$B$6:$BE$43,'RevPAR Raw Data'!AO$1,FALSE)</f>
        <v>89.539112466124607</v>
      </c>
      <c r="BB35" s="66">
        <f>VLOOKUP($A35,'RevPAR Raw Data'!$B$6:$BE$43,'RevPAR Raw Data'!AP$1,FALSE)</f>
        <v>88.901257621951203</v>
      </c>
      <c r="BC35" s="67">
        <f>VLOOKUP($A35,'RevPAR Raw Data'!$B$6:$BE$43,'RevPAR Raw Data'!AR$1,FALSE)</f>
        <v>68.548309056007199</v>
      </c>
      <c r="BE35" s="59">
        <f>VLOOKUP($A35,'RevPAR Raw Data'!$B$6:$BE$43,'RevPAR Raw Data'!AT$1,FALSE)</f>
        <v>1.38427215861973</v>
      </c>
      <c r="BF35" s="60">
        <f>VLOOKUP($A35,'RevPAR Raw Data'!$B$6:$BE$43,'RevPAR Raw Data'!AU$1,FALSE)</f>
        <v>6.6860856363901</v>
      </c>
      <c r="BG35" s="60">
        <f>VLOOKUP($A35,'RevPAR Raw Data'!$B$6:$BE$43,'RevPAR Raw Data'!AV$1,FALSE)</f>
        <v>16.971474711020502</v>
      </c>
      <c r="BH35" s="60">
        <f>VLOOKUP($A35,'RevPAR Raw Data'!$B$6:$BE$43,'RevPAR Raw Data'!AW$1,FALSE)</f>
        <v>16.800938018976701</v>
      </c>
      <c r="BI35" s="60">
        <f>VLOOKUP($A35,'RevPAR Raw Data'!$B$6:$BE$43,'RevPAR Raw Data'!AX$1,FALSE)</f>
        <v>7.1704289285818996</v>
      </c>
      <c r="BJ35" s="61">
        <f>VLOOKUP($A35,'RevPAR Raw Data'!$B$6:$BE$43,'RevPAR Raw Data'!AY$1,FALSE)</f>
        <v>10.410636814914101</v>
      </c>
      <c r="BK35" s="60">
        <f>VLOOKUP($A35,'RevPAR Raw Data'!$B$6:$BE$43,'RevPAR Raw Data'!BA$1,FALSE)</f>
        <v>5.4438624539514997</v>
      </c>
      <c r="BL35" s="60">
        <f>VLOOKUP($A35,'RevPAR Raw Data'!$B$6:$BE$43,'RevPAR Raw Data'!BB$1,FALSE)</f>
        <v>1.52715545977018</v>
      </c>
      <c r="BM35" s="61">
        <f>VLOOKUP($A35,'RevPAR Raw Data'!$B$6:$BE$43,'RevPAR Raw Data'!BC$1,FALSE)</f>
        <v>3.43440520365544</v>
      </c>
      <c r="BN35" s="62">
        <f>VLOOKUP($A35,'RevPAR Raw Data'!$B$6:$BE$43,'RevPAR Raw Data'!BE$1,FALSE)</f>
        <v>7.7185474520394202</v>
      </c>
    </row>
    <row r="36" spans="1:66" x14ac:dyDescent="0.25">
      <c r="A36" s="78" t="s">
        <v>45</v>
      </c>
      <c r="B36" s="59">
        <f>VLOOKUP($A36,'Occupancy Raw Data'!$B$8:$BE$45,'Occupancy Raw Data'!AG$3,FALSE)</f>
        <v>52.348353552859599</v>
      </c>
      <c r="C36" s="60">
        <f>VLOOKUP($A36,'Occupancy Raw Data'!$B$8:$BE$45,'Occupancy Raw Data'!AH$3,FALSE)</f>
        <v>63.908145580589199</v>
      </c>
      <c r="D36" s="60">
        <f>VLOOKUP($A36,'Occupancy Raw Data'!$B$8:$BE$45,'Occupancy Raw Data'!AI$3,FALSE)</f>
        <v>70.025996533795393</v>
      </c>
      <c r="E36" s="60">
        <f>VLOOKUP($A36,'Occupancy Raw Data'!$B$8:$BE$45,'Occupancy Raw Data'!AJ$3,FALSE)</f>
        <v>71.845753899480002</v>
      </c>
      <c r="F36" s="60">
        <f>VLOOKUP($A36,'Occupancy Raw Data'!$B$8:$BE$45,'Occupancy Raw Data'!AK$3,FALSE)</f>
        <v>68.4922010398613</v>
      </c>
      <c r="G36" s="61">
        <f>VLOOKUP($A36,'Occupancy Raw Data'!$B$8:$BE$45,'Occupancy Raw Data'!AL$3,FALSE)</f>
        <v>65.324090121317099</v>
      </c>
      <c r="H36" s="60">
        <f>VLOOKUP($A36,'Occupancy Raw Data'!$B$8:$BE$45,'Occupancy Raw Data'!AN$3,FALSE)</f>
        <v>82.409012131715699</v>
      </c>
      <c r="I36" s="60">
        <f>VLOOKUP($A36,'Occupancy Raw Data'!$B$8:$BE$45,'Occupancy Raw Data'!AO$3,FALSE)</f>
        <v>83.908145580589206</v>
      </c>
      <c r="J36" s="61">
        <f>VLOOKUP($A36,'Occupancy Raw Data'!$B$8:$BE$45,'Occupancy Raw Data'!AP$3,FALSE)</f>
        <v>83.158578856152502</v>
      </c>
      <c r="K36" s="62">
        <f>VLOOKUP($A36,'Occupancy Raw Data'!$B$8:$BE$45,'Occupancy Raw Data'!AR$3,FALSE)</f>
        <v>70.419658331270099</v>
      </c>
      <c r="M36" s="59">
        <f>VLOOKUP($A36,'Occupancy Raw Data'!$B$8:$BE$45,'Occupancy Raw Data'!AT$3,FALSE)</f>
        <v>-15.309126594700601</v>
      </c>
      <c r="N36" s="60">
        <f>VLOOKUP($A36,'Occupancy Raw Data'!$B$8:$BE$45,'Occupancy Raw Data'!AU$3,FALSE)</f>
        <v>-13.020403349451501</v>
      </c>
      <c r="O36" s="60">
        <f>VLOOKUP($A36,'Occupancy Raw Data'!$B$8:$BE$45,'Occupancy Raw Data'!AV$3,FALSE)</f>
        <v>-9.3346796813642907</v>
      </c>
      <c r="P36" s="60">
        <f>VLOOKUP($A36,'Occupancy Raw Data'!$B$8:$BE$45,'Occupancy Raw Data'!AW$3,FALSE)</f>
        <v>-5.7305287094940303</v>
      </c>
      <c r="Q36" s="60">
        <f>VLOOKUP($A36,'Occupancy Raw Data'!$B$8:$BE$45,'Occupancy Raw Data'!AX$3,FALSE)</f>
        <v>-8.8455772113942999</v>
      </c>
      <c r="R36" s="61">
        <f>VLOOKUP($A36,'Occupancy Raw Data'!$B$8:$BE$45,'Occupancy Raw Data'!AY$3,FALSE)</f>
        <v>-10.2379081231692</v>
      </c>
      <c r="S36" s="60">
        <f>VLOOKUP($A36,'Occupancy Raw Data'!$B$8:$BE$45,'Occupancy Raw Data'!BA$3,FALSE)</f>
        <v>-0.22033364809568701</v>
      </c>
      <c r="T36" s="60">
        <f>VLOOKUP($A36,'Occupancy Raw Data'!$B$8:$BE$45,'Occupancy Raw Data'!BB$3,FALSE)</f>
        <v>-4.8727772865703898</v>
      </c>
      <c r="U36" s="61">
        <f>VLOOKUP($A36,'Occupancy Raw Data'!$B$8:$BE$45,'Occupancy Raw Data'!BC$3,FALSE)</f>
        <v>-2.6230339928970001</v>
      </c>
      <c r="V36" s="62">
        <f>VLOOKUP($A36,'Occupancy Raw Data'!$B$8:$BE$45,'Occupancy Raw Data'!BE$3,FALSE)</f>
        <v>-7.8053840294322603</v>
      </c>
      <c r="X36" s="64">
        <f>VLOOKUP($A36,'ADR Raw Data'!$B$6:$BE$43,'ADR Raw Data'!AG$1,FALSE)</f>
        <v>85.151387932461503</v>
      </c>
      <c r="Y36" s="65">
        <f>VLOOKUP($A36,'ADR Raw Data'!$B$6:$BE$43,'ADR Raw Data'!AH$1,FALSE)</f>
        <v>88.498467850847405</v>
      </c>
      <c r="Z36" s="65">
        <f>VLOOKUP($A36,'ADR Raw Data'!$B$6:$BE$43,'ADR Raw Data'!AI$1,FALSE)</f>
        <v>92.042587291176801</v>
      </c>
      <c r="AA36" s="65">
        <f>VLOOKUP($A36,'ADR Raw Data'!$B$6:$BE$43,'ADR Raw Data'!AJ$1,FALSE)</f>
        <v>92.178364769026601</v>
      </c>
      <c r="AB36" s="65">
        <f>VLOOKUP($A36,'ADR Raw Data'!$B$6:$BE$43,'ADR Raw Data'!AK$1,FALSE)</f>
        <v>90.823231262651802</v>
      </c>
      <c r="AC36" s="66">
        <f>VLOOKUP($A36,'ADR Raw Data'!$B$6:$BE$43,'ADR Raw Data'!AL$1,FALSE)</f>
        <v>90.018824286320694</v>
      </c>
      <c r="AD36" s="65">
        <f>VLOOKUP($A36,'ADR Raw Data'!$B$6:$BE$43,'ADR Raw Data'!AN$1,FALSE)</f>
        <v>108.196670872765</v>
      </c>
      <c r="AE36" s="65">
        <f>VLOOKUP($A36,'ADR Raw Data'!$B$6:$BE$43,'ADR Raw Data'!AO$1,FALSE)</f>
        <v>109.42964224930201</v>
      </c>
      <c r="AF36" s="66">
        <f>VLOOKUP($A36,'ADR Raw Data'!$B$6:$BE$43,'ADR Raw Data'!AP$1,FALSE)</f>
        <v>108.81871337987801</v>
      </c>
      <c r="AG36" s="67">
        <f>VLOOKUP($A36,'ADR Raw Data'!$B$6:$BE$43,'ADR Raw Data'!AR$1,FALSE)</f>
        <v>96.361907196976304</v>
      </c>
      <c r="AI36" s="59">
        <f>VLOOKUP($A36,'ADR Raw Data'!$B$6:$BE$43,'ADR Raw Data'!AT$1,FALSE)</f>
        <v>0.57529638816140105</v>
      </c>
      <c r="AJ36" s="60">
        <f>VLOOKUP($A36,'ADR Raw Data'!$B$6:$BE$43,'ADR Raw Data'!AU$1,FALSE)</f>
        <v>0.83805029687338295</v>
      </c>
      <c r="AK36" s="60">
        <f>VLOOKUP($A36,'ADR Raw Data'!$B$6:$BE$43,'ADR Raw Data'!AV$1,FALSE)</f>
        <v>1.38313623937191</v>
      </c>
      <c r="AL36" s="60">
        <f>VLOOKUP($A36,'ADR Raw Data'!$B$6:$BE$43,'ADR Raw Data'!AW$1,FALSE)</f>
        <v>4.1527359059879796</v>
      </c>
      <c r="AM36" s="60">
        <f>VLOOKUP($A36,'ADR Raw Data'!$B$6:$BE$43,'ADR Raw Data'!AX$1,FALSE)</f>
        <v>2.1052275396183</v>
      </c>
      <c r="AN36" s="61">
        <f>VLOOKUP($A36,'ADR Raw Data'!$B$6:$BE$43,'ADR Raw Data'!AY$1,FALSE)</f>
        <v>1.97115316053017</v>
      </c>
      <c r="AO36" s="60">
        <f>VLOOKUP($A36,'ADR Raw Data'!$B$6:$BE$43,'ADR Raw Data'!BA$1,FALSE)</f>
        <v>6.1616779733021296</v>
      </c>
      <c r="AP36" s="60">
        <f>VLOOKUP($A36,'ADR Raw Data'!$B$6:$BE$43,'ADR Raw Data'!BB$1,FALSE)</f>
        <v>3.9461009298610201</v>
      </c>
      <c r="AQ36" s="61">
        <f>VLOOKUP($A36,'ADR Raw Data'!$B$6:$BE$43,'ADR Raw Data'!BC$1,FALSE)</f>
        <v>4.9853482675904299</v>
      </c>
      <c r="AR36" s="62">
        <f>VLOOKUP($A36,'ADR Raw Data'!$B$6:$BE$43,'ADR Raw Data'!BE$1,FALSE)</f>
        <v>3.4043620132548398</v>
      </c>
      <c r="AT36" s="64">
        <f>VLOOKUP($A36,'RevPAR Raw Data'!$B$6:$BE$43,'RevPAR Raw Data'!AG$1,FALSE)</f>
        <v>44.575349610051902</v>
      </c>
      <c r="AU36" s="65">
        <f>VLOOKUP($A36,'RevPAR Raw Data'!$B$6:$BE$43,'RevPAR Raw Data'!AH$1,FALSE)</f>
        <v>56.557729670710501</v>
      </c>
      <c r="AV36" s="65">
        <f>VLOOKUP($A36,'RevPAR Raw Data'!$B$6:$BE$43,'RevPAR Raw Data'!AI$1,FALSE)</f>
        <v>64.453738986135093</v>
      </c>
      <c r="AW36" s="65">
        <f>VLOOKUP($A36,'RevPAR Raw Data'!$B$6:$BE$43,'RevPAR Raw Data'!AJ$1,FALSE)</f>
        <v>66.2262411005199</v>
      </c>
      <c r="AX36" s="65">
        <f>VLOOKUP($A36,'RevPAR Raw Data'!$B$6:$BE$43,'RevPAR Raw Data'!AK$1,FALSE)</f>
        <v>62.206830147313603</v>
      </c>
      <c r="AY36" s="66">
        <f>VLOOKUP($A36,'RevPAR Raw Data'!$B$6:$BE$43,'RevPAR Raw Data'!AL$1,FALSE)</f>
        <v>58.803977902946201</v>
      </c>
      <c r="AZ36" s="65">
        <f>VLOOKUP($A36,'RevPAR Raw Data'!$B$6:$BE$43,'RevPAR Raw Data'!AN$1,FALSE)</f>
        <v>89.163807625649895</v>
      </c>
      <c r="BA36" s="65">
        <f>VLOOKUP($A36,'RevPAR Raw Data'!$B$6:$BE$43,'RevPAR Raw Data'!AO$1,FALSE)</f>
        <v>91.820383526862997</v>
      </c>
      <c r="BB36" s="66">
        <f>VLOOKUP($A36,'RevPAR Raw Data'!$B$6:$BE$43,'RevPAR Raw Data'!AP$1,FALSE)</f>
        <v>90.492095576256403</v>
      </c>
      <c r="BC36" s="67">
        <f>VLOOKUP($A36,'RevPAR Raw Data'!$B$6:$BE$43,'RevPAR Raw Data'!AR$1,FALSE)</f>
        <v>67.857725809606293</v>
      </c>
      <c r="BE36" s="59">
        <f>VLOOKUP($A36,'RevPAR Raw Data'!$B$6:$BE$43,'RevPAR Raw Data'!AT$1,FALSE)</f>
        <v>-14.8219030588976</v>
      </c>
      <c r="BF36" s="60">
        <f>VLOOKUP($A36,'RevPAR Raw Data'!$B$6:$BE$43,'RevPAR Raw Data'!AU$1,FALSE)</f>
        <v>-12.291470581502301</v>
      </c>
      <c r="BG36" s="60">
        <f>VLOOKUP($A36,'RevPAR Raw Data'!$B$6:$BE$43,'RevPAR Raw Data'!AV$1,FALSE)</f>
        <v>-8.0806547794946209</v>
      </c>
      <c r="BH36" s="60">
        <f>VLOOKUP($A36,'RevPAR Raw Data'!$B$6:$BE$43,'RevPAR Raw Data'!AW$1,FALSE)</f>
        <v>-1.81576652682815</v>
      </c>
      <c r="BI36" s="60">
        <f>VLOOKUP($A36,'RevPAR Raw Data'!$B$6:$BE$43,'RevPAR Raw Data'!AX$1,FALSE)</f>
        <v>-6.9265691992684699</v>
      </c>
      <c r="BJ36" s="61">
        <f>VLOOKUP($A36,'RevPAR Raw Data'!$B$6:$BE$43,'RevPAR Raw Data'!AY$1,FALSE)</f>
        <v>-8.4685598121811001</v>
      </c>
      <c r="BK36" s="60">
        <f>VLOOKUP($A36,'RevPAR Raw Data'!$B$6:$BE$43,'RevPAR Raw Data'!BA$1,FALSE)</f>
        <v>5.9277680753439599</v>
      </c>
      <c r="BL36" s="60">
        <f>VLOOKUP($A36,'RevPAR Raw Data'!$B$6:$BE$43,'RevPAR Raw Data'!BB$1,FALSE)</f>
        <v>-1.11896106652477</v>
      </c>
      <c r="BM36" s="61">
        <f>VLOOKUP($A36,'RevPAR Raw Data'!$B$6:$BE$43,'RevPAR Raw Data'!BC$1,FALSE)</f>
        <v>2.23154689497022</v>
      </c>
      <c r="BN36" s="62">
        <f>VLOOKUP($A36,'RevPAR Raw Data'!$B$6:$BE$43,'RevPAR Raw Data'!BE$1,FALSE)</f>
        <v>-4.6667455450640603</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Data'!$B$8:$BE$45,'Occupancy Raw Data'!AG$3,FALSE)</f>
        <v>49.810229074592598</v>
      </c>
      <c r="C39" s="60">
        <f>VLOOKUP($A39,'Occupancy Raw Data'!$B$8:$BE$45,'Occupancy Raw Data'!AH$3,FALSE)</f>
        <v>60.027495698525598</v>
      </c>
      <c r="D39" s="60">
        <f>VLOOKUP($A39,'Occupancy Raw Data'!$B$8:$BE$45,'Occupancy Raw Data'!AI$3,FALSE)</f>
        <v>66.827198812455705</v>
      </c>
      <c r="E39" s="60">
        <f>VLOOKUP($A39,'Occupancy Raw Data'!$B$8:$BE$45,'Occupancy Raw Data'!AJ$3,FALSE)</f>
        <v>68.347896494720104</v>
      </c>
      <c r="F39" s="60">
        <f>VLOOKUP($A39,'Occupancy Raw Data'!$B$8:$BE$45,'Occupancy Raw Data'!AK$3,FALSE)</f>
        <v>65.513140582301503</v>
      </c>
      <c r="G39" s="61">
        <f>VLOOKUP($A39,'Occupancy Raw Data'!$B$8:$BE$45,'Occupancy Raw Data'!AL$3,FALSE)</f>
        <v>62.1051921325191</v>
      </c>
      <c r="H39" s="60">
        <f>VLOOKUP($A39,'Occupancy Raw Data'!$B$8:$BE$45,'Occupancy Raw Data'!AN$3,FALSE)</f>
        <v>74.877703181404101</v>
      </c>
      <c r="I39" s="60">
        <f>VLOOKUP($A39,'Occupancy Raw Data'!$B$8:$BE$45,'Occupancy Raw Data'!AO$3,FALSE)</f>
        <v>74.808542221922295</v>
      </c>
      <c r="J39" s="61">
        <f>VLOOKUP($A39,'Occupancy Raw Data'!$B$8:$BE$45,'Occupancy Raw Data'!AP$3,FALSE)</f>
        <v>74.843122701663205</v>
      </c>
      <c r="K39" s="62">
        <f>VLOOKUP($A39,'Occupancy Raw Data'!$B$8:$BE$45,'Occupancy Raw Data'!AR$3,FALSE)</f>
        <v>65.744600866560305</v>
      </c>
      <c r="M39" s="59">
        <f>VLOOKUP($A39,'Occupancy Raw Data'!$B$8:$BE$45,'Occupancy Raw Data'!AT$3,FALSE)</f>
        <v>-10.173595158854001</v>
      </c>
      <c r="N39" s="60">
        <f>VLOOKUP($A39,'Occupancy Raw Data'!$B$8:$BE$45,'Occupancy Raw Data'!AU$3,FALSE)</f>
        <v>-7.8563143781361404</v>
      </c>
      <c r="O39" s="60">
        <f>VLOOKUP($A39,'Occupancy Raw Data'!$B$8:$BE$45,'Occupancy Raw Data'!AV$3,FALSE)</f>
        <v>-3.1309042080332898</v>
      </c>
      <c r="P39" s="60">
        <f>VLOOKUP($A39,'Occupancy Raw Data'!$B$8:$BE$45,'Occupancy Raw Data'!AW$3,FALSE)</f>
        <v>-1.95363243255454</v>
      </c>
      <c r="Q39" s="60">
        <f>VLOOKUP($A39,'Occupancy Raw Data'!$B$8:$BE$45,'Occupancy Raw Data'!AX$3,FALSE)</f>
        <v>-7.1409812803645201</v>
      </c>
      <c r="R39" s="61">
        <f>VLOOKUP($A39,'Occupancy Raw Data'!$B$8:$BE$45,'Occupancy Raw Data'!AY$3,FALSE)</f>
        <v>-5.8570812758297599</v>
      </c>
      <c r="S39" s="60">
        <f>VLOOKUP($A39,'Occupancy Raw Data'!$B$8:$BE$45,'Occupancy Raw Data'!BA$3,FALSE)</f>
        <v>-6.2440756512087701</v>
      </c>
      <c r="T39" s="60">
        <f>VLOOKUP($A39,'Occupancy Raw Data'!$B$8:$BE$45,'Occupancy Raw Data'!BB$3,FALSE)</f>
        <v>-9.0583700248801708</v>
      </c>
      <c r="U39" s="61">
        <f>VLOOKUP($A39,'Occupancy Raw Data'!$B$8:$BE$45,'Occupancy Raw Data'!BC$3,FALSE)</f>
        <v>-7.6720139683974402</v>
      </c>
      <c r="V39" s="62">
        <f>VLOOKUP($A39,'Occupancy Raw Data'!$B$8:$BE$45,'Occupancy Raw Data'!BE$3,FALSE)</f>
        <v>-6.4551769771086596</v>
      </c>
      <c r="X39" s="64">
        <f>VLOOKUP($A39,'ADR Raw Data'!$B$6:$BE$43,'ADR Raw Data'!AG$1,FALSE)</f>
        <v>102.968708874477</v>
      </c>
      <c r="Y39" s="65">
        <f>VLOOKUP($A39,'ADR Raw Data'!$B$6:$BE$43,'ADR Raw Data'!AH$1,FALSE)</f>
        <v>106.269622880105</v>
      </c>
      <c r="Z39" s="65">
        <f>VLOOKUP($A39,'ADR Raw Data'!$B$6:$BE$43,'ADR Raw Data'!AI$1,FALSE)</f>
        <v>109.958326707306</v>
      </c>
      <c r="AA39" s="65">
        <f>VLOOKUP($A39,'ADR Raw Data'!$B$6:$BE$43,'ADR Raw Data'!AJ$1,FALSE)</f>
        <v>111.02725763858</v>
      </c>
      <c r="AB39" s="65">
        <f>VLOOKUP($A39,'ADR Raw Data'!$B$6:$BE$43,'ADR Raw Data'!AK$1,FALSE)</f>
        <v>113.574594013517</v>
      </c>
      <c r="AC39" s="66">
        <f>VLOOKUP($A39,'ADR Raw Data'!$B$6:$BE$43,'ADR Raw Data'!AL$1,FALSE)</f>
        <v>109.12230672077099</v>
      </c>
      <c r="AD39" s="65">
        <f>VLOOKUP($A39,'ADR Raw Data'!$B$6:$BE$43,'ADR Raw Data'!AN$1,FALSE)</f>
        <v>147.18161053414099</v>
      </c>
      <c r="AE39" s="65">
        <f>VLOOKUP($A39,'ADR Raw Data'!$B$6:$BE$43,'ADR Raw Data'!AO$1,FALSE)</f>
        <v>146.49713831514299</v>
      </c>
      <c r="AF39" s="66">
        <f>VLOOKUP($A39,'ADR Raw Data'!$B$6:$BE$43,'ADR Raw Data'!AP$1,FALSE)</f>
        <v>146.83953255124601</v>
      </c>
      <c r="AG39" s="67">
        <f>VLOOKUP($A39,'ADR Raw Data'!$B$6:$BE$43,'ADR Raw Data'!AR$1,FALSE)</f>
        <v>121.390016805767</v>
      </c>
      <c r="AI39" s="59">
        <f>VLOOKUP($A39,'ADR Raw Data'!$B$6:$BE$43,'ADR Raw Data'!AT$1,FALSE)</f>
        <v>5.8139994054879303</v>
      </c>
      <c r="AJ39" s="60">
        <f>VLOOKUP($A39,'ADR Raw Data'!$B$6:$BE$43,'ADR Raw Data'!AU$1,FALSE)</f>
        <v>8.6821922911193905</v>
      </c>
      <c r="AK39" s="60">
        <f>VLOOKUP($A39,'ADR Raw Data'!$B$6:$BE$43,'ADR Raw Data'!AV$1,FALSE)</f>
        <v>8.9521345057110402</v>
      </c>
      <c r="AL39" s="60">
        <f>VLOOKUP($A39,'ADR Raw Data'!$B$6:$BE$43,'ADR Raw Data'!AW$1,FALSE)</f>
        <v>9.3127373567171094</v>
      </c>
      <c r="AM39" s="60">
        <f>VLOOKUP($A39,'ADR Raw Data'!$B$6:$BE$43,'ADR Raw Data'!AX$1,FALSE)</f>
        <v>8.4292333496852692</v>
      </c>
      <c r="AN39" s="61">
        <f>VLOOKUP($A39,'ADR Raw Data'!$B$6:$BE$43,'ADR Raw Data'!AY$1,FALSE)</f>
        <v>8.41850871770278</v>
      </c>
      <c r="AO39" s="60">
        <f>VLOOKUP($A39,'ADR Raw Data'!$B$6:$BE$43,'ADR Raw Data'!BA$1,FALSE)</f>
        <v>12.573548639706701</v>
      </c>
      <c r="AP39" s="60">
        <f>VLOOKUP($A39,'ADR Raw Data'!$B$6:$BE$43,'ADR Raw Data'!BB$1,FALSE)</f>
        <v>9.3167281125845296</v>
      </c>
      <c r="AQ39" s="61">
        <f>VLOOKUP($A39,'ADR Raw Data'!$B$6:$BE$43,'ADR Raw Data'!BC$1,FALSE)</f>
        <v>10.904918123543901</v>
      </c>
      <c r="AR39" s="62">
        <f>VLOOKUP($A39,'ADR Raw Data'!$B$6:$BE$43,'ADR Raw Data'!BE$1,FALSE)</f>
        <v>9.2493589266110501</v>
      </c>
      <c r="AT39" s="64">
        <f>VLOOKUP($A39,'RevPAR Raw Data'!$B$6:$BE$43,'RevPAR Raw Data'!AG$1,FALSE)</f>
        <v>51.288949765527398</v>
      </c>
      <c r="AU39" s="65">
        <f>VLOOKUP($A39,'RevPAR Raw Data'!$B$6:$BE$43,'RevPAR Raw Data'!AH$1,FALSE)</f>
        <v>63.790993303194803</v>
      </c>
      <c r="AV39" s="65">
        <f>VLOOKUP($A39,'RevPAR Raw Data'!$B$6:$BE$43,'RevPAR Raw Data'!AI$1,FALSE)</f>
        <v>73.482069599541106</v>
      </c>
      <c r="AW39" s="65">
        <f>VLOOKUP($A39,'RevPAR Raw Data'!$B$6:$BE$43,'RevPAR Raw Data'!AJ$1,FALSE)</f>
        <v>75.884795131743104</v>
      </c>
      <c r="AX39" s="65">
        <f>VLOOKUP($A39,'RevPAR Raw Data'!$B$6:$BE$43,'RevPAR Raw Data'!AK$1,FALSE)</f>
        <v>74.4062834418541</v>
      </c>
      <c r="AY39" s="66">
        <f>VLOOKUP($A39,'RevPAR Raw Data'!$B$6:$BE$43,'RevPAR Raw Data'!AL$1,FALSE)</f>
        <v>67.770618248372102</v>
      </c>
      <c r="AZ39" s="65">
        <f>VLOOKUP($A39,'RevPAR Raw Data'!$B$6:$BE$43,'RevPAR Raw Data'!AN$1,FALSE)</f>
        <v>110.206209473364</v>
      </c>
      <c r="BA39" s="65">
        <f>VLOOKUP($A39,'RevPAR Raw Data'!$B$6:$BE$43,'RevPAR Raw Data'!AO$1,FALSE)</f>
        <v>109.592373570392</v>
      </c>
      <c r="BB39" s="66">
        <f>VLOOKUP($A39,'RevPAR Raw Data'!$B$6:$BE$43,'RevPAR Raw Data'!AP$1,FALSE)</f>
        <v>109.899291521878</v>
      </c>
      <c r="BC39" s="67">
        <f>VLOOKUP($A39,'RevPAR Raw Data'!$B$6:$BE$43,'RevPAR Raw Data'!AR$1,FALSE)</f>
        <v>79.807382040802494</v>
      </c>
      <c r="BE39" s="59">
        <f>VLOOKUP($A39,'RevPAR Raw Data'!$B$6:$BE$43,'RevPAR Raw Data'!AT$1,FALSE)</f>
        <v>-4.9510885154186397</v>
      </c>
      <c r="BF39" s="60">
        <f>VLOOKUP($A39,'RevPAR Raw Data'!$B$6:$BE$43,'RevPAR Raw Data'!AU$1,FALSE)</f>
        <v>0.14377759167860599</v>
      </c>
      <c r="BG39" s="60">
        <f>VLOOKUP($A39,'RevPAR Raw Data'!$B$6:$BE$43,'RevPAR Raw Data'!AV$1,FALSE)</f>
        <v>5.5409475417296399</v>
      </c>
      <c r="BH39" s="60">
        <f>VLOOKUP($A39,'RevPAR Raw Data'!$B$6:$BE$43,'RevPAR Raw Data'!AW$1,FALSE)</f>
        <v>7.17716826680312</v>
      </c>
      <c r="BI39" s="60">
        <f>VLOOKUP($A39,'RevPAR Raw Data'!$B$6:$BE$43,'RevPAR Raw Data'!AX$1,FALSE)</f>
        <v>0.68632209374148201</v>
      </c>
      <c r="BJ39" s="61">
        <f>VLOOKUP($A39,'RevPAR Raw Data'!$B$6:$BE$43,'RevPAR Raw Data'!AY$1,FALSE)</f>
        <v>2.0683485440643499</v>
      </c>
      <c r="BK39" s="60">
        <f>VLOOKUP($A39,'RevPAR Raw Data'!$B$6:$BE$43,'RevPAR Raw Data'!BA$1,FALSE)</f>
        <v>5.5443710993931097</v>
      </c>
      <c r="BL39" s="60">
        <f>VLOOKUP($A39,'RevPAR Raw Data'!$B$6:$BE$43,'RevPAR Raw Data'!BB$1,FALSE)</f>
        <v>-0.58558561894558003</v>
      </c>
      <c r="BM39" s="61">
        <f>VLOOKUP($A39,'RevPAR Raw Data'!$B$6:$BE$43,'RevPAR Raw Data'!BC$1,FALSE)</f>
        <v>2.3962773134659501</v>
      </c>
      <c r="BN39" s="62">
        <f>VLOOKUP($A39,'RevPAR Raw Data'!$B$6:$BE$43,'RevPAR Raw Data'!BE$1,FALSE)</f>
        <v>2.1971194615416398</v>
      </c>
    </row>
    <row r="40" spans="1:66" x14ac:dyDescent="0.25">
      <c r="A40" s="81" t="s">
        <v>79</v>
      </c>
      <c r="B40" s="59">
        <f>VLOOKUP($A40,'Occupancy Raw Data'!$B$8:$BE$45,'Occupancy Raw Data'!AG$3,FALSE)</f>
        <v>48.282265552460501</v>
      </c>
      <c r="C40" s="60">
        <f>VLOOKUP($A40,'Occupancy Raw Data'!$B$8:$BE$45,'Occupancy Raw Data'!AH$3,FALSE)</f>
        <v>59.006499535747402</v>
      </c>
      <c r="D40" s="60">
        <f>VLOOKUP($A40,'Occupancy Raw Data'!$B$8:$BE$45,'Occupancy Raw Data'!AI$3,FALSE)</f>
        <v>63.254410399257097</v>
      </c>
      <c r="E40" s="60">
        <f>VLOOKUP($A40,'Occupancy Raw Data'!$B$8:$BE$45,'Occupancy Raw Data'!AJ$3,FALSE)</f>
        <v>63.440111420612801</v>
      </c>
      <c r="F40" s="60">
        <f>VLOOKUP($A40,'Occupancy Raw Data'!$B$8:$BE$45,'Occupancy Raw Data'!AK$3,FALSE)</f>
        <v>58.217270194986</v>
      </c>
      <c r="G40" s="61">
        <f>VLOOKUP($A40,'Occupancy Raw Data'!$B$8:$BE$45,'Occupancy Raw Data'!AL$3,FALSE)</f>
        <v>58.440111420612801</v>
      </c>
      <c r="H40" s="60">
        <f>VLOOKUP($A40,'Occupancy Raw Data'!$B$8:$BE$45,'Occupancy Raw Data'!AN$3,FALSE)</f>
        <v>65.134633240482799</v>
      </c>
      <c r="I40" s="60">
        <f>VLOOKUP($A40,'Occupancy Raw Data'!$B$8:$BE$45,'Occupancy Raw Data'!AO$3,FALSE)</f>
        <v>65.320334261838397</v>
      </c>
      <c r="J40" s="61">
        <f>VLOOKUP($A40,'Occupancy Raw Data'!$B$8:$BE$45,'Occupancy Raw Data'!AP$3,FALSE)</f>
        <v>65.227483751160605</v>
      </c>
      <c r="K40" s="62">
        <f>VLOOKUP($A40,'Occupancy Raw Data'!$B$8:$BE$45,'Occupancy Raw Data'!AR$3,FALSE)</f>
        <v>60.379360657912102</v>
      </c>
      <c r="M40" s="59">
        <f>VLOOKUP($A40,'Occupancy Raw Data'!$B$8:$BE$45,'Occupancy Raw Data'!AT$3,FALSE)</f>
        <v>-2.3015500234852002</v>
      </c>
      <c r="N40" s="60">
        <f>VLOOKUP($A40,'Occupancy Raw Data'!$B$8:$BE$45,'Occupancy Raw Data'!AU$3,FALSE)</f>
        <v>-5.3963528098250801</v>
      </c>
      <c r="O40" s="60">
        <f>VLOOKUP($A40,'Occupancy Raw Data'!$B$8:$BE$45,'Occupancy Raw Data'!AV$3,FALSE)</f>
        <v>-4.3524043524043501</v>
      </c>
      <c r="P40" s="60">
        <f>VLOOKUP($A40,'Occupancy Raw Data'!$B$8:$BE$45,'Occupancy Raw Data'!AW$3,FALSE)</f>
        <v>-3.8353272343420102</v>
      </c>
      <c r="Q40" s="60">
        <f>VLOOKUP($A40,'Occupancy Raw Data'!$B$8:$BE$45,'Occupancy Raw Data'!AX$3,FALSE)</f>
        <v>-8.8331515812431807</v>
      </c>
      <c r="R40" s="61">
        <f>VLOOKUP($A40,'Occupancy Raw Data'!$B$8:$BE$45,'Occupancy Raw Data'!AY$3,FALSE)</f>
        <v>-5.0535525720319798</v>
      </c>
      <c r="S40" s="60">
        <f>VLOOKUP($A40,'Occupancy Raw Data'!$B$8:$BE$45,'Occupancy Raw Data'!BA$3,FALSE)</f>
        <v>-2.6370575988896499</v>
      </c>
      <c r="T40" s="60">
        <f>VLOOKUP($A40,'Occupancy Raw Data'!$B$8:$BE$45,'Occupancy Raw Data'!BB$3,FALSE)</f>
        <v>-6.7903279231533604</v>
      </c>
      <c r="U40" s="61">
        <f>VLOOKUP($A40,'Occupancy Raw Data'!$B$8:$BE$45,'Occupancy Raw Data'!BC$3,FALSE)</f>
        <v>-4.7619047619047601</v>
      </c>
      <c r="V40" s="62">
        <f>VLOOKUP($A40,'Occupancy Raw Data'!$B$8:$BE$45,'Occupancy Raw Data'!BE$3,FALSE)</f>
        <v>-4.96372462028289</v>
      </c>
      <c r="X40" s="64">
        <f>VLOOKUP($A40,'ADR Raw Data'!$B$6:$BE$43,'ADR Raw Data'!AG$1,FALSE)</f>
        <v>97.972903846153798</v>
      </c>
      <c r="Y40" s="65">
        <f>VLOOKUP($A40,'ADR Raw Data'!$B$6:$BE$43,'ADR Raw Data'!AH$1,FALSE)</f>
        <v>96.318151062155707</v>
      </c>
      <c r="Z40" s="65">
        <f>VLOOKUP($A40,'ADR Raw Data'!$B$6:$BE$43,'ADR Raw Data'!AI$1,FALSE)</f>
        <v>98.038719266054997</v>
      </c>
      <c r="AA40" s="65">
        <f>VLOOKUP($A40,'ADR Raw Data'!$B$6:$BE$43,'ADR Raw Data'!AJ$1,FALSE)</f>
        <v>98.8256970362239</v>
      </c>
      <c r="AB40" s="65">
        <f>VLOOKUP($A40,'ADR Raw Data'!$B$6:$BE$43,'ADR Raw Data'!AK$1,FALSE)</f>
        <v>103.171949760765</v>
      </c>
      <c r="AC40" s="66">
        <f>VLOOKUP($A40,'ADR Raw Data'!$B$6:$BE$43,'ADR Raw Data'!AL$1,FALSE)</f>
        <v>98.873988719415294</v>
      </c>
      <c r="AD40" s="65">
        <f>VLOOKUP($A40,'ADR Raw Data'!$B$6:$BE$43,'ADR Raw Data'!AN$1,FALSE)</f>
        <v>128.000702066999</v>
      </c>
      <c r="AE40" s="65">
        <f>VLOOKUP($A40,'ADR Raw Data'!$B$6:$BE$43,'ADR Raw Data'!AO$1,FALSE)</f>
        <v>131.944257285003</v>
      </c>
      <c r="AF40" s="66">
        <f>VLOOKUP($A40,'ADR Raw Data'!$B$6:$BE$43,'ADR Raw Data'!AP$1,FALSE)</f>
        <v>129.97528647686801</v>
      </c>
      <c r="AG40" s="67">
        <f>VLOOKUP($A40,'ADR Raw Data'!$B$6:$BE$43,'ADR Raw Data'!AR$1,FALSE)</f>
        <v>108.473576449912</v>
      </c>
      <c r="AI40" s="59">
        <f>VLOOKUP($A40,'ADR Raw Data'!$B$6:$BE$43,'ADR Raw Data'!AT$1,FALSE)</f>
        <v>1.25863477485057</v>
      </c>
      <c r="AJ40" s="60">
        <f>VLOOKUP($A40,'ADR Raw Data'!$B$6:$BE$43,'ADR Raw Data'!AU$1,FALSE)</f>
        <v>-0.51744855556262803</v>
      </c>
      <c r="AK40" s="60">
        <f>VLOOKUP($A40,'ADR Raw Data'!$B$6:$BE$43,'ADR Raw Data'!AV$1,FALSE)</f>
        <v>-1.0825262285347499</v>
      </c>
      <c r="AL40" s="60">
        <f>VLOOKUP($A40,'ADR Raw Data'!$B$6:$BE$43,'ADR Raw Data'!AW$1,FALSE)</f>
        <v>-1.8206423409952499</v>
      </c>
      <c r="AM40" s="60">
        <f>VLOOKUP($A40,'ADR Raw Data'!$B$6:$BE$43,'ADR Raw Data'!AX$1,FALSE)</f>
        <v>0.74008556012189597</v>
      </c>
      <c r="AN40" s="61">
        <f>VLOOKUP($A40,'ADR Raw Data'!$B$6:$BE$43,'ADR Raw Data'!AY$1,FALSE)</f>
        <v>-0.41435171691049799</v>
      </c>
      <c r="AO40" s="60">
        <f>VLOOKUP($A40,'ADR Raw Data'!$B$6:$BE$43,'ADR Raw Data'!BA$1,FALSE)</f>
        <v>4.2628627985771796</v>
      </c>
      <c r="AP40" s="60">
        <f>VLOOKUP($A40,'ADR Raw Data'!$B$6:$BE$43,'ADR Raw Data'!BB$1,FALSE)</f>
        <v>7.8775335201974404</v>
      </c>
      <c r="AQ40" s="61">
        <f>VLOOKUP($A40,'ADR Raw Data'!$B$6:$BE$43,'ADR Raw Data'!BC$1,FALSE)</f>
        <v>6.0737133622197197</v>
      </c>
      <c r="AR40" s="62">
        <f>VLOOKUP($A40,'ADR Raw Data'!$B$6:$BE$43,'ADR Raw Data'!BE$1,FALSE)</f>
        <v>1.90510396569853</v>
      </c>
      <c r="AT40" s="64">
        <f>VLOOKUP($A40,'RevPAR Raw Data'!$B$6:$BE$43,'RevPAR Raw Data'!AG$1,FALSE)</f>
        <v>47.3035376044568</v>
      </c>
      <c r="AU40" s="65">
        <f>VLOOKUP($A40,'RevPAR Raw Data'!$B$6:$BE$43,'RevPAR Raw Data'!AH$1,FALSE)</f>
        <v>56.833969359331398</v>
      </c>
      <c r="AV40" s="65">
        <f>VLOOKUP($A40,'RevPAR Raw Data'!$B$6:$BE$43,'RevPAR Raw Data'!AI$1,FALSE)</f>
        <v>62.013813834726001</v>
      </c>
      <c r="AW40" s="65">
        <f>VLOOKUP($A40,'RevPAR Raw Data'!$B$6:$BE$43,'RevPAR Raw Data'!AJ$1,FALSE)</f>
        <v>62.695132311977702</v>
      </c>
      <c r="AX40" s="65">
        <f>VLOOKUP($A40,'RevPAR Raw Data'!$B$6:$BE$43,'RevPAR Raw Data'!AK$1,FALSE)</f>
        <v>60.063892757660099</v>
      </c>
      <c r="AY40" s="66">
        <f>VLOOKUP($A40,'RevPAR Raw Data'!$B$6:$BE$43,'RevPAR Raw Data'!AL$1,FALSE)</f>
        <v>57.782069173630397</v>
      </c>
      <c r="AZ40" s="65">
        <f>VLOOKUP($A40,'RevPAR Raw Data'!$B$6:$BE$43,'RevPAR Raw Data'!AN$1,FALSE)</f>
        <v>83.3727878365831</v>
      </c>
      <c r="BA40" s="65">
        <f>VLOOKUP($A40,'RevPAR Raw Data'!$B$6:$BE$43,'RevPAR Raw Data'!AO$1,FALSE)</f>
        <v>86.1864298978644</v>
      </c>
      <c r="BB40" s="66">
        <f>VLOOKUP($A40,'RevPAR Raw Data'!$B$6:$BE$43,'RevPAR Raw Data'!AP$1,FALSE)</f>
        <v>84.7796088672237</v>
      </c>
      <c r="BC40" s="67">
        <f>VLOOKUP($A40,'RevPAR Raw Data'!$B$6:$BE$43,'RevPAR Raw Data'!AR$1,FALSE)</f>
        <v>65.495651943228495</v>
      </c>
      <c r="BE40" s="59">
        <f>VLOOKUP($A40,'RevPAR Raw Data'!$B$6:$BE$43,'RevPAR Raw Data'!AT$1,FALSE)</f>
        <v>-1.07188335759079</v>
      </c>
      <c r="BF40" s="60">
        <f>VLOOKUP($A40,'RevPAR Raw Data'!$B$6:$BE$43,'RevPAR Raw Data'!AU$1,FALSE)</f>
        <v>-5.8858780157202002</v>
      </c>
      <c r="BG40" s="60">
        <f>VLOOKUP($A40,'RevPAR Raw Data'!$B$6:$BE$43,'RevPAR Raw Data'!AV$1,FALSE)</f>
        <v>-5.3878146622524401</v>
      </c>
      <c r="BH40" s="60">
        <f>VLOOKUP($A40,'RevPAR Raw Data'!$B$6:$BE$43,'RevPAR Raw Data'!AW$1,FALSE)</f>
        <v>-5.5861419837931097</v>
      </c>
      <c r="BI40" s="60">
        <f>VLOOKUP($A40,'RevPAR Raw Data'!$B$6:$BE$43,'RevPAR Raw Data'!AX$1,FALSE)</f>
        <v>-8.1584389004777407</v>
      </c>
      <c r="BJ40" s="61">
        <f>VLOOKUP($A40,'RevPAR Raw Data'!$B$6:$BE$43,'RevPAR Raw Data'!AY$1,FALSE)</f>
        <v>-5.4469648070952896</v>
      </c>
      <c r="BK40" s="60">
        <f>VLOOKUP($A40,'RevPAR Raw Data'!$B$6:$BE$43,'RevPAR Raw Data'!BA$1,FALSE)</f>
        <v>1.5133910523273999</v>
      </c>
      <c r="BL40" s="60">
        <f>VLOOKUP($A40,'RevPAR Raw Data'!$B$6:$BE$43,'RevPAR Raw Data'!BB$1,FALSE)</f>
        <v>0.55229523876635001</v>
      </c>
      <c r="BM40" s="61">
        <f>VLOOKUP($A40,'RevPAR Raw Data'!$B$6:$BE$43,'RevPAR Raw Data'!BC$1,FALSE)</f>
        <v>1.0225841544949701</v>
      </c>
      <c r="BN40" s="62">
        <f>VLOOKUP($A40,'RevPAR Raw Data'!$B$6:$BE$43,'RevPAR Raw Data'!BE$1,FALSE)</f>
        <v>-3.1531847691717201</v>
      </c>
    </row>
    <row r="41" spans="1:66" x14ac:dyDescent="0.25">
      <c r="A41" s="81" t="s">
        <v>80</v>
      </c>
      <c r="B41" s="59">
        <f>VLOOKUP($A41,'Occupancy Raw Data'!$B$8:$BE$45,'Occupancy Raw Data'!AG$3,FALSE)</f>
        <v>44.739676840215402</v>
      </c>
      <c r="C41" s="60">
        <f>VLOOKUP($A41,'Occupancy Raw Data'!$B$8:$BE$45,'Occupancy Raw Data'!AH$3,FALSE)</f>
        <v>53.931777378814999</v>
      </c>
      <c r="D41" s="60">
        <f>VLOOKUP($A41,'Occupancy Raw Data'!$B$8:$BE$45,'Occupancy Raw Data'!AI$3,FALSE)</f>
        <v>57.7781811581049</v>
      </c>
      <c r="E41" s="60">
        <f>VLOOKUP($A41,'Occupancy Raw Data'!$B$8:$BE$45,'Occupancy Raw Data'!AJ$3,FALSE)</f>
        <v>58.794699582501302</v>
      </c>
      <c r="F41" s="60">
        <f>VLOOKUP($A41,'Occupancy Raw Data'!$B$8:$BE$45,'Occupancy Raw Data'!AK$3,FALSE)</f>
        <v>55.200580867671</v>
      </c>
      <c r="G41" s="61">
        <f>VLOOKUP($A41,'Occupancy Raw Data'!$B$8:$BE$45,'Occupancy Raw Data'!AL$3,FALSE)</f>
        <v>54.068023276827901</v>
      </c>
      <c r="H41" s="60">
        <f>VLOOKUP($A41,'Occupancy Raw Data'!$B$8:$BE$45,'Occupancy Raw Data'!AN$3,FALSE)</f>
        <v>62.007623888182898</v>
      </c>
      <c r="I41" s="60">
        <f>VLOOKUP($A41,'Occupancy Raw Data'!$B$8:$BE$45,'Occupancy Raw Data'!AO$3,FALSE)</f>
        <v>64.8575058994372</v>
      </c>
      <c r="J41" s="61">
        <f>VLOOKUP($A41,'Occupancy Raw Data'!$B$8:$BE$45,'Occupancy Raw Data'!AP$3,FALSE)</f>
        <v>63.432564893810103</v>
      </c>
      <c r="K41" s="62">
        <f>VLOOKUP($A41,'Occupancy Raw Data'!$B$8:$BE$45,'Occupancy Raw Data'!AR$3,FALSE)</f>
        <v>56.7351686700271</v>
      </c>
      <c r="M41" s="59">
        <f>VLOOKUP($A41,'Occupancy Raw Data'!$B$8:$BE$45,'Occupancy Raw Data'!AT$3,FALSE)</f>
        <v>2.3942527376752998</v>
      </c>
      <c r="N41" s="60">
        <f>VLOOKUP($A41,'Occupancy Raw Data'!$B$8:$BE$45,'Occupancy Raw Data'!AU$3,FALSE)</f>
        <v>-1.38617838366846</v>
      </c>
      <c r="O41" s="60">
        <f>VLOOKUP($A41,'Occupancy Raw Data'!$B$8:$BE$45,'Occupancy Raw Data'!AV$3,FALSE)</f>
        <v>1.44614181380023</v>
      </c>
      <c r="P41" s="60">
        <f>VLOOKUP($A41,'Occupancy Raw Data'!$B$8:$BE$45,'Occupancy Raw Data'!AW$3,FALSE)</f>
        <v>5.5486157250183696</v>
      </c>
      <c r="Q41" s="60">
        <f>VLOOKUP($A41,'Occupancy Raw Data'!$B$8:$BE$45,'Occupancy Raw Data'!AX$3,FALSE)</f>
        <v>2.3251369028852702</v>
      </c>
      <c r="R41" s="61">
        <f>VLOOKUP($A41,'Occupancy Raw Data'!$B$8:$BE$45,'Occupancy Raw Data'!AY$3,FALSE)</f>
        <v>2.0565782544786999</v>
      </c>
      <c r="S41" s="60">
        <f>VLOOKUP($A41,'Occupancy Raw Data'!$B$8:$BE$45,'Occupancy Raw Data'!BA$3,FALSE)</f>
        <v>2.39997503387626</v>
      </c>
      <c r="T41" s="60">
        <f>VLOOKUP($A41,'Occupancy Raw Data'!$B$8:$BE$45,'Occupancy Raw Data'!BB$3,FALSE)</f>
        <v>1.7666036613551801</v>
      </c>
      <c r="U41" s="61">
        <f>VLOOKUP($A41,'Occupancy Raw Data'!$B$8:$BE$45,'Occupancy Raw Data'!BC$3,FALSE)</f>
        <v>2.07519349379236</v>
      </c>
      <c r="V41" s="62">
        <f>VLOOKUP($A41,'Occupancy Raw Data'!$B$8:$BE$45,'Occupancy Raw Data'!BE$3,FALSE)</f>
        <v>2.0544144159898399</v>
      </c>
      <c r="X41" s="64">
        <f>VLOOKUP($A41,'ADR Raw Data'!$B$6:$BE$43,'ADR Raw Data'!AG$1,FALSE)</f>
        <v>110.27198635633999</v>
      </c>
      <c r="Y41" s="65">
        <f>VLOOKUP($A41,'ADR Raw Data'!$B$6:$BE$43,'ADR Raw Data'!AH$1,FALSE)</f>
        <v>108.11645472703</v>
      </c>
      <c r="Z41" s="65">
        <f>VLOOKUP($A41,'ADR Raw Data'!$B$6:$BE$43,'ADR Raw Data'!AI$1,FALSE)</f>
        <v>108.044671693371</v>
      </c>
      <c r="AA41" s="65">
        <f>VLOOKUP($A41,'ADR Raw Data'!$B$6:$BE$43,'ADR Raw Data'!AJ$1,FALSE)</f>
        <v>107.83528866934201</v>
      </c>
      <c r="AB41" s="65">
        <f>VLOOKUP($A41,'ADR Raw Data'!$B$6:$BE$43,'ADR Raw Data'!AK$1,FALSE)</f>
        <v>109.53070700427401</v>
      </c>
      <c r="AC41" s="66">
        <f>VLOOKUP($A41,'ADR Raw Data'!$B$6:$BE$43,'ADR Raw Data'!AL$1,FALSE)</f>
        <v>108.68689016645401</v>
      </c>
      <c r="AD41" s="65">
        <f>VLOOKUP($A41,'ADR Raw Data'!$B$6:$BE$43,'ADR Raw Data'!AN$1,FALSE)</f>
        <v>128.25631147540901</v>
      </c>
      <c r="AE41" s="65">
        <f>VLOOKUP($A41,'ADR Raw Data'!$B$6:$BE$43,'ADR Raw Data'!AO$1,FALSE)</f>
        <v>128.73438007276701</v>
      </c>
      <c r="AF41" s="66">
        <f>VLOOKUP($A41,'ADR Raw Data'!$B$6:$BE$43,'ADR Raw Data'!AP$1,FALSE)</f>
        <v>128.500715409929</v>
      </c>
      <c r="AG41" s="67">
        <f>VLOOKUP($A41,'ADR Raw Data'!$B$6:$BE$43,'ADR Raw Data'!AR$1,FALSE)</f>
        <v>114.99629533442599</v>
      </c>
      <c r="AI41" s="59">
        <f>VLOOKUP($A41,'ADR Raw Data'!$B$6:$BE$43,'ADR Raw Data'!AT$1,FALSE)</f>
        <v>10.8485942622519</v>
      </c>
      <c r="AJ41" s="60">
        <f>VLOOKUP($A41,'ADR Raw Data'!$B$6:$BE$43,'ADR Raw Data'!AU$1,FALSE)</f>
        <v>8.2710353854311904</v>
      </c>
      <c r="AK41" s="60">
        <f>VLOOKUP($A41,'ADR Raw Data'!$B$6:$BE$43,'ADR Raw Data'!AV$1,FALSE)</f>
        <v>8.9830480764930396</v>
      </c>
      <c r="AL41" s="60">
        <f>VLOOKUP($A41,'ADR Raw Data'!$B$6:$BE$43,'ADR Raw Data'!AW$1,FALSE)</f>
        <v>9.4952985209359397</v>
      </c>
      <c r="AM41" s="60">
        <f>VLOOKUP($A41,'ADR Raw Data'!$B$6:$BE$43,'ADR Raw Data'!AX$1,FALSE)</f>
        <v>8.2287879230858394</v>
      </c>
      <c r="AN41" s="61">
        <f>VLOOKUP($A41,'ADR Raw Data'!$B$6:$BE$43,'ADR Raw Data'!AY$1,FALSE)</f>
        <v>9.0952883018057893</v>
      </c>
      <c r="AO41" s="60">
        <f>VLOOKUP($A41,'ADR Raw Data'!$B$6:$BE$43,'ADR Raw Data'!BA$1,FALSE)</f>
        <v>10.598771558609499</v>
      </c>
      <c r="AP41" s="60">
        <f>VLOOKUP($A41,'ADR Raw Data'!$B$6:$BE$43,'ADR Raw Data'!BB$1,FALSE)</f>
        <v>8.2551907303846903</v>
      </c>
      <c r="AQ41" s="61">
        <f>VLOOKUP($A41,'ADR Raw Data'!$B$6:$BE$43,'ADR Raw Data'!BC$1,FALSE)</f>
        <v>9.3816810620343194</v>
      </c>
      <c r="AR41" s="62">
        <f>VLOOKUP($A41,'ADR Raw Data'!$B$6:$BE$43,'ADR Raw Data'!BE$1,FALSE)</f>
        <v>9.1882728013812596</v>
      </c>
      <c r="AT41" s="64">
        <f>VLOOKUP($A41,'RevPAR Raw Data'!$B$6:$BE$43,'RevPAR Raw Data'!AG$1,FALSE)</f>
        <v>49.335330341113099</v>
      </c>
      <c r="AU41" s="65">
        <f>VLOOKUP($A41,'RevPAR Raw Data'!$B$6:$BE$43,'RevPAR Raw Data'!AH$1,FALSE)</f>
        <v>58.309125673249497</v>
      </c>
      <c r="AV41" s="65">
        <f>VLOOKUP($A41,'RevPAR Raw Data'!$B$6:$BE$43,'RevPAR Raw Data'!AI$1,FALSE)</f>
        <v>62.426246142675602</v>
      </c>
      <c r="AW41" s="65">
        <f>VLOOKUP($A41,'RevPAR Raw Data'!$B$6:$BE$43,'RevPAR Raw Data'!AJ$1,FALSE)</f>
        <v>63.401434017062897</v>
      </c>
      <c r="AX41" s="65">
        <f>VLOOKUP($A41,'RevPAR Raw Data'!$B$6:$BE$43,'RevPAR Raw Data'!AK$1,FALSE)</f>
        <v>60.461586494826598</v>
      </c>
      <c r="AY41" s="66">
        <f>VLOOKUP($A41,'RevPAR Raw Data'!$B$6:$BE$43,'RevPAR Raw Data'!AL$1,FALSE)</f>
        <v>58.764853074059303</v>
      </c>
      <c r="AZ41" s="65">
        <f>VLOOKUP($A41,'RevPAR Raw Data'!$B$6:$BE$43,'RevPAR Raw Data'!AN$1,FALSE)</f>
        <v>79.528691232528502</v>
      </c>
      <c r="BA41" s="65">
        <f>VLOOKUP($A41,'RevPAR Raw Data'!$B$6:$BE$43,'RevPAR Raw Data'!AO$1,FALSE)</f>
        <v>83.493908150299504</v>
      </c>
      <c r="BB41" s="66">
        <f>VLOOKUP($A41,'RevPAR Raw Data'!$B$6:$BE$43,'RevPAR Raw Data'!AP$1,FALSE)</f>
        <v>81.511299691413996</v>
      </c>
      <c r="BC41" s="67">
        <f>VLOOKUP($A41,'RevPAR Raw Data'!$B$6:$BE$43,'RevPAR Raw Data'!AR$1,FALSE)</f>
        <v>65.243342122269596</v>
      </c>
      <c r="BE41" s="59">
        <f>VLOOKUP($A41,'RevPAR Raw Data'!$B$6:$BE$43,'RevPAR Raw Data'!AT$1,FALSE)</f>
        <v>13.5025897650504</v>
      </c>
      <c r="BF41" s="60">
        <f>VLOOKUP($A41,'RevPAR Raw Data'!$B$6:$BE$43,'RevPAR Raw Data'!AU$1,FALSE)</f>
        <v>6.7702056971443003</v>
      </c>
      <c r="BG41" s="60">
        <f>VLOOKUP($A41,'RevPAR Raw Data'!$B$6:$BE$43,'RevPAR Raw Data'!AV$1,FALSE)</f>
        <v>10.559097504681199</v>
      </c>
      <c r="BH41" s="60">
        <f>VLOOKUP($A41,'RevPAR Raw Data'!$B$6:$BE$43,'RevPAR Raw Data'!AW$1,FALSE)</f>
        <v>15.5707718728244</v>
      </c>
      <c r="BI41" s="60">
        <f>VLOOKUP($A41,'RevPAR Raw Data'!$B$6:$BE$43,'RevPAR Raw Data'!AX$1,FALSE)</f>
        <v>10.7452554106309</v>
      </c>
      <c r="BJ41" s="61">
        <f>VLOOKUP($A41,'RevPAR Raw Data'!$B$6:$BE$43,'RevPAR Raw Data'!AY$1,FALSE)</f>
        <v>11.338918277681501</v>
      </c>
      <c r="BK41" s="60">
        <f>VLOOKUP($A41,'RevPAR Raw Data'!$B$6:$BE$43,'RevPAR Raw Data'!BA$1,FALSE)</f>
        <v>13.253114463789901</v>
      </c>
      <c r="BL41" s="60">
        <f>VLOOKUP($A41,'RevPAR Raw Data'!$B$6:$BE$43,'RevPAR Raw Data'!BB$1,FALSE)</f>
        <v>10.1676308934347</v>
      </c>
      <c r="BM41" s="61">
        <f>VLOOKUP($A41,'RevPAR Raw Data'!$B$6:$BE$43,'RevPAR Raw Data'!BC$1,FALSE)</f>
        <v>11.651562590834301</v>
      </c>
      <c r="BN41" s="62">
        <f>VLOOKUP($A41,'RevPAR Raw Data'!$B$6:$BE$43,'RevPAR Raw Data'!BE$1,FALSE)</f>
        <v>11.431452418383101</v>
      </c>
    </row>
    <row r="42" spans="1:66" x14ac:dyDescent="0.25">
      <c r="A42" s="81" t="s">
        <v>81</v>
      </c>
      <c r="B42" s="59">
        <f>VLOOKUP($A42,'Occupancy Raw Data'!$B$8:$BE$45,'Occupancy Raw Data'!AG$3,FALSE)</f>
        <v>48.437710347055798</v>
      </c>
      <c r="C42" s="60">
        <f>VLOOKUP($A42,'Occupancy Raw Data'!$B$8:$BE$45,'Occupancy Raw Data'!AH$3,FALSE)</f>
        <v>53.7129895741487</v>
      </c>
      <c r="D42" s="60">
        <f>VLOOKUP($A42,'Occupancy Raw Data'!$B$8:$BE$45,'Occupancy Raw Data'!AI$3,FALSE)</f>
        <v>58.698009631899701</v>
      </c>
      <c r="E42" s="60">
        <f>VLOOKUP($A42,'Occupancy Raw Data'!$B$8:$BE$45,'Occupancy Raw Data'!AJ$3,FALSE)</f>
        <v>61.346445290135698</v>
      </c>
      <c r="F42" s="60">
        <f>VLOOKUP($A42,'Occupancy Raw Data'!$B$8:$BE$45,'Occupancy Raw Data'!AK$3,FALSE)</f>
        <v>60.8621560637187</v>
      </c>
      <c r="G42" s="61">
        <f>VLOOKUP($A42,'Occupancy Raw Data'!$B$8:$BE$45,'Occupancy Raw Data'!AL$3,FALSE)</f>
        <v>56.609950816934401</v>
      </c>
      <c r="H42" s="60">
        <f>VLOOKUP($A42,'Occupancy Raw Data'!$B$8:$BE$45,'Occupancy Raw Data'!AN$3,FALSE)</f>
        <v>69.303961670384098</v>
      </c>
      <c r="I42" s="60">
        <f>VLOOKUP($A42,'Occupancy Raw Data'!$B$8:$BE$45,'Occupancy Raw Data'!AO$3,FALSE)</f>
        <v>72.158466815366793</v>
      </c>
      <c r="J42" s="61">
        <f>VLOOKUP($A42,'Occupancy Raw Data'!$B$8:$BE$45,'Occupancy Raw Data'!AP$3,FALSE)</f>
        <v>70.731214242875495</v>
      </c>
      <c r="K42" s="62">
        <f>VLOOKUP($A42,'Occupancy Raw Data'!$B$8:$BE$45,'Occupancy Raw Data'!AR$3,FALSE)</f>
        <v>60.642474064922801</v>
      </c>
      <c r="M42" s="59">
        <f>VLOOKUP($A42,'Occupancy Raw Data'!$B$8:$BE$45,'Occupancy Raw Data'!AT$3,FALSE)</f>
        <v>2.3000377500328701</v>
      </c>
      <c r="N42" s="60">
        <f>VLOOKUP($A42,'Occupancy Raw Data'!$B$8:$BE$45,'Occupancy Raw Data'!AU$3,FALSE)</f>
        <v>3.2291964577508501</v>
      </c>
      <c r="O42" s="60">
        <f>VLOOKUP($A42,'Occupancy Raw Data'!$B$8:$BE$45,'Occupancy Raw Data'!AV$3,FALSE)</f>
        <v>7.4316347594141003</v>
      </c>
      <c r="P42" s="60">
        <f>VLOOKUP($A42,'Occupancy Raw Data'!$B$8:$BE$45,'Occupancy Raw Data'!AW$3,FALSE)</f>
        <v>7.6919932872538199</v>
      </c>
      <c r="Q42" s="60">
        <f>VLOOKUP($A42,'Occupancy Raw Data'!$B$8:$BE$45,'Occupancy Raw Data'!AX$3,FALSE)</f>
        <v>4.8182750976863797</v>
      </c>
      <c r="R42" s="61">
        <f>VLOOKUP($A42,'Occupancy Raw Data'!$B$8:$BE$45,'Occupancy Raw Data'!AY$3,FALSE)</f>
        <v>5.2078296139135798</v>
      </c>
      <c r="S42" s="60">
        <f>VLOOKUP($A42,'Occupancy Raw Data'!$B$8:$BE$45,'Occupancy Raw Data'!BA$3,FALSE)</f>
        <v>0.59257848352096698</v>
      </c>
      <c r="T42" s="60">
        <f>VLOOKUP($A42,'Occupancy Raw Data'!$B$8:$BE$45,'Occupancy Raw Data'!BB$3,FALSE)</f>
        <v>-1.7919741436437999</v>
      </c>
      <c r="U42" s="61">
        <f>VLOOKUP($A42,'Occupancy Raw Data'!$B$8:$BE$45,'Occupancy Raw Data'!BC$3,FALSE)</f>
        <v>-0.63806941669535799</v>
      </c>
      <c r="V42" s="62">
        <f>VLOOKUP($A42,'Occupancy Raw Data'!$B$8:$BE$45,'Occupancy Raw Data'!BE$3,FALSE)</f>
        <v>3.1829891249396498</v>
      </c>
      <c r="X42" s="64">
        <f>VLOOKUP($A42,'ADR Raw Data'!$B$6:$BE$43,'ADR Raw Data'!AG$1,FALSE)</f>
        <v>95.111612679090001</v>
      </c>
      <c r="Y42" s="65">
        <f>VLOOKUP($A42,'ADR Raw Data'!$B$6:$BE$43,'ADR Raw Data'!AH$1,FALSE)</f>
        <v>96.130579552147097</v>
      </c>
      <c r="Z42" s="65">
        <f>VLOOKUP($A42,'ADR Raw Data'!$B$6:$BE$43,'ADR Raw Data'!AI$1,FALSE)</f>
        <v>99.860247859913201</v>
      </c>
      <c r="AA42" s="65">
        <f>VLOOKUP($A42,'ADR Raw Data'!$B$6:$BE$43,'ADR Raw Data'!AJ$1,FALSE)</f>
        <v>102.057697907288</v>
      </c>
      <c r="AB42" s="65">
        <f>VLOOKUP($A42,'ADR Raw Data'!$B$6:$BE$43,'ADR Raw Data'!AK$1,FALSE)</f>
        <v>103.007535275954</v>
      </c>
      <c r="AC42" s="66">
        <f>VLOOKUP($A42,'ADR Raw Data'!$B$6:$BE$43,'ADR Raw Data'!AL$1,FALSE)</f>
        <v>99.491908946655897</v>
      </c>
      <c r="AD42" s="65">
        <f>VLOOKUP($A42,'ADR Raw Data'!$B$6:$BE$43,'ADR Raw Data'!AN$1,FALSE)</f>
        <v>120.27833759540999</v>
      </c>
      <c r="AE42" s="65">
        <f>VLOOKUP($A42,'ADR Raw Data'!$B$6:$BE$43,'ADR Raw Data'!AO$1,FALSE)</f>
        <v>124.267607979006</v>
      </c>
      <c r="AF42" s="66">
        <f>VLOOKUP($A42,'ADR Raw Data'!$B$6:$BE$43,'ADR Raw Data'!AP$1,FALSE)</f>
        <v>122.313221611424</v>
      </c>
      <c r="AG42" s="67">
        <f>VLOOKUP($A42,'ADR Raw Data'!$B$6:$BE$43,'ADR Raw Data'!AR$1,FALSE)</f>
        <v>107.093038746701</v>
      </c>
      <c r="AI42" s="59">
        <f>VLOOKUP($A42,'ADR Raw Data'!$B$6:$BE$43,'ADR Raw Data'!AT$1,FALSE)</f>
        <v>8.3401138199347002</v>
      </c>
      <c r="AJ42" s="60">
        <f>VLOOKUP($A42,'ADR Raw Data'!$B$6:$BE$43,'ADR Raw Data'!AU$1,FALSE)</f>
        <v>8.0487550581670195</v>
      </c>
      <c r="AK42" s="60">
        <f>VLOOKUP($A42,'ADR Raw Data'!$B$6:$BE$43,'ADR Raw Data'!AV$1,FALSE)</f>
        <v>10.4738685073585</v>
      </c>
      <c r="AL42" s="60">
        <f>VLOOKUP($A42,'ADR Raw Data'!$B$6:$BE$43,'ADR Raw Data'!AW$1,FALSE)</f>
        <v>9.7539548084571202</v>
      </c>
      <c r="AM42" s="60">
        <f>VLOOKUP($A42,'ADR Raw Data'!$B$6:$BE$43,'ADR Raw Data'!AX$1,FALSE)</f>
        <v>8.8013976958080793</v>
      </c>
      <c r="AN42" s="61">
        <f>VLOOKUP($A42,'ADR Raw Data'!$B$6:$BE$43,'ADR Raw Data'!AY$1,FALSE)</f>
        <v>9.1732582300017498</v>
      </c>
      <c r="AO42" s="60">
        <f>VLOOKUP($A42,'ADR Raw Data'!$B$6:$BE$43,'ADR Raw Data'!BA$1,FALSE)</f>
        <v>8.1578660727215109</v>
      </c>
      <c r="AP42" s="60">
        <f>VLOOKUP($A42,'ADR Raw Data'!$B$6:$BE$43,'ADR Raw Data'!BB$1,FALSE)</f>
        <v>7.1529621034810598</v>
      </c>
      <c r="AQ42" s="61">
        <f>VLOOKUP($A42,'ADR Raw Data'!$B$6:$BE$43,'ADR Raw Data'!BC$1,FALSE)</f>
        <v>7.60767970552814</v>
      </c>
      <c r="AR42" s="62">
        <f>VLOOKUP($A42,'ADR Raw Data'!$B$6:$BE$43,'ADR Raw Data'!BE$1,FALSE)</f>
        <v>8.2528450379050202</v>
      </c>
      <c r="AT42" s="64">
        <f>VLOOKUP($A42,'RevPAR Raw Data'!$B$6:$BE$43,'RevPAR Raw Data'!AG$1,FALSE)</f>
        <v>46.0698874559112</v>
      </c>
      <c r="AU42" s="65">
        <f>VLOOKUP($A42,'RevPAR Raw Data'!$B$6:$BE$43,'RevPAR Raw Data'!AH$1,FALSE)</f>
        <v>51.6346081724135</v>
      </c>
      <c r="AV42" s="65">
        <f>VLOOKUP($A42,'RevPAR Raw Data'!$B$6:$BE$43,'RevPAR Raw Data'!AI$1,FALSE)</f>
        <v>58.615977907250802</v>
      </c>
      <c r="AW42" s="65">
        <f>VLOOKUP($A42,'RevPAR Raw Data'!$B$6:$BE$43,'RevPAR Raw Data'!AJ$1,FALSE)</f>
        <v>62.608769811066502</v>
      </c>
      <c r="AX42" s="65">
        <f>VLOOKUP($A42,'RevPAR Raw Data'!$B$6:$BE$43,'RevPAR Raw Data'!AK$1,FALSE)</f>
        <v>62.692606877041698</v>
      </c>
      <c r="AY42" s="66">
        <f>VLOOKUP($A42,'RevPAR Raw Data'!$B$6:$BE$43,'RevPAR Raw Data'!AL$1,FALSE)</f>
        <v>56.322320721531099</v>
      </c>
      <c r="AZ42" s="65">
        <f>VLOOKUP($A42,'RevPAR Raw Data'!$B$6:$BE$43,'RevPAR Raw Data'!AN$1,FALSE)</f>
        <v>83.357652984898607</v>
      </c>
      <c r="BA42" s="65">
        <f>VLOOKUP($A42,'RevPAR Raw Data'!$B$6:$BE$43,'RevPAR Raw Data'!AO$1,FALSE)</f>
        <v>89.669600665781601</v>
      </c>
      <c r="BB42" s="66">
        <f>VLOOKUP($A42,'RevPAR Raw Data'!$B$6:$BE$43,'RevPAR Raw Data'!AP$1,FALSE)</f>
        <v>86.513626825340097</v>
      </c>
      <c r="BC42" s="67">
        <f>VLOOKUP($A42,'RevPAR Raw Data'!$B$6:$BE$43,'RevPAR Raw Data'!AR$1,FALSE)</f>
        <v>64.943868247306398</v>
      </c>
      <c r="BE42" s="59">
        <f>VLOOKUP($A42,'RevPAR Raw Data'!$B$6:$BE$43,'RevPAR Raw Data'!AT$1,FALSE)</f>
        <v>10.8319773362217</v>
      </c>
      <c r="BF42" s="60">
        <f>VLOOKUP($A42,'RevPAR Raw Data'!$B$6:$BE$43,'RevPAR Raw Data'!AU$1,FALSE)</f>
        <v>11.5378616291492</v>
      </c>
      <c r="BG42" s="60">
        <f>VLOOKUP($A42,'RevPAR Raw Data'!$B$6:$BE$43,'RevPAR Raw Data'!AV$1,FALSE)</f>
        <v>18.6838829194208</v>
      </c>
      <c r="BH42" s="60">
        <f>VLOOKUP($A42,'RevPAR Raw Data'!$B$6:$BE$43,'RevPAR Raw Data'!AW$1,FALSE)</f>
        <v>18.1962216448192</v>
      </c>
      <c r="BI42" s="60">
        <f>VLOOKUP($A42,'RevPAR Raw Data'!$B$6:$BE$43,'RevPAR Raw Data'!AX$1,FALSE)</f>
        <v>14.0437483469199</v>
      </c>
      <c r="BJ42" s="61">
        <f>VLOOKUP($A42,'RevPAR Raw Data'!$B$6:$BE$43,'RevPAR Raw Data'!AY$1,FALSE)</f>
        <v>14.8588155025781</v>
      </c>
      <c r="BK42" s="60">
        <f>VLOOKUP($A42,'RevPAR Raw Data'!$B$6:$BE$43,'RevPAR Raw Data'!BA$1,FALSE)</f>
        <v>8.7987863153038806</v>
      </c>
      <c r="BL42" s="60">
        <f>VLOOKUP($A42,'RevPAR Raw Data'!$B$6:$BE$43,'RevPAR Raw Data'!BB$1,FALSE)</f>
        <v>5.2328087284382301</v>
      </c>
      <c r="BM42" s="61">
        <f>VLOOKUP($A42,'RevPAR Raw Data'!$B$6:$BE$43,'RevPAR Raw Data'!BC$1,FALSE)</f>
        <v>6.9210680113116698</v>
      </c>
      <c r="BN42" s="62">
        <f>VLOOKUP($A42,'RevPAR Raw Data'!$B$6:$BE$43,'RevPAR Raw Data'!BE$1,FALSE)</f>
        <v>11.6985213228993</v>
      </c>
    </row>
    <row r="43" spans="1:66" x14ac:dyDescent="0.25">
      <c r="A43" s="82" t="s">
        <v>82</v>
      </c>
      <c r="B43" s="59">
        <f>VLOOKUP($A43,'Occupancy Raw Data'!$B$8:$BE$45,'Occupancy Raw Data'!AG$3,FALSE)</f>
        <v>53.508736327292603</v>
      </c>
      <c r="C43" s="60">
        <f>VLOOKUP($A43,'Occupancy Raw Data'!$B$8:$BE$45,'Occupancy Raw Data'!AH$3,FALSE)</f>
        <v>63.633642470117898</v>
      </c>
      <c r="D43" s="60">
        <f>VLOOKUP($A43,'Occupancy Raw Data'!$B$8:$BE$45,'Occupancy Raw Data'!AI$3,FALSE)</f>
        <v>73.995981898248601</v>
      </c>
      <c r="E43" s="60">
        <f>VLOOKUP($A43,'Occupancy Raw Data'!$B$8:$BE$45,'Occupancy Raw Data'!AJ$3,FALSE)</f>
        <v>74.8051829453903</v>
      </c>
      <c r="F43" s="60">
        <f>VLOOKUP($A43,'Occupancy Raw Data'!$B$8:$BE$45,'Occupancy Raw Data'!AK$3,FALSE)</f>
        <v>68.611624084258295</v>
      </c>
      <c r="G43" s="61">
        <f>VLOOKUP($A43,'Occupancy Raw Data'!$B$8:$BE$45,'Occupancy Raw Data'!AL$3,FALSE)</f>
        <v>66.9110335450615</v>
      </c>
      <c r="H43" s="60">
        <f>VLOOKUP($A43,'Occupancy Raw Data'!$B$8:$BE$45,'Occupancy Raw Data'!AN$3,FALSE)</f>
        <v>68.465511293301105</v>
      </c>
      <c r="I43" s="60">
        <f>VLOOKUP($A43,'Occupancy Raw Data'!$B$8:$BE$45,'Occupancy Raw Data'!AO$3,FALSE)</f>
        <v>70.847961523631696</v>
      </c>
      <c r="J43" s="61">
        <f>VLOOKUP($A43,'Occupancy Raw Data'!$B$8:$BE$45,'Occupancy Raw Data'!AP$3,FALSE)</f>
        <v>69.656736408466401</v>
      </c>
      <c r="K43" s="62">
        <f>VLOOKUP($A43,'Occupancy Raw Data'!$B$8:$BE$45,'Occupancy Raw Data'!AR$3,FALSE)</f>
        <v>67.695520077462902</v>
      </c>
      <c r="M43" s="59">
        <f>VLOOKUP($A43,'Occupancy Raw Data'!$B$8:$BE$45,'Occupancy Raw Data'!AT$3,FALSE)</f>
        <v>15.221514090589601</v>
      </c>
      <c r="N43" s="60">
        <f>VLOOKUP($A43,'Occupancy Raw Data'!$B$8:$BE$45,'Occupancy Raw Data'!AU$3,FALSE)</f>
        <v>19.088871567469202</v>
      </c>
      <c r="O43" s="60">
        <f>VLOOKUP($A43,'Occupancy Raw Data'!$B$8:$BE$45,'Occupancy Raw Data'!AV$3,FALSE)</f>
        <v>29.0219558251334</v>
      </c>
      <c r="P43" s="60">
        <f>VLOOKUP($A43,'Occupancy Raw Data'!$B$8:$BE$45,'Occupancy Raw Data'!AW$3,FALSE)</f>
        <v>31.292013195042902</v>
      </c>
      <c r="Q43" s="60">
        <f>VLOOKUP($A43,'Occupancy Raw Data'!$B$8:$BE$45,'Occupancy Raw Data'!AX$3,FALSE)</f>
        <v>24.406926359309601</v>
      </c>
      <c r="R43" s="61">
        <f>VLOOKUP($A43,'Occupancy Raw Data'!$B$8:$BE$45,'Occupancy Raw Data'!AY$3,FALSE)</f>
        <v>24.207769068831201</v>
      </c>
      <c r="S43" s="60">
        <f>VLOOKUP($A43,'Occupancy Raw Data'!$B$8:$BE$45,'Occupancy Raw Data'!BA$3,FALSE)</f>
        <v>10.8815216757923</v>
      </c>
      <c r="T43" s="60">
        <f>VLOOKUP($A43,'Occupancy Raw Data'!$B$8:$BE$45,'Occupancy Raw Data'!BB$3,FALSE)</f>
        <v>7.62805556845829</v>
      </c>
      <c r="U43" s="61">
        <f>VLOOKUP($A43,'Occupancy Raw Data'!$B$8:$BE$45,'Occupancy Raw Data'!BC$3,FALSE)</f>
        <v>9.2027615159327798</v>
      </c>
      <c r="V43" s="62">
        <f>VLOOKUP($A43,'Occupancy Raw Data'!$B$8:$BE$45,'Occupancy Raw Data'!BE$3,FALSE)</f>
        <v>19.385194456722601</v>
      </c>
      <c r="X43" s="64">
        <f>VLOOKUP($A43,'ADR Raw Data'!$B$6:$BE$43,'ADR Raw Data'!AG$1,FALSE)</f>
        <v>131.02659192187301</v>
      </c>
      <c r="Y43" s="65">
        <f>VLOOKUP($A43,'ADR Raw Data'!$B$6:$BE$43,'ADR Raw Data'!AH$1,FALSE)</f>
        <v>146.577706315227</v>
      </c>
      <c r="Z43" s="65">
        <f>VLOOKUP($A43,'ADR Raw Data'!$B$6:$BE$43,'ADR Raw Data'!AI$1,FALSE)</f>
        <v>155.28735238460899</v>
      </c>
      <c r="AA43" s="65">
        <f>VLOOKUP($A43,'ADR Raw Data'!$B$6:$BE$43,'ADR Raw Data'!AJ$1,FALSE)</f>
        <v>153.35891045596</v>
      </c>
      <c r="AB43" s="65">
        <f>VLOOKUP($A43,'ADR Raw Data'!$B$6:$BE$43,'ADR Raw Data'!AK$1,FALSE)</f>
        <v>139.48785180310401</v>
      </c>
      <c r="AC43" s="66">
        <f>VLOOKUP($A43,'ADR Raw Data'!$B$6:$BE$43,'ADR Raw Data'!AL$1,FALSE)</f>
        <v>146.079077392009</v>
      </c>
      <c r="AD43" s="65">
        <f>VLOOKUP($A43,'ADR Raw Data'!$B$6:$BE$43,'ADR Raw Data'!AN$1,FALSE)</f>
        <v>127.802740994879</v>
      </c>
      <c r="AE43" s="65">
        <f>VLOOKUP($A43,'ADR Raw Data'!$B$6:$BE$43,'ADR Raw Data'!AO$1,FALSE)</f>
        <v>128.66814568161101</v>
      </c>
      <c r="AF43" s="66">
        <f>VLOOKUP($A43,'ADR Raw Data'!$B$6:$BE$43,'ADR Raw Data'!AP$1,FALSE)</f>
        <v>128.24284313796801</v>
      </c>
      <c r="AG43" s="67">
        <f>VLOOKUP($A43,'ADR Raw Data'!$B$6:$BE$43,'ADR Raw Data'!AR$1,FALSE)</f>
        <v>140.83537159821901</v>
      </c>
      <c r="AI43" s="59">
        <f>VLOOKUP($A43,'ADR Raw Data'!$B$6:$BE$43,'ADR Raw Data'!AT$1,FALSE)</f>
        <v>23.834081944804399</v>
      </c>
      <c r="AJ43" s="60">
        <f>VLOOKUP($A43,'ADR Raw Data'!$B$6:$BE$43,'ADR Raw Data'!AU$1,FALSE)</f>
        <v>27.559163529223799</v>
      </c>
      <c r="AK43" s="60">
        <f>VLOOKUP($A43,'ADR Raw Data'!$B$6:$BE$43,'ADR Raw Data'!AV$1,FALSE)</f>
        <v>29.427146192029198</v>
      </c>
      <c r="AL43" s="60">
        <f>VLOOKUP($A43,'ADR Raw Data'!$B$6:$BE$43,'ADR Raw Data'!AW$1,FALSE)</f>
        <v>29.241202717538599</v>
      </c>
      <c r="AM43" s="60">
        <f>VLOOKUP($A43,'ADR Raw Data'!$B$6:$BE$43,'ADR Raw Data'!AX$1,FALSE)</f>
        <v>24.7946400640094</v>
      </c>
      <c r="AN43" s="61">
        <f>VLOOKUP($A43,'ADR Raw Data'!$B$6:$BE$43,'ADR Raw Data'!AY$1,FALSE)</f>
        <v>27.500481634485499</v>
      </c>
      <c r="AO43" s="60">
        <f>VLOOKUP($A43,'ADR Raw Data'!$B$6:$BE$43,'ADR Raw Data'!BA$1,FALSE)</f>
        <v>18.153948375270499</v>
      </c>
      <c r="AP43" s="60">
        <f>VLOOKUP($A43,'ADR Raw Data'!$B$6:$BE$43,'ADR Raw Data'!BB$1,FALSE)</f>
        <v>17.830483041492599</v>
      </c>
      <c r="AQ43" s="61">
        <f>VLOOKUP($A43,'ADR Raw Data'!$B$6:$BE$43,'ADR Raw Data'!BC$1,FALSE)</f>
        <v>17.980352717902001</v>
      </c>
      <c r="AR43" s="62">
        <f>VLOOKUP($A43,'ADR Raw Data'!$B$6:$BE$43,'ADR Raw Data'!BE$1,FALSE)</f>
        <v>24.982757096205201</v>
      </c>
      <c r="AT43" s="64">
        <f>VLOOKUP($A43,'RevPAR Raw Data'!$B$6:$BE$43,'RevPAR Raw Data'!AG$1,FALSE)</f>
        <v>70.110673590112995</v>
      </c>
      <c r="AU43" s="65">
        <f>VLOOKUP($A43,'RevPAR Raw Data'!$B$6:$BE$43,'RevPAR Raw Data'!AH$1,FALSE)</f>
        <v>93.272733577531</v>
      </c>
      <c r="AV43" s="65">
        <f>VLOOKUP($A43,'RevPAR Raw Data'!$B$6:$BE$43,'RevPAR Raw Data'!AI$1,FALSE)</f>
        <v>114.906401160784</v>
      </c>
      <c r="AW43" s="65">
        <f>VLOOKUP($A43,'RevPAR Raw Data'!$B$6:$BE$43,'RevPAR Raw Data'!AJ$1,FALSE)</f>
        <v>114.72041352963799</v>
      </c>
      <c r="AX43" s="65">
        <f>VLOOKUP($A43,'RevPAR Raw Data'!$B$6:$BE$43,'RevPAR Raw Data'!AK$1,FALSE)</f>
        <v>95.704880522353207</v>
      </c>
      <c r="AY43" s="66">
        <f>VLOOKUP($A43,'RevPAR Raw Data'!$B$6:$BE$43,'RevPAR Raw Data'!AL$1,FALSE)</f>
        <v>97.743020476084098</v>
      </c>
      <c r="AZ43" s="65">
        <f>VLOOKUP($A43,'RevPAR Raw Data'!$B$6:$BE$43,'RevPAR Raw Data'!AN$1,FALSE)</f>
        <v>87.500800068997705</v>
      </c>
      <c r="BA43" s="65">
        <f>VLOOKUP($A43,'RevPAR Raw Data'!$B$6:$BE$43,'RevPAR Raw Data'!AO$1,FALSE)</f>
        <v>91.158758345678507</v>
      </c>
      <c r="BB43" s="66">
        <f>VLOOKUP($A43,'RevPAR Raw Data'!$B$6:$BE$43,'RevPAR Raw Data'!AP$1,FALSE)</f>
        <v>89.329779207338106</v>
      </c>
      <c r="BC43" s="67">
        <f>VLOOKUP($A43,'RevPAR Raw Data'!$B$6:$BE$43,'RevPAR Raw Data'!AR$1,FALSE)</f>
        <v>95.339237256442402</v>
      </c>
      <c r="BE43" s="59">
        <f>VLOOKUP($A43,'RevPAR Raw Data'!$B$6:$BE$43,'RevPAR Raw Data'!AT$1,FALSE)</f>
        <v>42.683504176985103</v>
      </c>
      <c r="BF43" s="60">
        <f>VLOOKUP($A43,'RevPAR Raw Data'!$B$6:$BE$43,'RevPAR Raw Data'!AU$1,FALSE)</f>
        <v>51.908768427855399</v>
      </c>
      <c r="BG43" s="60">
        <f>VLOOKUP($A43,'RevPAR Raw Data'!$B$6:$BE$43,'RevPAR Raw Data'!AV$1,FALSE)</f>
        <v>66.989435385610804</v>
      </c>
      <c r="BH43" s="60">
        <f>VLOOKUP($A43,'RevPAR Raw Data'!$B$6:$BE$43,'RevPAR Raw Data'!AW$1,FALSE)</f>
        <v>69.683376925342998</v>
      </c>
      <c r="BI43" s="60">
        <f>VLOOKUP($A43,'RevPAR Raw Data'!$B$6:$BE$43,'RevPAR Raw Data'!AX$1,FALSE)</f>
        <v>55.253175964797798</v>
      </c>
      <c r="BJ43" s="61">
        <f>VLOOKUP($A43,'RevPAR Raw Data'!$B$6:$BE$43,'RevPAR Raw Data'!AY$1,FALSE)</f>
        <v>58.365503790209402</v>
      </c>
      <c r="BK43" s="60">
        <f>VLOOKUP($A43,'RevPAR Raw Data'!$B$6:$BE$43,'RevPAR Raw Data'!BA$1,FALSE)</f>
        <v>31.0108958785301</v>
      </c>
      <c r="BL43" s="60">
        <f>VLOOKUP($A43,'RevPAR Raw Data'!$B$6:$BE$43,'RevPAR Raw Data'!BB$1,FALSE)</f>
        <v>26.818657764480498</v>
      </c>
      <c r="BM43" s="61">
        <f>VLOOKUP($A43,'RevPAR Raw Data'!$B$6:$BE$43,'RevPAR Raw Data'!BC$1,FALSE)</f>
        <v>28.837803214186899</v>
      </c>
      <c r="BN43" s="62">
        <f>VLOOKUP($A43,'RevPAR Raw Data'!$B$6:$BE$43,'RevPAR Raw Data'!BE$1,FALSE)</f>
        <v>49.210907596677899</v>
      </c>
    </row>
    <row r="44" spans="1:66" x14ac:dyDescent="0.25">
      <c r="A44" s="81" t="s">
        <v>83</v>
      </c>
      <c r="B44" s="59">
        <f>VLOOKUP($A44,'Occupancy Raw Data'!$B$8:$BE$45,'Occupancy Raw Data'!AG$3,FALSE)</f>
        <v>45.632393084622301</v>
      </c>
      <c r="C44" s="60">
        <f>VLOOKUP($A44,'Occupancy Raw Data'!$B$8:$BE$45,'Occupancy Raw Data'!AH$3,FALSE)</f>
        <v>52.042766151046401</v>
      </c>
      <c r="D44" s="60">
        <f>VLOOKUP($A44,'Occupancy Raw Data'!$B$8:$BE$45,'Occupancy Raw Data'!AI$3,FALSE)</f>
        <v>56.901742541738798</v>
      </c>
      <c r="E44" s="60">
        <f>VLOOKUP($A44,'Occupancy Raw Data'!$B$8:$BE$45,'Occupancy Raw Data'!AJ$3,FALSE)</f>
        <v>59.285192956846998</v>
      </c>
      <c r="F44" s="60">
        <f>VLOOKUP($A44,'Occupancy Raw Data'!$B$8:$BE$45,'Occupancy Raw Data'!AK$3,FALSE)</f>
        <v>58.596387190949699</v>
      </c>
      <c r="G44" s="61">
        <f>VLOOKUP($A44,'Occupancy Raw Data'!$B$8:$BE$45,'Occupancy Raw Data'!AL$3,FALSE)</f>
        <v>54.485718972713798</v>
      </c>
      <c r="H44" s="60">
        <f>VLOOKUP($A44,'Occupancy Raw Data'!$B$8:$BE$45,'Occupancy Raw Data'!AN$3,FALSE)</f>
        <v>70.228537542194999</v>
      </c>
      <c r="I44" s="60">
        <f>VLOOKUP($A44,'Occupancy Raw Data'!$B$8:$BE$45,'Occupancy Raw Data'!AO$3,FALSE)</f>
        <v>72.164948453608204</v>
      </c>
      <c r="J44" s="61">
        <f>VLOOKUP($A44,'Occupancy Raw Data'!$B$8:$BE$45,'Occupancy Raw Data'!AP$3,FALSE)</f>
        <v>71.196742997901595</v>
      </c>
      <c r="K44" s="62">
        <f>VLOOKUP($A44,'Occupancy Raw Data'!$B$8:$BE$45,'Occupancy Raw Data'!AR$3,FALSE)</f>
        <v>59.256690759914001</v>
      </c>
      <c r="M44" s="59">
        <f>VLOOKUP($A44,'Occupancy Raw Data'!$B$8:$BE$45,'Occupancy Raw Data'!AT$3,FALSE)</f>
        <v>-0.76280243306760998</v>
      </c>
      <c r="N44" s="60">
        <f>VLOOKUP($A44,'Occupancy Raw Data'!$B$8:$BE$45,'Occupancy Raw Data'!AU$3,FALSE)</f>
        <v>-4.6073919761436404</v>
      </c>
      <c r="O44" s="60">
        <f>VLOOKUP($A44,'Occupancy Raw Data'!$B$8:$BE$45,'Occupancy Raw Data'!AV$3,FALSE)</f>
        <v>4.1818919061648803</v>
      </c>
      <c r="P44" s="60">
        <f>VLOOKUP($A44,'Occupancy Raw Data'!$B$8:$BE$45,'Occupancy Raw Data'!AW$3,FALSE)</f>
        <v>4.4223520218808599</v>
      </c>
      <c r="Q44" s="60">
        <f>VLOOKUP($A44,'Occupancy Raw Data'!$B$8:$BE$45,'Occupancy Raw Data'!AX$3,FALSE)</f>
        <v>1.4964082967736401</v>
      </c>
      <c r="R44" s="61">
        <f>VLOOKUP($A44,'Occupancy Raw Data'!$B$8:$BE$45,'Occupancy Raw Data'!AY$3,FALSE)</f>
        <v>1.0329876715726201</v>
      </c>
      <c r="S44" s="60">
        <f>VLOOKUP($A44,'Occupancy Raw Data'!$B$8:$BE$45,'Occupancy Raw Data'!BA$3,FALSE)</f>
        <v>-4.8439933046661601</v>
      </c>
      <c r="T44" s="60">
        <f>VLOOKUP($A44,'Occupancy Raw Data'!$B$8:$BE$45,'Occupancy Raw Data'!BB$3,FALSE)</f>
        <v>-5.9048709524440204</v>
      </c>
      <c r="U44" s="61">
        <f>VLOOKUP($A44,'Occupancy Raw Data'!$B$8:$BE$45,'Occupancy Raw Data'!BC$3,FALSE)</f>
        <v>-5.3846182567295102</v>
      </c>
      <c r="V44" s="62">
        <f>VLOOKUP($A44,'Occupancy Raw Data'!$B$8:$BE$45,'Occupancy Raw Data'!BE$3,FALSE)</f>
        <v>-1.26808347678334</v>
      </c>
      <c r="X44" s="64">
        <f>VLOOKUP($A44,'ADR Raw Data'!$B$6:$BE$43,'ADR Raw Data'!AG$1,FALSE)</f>
        <v>94.837549351944105</v>
      </c>
      <c r="Y44" s="65">
        <f>VLOOKUP($A44,'ADR Raw Data'!$B$6:$BE$43,'ADR Raw Data'!AH$1,FALSE)</f>
        <v>95.085789404668205</v>
      </c>
      <c r="Z44" s="65">
        <f>VLOOKUP($A44,'ADR Raw Data'!$B$6:$BE$43,'ADR Raw Data'!AI$1,FALSE)</f>
        <v>96.549912618245898</v>
      </c>
      <c r="AA44" s="65">
        <f>VLOOKUP($A44,'ADR Raw Data'!$B$6:$BE$43,'ADR Raw Data'!AJ$1,FALSE)</f>
        <v>96.704847074212196</v>
      </c>
      <c r="AB44" s="65">
        <f>VLOOKUP($A44,'ADR Raw Data'!$B$6:$BE$43,'ADR Raw Data'!AK$1,FALSE)</f>
        <v>98.119901132692306</v>
      </c>
      <c r="AC44" s="66">
        <f>VLOOKUP($A44,'ADR Raw Data'!$B$6:$BE$43,'ADR Raw Data'!AL$1,FALSE)</f>
        <v>96.353505227063593</v>
      </c>
      <c r="AD44" s="65">
        <f>VLOOKUP($A44,'ADR Raw Data'!$B$6:$BE$43,'ADR Raw Data'!AN$1,FALSE)</f>
        <v>126.221907050761</v>
      </c>
      <c r="AE44" s="65">
        <f>VLOOKUP($A44,'ADR Raw Data'!$B$6:$BE$43,'ADR Raw Data'!AO$1,FALSE)</f>
        <v>128.86326074589101</v>
      </c>
      <c r="AF44" s="66">
        <f>VLOOKUP($A44,'ADR Raw Data'!$B$6:$BE$43,'ADR Raw Data'!AP$1,FALSE)</f>
        <v>127.56054380035501</v>
      </c>
      <c r="AG44" s="67">
        <f>VLOOKUP($A44,'ADR Raw Data'!$B$6:$BE$43,'ADR Raw Data'!AR$1,FALSE)</f>
        <v>107.058317976274</v>
      </c>
      <c r="AI44" s="59">
        <f>VLOOKUP($A44,'ADR Raw Data'!$B$6:$BE$43,'ADR Raw Data'!AT$1,FALSE)</f>
        <v>4.0294480518922597</v>
      </c>
      <c r="AJ44" s="60">
        <f>VLOOKUP($A44,'ADR Raw Data'!$B$6:$BE$43,'ADR Raw Data'!AU$1,FALSE)</f>
        <v>4.9187419403851296</v>
      </c>
      <c r="AK44" s="60">
        <f>VLOOKUP($A44,'ADR Raw Data'!$B$6:$BE$43,'ADR Raw Data'!AV$1,FALSE)</f>
        <v>6.0574818202204703</v>
      </c>
      <c r="AL44" s="60">
        <f>VLOOKUP($A44,'ADR Raw Data'!$B$6:$BE$43,'ADR Raw Data'!AW$1,FALSE)</f>
        <v>5.5327009764567103</v>
      </c>
      <c r="AM44" s="60">
        <f>VLOOKUP($A44,'ADR Raw Data'!$B$6:$BE$43,'ADR Raw Data'!AX$1,FALSE)</f>
        <v>3.6029759895842202</v>
      </c>
      <c r="AN44" s="61">
        <f>VLOOKUP($A44,'ADR Raw Data'!$B$6:$BE$43,'ADR Raw Data'!AY$1,FALSE)</f>
        <v>4.8608250011412002</v>
      </c>
      <c r="AO44" s="60">
        <f>VLOOKUP($A44,'ADR Raw Data'!$B$6:$BE$43,'ADR Raw Data'!BA$1,FALSE)</f>
        <v>4.7399046744821698</v>
      </c>
      <c r="AP44" s="60">
        <f>VLOOKUP($A44,'ADR Raw Data'!$B$6:$BE$43,'ADR Raw Data'!BB$1,FALSE)</f>
        <v>4.0905963750954903</v>
      </c>
      <c r="AQ44" s="61">
        <f>VLOOKUP($A44,'ADR Raw Data'!$B$6:$BE$43,'ADR Raw Data'!BC$1,FALSE)</f>
        <v>4.3985904174882098</v>
      </c>
      <c r="AR44" s="62">
        <f>VLOOKUP($A44,'ADR Raw Data'!$B$6:$BE$43,'ADR Raw Data'!BE$1,FALSE)</f>
        <v>4.2065037893475701</v>
      </c>
      <c r="AT44" s="64">
        <f>VLOOKUP($A44,'RevPAR Raw Data'!$B$6:$BE$43,'RevPAR Raw Data'!AG$1,FALSE)</f>
        <v>43.276643312101903</v>
      </c>
      <c r="AU44" s="65">
        <f>VLOOKUP($A44,'RevPAR Raw Data'!$B$6:$BE$43,'RevPAR Raw Data'!AH$1,FALSE)</f>
        <v>49.485275022747899</v>
      </c>
      <c r="AV44" s="65">
        <f>VLOOKUP($A44,'RevPAR Raw Data'!$B$6:$BE$43,'RevPAR Raw Data'!AI$1,FALSE)</f>
        <v>54.938582702308103</v>
      </c>
      <c r="AW44" s="65">
        <f>VLOOKUP($A44,'RevPAR Raw Data'!$B$6:$BE$43,'RevPAR Raw Data'!AJ$1,FALSE)</f>
        <v>57.331655186570501</v>
      </c>
      <c r="AX44" s="65">
        <f>VLOOKUP($A44,'RevPAR Raw Data'!$B$6:$BE$43,'RevPAR Raw Data'!AK$1,FALSE)</f>
        <v>57.494717179089399</v>
      </c>
      <c r="AY44" s="66">
        <f>VLOOKUP($A44,'RevPAR Raw Data'!$B$6:$BE$43,'RevPAR Raw Data'!AL$1,FALSE)</f>
        <v>52.498900078376998</v>
      </c>
      <c r="AZ44" s="65">
        <f>VLOOKUP($A44,'RevPAR Raw Data'!$B$6:$BE$43,'RevPAR Raw Data'!AN$1,FALSE)</f>
        <v>88.643799379618599</v>
      </c>
      <c r="BA44" s="65">
        <f>VLOOKUP($A44,'RevPAR Raw Data'!$B$6:$BE$43,'RevPAR Raw Data'!AO$1,FALSE)</f>
        <v>92.994105692911205</v>
      </c>
      <c r="BB44" s="66">
        <f>VLOOKUP($A44,'RevPAR Raw Data'!$B$6:$BE$43,'RevPAR Raw Data'!AP$1,FALSE)</f>
        <v>90.818952536264902</v>
      </c>
      <c r="BC44" s="67">
        <f>VLOOKUP($A44,'RevPAR Raw Data'!$B$6:$BE$43,'RevPAR Raw Data'!AR$1,FALSE)</f>
        <v>63.439216415966598</v>
      </c>
      <c r="BE44" s="59">
        <f>VLOOKUP($A44,'RevPAR Raw Data'!$B$6:$BE$43,'RevPAR Raw Data'!AT$1,FALSE)</f>
        <v>3.2359088910456202</v>
      </c>
      <c r="BF44" s="60">
        <f>VLOOKUP($A44,'RevPAR Raw Data'!$B$6:$BE$43,'RevPAR Raw Data'!AU$1,FALSE)</f>
        <v>8.4724242752974396E-2</v>
      </c>
      <c r="BG44" s="60">
        <f>VLOOKUP($A44,'RevPAR Raw Data'!$B$6:$BE$43,'RevPAR Raw Data'!AV$1,FALSE)</f>
        <v>10.4926910683425</v>
      </c>
      <c r="BH44" s="60">
        <f>VLOOKUP($A44,'RevPAR Raw Data'!$B$6:$BE$43,'RevPAR Raw Data'!AW$1,FALSE)</f>
        <v>10.1997285118345</v>
      </c>
      <c r="BI44" s="60">
        <f>VLOOKUP($A44,'RevPAR Raw Data'!$B$6:$BE$43,'RevPAR Raw Data'!AX$1,FALSE)</f>
        <v>5.1532995179967598</v>
      </c>
      <c r="BJ44" s="61">
        <f>VLOOKUP($A44,'RevPAR Raw Data'!$B$6:$BE$43,'RevPAR Raw Data'!AY$1,FALSE)</f>
        <v>5.94402439571234</v>
      </c>
      <c r="BK44" s="60">
        <f>VLOOKUP($A44,'RevPAR Raw Data'!$B$6:$BE$43,'RevPAR Raw Data'!BA$1,FALSE)</f>
        <v>-0.33368929526346403</v>
      </c>
      <c r="BL44" s="60">
        <f>VLOOKUP($A44,'RevPAR Raw Data'!$B$6:$BE$43,'RevPAR Raw Data'!BB$1,FALSE)</f>
        <v>-2.0558190144832702</v>
      </c>
      <c r="BM44" s="61">
        <f>VLOOKUP($A44,'RevPAR Raw Data'!$B$6:$BE$43,'RevPAR Raw Data'!BC$1,FALSE)</f>
        <v>-1.22287514190011</v>
      </c>
      <c r="BN44" s="62">
        <f>VLOOKUP($A44,'RevPAR Raw Data'!$B$6:$BE$43,'RevPAR Raw Data'!BE$1,FALSE)</f>
        <v>2.88507833306124</v>
      </c>
    </row>
    <row r="45" spans="1:66" x14ac:dyDescent="0.25">
      <c r="A45" s="83" t="s">
        <v>84</v>
      </c>
      <c r="B45" s="59">
        <f>VLOOKUP($A45,'Occupancy Raw Data'!$B$8:$BE$45,'Occupancy Raw Data'!AG$3,FALSE)</f>
        <v>47.839818089944401</v>
      </c>
      <c r="C45" s="60">
        <f>VLOOKUP($A45,'Occupancy Raw Data'!$B$8:$BE$45,'Occupancy Raw Data'!AH$3,FALSE)</f>
        <v>57.219555330975197</v>
      </c>
      <c r="D45" s="60">
        <f>VLOOKUP($A45,'Occupancy Raw Data'!$B$8:$BE$45,'Occupancy Raw Data'!AI$3,FALSE)</f>
        <v>62.1715512885295</v>
      </c>
      <c r="E45" s="60">
        <f>VLOOKUP($A45,'Occupancy Raw Data'!$B$8:$BE$45,'Occupancy Raw Data'!AJ$3,FALSE)</f>
        <v>62.361040929762503</v>
      </c>
      <c r="F45" s="60">
        <f>VLOOKUP($A45,'Occupancy Raw Data'!$B$8:$BE$45,'Occupancy Raw Data'!AK$3,FALSE)</f>
        <v>57.465891864577998</v>
      </c>
      <c r="G45" s="61">
        <f>VLOOKUP($A45,'Occupancy Raw Data'!$B$8:$BE$45,'Occupancy Raw Data'!AL$3,FALSE)</f>
        <v>57.411571500757901</v>
      </c>
      <c r="H45" s="60">
        <f>VLOOKUP($A45,'Occupancy Raw Data'!$B$8:$BE$45,'Occupancy Raw Data'!AN$3,FALSE)</f>
        <v>63.542193026781199</v>
      </c>
      <c r="I45" s="60">
        <f>VLOOKUP($A45,'Occupancy Raw Data'!$B$8:$BE$45,'Occupancy Raw Data'!AO$3,FALSE)</f>
        <v>66.763516927741193</v>
      </c>
      <c r="J45" s="61">
        <f>VLOOKUP($A45,'Occupancy Raw Data'!$B$8:$BE$45,'Occupancy Raw Data'!AP$3,FALSE)</f>
        <v>65.1528549772612</v>
      </c>
      <c r="K45" s="62">
        <f>VLOOKUP($A45,'Occupancy Raw Data'!$B$8:$BE$45,'Occupancy Raw Data'!AR$3,FALSE)</f>
        <v>59.623366779758797</v>
      </c>
      <c r="M45" s="59">
        <f>VLOOKUP($A45,'Occupancy Raw Data'!$B$8:$BE$45,'Occupancy Raw Data'!AT$3,FALSE)</f>
        <v>-3.4546502775124499</v>
      </c>
      <c r="N45" s="60">
        <f>VLOOKUP($A45,'Occupancy Raw Data'!$B$8:$BE$45,'Occupancy Raw Data'!AU$3,FALSE)</f>
        <v>-4.0524271260775198</v>
      </c>
      <c r="O45" s="60">
        <f>VLOOKUP($A45,'Occupancy Raw Data'!$B$8:$BE$45,'Occupancy Raw Data'!AV$3,FALSE)</f>
        <v>1.9201538514652201</v>
      </c>
      <c r="P45" s="60">
        <f>VLOOKUP($A45,'Occupancy Raw Data'!$B$8:$BE$45,'Occupancy Raw Data'!AW$3,FALSE)</f>
        <v>2.6025396533734</v>
      </c>
      <c r="Q45" s="60">
        <f>VLOOKUP($A45,'Occupancy Raw Data'!$B$8:$BE$45,'Occupancy Raw Data'!AX$3,FALSE)</f>
        <v>-0.39077675487540298</v>
      </c>
      <c r="R45" s="61">
        <f>VLOOKUP($A45,'Occupancy Raw Data'!$B$8:$BE$45,'Occupancy Raw Data'!AY$3,FALSE)</f>
        <v>-0.55459766735178495</v>
      </c>
      <c r="S45" s="60">
        <f>VLOOKUP($A45,'Occupancy Raw Data'!$B$8:$BE$45,'Occupancy Raw Data'!BA$3,FALSE)</f>
        <v>1.5290252015040899</v>
      </c>
      <c r="T45" s="60">
        <f>VLOOKUP($A45,'Occupancy Raw Data'!$B$8:$BE$45,'Occupancy Raw Data'!BB$3,FALSE)</f>
        <v>-0.93074830699859701</v>
      </c>
      <c r="U45" s="61">
        <f>VLOOKUP($A45,'Occupancy Raw Data'!$B$8:$BE$45,'Occupancy Raw Data'!BC$3,FALSE)</f>
        <v>0.25366675605198902</v>
      </c>
      <c r="V45" s="62">
        <f>VLOOKUP($A45,'Occupancy Raw Data'!$B$8:$BE$45,'Occupancy Raw Data'!BE$3,FALSE)</f>
        <v>-0.30365104050330699</v>
      </c>
      <c r="X45" s="64">
        <f>VLOOKUP($A45,'ADR Raw Data'!$B$6:$BE$43,'ADR Raw Data'!AG$1,FALSE)</f>
        <v>94.280681278056505</v>
      </c>
      <c r="Y45" s="65">
        <f>VLOOKUP($A45,'ADR Raw Data'!$B$6:$BE$43,'ADR Raw Data'!AH$1,FALSE)</f>
        <v>92.020027596864907</v>
      </c>
      <c r="Z45" s="65">
        <f>VLOOKUP($A45,'ADR Raw Data'!$B$6:$BE$43,'ADR Raw Data'!AI$1,FALSE)</f>
        <v>94.1298882454536</v>
      </c>
      <c r="AA45" s="65">
        <f>VLOOKUP($A45,'ADR Raw Data'!$B$6:$BE$43,'ADR Raw Data'!AJ$1,FALSE)</f>
        <v>94.452313379925002</v>
      </c>
      <c r="AB45" s="65">
        <f>VLOOKUP($A45,'ADR Raw Data'!$B$6:$BE$43,'ADR Raw Data'!AK$1,FALSE)</f>
        <v>94.396418993185307</v>
      </c>
      <c r="AC45" s="66">
        <f>VLOOKUP($A45,'ADR Raw Data'!$B$6:$BE$43,'ADR Raw Data'!AL$1,FALSE)</f>
        <v>93.857858824564801</v>
      </c>
      <c r="AD45" s="65">
        <f>VLOOKUP($A45,'ADR Raw Data'!$B$6:$BE$43,'ADR Raw Data'!AN$1,FALSE)</f>
        <v>107.23418986083399</v>
      </c>
      <c r="AE45" s="65">
        <f>VLOOKUP($A45,'ADR Raw Data'!$B$6:$BE$43,'ADR Raw Data'!AO$1,FALSE)</f>
        <v>111.178397350993</v>
      </c>
      <c r="AF45" s="66">
        <f>VLOOKUP($A45,'ADR Raw Data'!$B$6:$BE$43,'ADR Raw Data'!AP$1,FALSE)</f>
        <v>109.255046534173</v>
      </c>
      <c r="AG45" s="67">
        <f>VLOOKUP($A45,'ADR Raw Data'!$B$6:$BE$43,'ADR Raw Data'!AR$1,FALSE)</f>
        <v>98.665038061655295</v>
      </c>
      <c r="AI45" s="59">
        <f>VLOOKUP($A45,'ADR Raw Data'!$B$6:$BE$43,'ADR Raw Data'!AT$1,FALSE)</f>
        <v>4.3296737011247801</v>
      </c>
      <c r="AJ45" s="60">
        <f>VLOOKUP($A45,'ADR Raw Data'!$B$6:$BE$43,'ADR Raw Data'!AU$1,FALSE)</f>
        <v>4.2284028399278402</v>
      </c>
      <c r="AK45" s="60">
        <f>VLOOKUP($A45,'ADR Raw Data'!$B$6:$BE$43,'ADR Raw Data'!AV$1,FALSE)</f>
        <v>6.8282141297084298</v>
      </c>
      <c r="AL45" s="60">
        <f>VLOOKUP($A45,'ADR Raw Data'!$B$6:$BE$43,'ADR Raw Data'!AW$1,FALSE)</f>
        <v>5.7084918603937203</v>
      </c>
      <c r="AM45" s="60">
        <f>VLOOKUP($A45,'ADR Raw Data'!$B$6:$BE$43,'ADR Raw Data'!AX$1,FALSE)</f>
        <v>5.4101699049104797</v>
      </c>
      <c r="AN45" s="61">
        <f>VLOOKUP($A45,'ADR Raw Data'!$B$6:$BE$43,'ADR Raw Data'!AY$1,FALSE)</f>
        <v>5.3583348492772602</v>
      </c>
      <c r="AO45" s="60">
        <f>VLOOKUP($A45,'ADR Raw Data'!$B$6:$BE$43,'ADR Raw Data'!BA$1,FALSE)</f>
        <v>7.3701787259841804</v>
      </c>
      <c r="AP45" s="60">
        <f>VLOOKUP($A45,'ADR Raw Data'!$B$6:$BE$43,'ADR Raw Data'!BB$1,FALSE)</f>
        <v>2.7165996378823598</v>
      </c>
      <c r="AQ45" s="61">
        <f>VLOOKUP($A45,'ADR Raw Data'!$B$6:$BE$43,'ADR Raw Data'!BC$1,FALSE)</f>
        <v>4.8409237674518399</v>
      </c>
      <c r="AR45" s="62">
        <f>VLOOKUP($A45,'ADR Raw Data'!$B$6:$BE$43,'ADR Raw Data'!BE$1,FALSE)</f>
        <v>5.2083211755978001</v>
      </c>
      <c r="AT45" s="64">
        <f>VLOOKUP($A45,'RevPAR Raw Data'!$B$6:$BE$43,'RevPAR Raw Data'!AG$1,FALSE)</f>
        <v>45.103706417382497</v>
      </c>
      <c r="AU45" s="65">
        <f>VLOOKUP($A45,'RevPAR Raw Data'!$B$6:$BE$43,'RevPAR Raw Data'!AH$1,FALSE)</f>
        <v>52.653450606366803</v>
      </c>
      <c r="AV45" s="65">
        <f>VLOOKUP($A45,'RevPAR Raw Data'!$B$6:$BE$43,'RevPAR Raw Data'!AI$1,FALSE)</f>
        <v>58.522011748357698</v>
      </c>
      <c r="AW45" s="65">
        <f>VLOOKUP($A45,'RevPAR Raw Data'!$B$6:$BE$43,'RevPAR Raw Data'!AJ$1,FALSE)</f>
        <v>58.901445805962602</v>
      </c>
      <c r="AX45" s="65">
        <f>VLOOKUP($A45,'RevPAR Raw Data'!$B$6:$BE$43,'RevPAR Raw Data'!AK$1,FALSE)</f>
        <v>54.245744062657899</v>
      </c>
      <c r="AY45" s="66">
        <f>VLOOKUP($A45,'RevPAR Raw Data'!$B$6:$BE$43,'RevPAR Raw Data'!AL$1,FALSE)</f>
        <v>53.885271728145497</v>
      </c>
      <c r="AZ45" s="65">
        <f>VLOOKUP($A45,'RevPAR Raw Data'!$B$6:$BE$43,'RevPAR Raw Data'!AN$1,FALSE)</f>
        <v>68.138955912076796</v>
      </c>
      <c r="BA45" s="65">
        <f>VLOOKUP($A45,'RevPAR Raw Data'!$B$6:$BE$43,'RevPAR Raw Data'!AO$1,FALSE)</f>
        <v>74.226608135421898</v>
      </c>
      <c r="BB45" s="66">
        <f>VLOOKUP($A45,'RevPAR Raw Data'!$B$6:$BE$43,'RevPAR Raw Data'!AP$1,FALSE)</f>
        <v>71.182782023749297</v>
      </c>
      <c r="BC45" s="67">
        <f>VLOOKUP($A45,'RevPAR Raw Data'!$B$6:$BE$43,'RevPAR Raw Data'!AR$1,FALSE)</f>
        <v>58.827417526889398</v>
      </c>
      <c r="BE45" s="59">
        <f>VLOOKUP($A45,'RevPAR Raw Data'!$B$6:$BE$43,'RevPAR Raw Data'!AT$1,FALSE)</f>
        <v>0.72544833908104001</v>
      </c>
      <c r="BF45" s="60">
        <f>VLOOKUP($A45,'RevPAR Raw Data'!$B$6:$BE$43,'RevPAR Raw Data'!AU$1,FALSE)</f>
        <v>4.6227701652612101E-3</v>
      </c>
      <c r="BG45" s="60">
        <f>VLOOKUP($A45,'RevPAR Raw Data'!$B$6:$BE$43,'RevPAR Raw Data'!AV$1,FALSE)</f>
        <v>8.8794801977715494</v>
      </c>
      <c r="BH45" s="60">
        <f>VLOOKUP($A45,'RevPAR Raw Data'!$B$6:$BE$43,'RevPAR Raw Data'!AW$1,FALSE)</f>
        <v>8.4595972780434696</v>
      </c>
      <c r="BI45" s="60">
        <f>VLOOKUP($A45,'RevPAR Raw Data'!$B$6:$BE$43,'RevPAR Raw Data'!AX$1,FALSE)</f>
        <v>4.9982514636474296</v>
      </c>
      <c r="BJ45" s="61">
        <f>VLOOKUP($A45,'RevPAR Raw Data'!$B$6:$BE$43,'RevPAR Raw Data'!AY$1,FALSE)</f>
        <v>4.7740199818424802</v>
      </c>
      <c r="BK45" s="60">
        <f>VLOOKUP($A45,'RevPAR Raw Data'!$B$6:$BE$43,'RevPAR Raw Data'!BA$1,FALSE)</f>
        <v>9.0118958176044703</v>
      </c>
      <c r="BL45" s="60">
        <f>VLOOKUP($A45,'RevPAR Raw Data'!$B$6:$BE$43,'RevPAR Raw Data'!BB$1,FALSE)</f>
        <v>1.76056662574624</v>
      </c>
      <c r="BM45" s="61">
        <f>VLOOKUP($A45,'RevPAR Raw Data'!$B$6:$BE$43,'RevPAR Raw Data'!BC$1,FALSE)</f>
        <v>5.1068703377876696</v>
      </c>
      <c r="BN45" s="62">
        <f>VLOOKUP($A45,'RevPAR Raw Data'!$B$6:$BE$43,'RevPAR Raw Data'!BE$1,FALSE)</f>
        <v>4.8888550136520301</v>
      </c>
    </row>
    <row r="46" spans="1:66" x14ac:dyDescent="0.25">
      <c r="A46" s="84" t="s">
        <v>85</v>
      </c>
      <c r="B46" s="59">
        <f>VLOOKUP($A46,'Occupancy Raw Data'!$B$8:$BE$45,'Occupancy Raw Data'!AG$3,FALSE)</f>
        <v>40.145870169234598</v>
      </c>
      <c r="C46" s="60">
        <f>VLOOKUP($A46,'Occupancy Raw Data'!$B$8:$BE$45,'Occupancy Raw Data'!AH$3,FALSE)</f>
        <v>48.007703965647799</v>
      </c>
      <c r="D46" s="60">
        <f>VLOOKUP($A46,'Occupancy Raw Data'!$B$8:$BE$45,'Occupancy Raw Data'!AI$3,FALSE)</f>
        <v>51.701818641070901</v>
      </c>
      <c r="E46" s="60">
        <f>VLOOKUP($A46,'Occupancy Raw Data'!$B$8:$BE$45,'Occupancy Raw Data'!AJ$3,FALSE)</f>
        <v>53.788835564536399</v>
      </c>
      <c r="F46" s="60">
        <f>VLOOKUP($A46,'Occupancy Raw Data'!$B$8:$BE$45,'Occupancy Raw Data'!AK$3,FALSE)</f>
        <v>53.312073755998902</v>
      </c>
      <c r="G46" s="61">
        <f>VLOOKUP($A46,'Occupancy Raw Data'!$B$8:$BE$45,'Occupancy Raw Data'!AL$3,FALSE)</f>
        <v>49.391260419297801</v>
      </c>
      <c r="H46" s="60">
        <f>VLOOKUP($A46,'Occupancy Raw Data'!$B$8:$BE$45,'Occupancy Raw Data'!AN$3,FALSE)</f>
        <v>58.591184642586498</v>
      </c>
      <c r="I46" s="60">
        <f>VLOOKUP($A46,'Occupancy Raw Data'!$B$8:$BE$45,'Occupancy Raw Data'!AO$3,FALSE)</f>
        <v>58.7269512503157</v>
      </c>
      <c r="J46" s="61">
        <f>VLOOKUP($A46,'Occupancy Raw Data'!$B$8:$BE$45,'Occupancy Raw Data'!AP$3,FALSE)</f>
        <v>58.659067946451103</v>
      </c>
      <c r="K46" s="62">
        <f>VLOOKUP($A46,'Occupancy Raw Data'!$B$8:$BE$45,'Occupancy Raw Data'!AR$3,FALSE)</f>
        <v>52.039205427055798</v>
      </c>
      <c r="M46" s="59">
        <f>VLOOKUP($A46,'Occupancy Raw Data'!$B$8:$BE$45,'Occupancy Raw Data'!AT$3,FALSE)</f>
        <v>7.1059704908140402</v>
      </c>
      <c r="N46" s="60">
        <f>VLOOKUP($A46,'Occupancy Raw Data'!$B$8:$BE$45,'Occupancy Raw Data'!AU$3,FALSE)</f>
        <v>0.27973963548259401</v>
      </c>
      <c r="O46" s="60">
        <f>VLOOKUP($A46,'Occupancy Raw Data'!$B$8:$BE$45,'Occupancy Raw Data'!AV$3,FALSE)</f>
        <v>4.2105850921085901</v>
      </c>
      <c r="P46" s="60">
        <f>VLOOKUP($A46,'Occupancy Raw Data'!$B$8:$BE$45,'Occupancy Raw Data'!AW$3,FALSE)</f>
        <v>2.5737506606315201</v>
      </c>
      <c r="Q46" s="60">
        <f>VLOOKUP($A46,'Occupancy Raw Data'!$B$8:$BE$45,'Occupancy Raw Data'!AX$3,FALSE)</f>
        <v>6.1583304846407101</v>
      </c>
      <c r="R46" s="61">
        <f>VLOOKUP($A46,'Occupancy Raw Data'!$B$8:$BE$45,'Occupancy Raw Data'!AY$3,FALSE)</f>
        <v>3.9577683872427101</v>
      </c>
      <c r="S46" s="60">
        <f>VLOOKUP($A46,'Occupancy Raw Data'!$B$8:$BE$45,'Occupancy Raw Data'!BA$3,FALSE)</f>
        <v>-3.0342173850744101</v>
      </c>
      <c r="T46" s="60">
        <f>VLOOKUP($A46,'Occupancy Raw Data'!$B$8:$BE$45,'Occupancy Raw Data'!BB$3,FALSE)</f>
        <v>-7.1050767044867804</v>
      </c>
      <c r="U46" s="61">
        <f>VLOOKUP($A46,'Occupancy Raw Data'!$B$8:$BE$45,'Occupancy Raw Data'!BC$3,FALSE)</f>
        <v>-5.11564365469932</v>
      </c>
      <c r="V46" s="62">
        <f>VLOOKUP($A46,'Occupancy Raw Data'!$B$8:$BE$45,'Occupancy Raw Data'!BE$3,FALSE)</f>
        <v>0.86012289700516098</v>
      </c>
      <c r="X46" s="64">
        <f>VLOOKUP($A46,'ADR Raw Data'!$B$6:$BE$43,'ADR Raw Data'!AG$1,FALSE)</f>
        <v>98.854941407786001</v>
      </c>
      <c r="Y46" s="65">
        <f>VLOOKUP($A46,'ADR Raw Data'!$B$6:$BE$43,'ADR Raw Data'!AH$1,FALSE)</f>
        <v>98.300119039789493</v>
      </c>
      <c r="Z46" s="65">
        <f>VLOOKUP($A46,'ADR Raw Data'!$B$6:$BE$43,'ADR Raw Data'!AI$1,FALSE)</f>
        <v>101.070359083969</v>
      </c>
      <c r="AA46" s="65">
        <f>VLOOKUP($A46,'ADR Raw Data'!$B$6:$BE$43,'ADR Raw Data'!AJ$1,FALSE)</f>
        <v>99.6956726931204</v>
      </c>
      <c r="AB46" s="65">
        <f>VLOOKUP($A46,'ADR Raw Data'!$B$6:$BE$43,'ADR Raw Data'!AK$1,FALSE)</f>
        <v>102.19190228012999</v>
      </c>
      <c r="AC46" s="66">
        <f>VLOOKUP($A46,'ADR Raw Data'!$B$6:$BE$43,'ADR Raw Data'!AL$1,FALSE)</f>
        <v>100.114385419862</v>
      </c>
      <c r="AD46" s="65">
        <f>VLOOKUP($A46,'ADR Raw Data'!$B$6:$BE$43,'ADR Raw Data'!AN$1,FALSE)</f>
        <v>142.81607749097299</v>
      </c>
      <c r="AE46" s="65">
        <f>VLOOKUP($A46,'ADR Raw Data'!$B$6:$BE$43,'ADR Raw Data'!AO$1,FALSE)</f>
        <v>143.326773655913</v>
      </c>
      <c r="AF46" s="66">
        <f>VLOOKUP($A46,'ADR Raw Data'!$B$6:$BE$43,'ADR Raw Data'!AP$1,FALSE)</f>
        <v>143.07172107543599</v>
      </c>
      <c r="AG46" s="67">
        <f>VLOOKUP($A46,'ADR Raw Data'!$B$6:$BE$43,'ADR Raw Data'!AR$1,FALSE)</f>
        <v>113.94921437424701</v>
      </c>
      <c r="AI46" s="59">
        <f>VLOOKUP($A46,'ADR Raw Data'!$B$6:$BE$43,'ADR Raw Data'!AT$1,FALSE)</f>
        <v>3.34978444896218</v>
      </c>
      <c r="AJ46" s="60">
        <f>VLOOKUP($A46,'ADR Raw Data'!$B$6:$BE$43,'ADR Raw Data'!AU$1,FALSE)</f>
        <v>3.7478916010319399</v>
      </c>
      <c r="AK46" s="60">
        <f>VLOOKUP($A46,'ADR Raw Data'!$B$6:$BE$43,'ADR Raw Data'!AV$1,FALSE)</f>
        <v>6.2153514090778801</v>
      </c>
      <c r="AL46" s="60">
        <f>VLOOKUP($A46,'ADR Raw Data'!$B$6:$BE$43,'ADR Raw Data'!AW$1,FALSE)</f>
        <v>3.9303114090404798</v>
      </c>
      <c r="AM46" s="60">
        <f>VLOOKUP($A46,'ADR Raw Data'!$B$6:$BE$43,'ADR Raw Data'!AX$1,FALSE)</f>
        <v>1.7097126400810301</v>
      </c>
      <c r="AN46" s="61">
        <f>VLOOKUP($A46,'ADR Raw Data'!$B$6:$BE$43,'ADR Raw Data'!AY$1,FALSE)</f>
        <v>3.8047652629856499</v>
      </c>
      <c r="AO46" s="60">
        <f>VLOOKUP($A46,'ADR Raw Data'!$B$6:$BE$43,'ADR Raw Data'!BA$1,FALSE)</f>
        <v>9.0977166604250606</v>
      </c>
      <c r="AP46" s="60">
        <f>VLOOKUP($A46,'ADR Raw Data'!$B$6:$BE$43,'ADR Raw Data'!BB$1,FALSE)</f>
        <v>7.2967406233772198</v>
      </c>
      <c r="AQ46" s="61">
        <f>VLOOKUP($A46,'ADR Raw Data'!$B$6:$BE$43,'ADR Raw Data'!BC$1,FALSE)</f>
        <v>8.1636456416385705</v>
      </c>
      <c r="AR46" s="62">
        <f>VLOOKUP($A46,'ADR Raw Data'!$B$6:$BE$43,'ADR Raw Data'!BE$1,FALSE)</f>
        <v>4.8312487461458504</v>
      </c>
      <c r="AT46" s="64">
        <f>VLOOKUP($A46,'RevPAR Raw Data'!$B$6:$BE$43,'RevPAR Raw Data'!AG$1,FALSE)</f>
        <v>39.686176433442697</v>
      </c>
      <c r="AU46" s="65">
        <f>VLOOKUP($A46,'RevPAR Raw Data'!$B$6:$BE$43,'RevPAR Raw Data'!AH$1,FALSE)</f>
        <v>47.191630146501602</v>
      </c>
      <c r="AV46" s="65">
        <f>VLOOKUP($A46,'RevPAR Raw Data'!$B$6:$BE$43,'RevPAR Raw Data'!AI$1,FALSE)</f>
        <v>52.255213753473001</v>
      </c>
      <c r="AW46" s="65">
        <f>VLOOKUP($A46,'RevPAR Raw Data'!$B$6:$BE$43,'RevPAR Raw Data'!AJ$1,FALSE)</f>
        <v>53.625141449860998</v>
      </c>
      <c r="AX46" s="65">
        <f>VLOOKUP($A46,'RevPAR Raw Data'!$B$6:$BE$43,'RevPAR Raw Data'!AK$1,FALSE)</f>
        <v>54.480622316241401</v>
      </c>
      <c r="AY46" s="66">
        <f>VLOOKUP($A46,'RevPAR Raw Data'!$B$6:$BE$43,'RevPAR Raw Data'!AL$1,FALSE)</f>
        <v>49.447756819904001</v>
      </c>
      <c r="AZ46" s="65">
        <f>VLOOKUP($A46,'RevPAR Raw Data'!$B$6:$BE$43,'RevPAR Raw Data'!AN$1,FALSE)</f>
        <v>83.677631662035793</v>
      </c>
      <c r="BA46" s="65">
        <f>VLOOKUP($A46,'RevPAR Raw Data'!$B$6:$BE$43,'RevPAR Raw Data'!AO$1,FALSE)</f>
        <v>84.171444493558894</v>
      </c>
      <c r="BB46" s="66">
        <f>VLOOKUP($A46,'RevPAR Raw Data'!$B$6:$BE$43,'RevPAR Raw Data'!AP$1,FALSE)</f>
        <v>83.924538077797393</v>
      </c>
      <c r="BC46" s="67">
        <f>VLOOKUP($A46,'RevPAR Raw Data'!$B$6:$BE$43,'RevPAR Raw Data'!AR$1,FALSE)</f>
        <v>59.2982657507307</v>
      </c>
      <c r="BE46" s="59">
        <f>VLOOKUP($A46,'RevPAR Raw Data'!$B$6:$BE$43,'RevPAR Raw Data'!AT$1,FALSE)</f>
        <v>10.6937896342253</v>
      </c>
      <c r="BF46" s="60">
        <f>VLOOKUP($A46,'RevPAR Raw Data'!$B$6:$BE$43,'RevPAR Raw Data'!AU$1,FALSE)</f>
        <v>4.0381155748175397</v>
      </c>
      <c r="BG46" s="60">
        <f>VLOOKUP($A46,'RevPAR Raw Data'!$B$6:$BE$43,'RevPAR Raw Data'!AV$1,FALSE)</f>
        <v>10.687639161039201</v>
      </c>
      <c r="BH46" s="60">
        <f>VLOOKUP($A46,'RevPAR Raw Data'!$B$6:$BE$43,'RevPAR Raw Data'!AW$1,FALSE)</f>
        <v>6.6052184855270699</v>
      </c>
      <c r="BI46" s="60">
        <f>VLOOKUP($A46,'RevPAR Raw Data'!$B$6:$BE$43,'RevPAR Raw Data'!AX$1,FALSE)</f>
        <v>7.9733328794356098</v>
      </c>
      <c r="BJ46" s="61">
        <f>VLOOKUP($A46,'RevPAR Raw Data'!$B$6:$BE$43,'RevPAR Raw Data'!AY$1,FALSE)</f>
        <v>7.91311744701561</v>
      </c>
      <c r="BK46" s="60">
        <f>VLOOKUP($A46,'RevPAR Raw Data'!$B$6:$BE$43,'RevPAR Raw Data'!BA$1,FALSE)</f>
        <v>5.7874547747952203</v>
      </c>
      <c r="BL46" s="60">
        <f>VLOOKUP($A46,'RevPAR Raw Data'!$B$6:$BE$43,'RevPAR Raw Data'!BB$1,FALSE)</f>
        <v>-0.326775099327962</v>
      </c>
      <c r="BM46" s="61">
        <f>VLOOKUP($A46,'RevPAR Raw Data'!$B$6:$BE$43,'RevPAR Raw Data'!BC$1,FALSE)</f>
        <v>2.6303789666806199</v>
      </c>
      <c r="BN46" s="62">
        <f>VLOOKUP($A46,'RevPAR Raw Data'!$B$6:$BE$43,'RevPAR Raw Data'!BE$1,FALSE)</f>
        <v>5.7329263198278797</v>
      </c>
    </row>
    <row r="47" spans="1:66" x14ac:dyDescent="0.25">
      <c r="A47" s="81" t="s">
        <v>86</v>
      </c>
      <c r="B47" s="59">
        <f>VLOOKUP($A47,'Occupancy Raw Data'!$B$8:$BE$45,'Occupancy Raw Data'!AG$3,FALSE)</f>
        <v>43.169848584595101</v>
      </c>
      <c r="C47" s="60">
        <f>VLOOKUP($A47,'Occupancy Raw Data'!$B$8:$BE$45,'Occupancy Raw Data'!AH$3,FALSE)</f>
        <v>57.093482554311997</v>
      </c>
      <c r="D47" s="60">
        <f>VLOOKUP($A47,'Occupancy Raw Data'!$B$8:$BE$45,'Occupancy Raw Data'!AI$3,FALSE)</f>
        <v>61.471362738643798</v>
      </c>
      <c r="E47" s="60">
        <f>VLOOKUP($A47,'Occupancy Raw Data'!$B$8:$BE$45,'Occupancy Raw Data'!AJ$3,FALSE)</f>
        <v>60.714285714285701</v>
      </c>
      <c r="F47" s="60">
        <f>VLOOKUP($A47,'Occupancy Raw Data'!$B$8:$BE$45,'Occupancy Raw Data'!AK$3,FALSE)</f>
        <v>52.583936800526601</v>
      </c>
      <c r="G47" s="61">
        <f>VLOOKUP($A47,'Occupancy Raw Data'!$B$8:$BE$45,'Occupancy Raw Data'!AL$3,FALSE)</f>
        <v>55.006583278472597</v>
      </c>
      <c r="H47" s="60">
        <f>VLOOKUP($A47,'Occupancy Raw Data'!$B$8:$BE$45,'Occupancy Raw Data'!AN$3,FALSE)</f>
        <v>54.065174456879497</v>
      </c>
      <c r="I47" s="60">
        <f>VLOOKUP($A47,'Occupancy Raw Data'!$B$8:$BE$45,'Occupancy Raw Data'!AO$3,FALSE)</f>
        <v>52.156023699802503</v>
      </c>
      <c r="J47" s="61">
        <f>VLOOKUP($A47,'Occupancy Raw Data'!$B$8:$BE$45,'Occupancy Raw Data'!AP$3,FALSE)</f>
        <v>53.110599078340996</v>
      </c>
      <c r="K47" s="62">
        <f>VLOOKUP($A47,'Occupancy Raw Data'!$B$8:$BE$45,'Occupancy Raw Data'!AR$3,FALSE)</f>
        <v>54.464873507006402</v>
      </c>
      <c r="M47" s="59">
        <f>VLOOKUP($A47,'Occupancy Raw Data'!$B$8:$BE$45,'Occupancy Raw Data'!AT$3,FALSE)</f>
        <v>4.5019920318724997</v>
      </c>
      <c r="N47" s="60">
        <f>VLOOKUP($A47,'Occupancy Raw Data'!$B$8:$BE$45,'Occupancy Raw Data'!AU$3,FALSE)</f>
        <v>4.5824540247211303</v>
      </c>
      <c r="O47" s="60">
        <f>VLOOKUP($A47,'Occupancy Raw Data'!$B$8:$BE$45,'Occupancy Raw Data'!AV$3,FALSE)</f>
        <v>6.0175986375248298</v>
      </c>
      <c r="P47" s="60">
        <f>VLOOKUP($A47,'Occupancy Raw Data'!$B$8:$BE$45,'Occupancy Raw Data'!AW$3,FALSE)</f>
        <v>6.6493206128938898</v>
      </c>
      <c r="Q47" s="60">
        <f>VLOOKUP($A47,'Occupancy Raw Data'!$B$8:$BE$45,'Occupancy Raw Data'!AX$3,FALSE)</f>
        <v>0.75685903500472995</v>
      </c>
      <c r="R47" s="61">
        <f>VLOOKUP($A47,'Occupancy Raw Data'!$B$8:$BE$45,'Occupancy Raw Data'!AY$3,FALSE)</f>
        <v>4.5744680851063801</v>
      </c>
      <c r="S47" s="60">
        <f>VLOOKUP($A47,'Occupancy Raw Data'!$B$8:$BE$45,'Occupancy Raw Data'!BA$3,FALSE)</f>
        <v>-0.69528415961305901</v>
      </c>
      <c r="T47" s="60">
        <f>VLOOKUP($A47,'Occupancy Raw Data'!$B$8:$BE$45,'Occupancy Raw Data'!BB$3,FALSE)</f>
        <v>-7.6362576508306601</v>
      </c>
      <c r="U47" s="61">
        <f>VLOOKUP($A47,'Occupancy Raw Data'!$B$8:$BE$45,'Occupancy Raw Data'!BC$3,FALSE)</f>
        <v>-4.2291141118860303</v>
      </c>
      <c r="V47" s="62">
        <f>VLOOKUP($A47,'Occupancy Raw Data'!$B$8:$BE$45,'Occupancy Raw Data'!BE$3,FALSE)</f>
        <v>1.9631145737048199</v>
      </c>
      <c r="X47" s="64">
        <f>VLOOKUP($A47,'ADR Raw Data'!$B$6:$BE$43,'ADR Raw Data'!AG$1,FALSE)</f>
        <v>83.614277544795996</v>
      </c>
      <c r="Y47" s="65">
        <f>VLOOKUP($A47,'ADR Raw Data'!$B$6:$BE$43,'ADR Raw Data'!AH$1,FALSE)</f>
        <v>86.255240703372706</v>
      </c>
      <c r="Z47" s="65">
        <f>VLOOKUP($A47,'ADR Raw Data'!$B$6:$BE$43,'ADR Raw Data'!AI$1,FALSE)</f>
        <v>88.173060240963807</v>
      </c>
      <c r="AA47" s="65">
        <f>VLOOKUP($A47,'ADR Raw Data'!$B$6:$BE$43,'ADR Raw Data'!AJ$1,FALSE)</f>
        <v>88.150509623204101</v>
      </c>
      <c r="AB47" s="65">
        <f>VLOOKUP($A47,'ADR Raw Data'!$B$6:$BE$43,'ADR Raw Data'!AK$1,FALSE)</f>
        <v>87.871549295774599</v>
      </c>
      <c r="AC47" s="66">
        <f>VLOOKUP($A47,'ADR Raw Data'!$B$6:$BE$43,'ADR Raw Data'!AL$1,FALSE)</f>
        <v>86.996762013045199</v>
      </c>
      <c r="AD47" s="65">
        <f>VLOOKUP($A47,'ADR Raw Data'!$B$6:$BE$43,'ADR Raw Data'!AN$1,FALSE)</f>
        <v>96.688480974124801</v>
      </c>
      <c r="AE47" s="65">
        <f>VLOOKUP($A47,'ADR Raw Data'!$B$6:$BE$43,'ADR Raw Data'!AO$1,FALSE)</f>
        <v>98.903527926790701</v>
      </c>
      <c r="AF47" s="66">
        <f>VLOOKUP($A47,'ADR Raw Data'!$B$6:$BE$43,'ADR Raw Data'!AP$1,FALSE)</f>
        <v>97.776098543538794</v>
      </c>
      <c r="AG47" s="67">
        <f>VLOOKUP($A47,'ADR Raw Data'!$B$6:$BE$43,'ADR Raw Data'!AR$1,FALSE)</f>
        <v>89.999992661342503</v>
      </c>
      <c r="AI47" s="59">
        <f>VLOOKUP($A47,'ADR Raw Data'!$B$6:$BE$43,'ADR Raw Data'!AT$1,FALSE)</f>
        <v>6.8281547408278298</v>
      </c>
      <c r="AJ47" s="60">
        <f>VLOOKUP($A47,'ADR Raw Data'!$B$6:$BE$43,'ADR Raw Data'!AU$1,FALSE)</f>
        <v>6.0039528956091299</v>
      </c>
      <c r="AK47" s="60">
        <f>VLOOKUP($A47,'ADR Raw Data'!$B$6:$BE$43,'ADR Raw Data'!AV$1,FALSE)</f>
        <v>6.8354040091245496</v>
      </c>
      <c r="AL47" s="60">
        <f>VLOOKUP($A47,'ADR Raw Data'!$B$6:$BE$43,'ADR Raw Data'!AW$1,FALSE)</f>
        <v>7.71881020704721</v>
      </c>
      <c r="AM47" s="60">
        <f>VLOOKUP($A47,'ADR Raw Data'!$B$6:$BE$43,'ADR Raw Data'!AX$1,FALSE)</f>
        <v>6.4908476977473502</v>
      </c>
      <c r="AN47" s="61">
        <f>VLOOKUP($A47,'ADR Raw Data'!$B$6:$BE$43,'ADR Raw Data'!AY$1,FALSE)</f>
        <v>6.7878932474967</v>
      </c>
      <c r="AO47" s="60">
        <f>VLOOKUP($A47,'ADR Raw Data'!$B$6:$BE$43,'ADR Raw Data'!BA$1,FALSE)</f>
        <v>6.2903770586361096</v>
      </c>
      <c r="AP47" s="60">
        <f>VLOOKUP($A47,'ADR Raw Data'!$B$6:$BE$43,'ADR Raw Data'!BB$1,FALSE)</f>
        <v>6.2219310533221899</v>
      </c>
      <c r="AQ47" s="61">
        <f>VLOOKUP($A47,'ADR Raw Data'!$B$6:$BE$43,'ADR Raw Data'!BC$1,FALSE)</f>
        <v>6.21154934576803</v>
      </c>
      <c r="AR47" s="62">
        <f>VLOOKUP($A47,'ADR Raw Data'!$B$6:$BE$43,'ADR Raw Data'!BE$1,FALSE)</f>
        <v>6.3723805581585999</v>
      </c>
      <c r="AT47" s="64">
        <f>VLOOKUP($A47,'RevPAR Raw Data'!$B$6:$BE$43,'RevPAR Raw Data'!AG$1,FALSE)</f>
        <v>36.096157011191501</v>
      </c>
      <c r="AU47" s="65">
        <f>VLOOKUP($A47,'RevPAR Raw Data'!$B$6:$BE$43,'RevPAR Raw Data'!AH$1,FALSE)</f>
        <v>49.246120803159897</v>
      </c>
      <c r="AV47" s="65">
        <f>VLOOKUP($A47,'RevPAR Raw Data'!$B$6:$BE$43,'RevPAR Raw Data'!AI$1,FALSE)</f>
        <v>54.201181698485797</v>
      </c>
      <c r="AW47" s="65">
        <f>VLOOKUP($A47,'RevPAR Raw Data'!$B$6:$BE$43,'RevPAR Raw Data'!AJ$1,FALSE)</f>
        <v>53.519952271230999</v>
      </c>
      <c r="AX47" s="65">
        <f>VLOOKUP($A47,'RevPAR Raw Data'!$B$6:$BE$43,'RevPAR Raw Data'!AK$1,FALSE)</f>
        <v>46.206319947333697</v>
      </c>
      <c r="AY47" s="66">
        <f>VLOOKUP($A47,'RevPAR Raw Data'!$B$6:$BE$43,'RevPAR Raw Data'!AL$1,FALSE)</f>
        <v>47.853946346280402</v>
      </c>
      <c r="AZ47" s="65">
        <f>VLOOKUP($A47,'RevPAR Raw Data'!$B$6:$BE$43,'RevPAR Raw Data'!AN$1,FALSE)</f>
        <v>52.274795918367303</v>
      </c>
      <c r="BA47" s="65">
        <f>VLOOKUP($A47,'RevPAR Raw Data'!$B$6:$BE$43,'RevPAR Raw Data'!AO$1,FALSE)</f>
        <v>51.584147465437702</v>
      </c>
      <c r="BB47" s="66">
        <f>VLOOKUP($A47,'RevPAR Raw Data'!$B$6:$BE$43,'RevPAR Raw Data'!AP$1,FALSE)</f>
        <v>51.929471691902499</v>
      </c>
      <c r="BC47" s="67">
        <f>VLOOKUP($A47,'RevPAR Raw Data'!$B$6:$BE$43,'RevPAR Raw Data'!AR$1,FALSE)</f>
        <v>49.018382159315301</v>
      </c>
      <c r="BE47" s="59">
        <f>VLOOKUP($A47,'RevPAR Raw Data'!$B$6:$BE$43,'RevPAR Raw Data'!AT$1,FALSE)</f>
        <v>11.6375497550563</v>
      </c>
      <c r="BF47" s="60">
        <f>VLOOKUP($A47,'RevPAR Raw Data'!$B$6:$BE$43,'RevPAR Raw Data'!AU$1,FALSE)</f>
        <v>10.861535301437399</v>
      </c>
      <c r="BG47" s="60">
        <f>VLOOKUP($A47,'RevPAR Raw Data'!$B$6:$BE$43,'RevPAR Raw Data'!AV$1,FALSE)</f>
        <v>13.2643298251717</v>
      </c>
      <c r="BH47" s="60">
        <f>VLOOKUP($A47,'RevPAR Raw Data'!$B$6:$BE$43,'RevPAR Raw Data'!AW$1,FALSE)</f>
        <v>14.881379258108399</v>
      </c>
      <c r="BI47" s="60">
        <f>VLOOKUP($A47,'RevPAR Raw Data'!$B$6:$BE$43,'RevPAR Raw Data'!AX$1,FALSE)</f>
        <v>7.2968333000008796</v>
      </c>
      <c r="BJ47" s="61">
        <f>VLOOKUP($A47,'RevPAR Raw Data'!$B$6:$BE$43,'RevPAR Raw Data'!AY$1,FALSE)</f>
        <v>11.672871342860899</v>
      </c>
      <c r="BK47" s="60">
        <f>VLOOKUP($A47,'RevPAR Raw Data'!$B$6:$BE$43,'RevPAR Raw Data'!BA$1,FALSE)</f>
        <v>5.5513569037544199</v>
      </c>
      <c r="BL47" s="60">
        <f>VLOOKUP($A47,'RevPAR Raw Data'!$B$6:$BE$43,'RevPAR Raw Data'!BB$1,FALSE)</f>
        <v>-1.8894492835971901</v>
      </c>
      <c r="BM47" s="61">
        <f>VLOOKUP($A47,'RevPAR Raw Data'!$B$6:$BE$43,'RevPAR Raw Data'!BC$1,FALSE)</f>
        <v>1.7197417239333599</v>
      </c>
      <c r="BN47" s="62">
        <f>VLOOKUP($A47,'RevPAR Raw Data'!$B$6:$BE$43,'RevPAR Raw Data'!BE$1,FALSE)</f>
        <v>8.4605922632925701</v>
      </c>
    </row>
    <row r="48" spans="1:66" ht="15" thickBot="1" x14ac:dyDescent="0.3">
      <c r="A48" s="81" t="s">
        <v>87</v>
      </c>
      <c r="B48" s="85">
        <f>VLOOKUP($A48,'Occupancy Raw Data'!$B$8:$BE$45,'Occupancy Raw Data'!AG$3,FALSE)</f>
        <v>44.465116279069697</v>
      </c>
      <c r="C48" s="86">
        <f>VLOOKUP($A48,'Occupancy Raw Data'!$B$8:$BE$45,'Occupancy Raw Data'!AH$3,FALSE)</f>
        <v>53.212880143112699</v>
      </c>
      <c r="D48" s="86">
        <f>VLOOKUP($A48,'Occupancy Raw Data'!$B$8:$BE$45,'Occupancy Raw Data'!AI$3,FALSE)</f>
        <v>58.907705030021901</v>
      </c>
      <c r="E48" s="86">
        <f>VLOOKUP($A48,'Occupancy Raw Data'!$B$8:$BE$45,'Occupancy Raw Data'!AJ$3,FALSE)</f>
        <v>60.162513932333802</v>
      </c>
      <c r="F48" s="86">
        <f>VLOOKUP($A48,'Occupancy Raw Data'!$B$8:$BE$45,'Occupancy Raw Data'!AK$3,FALSE)</f>
        <v>59.486571027936499</v>
      </c>
      <c r="G48" s="87">
        <f>VLOOKUP($A48,'Occupancy Raw Data'!$B$8:$BE$45,'Occupancy Raw Data'!AL$3,FALSE)</f>
        <v>55.234356497462997</v>
      </c>
      <c r="H48" s="86">
        <f>VLOOKUP($A48,'Occupancy Raw Data'!$B$8:$BE$45,'Occupancy Raw Data'!AN$3,FALSE)</f>
        <v>69.593355625067403</v>
      </c>
      <c r="I48" s="86">
        <f>VLOOKUP($A48,'Occupancy Raw Data'!$B$8:$BE$45,'Occupancy Raw Data'!AO$3,FALSE)</f>
        <v>67.267105310466306</v>
      </c>
      <c r="J48" s="87">
        <f>VLOOKUP($A48,'Occupancy Raw Data'!$B$8:$BE$45,'Occupancy Raw Data'!AP$3,FALSE)</f>
        <v>68.430230467766805</v>
      </c>
      <c r="K48" s="88">
        <f>VLOOKUP($A48,'Occupancy Raw Data'!$B$8:$BE$45,'Occupancy Raw Data'!AR$3,FALSE)</f>
        <v>58.999307568025003</v>
      </c>
      <c r="M48" s="85">
        <f>VLOOKUP($A48,'Occupancy Raw Data'!$B$8:$BE$45,'Occupancy Raw Data'!AT$3,FALSE)</f>
        <v>3.8524003636470199</v>
      </c>
      <c r="N48" s="86">
        <f>VLOOKUP($A48,'Occupancy Raw Data'!$B$8:$BE$45,'Occupancy Raw Data'!AU$3,FALSE)</f>
        <v>5.3620007647444403</v>
      </c>
      <c r="O48" s="86">
        <f>VLOOKUP($A48,'Occupancy Raw Data'!$B$8:$BE$45,'Occupancy Raw Data'!AV$3,FALSE)</f>
        <v>8.5595323250839694</v>
      </c>
      <c r="P48" s="86">
        <f>VLOOKUP($A48,'Occupancy Raw Data'!$B$8:$BE$45,'Occupancy Raw Data'!AW$3,FALSE)</f>
        <v>7.5783631268002303</v>
      </c>
      <c r="Q48" s="86">
        <f>VLOOKUP($A48,'Occupancy Raw Data'!$B$8:$BE$45,'Occupancy Raw Data'!AX$3,FALSE)</f>
        <v>6.5562693396444498</v>
      </c>
      <c r="R48" s="87">
        <f>VLOOKUP($A48,'Occupancy Raw Data'!$B$8:$BE$45,'Occupancy Raw Data'!AY$3,FALSE)</f>
        <v>6.4949458551658399</v>
      </c>
      <c r="S48" s="86">
        <f>VLOOKUP($A48,'Occupancy Raw Data'!$B$8:$BE$45,'Occupancy Raw Data'!BA$3,FALSE)</f>
        <v>6.4130125380200003</v>
      </c>
      <c r="T48" s="86">
        <f>VLOOKUP($A48,'Occupancy Raw Data'!$B$8:$BE$45,'Occupancy Raw Data'!BB$3,FALSE)</f>
        <v>-0.86512447029309103</v>
      </c>
      <c r="U48" s="87">
        <f>VLOOKUP($A48,'Occupancy Raw Data'!$B$8:$BE$45,'Occupancy Raw Data'!BC$3,FALSE)</f>
        <v>2.7069039506837198</v>
      </c>
      <c r="V48" s="88">
        <f>VLOOKUP($A48,'Occupancy Raw Data'!$B$8:$BE$45,'Occupancy Raw Data'!BE$3,FALSE)</f>
        <v>5.2004544669288704</v>
      </c>
      <c r="X48" s="89">
        <f>VLOOKUP($A48,'ADR Raw Data'!$B$6:$BE$43,'ADR Raw Data'!AG$1,FALSE)</f>
        <v>96.066528805922104</v>
      </c>
      <c r="Y48" s="90">
        <f>VLOOKUP($A48,'ADR Raw Data'!$B$6:$BE$43,'ADR Raw Data'!AH$1,FALSE)</f>
        <v>99.519936798224904</v>
      </c>
      <c r="Z48" s="90">
        <f>VLOOKUP($A48,'ADR Raw Data'!$B$6:$BE$43,'ADR Raw Data'!AI$1,FALSE)</f>
        <v>104.01163818359301</v>
      </c>
      <c r="AA48" s="90">
        <f>VLOOKUP($A48,'ADR Raw Data'!$B$6:$BE$43,'ADR Raw Data'!AJ$1,FALSE)</f>
        <v>102.689003765015</v>
      </c>
      <c r="AB48" s="90">
        <f>VLOOKUP($A48,'ADR Raw Data'!$B$6:$BE$43,'ADR Raw Data'!AK$1,FALSE)</f>
        <v>103.678586884255</v>
      </c>
      <c r="AC48" s="91">
        <f>VLOOKUP($A48,'ADR Raw Data'!$B$6:$BE$43,'ADR Raw Data'!AL$1,FALSE)</f>
        <v>101.50148564894801</v>
      </c>
      <c r="AD48" s="90">
        <f>VLOOKUP($A48,'ADR Raw Data'!$B$6:$BE$43,'ADR Raw Data'!AN$1,FALSE)</f>
        <v>125.73291330853399</v>
      </c>
      <c r="AE48" s="90">
        <f>VLOOKUP($A48,'ADR Raw Data'!$B$6:$BE$43,'ADR Raw Data'!AO$1,FALSE)</f>
        <v>126.387034047784</v>
      </c>
      <c r="AF48" s="91">
        <f>VLOOKUP($A48,'ADR Raw Data'!$B$6:$BE$43,'ADR Raw Data'!AP$1,FALSE)</f>
        <v>126.054414554052</v>
      </c>
      <c r="AG48" s="92">
        <f>VLOOKUP($A48,'ADR Raw Data'!$B$6:$BE$43,'ADR Raw Data'!AR$1,FALSE)</f>
        <v>109.626526845637</v>
      </c>
      <c r="AI48" s="85">
        <f>VLOOKUP($A48,'ADR Raw Data'!$B$6:$BE$43,'ADR Raw Data'!AT$1,FALSE)</f>
        <v>10.3288390452258</v>
      </c>
      <c r="AJ48" s="86">
        <f>VLOOKUP($A48,'ADR Raw Data'!$B$6:$BE$43,'ADR Raw Data'!AU$1,FALSE)</f>
        <v>9.7374598405505797</v>
      </c>
      <c r="AK48" s="86">
        <f>VLOOKUP($A48,'ADR Raw Data'!$B$6:$BE$43,'ADR Raw Data'!AV$1,FALSE)</f>
        <v>10.631409346689299</v>
      </c>
      <c r="AL48" s="86">
        <f>VLOOKUP($A48,'ADR Raw Data'!$B$6:$BE$43,'ADR Raw Data'!AW$1,FALSE)</f>
        <v>8.4056647656825305</v>
      </c>
      <c r="AM48" s="86">
        <f>VLOOKUP($A48,'ADR Raw Data'!$B$6:$BE$43,'ADR Raw Data'!AX$1,FALSE)</f>
        <v>7.8468062596057901</v>
      </c>
      <c r="AN48" s="87">
        <f>VLOOKUP($A48,'ADR Raw Data'!$B$6:$BE$43,'ADR Raw Data'!AY$1,FALSE)</f>
        <v>9.3404575034844104</v>
      </c>
      <c r="AO48" s="86">
        <f>VLOOKUP($A48,'ADR Raw Data'!$B$6:$BE$43,'ADR Raw Data'!BA$1,FALSE)</f>
        <v>10.5694544107259</v>
      </c>
      <c r="AP48" s="86">
        <f>VLOOKUP($A48,'ADR Raw Data'!$B$6:$BE$43,'ADR Raw Data'!BB$1,FALSE)</f>
        <v>7.0113227211180904</v>
      </c>
      <c r="AQ48" s="87">
        <f>VLOOKUP($A48,'ADR Raw Data'!$B$6:$BE$43,'ADR Raw Data'!BC$1,FALSE)</f>
        <v>8.7139388290416999</v>
      </c>
      <c r="AR48" s="88">
        <f>VLOOKUP($A48,'ADR Raw Data'!$B$6:$BE$43,'ADR Raw Data'!BE$1,FALSE)</f>
        <v>8.8887496348687698</v>
      </c>
      <c r="AT48" s="89">
        <f>VLOOKUP($A48,'RevPAR Raw Data'!$B$6:$BE$43,'RevPAR Raw Data'!AG$1,FALSE)</f>
        <v>42.716093738819303</v>
      </c>
      <c r="AU48" s="90">
        <f>VLOOKUP($A48,'RevPAR Raw Data'!$B$6:$BE$43,'RevPAR Raw Data'!AH$1,FALSE)</f>
        <v>52.957424686940897</v>
      </c>
      <c r="AV48" s="90">
        <f>VLOOKUP($A48,'RevPAR Raw Data'!$B$6:$BE$43,'RevPAR Raw Data'!AI$1,FALSE)</f>
        <v>61.270869018085001</v>
      </c>
      <c r="AW48" s="90">
        <f>VLOOKUP($A48,'RevPAR Raw Data'!$B$6:$BE$43,'RevPAR Raw Data'!AJ$1,FALSE)</f>
        <v>61.780286197102001</v>
      </c>
      <c r="AX48" s="90">
        <f>VLOOKUP($A48,'RevPAR Raw Data'!$B$6:$BE$43,'RevPAR Raw Data'!AK$1,FALSE)</f>
        <v>61.674836227663299</v>
      </c>
      <c r="AY48" s="91">
        <f>VLOOKUP($A48,'RevPAR Raw Data'!$B$6:$BE$43,'RevPAR Raw Data'!AL$1,FALSE)</f>
        <v>56.0636924335613</v>
      </c>
      <c r="AZ48" s="90">
        <f>VLOOKUP($A48,'RevPAR Raw Data'!$B$6:$BE$43,'RevPAR Raw Data'!AN$1,FALSE)</f>
        <v>87.501753496566295</v>
      </c>
      <c r="BA48" s="90">
        <f>VLOOKUP($A48,'RevPAR Raw Data'!$B$6:$BE$43,'RevPAR Raw Data'!AO$1,FALSE)</f>
        <v>85.016899291698095</v>
      </c>
      <c r="BB48" s="91">
        <f>VLOOKUP($A48,'RevPAR Raw Data'!$B$6:$BE$43,'RevPAR Raw Data'!AP$1,FALSE)</f>
        <v>86.259326394132202</v>
      </c>
      <c r="BC48" s="92">
        <f>VLOOKUP($A48,'RevPAR Raw Data'!$B$6:$BE$43,'RevPAR Raw Data'!AR$1,FALSE)</f>
        <v>64.678891749801195</v>
      </c>
      <c r="BE48" s="85">
        <f>VLOOKUP($A48,'RevPAR Raw Data'!$B$6:$BE$43,'RevPAR Raw Data'!AT$1,FALSE)</f>
        <v>14.5791476418116</v>
      </c>
      <c r="BF48" s="86">
        <f>VLOOKUP($A48,'RevPAR Raw Data'!$B$6:$BE$43,'RevPAR Raw Data'!AU$1,FALSE)</f>
        <v>15.621583276412</v>
      </c>
      <c r="BG48" s="86">
        <f>VLOOKUP($A48,'RevPAR Raw Data'!$B$6:$BE$43,'RevPAR Raw Data'!AV$1,FALSE)</f>
        <v>20.1009405914151</v>
      </c>
      <c r="BH48" s="86">
        <f>VLOOKUP($A48,'RevPAR Raw Data'!$B$6:$BE$43,'RevPAR Raw Data'!AW$1,FALSE)</f>
        <v>16.621039691647599</v>
      </c>
      <c r="BI48" s="86">
        <f>VLOOKUP($A48,'RevPAR Raw Data'!$B$6:$BE$43,'RevPAR Raw Data'!AX$1,FALSE)</f>
        <v>14.91753335219</v>
      </c>
      <c r="BJ48" s="87">
        <f>VLOOKUP($A48,'RevPAR Raw Data'!$B$6:$BE$43,'RevPAR Raw Data'!AY$1,FALSE)</f>
        <v>16.442061016126299</v>
      </c>
      <c r="BK48" s="86">
        <f>VLOOKUP($A48,'RevPAR Raw Data'!$B$6:$BE$43,'RevPAR Raw Data'!BA$1,FALSE)</f>
        <v>17.660287385305999</v>
      </c>
      <c r="BL48" s="86">
        <f>VLOOKUP($A48,'RevPAR Raw Data'!$B$6:$BE$43,'RevPAR Raw Data'!BB$1,FALSE)</f>
        <v>6.0855415822733798</v>
      </c>
      <c r="BM48" s="87">
        <f>VLOOKUP($A48,'RevPAR Raw Data'!$B$6:$BE$43,'RevPAR Raw Data'!BC$1,FALSE)</f>
        <v>11.6567207341489</v>
      </c>
      <c r="BN48" s="88">
        <f>VLOOKUP($A48,'RevPAR Raw Data'!$B$6:$BE$43,'RevPAR Raw Data'!BE$1,FALSE)</f>
        <v>14.5514594792383</v>
      </c>
    </row>
    <row r="49" spans="1:11" ht="14.25" customHeight="1" x14ac:dyDescent="0.25">
      <c r="A49" s="141" t="s">
        <v>109</v>
      </c>
      <c r="B49" s="141"/>
      <c r="C49" s="141"/>
      <c r="D49" s="141"/>
      <c r="E49" s="141"/>
      <c r="F49" s="141"/>
      <c r="G49" s="141"/>
      <c r="H49" s="141"/>
      <c r="I49" s="141"/>
      <c r="J49" s="141"/>
      <c r="K49" s="141"/>
    </row>
    <row r="50" spans="1:11" x14ac:dyDescent="0.25">
      <c r="A50" s="141"/>
      <c r="B50" s="141"/>
      <c r="C50" s="141"/>
      <c r="D50" s="141"/>
      <c r="E50" s="141"/>
      <c r="F50" s="141"/>
      <c r="G50" s="141"/>
      <c r="H50" s="141"/>
      <c r="I50" s="141"/>
      <c r="J50" s="141"/>
      <c r="K50" s="141"/>
    </row>
    <row r="51" spans="1:11" x14ac:dyDescent="0.25">
      <c r="A51" s="141"/>
      <c r="B51" s="141"/>
      <c r="C51" s="141"/>
      <c r="D51" s="141"/>
      <c r="E51" s="141"/>
      <c r="F51" s="141"/>
      <c r="G51" s="141"/>
      <c r="H51" s="141"/>
      <c r="I51" s="141"/>
      <c r="J51" s="141"/>
      <c r="K51" s="141"/>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85" zoomScaleNormal="85" workbookViewId="0">
      <selection activeCell="A8" sqref="A8:XFD45"/>
    </sheetView>
  </sheetViews>
  <sheetFormatPr defaultRowHeight="12.75" x14ac:dyDescent="0.2"/>
  <cols>
    <col min="1" max="1" width="51.5703125" customWidth="1"/>
    <col min="2" max="2" width="51.7109375" bestFit="1" customWidth="1"/>
    <col min="3" max="3" width="2.85546875" customWidth="1"/>
    <col min="4" max="5" width="5.28515625" customWidth="1"/>
    <col min="6" max="6" width="4.42578125" customWidth="1"/>
  </cols>
  <sheetData>
    <row r="1" spans="1:57" s="97" customFormat="1" ht="18" x14ac:dyDescent="0.25">
      <c r="A1" s="139" t="s">
        <v>112</v>
      </c>
      <c r="B1" s="139" t="s">
        <v>130</v>
      </c>
    </row>
    <row r="2" spans="1:57" s="97" customFormat="1" ht="54" x14ac:dyDescent="0.25">
      <c r="A2" s="139" t="s">
        <v>111</v>
      </c>
      <c r="B2" s="140" t="s">
        <v>131</v>
      </c>
    </row>
    <row r="3" spans="1:57" x14ac:dyDescent="0.2">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61" t="s">
        <v>5</v>
      </c>
      <c r="E4" s="162"/>
      <c r="G4" s="155" t="s">
        <v>6</v>
      </c>
      <c r="H4" s="156"/>
      <c r="I4" s="156"/>
      <c r="J4" s="156"/>
      <c r="K4" s="156"/>
      <c r="L4" s="156"/>
      <c r="M4" s="156"/>
      <c r="N4" s="156"/>
      <c r="O4" s="156"/>
      <c r="P4" s="156"/>
      <c r="Q4" s="156"/>
      <c r="R4" s="156"/>
      <c r="T4" s="155" t="s">
        <v>7</v>
      </c>
      <c r="U4" s="156"/>
      <c r="V4" s="156"/>
      <c r="W4" s="156"/>
      <c r="X4" s="156"/>
      <c r="Y4" s="156"/>
      <c r="Z4" s="156"/>
      <c r="AA4" s="156"/>
      <c r="AB4" s="156"/>
      <c r="AC4" s="156"/>
      <c r="AD4" s="156"/>
      <c r="AE4" s="156"/>
      <c r="AF4" s="4"/>
      <c r="AG4" s="155" t="s">
        <v>34</v>
      </c>
      <c r="AH4" s="156"/>
      <c r="AI4" s="156"/>
      <c r="AJ4" s="156"/>
      <c r="AK4" s="156"/>
      <c r="AL4" s="156"/>
      <c r="AM4" s="156"/>
      <c r="AN4" s="156"/>
      <c r="AO4" s="156"/>
      <c r="AP4" s="156"/>
      <c r="AQ4" s="156"/>
      <c r="AR4" s="156"/>
      <c r="AT4" s="155" t="s">
        <v>35</v>
      </c>
      <c r="AU4" s="156"/>
      <c r="AV4" s="156"/>
      <c r="AW4" s="156"/>
      <c r="AX4" s="156"/>
      <c r="AY4" s="156"/>
      <c r="AZ4" s="156"/>
      <c r="BA4" s="156"/>
      <c r="BB4" s="156"/>
      <c r="BC4" s="156"/>
      <c r="BD4" s="156"/>
      <c r="BE4" s="156"/>
    </row>
    <row r="5" spans="1:57" x14ac:dyDescent="0.2">
      <c r="A5" s="37"/>
      <c r="B5" s="37"/>
      <c r="C5" s="3"/>
      <c r="D5" s="163" t="s">
        <v>8</v>
      </c>
      <c r="E5" s="165" t="s">
        <v>9</v>
      </c>
      <c r="F5" s="5"/>
      <c r="G5" s="153" t="s">
        <v>0</v>
      </c>
      <c r="H5" s="149" t="s">
        <v>1</v>
      </c>
      <c r="I5" s="149" t="s">
        <v>10</v>
      </c>
      <c r="J5" s="149" t="s">
        <v>2</v>
      </c>
      <c r="K5" s="149" t="s">
        <v>11</v>
      </c>
      <c r="L5" s="151" t="s">
        <v>12</v>
      </c>
      <c r="M5" s="5"/>
      <c r="N5" s="153" t="s">
        <v>3</v>
      </c>
      <c r="O5" s="149" t="s">
        <v>4</v>
      </c>
      <c r="P5" s="151" t="s">
        <v>13</v>
      </c>
      <c r="Q5" s="2"/>
      <c r="R5" s="157" t="s">
        <v>14</v>
      </c>
      <c r="S5" s="2"/>
      <c r="T5" s="153" t="s">
        <v>0</v>
      </c>
      <c r="U5" s="149" t="s">
        <v>1</v>
      </c>
      <c r="V5" s="149" t="s">
        <v>10</v>
      </c>
      <c r="W5" s="149" t="s">
        <v>2</v>
      </c>
      <c r="X5" s="149" t="s">
        <v>11</v>
      </c>
      <c r="Y5" s="151" t="s">
        <v>12</v>
      </c>
      <c r="Z5" s="2"/>
      <c r="AA5" s="153" t="s">
        <v>3</v>
      </c>
      <c r="AB5" s="149" t="s">
        <v>4</v>
      </c>
      <c r="AC5" s="151" t="s">
        <v>13</v>
      </c>
      <c r="AD5" s="1"/>
      <c r="AE5" s="159" t="s">
        <v>14</v>
      </c>
      <c r="AF5" s="47"/>
      <c r="AG5" s="153" t="s">
        <v>0</v>
      </c>
      <c r="AH5" s="149" t="s">
        <v>1</v>
      </c>
      <c r="AI5" s="149" t="s">
        <v>10</v>
      </c>
      <c r="AJ5" s="149" t="s">
        <v>2</v>
      </c>
      <c r="AK5" s="149" t="s">
        <v>11</v>
      </c>
      <c r="AL5" s="151" t="s">
        <v>12</v>
      </c>
      <c r="AM5" s="5"/>
      <c r="AN5" s="153" t="s">
        <v>3</v>
      </c>
      <c r="AO5" s="149" t="s">
        <v>4</v>
      </c>
      <c r="AP5" s="151" t="s">
        <v>13</v>
      </c>
      <c r="AQ5" s="2"/>
      <c r="AR5" s="157" t="s">
        <v>14</v>
      </c>
      <c r="AS5" s="2"/>
      <c r="AT5" s="153" t="s">
        <v>0</v>
      </c>
      <c r="AU5" s="149" t="s">
        <v>1</v>
      </c>
      <c r="AV5" s="149" t="s">
        <v>10</v>
      </c>
      <c r="AW5" s="149" t="s">
        <v>2</v>
      </c>
      <c r="AX5" s="149" t="s">
        <v>11</v>
      </c>
      <c r="AY5" s="151" t="s">
        <v>12</v>
      </c>
      <c r="AZ5" s="2"/>
      <c r="BA5" s="153" t="s">
        <v>3</v>
      </c>
      <c r="BB5" s="149" t="s">
        <v>4</v>
      </c>
      <c r="BC5" s="151" t="s">
        <v>13</v>
      </c>
      <c r="BD5" s="1"/>
      <c r="BE5" s="159" t="s">
        <v>14</v>
      </c>
    </row>
    <row r="6" spans="1:57" x14ac:dyDescent="0.2">
      <c r="A6" s="37"/>
      <c r="B6" s="37"/>
      <c r="C6" s="3"/>
      <c r="D6" s="164"/>
      <c r="E6" s="166"/>
      <c r="F6" s="5"/>
      <c r="G6" s="154"/>
      <c r="H6" s="150"/>
      <c r="I6" s="150"/>
      <c r="J6" s="150"/>
      <c r="K6" s="150"/>
      <c r="L6" s="152"/>
      <c r="M6" s="5"/>
      <c r="N6" s="154"/>
      <c r="O6" s="150"/>
      <c r="P6" s="152"/>
      <c r="Q6" s="2"/>
      <c r="R6" s="158"/>
      <c r="S6" s="2"/>
      <c r="T6" s="154"/>
      <c r="U6" s="150"/>
      <c r="V6" s="150"/>
      <c r="W6" s="150"/>
      <c r="X6" s="150"/>
      <c r="Y6" s="152"/>
      <c r="Z6" s="2"/>
      <c r="AA6" s="154"/>
      <c r="AB6" s="150"/>
      <c r="AC6" s="152"/>
      <c r="AD6" s="1"/>
      <c r="AE6" s="160"/>
      <c r="AF6" s="48"/>
      <c r="AG6" s="154"/>
      <c r="AH6" s="150"/>
      <c r="AI6" s="150"/>
      <c r="AJ6" s="150"/>
      <c r="AK6" s="150"/>
      <c r="AL6" s="152"/>
      <c r="AM6" s="5"/>
      <c r="AN6" s="154"/>
      <c r="AO6" s="150"/>
      <c r="AP6" s="152"/>
      <c r="AQ6" s="2"/>
      <c r="AR6" s="158"/>
      <c r="AS6" s="2"/>
      <c r="AT6" s="154"/>
      <c r="AU6" s="150"/>
      <c r="AV6" s="150"/>
      <c r="AW6" s="150"/>
      <c r="AX6" s="150"/>
      <c r="AY6" s="152"/>
      <c r="AZ6" s="2"/>
      <c r="BA6" s="154"/>
      <c r="BB6" s="150"/>
      <c r="BC6" s="152"/>
      <c r="BD6" s="1"/>
      <c r="BE6" s="160"/>
    </row>
    <row r="7" spans="1:57" ht="14.25" x14ac:dyDescent="0.2">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
      <c r="A8" s="22" t="s">
        <v>15</v>
      </c>
      <c r="B8" s="44" t="str">
        <f>TRIM(A8)</f>
        <v>United States</v>
      </c>
      <c r="C8" s="10"/>
      <c r="D8" s="27" t="s">
        <v>16</v>
      </c>
      <c r="E8" s="30" t="s">
        <v>17</v>
      </c>
      <c r="F8" s="3"/>
      <c r="G8" s="185">
        <v>50.919323803840399</v>
      </c>
      <c r="H8" s="186">
        <v>62.009147838177597</v>
      </c>
      <c r="I8" s="186">
        <v>66.811093689068699</v>
      </c>
      <c r="J8" s="186">
        <v>66.110486820224097</v>
      </c>
      <c r="K8" s="186">
        <v>61.8983148255111</v>
      </c>
      <c r="L8" s="187">
        <v>61.549550259010601</v>
      </c>
      <c r="M8" s="188"/>
      <c r="N8" s="189">
        <v>65.480092303727901</v>
      </c>
      <c r="O8" s="190">
        <v>67.688200772583599</v>
      </c>
      <c r="P8" s="191">
        <v>66.584149435087198</v>
      </c>
      <c r="Q8" s="188"/>
      <c r="R8" s="192">
        <v>62.987966653533697</v>
      </c>
      <c r="S8" s="193"/>
      <c r="T8" s="185">
        <v>3.5288734080132298</v>
      </c>
      <c r="U8" s="186">
        <v>10.537031727111399</v>
      </c>
      <c r="V8" s="186">
        <v>12.7649560193559</v>
      </c>
      <c r="W8" s="186">
        <v>11.279616185307299</v>
      </c>
      <c r="X8" s="186">
        <v>6.0599930470900798</v>
      </c>
      <c r="Y8" s="187">
        <v>9.0141107941530603</v>
      </c>
      <c r="Z8" s="188"/>
      <c r="AA8" s="189">
        <v>-1.1252779403929101</v>
      </c>
      <c r="AB8" s="190">
        <v>-3.4731530170453802</v>
      </c>
      <c r="AC8" s="191">
        <v>-2.3327938996825801</v>
      </c>
      <c r="AD8" s="188"/>
      <c r="AE8" s="192">
        <v>5.3181978540131798</v>
      </c>
      <c r="AF8" s="33"/>
      <c r="AG8" s="185">
        <v>50.570554305033802</v>
      </c>
      <c r="AH8" s="186">
        <v>59.011355299980501</v>
      </c>
      <c r="AI8" s="186">
        <v>65.570417719241206</v>
      </c>
      <c r="AJ8" s="186">
        <v>66.632408029534503</v>
      </c>
      <c r="AK8" s="186">
        <v>64.342562256626607</v>
      </c>
      <c r="AL8" s="187">
        <v>61.220624030435602</v>
      </c>
      <c r="AM8" s="188"/>
      <c r="AN8" s="189">
        <v>69.9640262188544</v>
      </c>
      <c r="AO8" s="190">
        <v>71.360423835212998</v>
      </c>
      <c r="AP8" s="191">
        <v>70.6622271550129</v>
      </c>
      <c r="AQ8" s="188"/>
      <c r="AR8" s="192">
        <v>63.916832141918597</v>
      </c>
      <c r="AS8" s="193"/>
      <c r="AT8" s="185">
        <v>4.7044392331200502</v>
      </c>
      <c r="AU8" s="186">
        <v>7.9408515023126602</v>
      </c>
      <c r="AV8" s="186">
        <v>13.2018923702324</v>
      </c>
      <c r="AW8" s="186">
        <v>13.166148458477601</v>
      </c>
      <c r="AX8" s="186">
        <v>7.6936474325205904</v>
      </c>
      <c r="AY8" s="187">
        <v>9.5157615480261502</v>
      </c>
      <c r="AZ8" s="188"/>
      <c r="BA8" s="189">
        <v>1.9889208818281401</v>
      </c>
      <c r="BB8" s="190">
        <v>9.9606914869880797E-2</v>
      </c>
      <c r="BC8" s="191">
        <v>1.02608026557849</v>
      </c>
      <c r="BD8" s="188"/>
      <c r="BE8" s="192">
        <v>6.6832621756697197</v>
      </c>
    </row>
    <row r="9" spans="1:57" x14ac:dyDescent="0.2">
      <c r="A9" s="23" t="s">
        <v>18</v>
      </c>
      <c r="B9" s="44" t="str">
        <f>TRIM(A9)</f>
        <v>Virginia</v>
      </c>
      <c r="C9" s="11"/>
      <c r="D9" s="28" t="s">
        <v>16</v>
      </c>
      <c r="E9" s="31" t="s">
        <v>17</v>
      </c>
      <c r="F9" s="12"/>
      <c r="G9" s="194">
        <v>48.640169365072197</v>
      </c>
      <c r="H9" s="188">
        <v>61.418733660651597</v>
      </c>
      <c r="I9" s="188">
        <v>67.019065229866698</v>
      </c>
      <c r="J9" s="188">
        <v>67.5170566855831</v>
      </c>
      <c r="K9" s="188">
        <v>62.079959191481201</v>
      </c>
      <c r="L9" s="195">
        <v>61.335142531763999</v>
      </c>
      <c r="M9" s="188"/>
      <c r="N9" s="196">
        <v>63.552891666135302</v>
      </c>
      <c r="O9" s="197">
        <v>64.362048077536102</v>
      </c>
      <c r="P9" s="198">
        <v>63.957469871835698</v>
      </c>
      <c r="Q9" s="188"/>
      <c r="R9" s="199">
        <v>62.084385057036698</v>
      </c>
      <c r="S9" s="193"/>
      <c r="T9" s="194">
        <v>2.6935943844588701</v>
      </c>
      <c r="U9" s="188">
        <v>10.725499365696299</v>
      </c>
      <c r="V9" s="188">
        <v>13.580868944524701</v>
      </c>
      <c r="W9" s="188">
        <v>12.8007762297377</v>
      </c>
      <c r="X9" s="188">
        <v>7.4018121962846397</v>
      </c>
      <c r="Y9" s="195">
        <v>9.7245231793051996</v>
      </c>
      <c r="Z9" s="188"/>
      <c r="AA9" s="196">
        <v>-1.2052888124365599</v>
      </c>
      <c r="AB9" s="197">
        <v>-3.98346480349853</v>
      </c>
      <c r="AC9" s="198">
        <v>-2.6229708253855399</v>
      </c>
      <c r="AD9" s="188"/>
      <c r="AE9" s="199">
        <v>5.7767497748963796</v>
      </c>
      <c r="AF9" s="34"/>
      <c r="AG9" s="194">
        <v>49.377358791025003</v>
      </c>
      <c r="AH9" s="188">
        <v>57.995092192573303</v>
      </c>
      <c r="AI9" s="188">
        <v>65.060741901876199</v>
      </c>
      <c r="AJ9" s="188">
        <v>66.668259687958894</v>
      </c>
      <c r="AK9" s="188">
        <v>63.428372983633203</v>
      </c>
      <c r="AL9" s="195">
        <v>60.504949886323203</v>
      </c>
      <c r="AM9" s="188"/>
      <c r="AN9" s="196">
        <v>69.270635843675805</v>
      </c>
      <c r="AO9" s="197">
        <v>70.918954227539899</v>
      </c>
      <c r="AP9" s="198">
        <v>70.094795035607802</v>
      </c>
      <c r="AQ9" s="188"/>
      <c r="AR9" s="199">
        <v>63.2443987408815</v>
      </c>
      <c r="AS9" s="193"/>
      <c r="AT9" s="194">
        <v>3.2890099801201198</v>
      </c>
      <c r="AU9" s="188">
        <v>4.7561425339817296</v>
      </c>
      <c r="AV9" s="188">
        <v>11.218313848973199</v>
      </c>
      <c r="AW9" s="188">
        <v>12.2089549228242</v>
      </c>
      <c r="AX9" s="188">
        <v>7.5231233464978997</v>
      </c>
      <c r="AY9" s="195">
        <v>8.0208932683566605</v>
      </c>
      <c r="AZ9" s="188"/>
      <c r="BA9" s="196">
        <v>1.6497474572131701</v>
      </c>
      <c r="BB9" s="197">
        <v>-1.1770359615141399</v>
      </c>
      <c r="BC9" s="198">
        <v>0.19980964649196101</v>
      </c>
      <c r="BD9" s="188"/>
      <c r="BE9" s="199">
        <v>5.4155730773766804</v>
      </c>
    </row>
    <row r="10" spans="1:57" x14ac:dyDescent="0.2">
      <c r="A10" s="24" t="s">
        <v>19</v>
      </c>
      <c r="B10" s="44" t="str">
        <f t="shared" ref="B10:B45" si="0">TRIM(A10)</f>
        <v>Norfolk/Virginia Beach, VA</v>
      </c>
      <c r="C10" s="12"/>
      <c r="D10" s="28" t="s">
        <v>16</v>
      </c>
      <c r="E10" s="31" t="s">
        <v>17</v>
      </c>
      <c r="F10" s="12"/>
      <c r="G10" s="194">
        <v>48.269509145940198</v>
      </c>
      <c r="H10" s="188">
        <v>55.7493948005473</v>
      </c>
      <c r="I10" s="188">
        <v>60.5383643826965</v>
      </c>
      <c r="J10" s="188">
        <v>61.746131986106697</v>
      </c>
      <c r="K10" s="188">
        <v>58.080728344384802</v>
      </c>
      <c r="L10" s="195">
        <v>56.8772334233281</v>
      </c>
      <c r="M10" s="188"/>
      <c r="N10" s="196">
        <v>63.980107357120303</v>
      </c>
      <c r="O10" s="197">
        <v>69.037469740027305</v>
      </c>
      <c r="P10" s="198">
        <v>66.508788548573804</v>
      </c>
      <c r="Q10" s="188"/>
      <c r="R10" s="199">
        <v>59.6291994180866</v>
      </c>
      <c r="S10" s="193"/>
      <c r="T10" s="194">
        <v>1.27699809257018</v>
      </c>
      <c r="U10" s="188">
        <v>7.6972411338896798</v>
      </c>
      <c r="V10" s="188">
        <v>10.7335495257184</v>
      </c>
      <c r="W10" s="188">
        <v>6.3780917222349203</v>
      </c>
      <c r="X10" s="188">
        <v>2.0971619885106398</v>
      </c>
      <c r="Y10" s="195">
        <v>5.7088257976422101</v>
      </c>
      <c r="Z10" s="188"/>
      <c r="AA10" s="196">
        <v>-3.58721570874873</v>
      </c>
      <c r="AB10" s="197">
        <v>-3.2820263784432702</v>
      </c>
      <c r="AC10" s="198">
        <v>-3.4290601545402901</v>
      </c>
      <c r="AD10" s="188"/>
      <c r="AE10" s="199">
        <v>2.6146971290368701</v>
      </c>
      <c r="AF10" s="35"/>
      <c r="AG10" s="194">
        <v>48.646325459317502</v>
      </c>
      <c r="AH10" s="188">
        <v>53.958099587294697</v>
      </c>
      <c r="AI10" s="188">
        <v>58.914911917846801</v>
      </c>
      <c r="AJ10" s="188">
        <v>61.543259729089101</v>
      </c>
      <c r="AK10" s="188">
        <v>60.985810992705197</v>
      </c>
      <c r="AL10" s="195">
        <v>56.808216228705803</v>
      </c>
      <c r="AM10" s="188"/>
      <c r="AN10" s="196">
        <v>69.306917685390104</v>
      </c>
      <c r="AO10" s="197">
        <v>72.128907661282298</v>
      </c>
      <c r="AP10" s="198">
        <v>70.717912673336201</v>
      </c>
      <c r="AQ10" s="188"/>
      <c r="AR10" s="199">
        <v>60.780376259873997</v>
      </c>
      <c r="AS10" s="193"/>
      <c r="AT10" s="194">
        <v>2.4902459451271901</v>
      </c>
      <c r="AU10" s="188">
        <v>3.3475519449956099</v>
      </c>
      <c r="AV10" s="188">
        <v>7.4121637234727098</v>
      </c>
      <c r="AW10" s="188">
        <v>7.7316619000151299</v>
      </c>
      <c r="AX10" s="188">
        <v>4.7915648086325398</v>
      </c>
      <c r="AY10" s="195">
        <v>5.2634075331690102</v>
      </c>
      <c r="AZ10" s="188"/>
      <c r="BA10" s="196">
        <v>0.60392186192298303</v>
      </c>
      <c r="BB10" s="197">
        <v>-1.7641019911629301</v>
      </c>
      <c r="BC10" s="198">
        <v>-0.61782658210420105</v>
      </c>
      <c r="BD10" s="188"/>
      <c r="BE10" s="199">
        <v>3.23090648521692</v>
      </c>
    </row>
    <row r="11" spans="1:57" x14ac:dyDescent="0.2">
      <c r="A11" s="24" t="s">
        <v>20</v>
      </c>
      <c r="B11" s="95" t="s">
        <v>72</v>
      </c>
      <c r="C11" s="12"/>
      <c r="D11" s="28" t="s">
        <v>16</v>
      </c>
      <c r="E11" s="31" t="s">
        <v>17</v>
      </c>
      <c r="F11" s="12"/>
      <c r="G11" s="194">
        <v>49.0389354361754</v>
      </c>
      <c r="H11" s="188">
        <v>62.915005152560497</v>
      </c>
      <c r="I11" s="188">
        <v>68.228863300327006</v>
      </c>
      <c r="J11" s="188">
        <v>70.110668040682796</v>
      </c>
      <c r="K11" s="188">
        <v>63.555714861776899</v>
      </c>
      <c r="L11" s="195">
        <v>62.7698373583045</v>
      </c>
      <c r="M11" s="188"/>
      <c r="N11" s="196">
        <v>69.918007079170195</v>
      </c>
      <c r="O11" s="197">
        <v>70.522872888570205</v>
      </c>
      <c r="P11" s="198">
        <v>70.220439983870193</v>
      </c>
      <c r="Q11" s="188"/>
      <c r="R11" s="199">
        <v>64.898580965609</v>
      </c>
      <c r="S11" s="193"/>
      <c r="T11" s="194">
        <v>-13.2783078613501</v>
      </c>
      <c r="U11" s="188">
        <v>-7.0910714244644399</v>
      </c>
      <c r="V11" s="188">
        <v>-4.9778317410679298</v>
      </c>
      <c r="W11" s="188">
        <v>-3.4871315373015799</v>
      </c>
      <c r="X11" s="188">
        <v>-10.0937988434623</v>
      </c>
      <c r="Y11" s="195">
        <v>-7.5288927444681804</v>
      </c>
      <c r="Z11" s="188"/>
      <c r="AA11" s="196">
        <v>-8.0874638652039508</v>
      </c>
      <c r="AB11" s="197">
        <v>-10.683677758539</v>
      </c>
      <c r="AC11" s="198">
        <v>-9.4097563190272293</v>
      </c>
      <c r="AD11" s="188"/>
      <c r="AE11" s="199">
        <v>-8.1186368364811301</v>
      </c>
      <c r="AF11" s="35"/>
      <c r="AG11" s="194">
        <v>51.313485113835299</v>
      </c>
      <c r="AH11" s="188">
        <v>61.399254569131898</v>
      </c>
      <c r="AI11" s="188">
        <v>68.762895846416001</v>
      </c>
      <c r="AJ11" s="188">
        <v>70.292455369157594</v>
      </c>
      <c r="AK11" s="188">
        <v>65.496321880326505</v>
      </c>
      <c r="AL11" s="195">
        <v>63.456067133369203</v>
      </c>
      <c r="AM11" s="188"/>
      <c r="AN11" s="196">
        <v>74.606396339822297</v>
      </c>
      <c r="AO11" s="197">
        <v>74.542477796716597</v>
      </c>
      <c r="AP11" s="198">
        <v>74.574437068269404</v>
      </c>
      <c r="AQ11" s="188"/>
      <c r="AR11" s="199">
        <v>66.633762371160401</v>
      </c>
      <c r="AS11" s="193"/>
      <c r="AT11" s="194">
        <v>-12.196749077780099</v>
      </c>
      <c r="AU11" s="188">
        <v>-9.5934568739641701</v>
      </c>
      <c r="AV11" s="188">
        <v>-4.0680091559033302</v>
      </c>
      <c r="AW11" s="188">
        <v>-2.6066267845009001</v>
      </c>
      <c r="AX11" s="188">
        <v>-7.9007084611104696</v>
      </c>
      <c r="AY11" s="195">
        <v>-7.04410131030395</v>
      </c>
      <c r="AZ11" s="188"/>
      <c r="BA11" s="196">
        <v>-7.0628505179824597</v>
      </c>
      <c r="BB11" s="197">
        <v>-10.1758930077883</v>
      </c>
      <c r="BC11" s="198">
        <v>-8.6452177187014492</v>
      </c>
      <c r="BD11" s="188"/>
      <c r="BE11" s="199">
        <v>-7.5607436677025701</v>
      </c>
    </row>
    <row r="12" spans="1:57" x14ac:dyDescent="0.2">
      <c r="A12" s="24" t="s">
        <v>21</v>
      </c>
      <c r="B12" s="44" t="str">
        <f t="shared" si="0"/>
        <v>Virginia Area</v>
      </c>
      <c r="C12" s="12"/>
      <c r="D12" s="28" t="s">
        <v>16</v>
      </c>
      <c r="E12" s="31" t="s">
        <v>17</v>
      </c>
      <c r="F12" s="12"/>
      <c r="G12" s="194">
        <v>42.839425281976801</v>
      </c>
      <c r="H12" s="188">
        <v>54.186362147236302</v>
      </c>
      <c r="I12" s="188">
        <v>57.1582346609257</v>
      </c>
      <c r="J12" s="188">
        <v>57.855571675948802</v>
      </c>
      <c r="K12" s="188">
        <v>55.559975663406099</v>
      </c>
      <c r="L12" s="195">
        <v>53.519913885898802</v>
      </c>
      <c r="M12" s="188"/>
      <c r="N12" s="196">
        <v>61.1152712126175</v>
      </c>
      <c r="O12" s="197">
        <v>58.506107549024101</v>
      </c>
      <c r="P12" s="198">
        <v>59.810689380820797</v>
      </c>
      <c r="Q12" s="188"/>
      <c r="R12" s="199">
        <v>55.317278313019401</v>
      </c>
      <c r="S12" s="193"/>
      <c r="T12" s="194">
        <v>2.3830924198241998</v>
      </c>
      <c r="U12" s="188">
        <v>3.4683968360677202</v>
      </c>
      <c r="V12" s="188">
        <v>2.1569340886648698</v>
      </c>
      <c r="W12" s="188">
        <v>3.3684591294014901</v>
      </c>
      <c r="X12" s="188">
        <v>0.66882573698525305</v>
      </c>
      <c r="Y12" s="195">
        <v>2.4011651808507999</v>
      </c>
      <c r="Z12" s="188"/>
      <c r="AA12" s="196">
        <v>-1.1876326520479501</v>
      </c>
      <c r="AB12" s="197">
        <v>-4.7096497986765602</v>
      </c>
      <c r="AC12" s="198">
        <v>-2.9421815248143899</v>
      </c>
      <c r="AD12" s="188"/>
      <c r="AE12" s="199">
        <v>0.68873189934944601</v>
      </c>
      <c r="AF12" s="35"/>
      <c r="AG12" s="194">
        <v>44.831083444079098</v>
      </c>
      <c r="AH12" s="188">
        <v>53.544449884591103</v>
      </c>
      <c r="AI12" s="188">
        <v>58.567591240875899</v>
      </c>
      <c r="AJ12" s="188">
        <v>60.1418978102189</v>
      </c>
      <c r="AK12" s="188">
        <v>58.951824817518201</v>
      </c>
      <c r="AL12" s="195">
        <v>55.2029577139336</v>
      </c>
      <c r="AM12" s="188"/>
      <c r="AN12" s="196">
        <v>68.155912408759093</v>
      </c>
      <c r="AO12" s="197">
        <v>68.643503649634994</v>
      </c>
      <c r="AP12" s="198">
        <v>68.399708029197001</v>
      </c>
      <c r="AQ12" s="188"/>
      <c r="AR12" s="199">
        <v>58.971483552307902</v>
      </c>
      <c r="AS12" s="193"/>
      <c r="AT12" s="194">
        <v>0.66065666020246505</v>
      </c>
      <c r="AU12" s="188">
        <v>-1.1011133954669901</v>
      </c>
      <c r="AV12" s="188">
        <v>3.9056505379369302</v>
      </c>
      <c r="AW12" s="188">
        <v>3.7547330105551802</v>
      </c>
      <c r="AX12" s="188">
        <v>1.04974602006635</v>
      </c>
      <c r="AY12" s="195">
        <v>1.7238951445215001</v>
      </c>
      <c r="AZ12" s="188"/>
      <c r="BA12" s="196">
        <v>-1.19327330768295</v>
      </c>
      <c r="BB12" s="197">
        <v>-3.8444790611993098</v>
      </c>
      <c r="BC12" s="198">
        <v>-2.54162618961896</v>
      </c>
      <c r="BD12" s="188"/>
      <c r="BE12" s="199">
        <v>0.26752172744976599</v>
      </c>
    </row>
    <row r="13" spans="1:57" x14ac:dyDescent="0.2">
      <c r="A13" s="41" t="s">
        <v>22</v>
      </c>
      <c r="B13" s="95" t="s">
        <v>88</v>
      </c>
      <c r="C13" s="12"/>
      <c r="D13" s="28" t="s">
        <v>16</v>
      </c>
      <c r="E13" s="31" t="s">
        <v>17</v>
      </c>
      <c r="F13" s="12"/>
      <c r="G13" s="194">
        <v>52.432062525887297</v>
      </c>
      <c r="H13" s="188">
        <v>69.834680977507205</v>
      </c>
      <c r="I13" s="188">
        <v>79.688991337859406</v>
      </c>
      <c r="J13" s="188">
        <v>77.965567541284699</v>
      </c>
      <c r="K13" s="188">
        <v>70.194853139800799</v>
      </c>
      <c r="L13" s="195">
        <v>70.023231104467897</v>
      </c>
      <c r="M13" s="188"/>
      <c r="N13" s="196">
        <v>64.758054349979204</v>
      </c>
      <c r="O13" s="197">
        <v>64.629292801959295</v>
      </c>
      <c r="P13" s="198">
        <v>64.693673575969299</v>
      </c>
      <c r="Q13" s="188"/>
      <c r="R13" s="199">
        <v>68.500500382039704</v>
      </c>
      <c r="S13" s="193"/>
      <c r="T13" s="194">
        <v>17.196816524080401</v>
      </c>
      <c r="U13" s="188">
        <v>39.256393844459602</v>
      </c>
      <c r="V13" s="188">
        <v>48.216885790655297</v>
      </c>
      <c r="W13" s="188">
        <v>42.1258098934304</v>
      </c>
      <c r="X13" s="188">
        <v>32.080177424273003</v>
      </c>
      <c r="Y13" s="195">
        <v>36.415499314421197</v>
      </c>
      <c r="Z13" s="188"/>
      <c r="AA13" s="196">
        <v>9.2820747703973296</v>
      </c>
      <c r="AB13" s="197">
        <v>1.86677407297139</v>
      </c>
      <c r="AC13" s="198">
        <v>5.4479013723532503</v>
      </c>
      <c r="AD13" s="188"/>
      <c r="AE13" s="199">
        <v>26.399058212018399</v>
      </c>
      <c r="AF13" s="35"/>
      <c r="AG13" s="194">
        <v>53.257765525429299</v>
      </c>
      <c r="AH13" s="188">
        <v>62.346589554822998</v>
      </c>
      <c r="AI13" s="188">
        <v>72.383947875817995</v>
      </c>
      <c r="AJ13" s="188">
        <v>73.759947083876099</v>
      </c>
      <c r="AK13" s="188">
        <v>68.985571806865096</v>
      </c>
      <c r="AL13" s="195">
        <v>66.144924928302302</v>
      </c>
      <c r="AM13" s="188"/>
      <c r="AN13" s="196">
        <v>70.481487231060299</v>
      </c>
      <c r="AO13" s="197">
        <v>72.220609840329104</v>
      </c>
      <c r="AP13" s="198">
        <v>71.351048535694702</v>
      </c>
      <c r="AQ13" s="188"/>
      <c r="AR13" s="199">
        <v>67.632154594612999</v>
      </c>
      <c r="AS13" s="193"/>
      <c r="AT13" s="194">
        <v>24.7040526360116</v>
      </c>
      <c r="AU13" s="188">
        <v>30.670378359775199</v>
      </c>
      <c r="AV13" s="188">
        <v>40.412400016726899</v>
      </c>
      <c r="AW13" s="188">
        <v>41.993561949264198</v>
      </c>
      <c r="AX13" s="188">
        <v>31.623960049798399</v>
      </c>
      <c r="AY13" s="195">
        <v>34.263910811810298</v>
      </c>
      <c r="AZ13" s="188"/>
      <c r="BA13" s="196">
        <v>15.7136567686013</v>
      </c>
      <c r="BB13" s="197">
        <v>9.5863438459294503</v>
      </c>
      <c r="BC13" s="198">
        <v>12.5293833058617</v>
      </c>
      <c r="BD13" s="188"/>
      <c r="BE13" s="199">
        <v>26.877669595231399</v>
      </c>
    </row>
    <row r="14" spans="1:57" x14ac:dyDescent="0.2">
      <c r="A14" s="24" t="s">
        <v>23</v>
      </c>
      <c r="B14" s="44" t="str">
        <f t="shared" si="0"/>
        <v>Arlington, VA</v>
      </c>
      <c r="C14" s="12"/>
      <c r="D14" s="28" t="s">
        <v>16</v>
      </c>
      <c r="E14" s="31" t="s">
        <v>17</v>
      </c>
      <c r="F14" s="12"/>
      <c r="G14" s="194">
        <v>63.0020920502092</v>
      </c>
      <c r="H14" s="188">
        <v>84.592050209204999</v>
      </c>
      <c r="I14" s="188">
        <v>93.357740585773996</v>
      </c>
      <c r="J14" s="188">
        <v>93.682008368200798</v>
      </c>
      <c r="K14" s="188">
        <v>81.108786610878596</v>
      </c>
      <c r="L14" s="195">
        <v>83.148535564853503</v>
      </c>
      <c r="M14" s="188"/>
      <c r="N14" s="196">
        <v>62.604602510460197</v>
      </c>
      <c r="O14" s="197">
        <v>59.790794979079401</v>
      </c>
      <c r="P14" s="198">
        <v>61.197698744769802</v>
      </c>
      <c r="Q14" s="188"/>
      <c r="R14" s="199">
        <v>76.876867901972503</v>
      </c>
      <c r="S14" s="193"/>
      <c r="T14" s="194">
        <v>33.492982392100799</v>
      </c>
      <c r="U14" s="188">
        <v>54.186072754676601</v>
      </c>
      <c r="V14" s="188">
        <v>54.588452325003402</v>
      </c>
      <c r="W14" s="188">
        <v>60.1761195524588</v>
      </c>
      <c r="X14" s="188">
        <v>55.5105312659731</v>
      </c>
      <c r="Y14" s="195">
        <v>52.234748598347601</v>
      </c>
      <c r="Z14" s="188"/>
      <c r="AA14" s="196">
        <v>12.7974245899705</v>
      </c>
      <c r="AB14" s="197">
        <v>6.4054906066600701</v>
      </c>
      <c r="AC14" s="198">
        <v>9.5817239527120606</v>
      </c>
      <c r="AD14" s="188"/>
      <c r="AE14" s="199">
        <v>39.853710386647002</v>
      </c>
      <c r="AF14" s="35"/>
      <c r="AG14" s="194">
        <v>61.516736401673597</v>
      </c>
      <c r="AH14" s="188">
        <v>71.668410041841</v>
      </c>
      <c r="AI14" s="188">
        <v>85.193514644351396</v>
      </c>
      <c r="AJ14" s="188">
        <v>86.707635983263501</v>
      </c>
      <c r="AK14" s="188">
        <v>78.263598326359798</v>
      </c>
      <c r="AL14" s="195">
        <v>76.669979079497907</v>
      </c>
      <c r="AM14" s="188"/>
      <c r="AN14" s="196">
        <v>74.372384937238394</v>
      </c>
      <c r="AO14" s="197">
        <v>73.271443514644304</v>
      </c>
      <c r="AP14" s="198">
        <v>73.821914225941399</v>
      </c>
      <c r="AQ14" s="188"/>
      <c r="AR14" s="199">
        <v>75.856246264196002</v>
      </c>
      <c r="AS14" s="193"/>
      <c r="AT14" s="194">
        <v>50.047779888098702</v>
      </c>
      <c r="AU14" s="188">
        <v>51.350573547141899</v>
      </c>
      <c r="AV14" s="188">
        <v>62.032681403447803</v>
      </c>
      <c r="AW14" s="188">
        <v>64.622587661418294</v>
      </c>
      <c r="AX14" s="188">
        <v>51.422287084788003</v>
      </c>
      <c r="AY14" s="195">
        <v>56.291183728259497</v>
      </c>
      <c r="AZ14" s="188"/>
      <c r="BA14" s="196">
        <v>28.208127185672101</v>
      </c>
      <c r="BB14" s="197">
        <v>19.7087061572126</v>
      </c>
      <c r="BC14" s="198">
        <v>23.844382161526401</v>
      </c>
      <c r="BD14" s="188"/>
      <c r="BE14" s="199">
        <v>45.679524940775799</v>
      </c>
    </row>
    <row r="15" spans="1:57" x14ac:dyDescent="0.2">
      <c r="A15" s="24" t="s">
        <v>24</v>
      </c>
      <c r="B15" s="44" t="str">
        <f t="shared" si="0"/>
        <v>Suburban Virginia Area</v>
      </c>
      <c r="C15" s="12"/>
      <c r="D15" s="28" t="s">
        <v>16</v>
      </c>
      <c r="E15" s="31" t="s">
        <v>17</v>
      </c>
      <c r="F15" s="12"/>
      <c r="G15" s="194">
        <v>49.262951003790498</v>
      </c>
      <c r="H15" s="188">
        <v>62.585989049557703</v>
      </c>
      <c r="I15" s="188">
        <v>65.253404464411005</v>
      </c>
      <c r="J15" s="188">
        <v>66.516917029341499</v>
      </c>
      <c r="K15" s="188">
        <v>59.342973466236103</v>
      </c>
      <c r="L15" s="195">
        <v>60.592447002667399</v>
      </c>
      <c r="M15" s="188"/>
      <c r="N15" s="196">
        <v>63.316018531517599</v>
      </c>
      <c r="O15" s="197">
        <v>70.026674154148495</v>
      </c>
      <c r="P15" s="198">
        <v>66.671346342833004</v>
      </c>
      <c r="Q15" s="188"/>
      <c r="R15" s="199">
        <v>62.329275385571798</v>
      </c>
      <c r="S15" s="193"/>
      <c r="T15" s="194">
        <v>-2.1860306932387901</v>
      </c>
      <c r="U15" s="188">
        <v>9.3888813345600592</v>
      </c>
      <c r="V15" s="188">
        <v>11.356698753562601</v>
      </c>
      <c r="W15" s="188">
        <v>15.5962394902272</v>
      </c>
      <c r="X15" s="188">
        <v>7.0863288894969303</v>
      </c>
      <c r="Y15" s="195">
        <v>8.5360386900379801</v>
      </c>
      <c r="Z15" s="188"/>
      <c r="AA15" s="196">
        <v>3.2957722585201199</v>
      </c>
      <c r="AB15" s="197">
        <v>-2.0018162975596598</v>
      </c>
      <c r="AC15" s="198">
        <v>0.444232170335704</v>
      </c>
      <c r="AD15" s="188"/>
      <c r="AE15" s="199">
        <v>5.9280214956832902</v>
      </c>
      <c r="AF15" s="35"/>
      <c r="AG15" s="194">
        <v>51.3863540642987</v>
      </c>
      <c r="AH15" s="188">
        <v>62.652674434929096</v>
      </c>
      <c r="AI15" s="188">
        <v>67.004773269689693</v>
      </c>
      <c r="AJ15" s="188">
        <v>67.650568580654195</v>
      </c>
      <c r="AK15" s="188">
        <v>64.3233188263372</v>
      </c>
      <c r="AL15" s="195">
        <v>62.603537835181797</v>
      </c>
      <c r="AM15" s="188"/>
      <c r="AN15" s="196">
        <v>72.2272918714024</v>
      </c>
      <c r="AO15" s="197">
        <v>76.428471149796394</v>
      </c>
      <c r="AP15" s="198">
        <v>74.327881510599397</v>
      </c>
      <c r="AQ15" s="188"/>
      <c r="AR15" s="199">
        <v>65.953350313872505</v>
      </c>
      <c r="AS15" s="193"/>
      <c r="AT15" s="194">
        <v>1.8713206757791301</v>
      </c>
      <c r="AU15" s="188">
        <v>10.692710480471</v>
      </c>
      <c r="AV15" s="188">
        <v>13.6603392363895</v>
      </c>
      <c r="AW15" s="188">
        <v>12.924193685818301</v>
      </c>
      <c r="AX15" s="188">
        <v>6.2439731312734699</v>
      </c>
      <c r="AY15" s="195">
        <v>9.2764500494784592</v>
      </c>
      <c r="AZ15" s="188"/>
      <c r="BA15" s="196">
        <v>1.61562777691342</v>
      </c>
      <c r="BB15" s="197">
        <v>-1.0148704132667401</v>
      </c>
      <c r="BC15" s="198">
        <v>0.245981424780783</v>
      </c>
      <c r="BD15" s="188"/>
      <c r="BE15" s="199">
        <v>6.1961092359377403</v>
      </c>
    </row>
    <row r="16" spans="1:57" x14ac:dyDescent="0.2">
      <c r="A16" s="24" t="s">
        <v>25</v>
      </c>
      <c r="B16" s="44" t="str">
        <f t="shared" si="0"/>
        <v>Alexandria, VA</v>
      </c>
      <c r="C16" s="12"/>
      <c r="D16" s="28" t="s">
        <v>16</v>
      </c>
      <c r="E16" s="31" t="s">
        <v>17</v>
      </c>
      <c r="F16" s="12"/>
      <c r="G16" s="194">
        <v>50.88368760449</v>
      </c>
      <c r="H16" s="188">
        <v>65.237640315261501</v>
      </c>
      <c r="I16" s="188">
        <v>78.6720802483878</v>
      </c>
      <c r="J16" s="188">
        <v>78.015285407212801</v>
      </c>
      <c r="K16" s="188">
        <v>64.258418915691394</v>
      </c>
      <c r="L16" s="195">
        <v>67.413422498208703</v>
      </c>
      <c r="M16" s="188"/>
      <c r="N16" s="196">
        <v>58.562216384045797</v>
      </c>
      <c r="O16" s="197">
        <v>59.816097444470898</v>
      </c>
      <c r="P16" s="198">
        <v>59.189156914258398</v>
      </c>
      <c r="Q16" s="188"/>
      <c r="R16" s="199">
        <v>65.063632331365696</v>
      </c>
      <c r="S16" s="193"/>
      <c r="T16" s="194">
        <v>14.363717896707501</v>
      </c>
      <c r="U16" s="188">
        <v>40.7293431552717</v>
      </c>
      <c r="V16" s="188">
        <v>55.536905243402799</v>
      </c>
      <c r="W16" s="188">
        <v>49.3425134463373</v>
      </c>
      <c r="X16" s="188">
        <v>25.717039327833898</v>
      </c>
      <c r="Y16" s="195">
        <v>37.700182130191997</v>
      </c>
      <c r="Z16" s="188"/>
      <c r="AA16" s="196">
        <v>8.4811419981116291E-3</v>
      </c>
      <c r="AB16" s="197">
        <v>-4.7415965523864196</v>
      </c>
      <c r="AC16" s="198">
        <v>-2.4494684967877398</v>
      </c>
      <c r="AD16" s="188"/>
      <c r="AE16" s="199">
        <v>24.393061562056499</v>
      </c>
      <c r="AF16" s="35"/>
      <c r="AG16" s="194">
        <v>50.865775017912497</v>
      </c>
      <c r="AH16" s="188">
        <v>58.920468115595803</v>
      </c>
      <c r="AI16" s="188">
        <v>68.351444948650496</v>
      </c>
      <c r="AJ16" s="188">
        <v>70.993551468831996</v>
      </c>
      <c r="AK16" s="188">
        <v>63.813589682350099</v>
      </c>
      <c r="AL16" s="195">
        <v>62.588965846668202</v>
      </c>
      <c r="AM16" s="188"/>
      <c r="AN16" s="196">
        <v>66.130284213040298</v>
      </c>
      <c r="AO16" s="197">
        <v>70.303916885598198</v>
      </c>
      <c r="AP16" s="198">
        <v>68.217100549319298</v>
      </c>
      <c r="AQ16" s="188"/>
      <c r="AR16" s="199">
        <v>64.197004333139901</v>
      </c>
      <c r="AS16" s="193"/>
      <c r="AT16" s="194">
        <v>15.153591779146099</v>
      </c>
      <c r="AU16" s="188">
        <v>24.199746797054001</v>
      </c>
      <c r="AV16" s="188">
        <v>33.2043019614933</v>
      </c>
      <c r="AW16" s="188">
        <v>36.208701825367903</v>
      </c>
      <c r="AX16" s="188">
        <v>23.893285854911699</v>
      </c>
      <c r="AY16" s="195">
        <v>26.927758821117301</v>
      </c>
      <c r="AZ16" s="188"/>
      <c r="BA16" s="196">
        <v>7.6694074624375697</v>
      </c>
      <c r="BB16" s="197">
        <v>4.8609398941757398</v>
      </c>
      <c r="BC16" s="198">
        <v>6.2036857356685804</v>
      </c>
      <c r="BD16" s="188"/>
      <c r="BE16" s="199">
        <v>19.828606655138699</v>
      </c>
    </row>
    <row r="17" spans="1:57" x14ac:dyDescent="0.2">
      <c r="A17" s="24" t="s">
        <v>26</v>
      </c>
      <c r="B17" s="44" t="str">
        <f t="shared" si="0"/>
        <v>Fairfax/Tysons Corner, VA</v>
      </c>
      <c r="C17" s="12"/>
      <c r="D17" s="28" t="s">
        <v>16</v>
      </c>
      <c r="E17" s="31" t="s">
        <v>17</v>
      </c>
      <c r="F17" s="12"/>
      <c r="G17" s="194">
        <v>48.658028690421098</v>
      </c>
      <c r="H17" s="188">
        <v>71.378991207774106</v>
      </c>
      <c r="I17" s="188">
        <v>84.914391485423394</v>
      </c>
      <c r="J17" s="188">
        <v>84.509486348912503</v>
      </c>
      <c r="K17" s="188">
        <v>74.074502545117994</v>
      </c>
      <c r="L17" s="195">
        <v>72.707080055529801</v>
      </c>
      <c r="M17" s="188"/>
      <c r="N17" s="196">
        <v>60.585377140212799</v>
      </c>
      <c r="O17" s="197">
        <v>61.823229986117497</v>
      </c>
      <c r="P17" s="198">
        <v>61.204303563165197</v>
      </c>
      <c r="Q17" s="188"/>
      <c r="R17" s="199">
        <v>69.420572486282794</v>
      </c>
      <c r="S17" s="193"/>
      <c r="T17" s="194">
        <v>15.2505181360126</v>
      </c>
      <c r="U17" s="188">
        <v>29.1937032804124</v>
      </c>
      <c r="V17" s="188">
        <v>41.812018969981096</v>
      </c>
      <c r="W17" s="188">
        <v>40.257478899575901</v>
      </c>
      <c r="X17" s="188">
        <v>31.6160326296142</v>
      </c>
      <c r="Y17" s="195">
        <v>32.734826764619697</v>
      </c>
      <c r="Z17" s="188"/>
      <c r="AA17" s="196">
        <v>2.6271553224645801</v>
      </c>
      <c r="AB17" s="197">
        <v>2.3272778707383699</v>
      </c>
      <c r="AC17" s="198">
        <v>2.4754809903966701</v>
      </c>
      <c r="AD17" s="188"/>
      <c r="AE17" s="199">
        <v>23.545331998259002</v>
      </c>
      <c r="AF17" s="35"/>
      <c r="AG17" s="194">
        <v>48.108514576584902</v>
      </c>
      <c r="AH17" s="188">
        <v>60.990282276723697</v>
      </c>
      <c r="AI17" s="188">
        <v>74.340583063396494</v>
      </c>
      <c r="AJ17" s="188">
        <v>74.690536788523801</v>
      </c>
      <c r="AK17" s="188">
        <v>65.990860712632994</v>
      </c>
      <c r="AL17" s="195">
        <v>64.824155483572397</v>
      </c>
      <c r="AM17" s="188"/>
      <c r="AN17" s="196">
        <v>63.408144377602902</v>
      </c>
      <c r="AO17" s="197">
        <v>66.517237390097094</v>
      </c>
      <c r="AP17" s="198">
        <v>64.962690883850001</v>
      </c>
      <c r="AQ17" s="188"/>
      <c r="AR17" s="199">
        <v>64.863737026508801</v>
      </c>
      <c r="AS17" s="193"/>
      <c r="AT17" s="194">
        <v>18.0867371529663</v>
      </c>
      <c r="AU17" s="188">
        <v>19.419770322257701</v>
      </c>
      <c r="AV17" s="188">
        <v>29.579766311892602</v>
      </c>
      <c r="AW17" s="188">
        <v>35.489221161284298</v>
      </c>
      <c r="AX17" s="188">
        <v>27.341097868085999</v>
      </c>
      <c r="AY17" s="195">
        <v>26.544746925487399</v>
      </c>
      <c r="AZ17" s="188"/>
      <c r="BA17" s="196">
        <v>11.5664355689837</v>
      </c>
      <c r="BB17" s="197">
        <v>10.9682541075338</v>
      </c>
      <c r="BC17" s="198">
        <v>11.259384191410801</v>
      </c>
      <c r="BD17" s="188"/>
      <c r="BE17" s="199">
        <v>21.7581046533932</v>
      </c>
    </row>
    <row r="18" spans="1:57" x14ac:dyDescent="0.2">
      <c r="A18" s="24" t="s">
        <v>27</v>
      </c>
      <c r="B18" s="44" t="str">
        <f t="shared" si="0"/>
        <v>I-95 Fredericksburg, VA</v>
      </c>
      <c r="C18" s="12"/>
      <c r="D18" s="28" t="s">
        <v>16</v>
      </c>
      <c r="E18" s="31" t="s">
        <v>17</v>
      </c>
      <c r="F18" s="12"/>
      <c r="G18" s="194">
        <v>52.314868804664698</v>
      </c>
      <c r="H18" s="188">
        <v>60.909620991253597</v>
      </c>
      <c r="I18" s="188">
        <v>63.906705539358597</v>
      </c>
      <c r="J18" s="188">
        <v>63.2069970845481</v>
      </c>
      <c r="K18" s="188">
        <v>66.029154518950406</v>
      </c>
      <c r="L18" s="195">
        <v>61.2734693877551</v>
      </c>
      <c r="M18" s="188"/>
      <c r="N18" s="196">
        <v>70.577259475218597</v>
      </c>
      <c r="O18" s="197">
        <v>72.384839650145693</v>
      </c>
      <c r="P18" s="198">
        <v>71.481049562682202</v>
      </c>
      <c r="Q18" s="188"/>
      <c r="R18" s="199">
        <v>64.189920866305698</v>
      </c>
      <c r="S18" s="193"/>
      <c r="T18" s="194">
        <v>-6.64530087913678</v>
      </c>
      <c r="U18" s="188">
        <v>2.2894145568805002</v>
      </c>
      <c r="V18" s="188">
        <v>4.6914484731151296</v>
      </c>
      <c r="W18" s="188">
        <v>1.4847843184043401</v>
      </c>
      <c r="X18" s="188">
        <v>8.3344252063270794</v>
      </c>
      <c r="Y18" s="195">
        <v>2.1702311524679998</v>
      </c>
      <c r="Z18" s="188"/>
      <c r="AA18" s="196">
        <v>-3.27715105086601</v>
      </c>
      <c r="AB18" s="197">
        <v>-6.0106978096710497</v>
      </c>
      <c r="AC18" s="198">
        <v>-4.6807893811005599</v>
      </c>
      <c r="AD18" s="188"/>
      <c r="AE18" s="199">
        <v>-0.113976551355713</v>
      </c>
      <c r="AF18" s="35"/>
      <c r="AG18" s="194">
        <v>52.533833264983301</v>
      </c>
      <c r="AH18" s="188">
        <v>56.959985939422303</v>
      </c>
      <c r="AI18" s="188">
        <v>61.556445249714997</v>
      </c>
      <c r="AJ18" s="188">
        <v>62.856892369736102</v>
      </c>
      <c r="AK18" s="188">
        <v>62.804290014319498</v>
      </c>
      <c r="AL18" s="195">
        <v>59.346644591740599</v>
      </c>
      <c r="AM18" s="188"/>
      <c r="AN18" s="196">
        <v>68.482422046231605</v>
      </c>
      <c r="AO18" s="197">
        <v>73.465034045413304</v>
      </c>
      <c r="AP18" s="198">
        <v>70.973728045822398</v>
      </c>
      <c r="AQ18" s="188"/>
      <c r="AR18" s="199">
        <v>62.6709166941693</v>
      </c>
      <c r="AS18" s="193"/>
      <c r="AT18" s="194">
        <v>-4.9456577289185102</v>
      </c>
      <c r="AU18" s="188">
        <v>-5.1304688691145799</v>
      </c>
      <c r="AV18" s="188">
        <v>1.1658310459361001</v>
      </c>
      <c r="AW18" s="188">
        <v>-0.16898000309122799</v>
      </c>
      <c r="AX18" s="188">
        <v>0.86186781063229401</v>
      </c>
      <c r="AY18" s="195">
        <v>-1.54362308347249</v>
      </c>
      <c r="AZ18" s="188"/>
      <c r="BA18" s="196">
        <v>-5.03726398161169</v>
      </c>
      <c r="BB18" s="197">
        <v>-4.9759642812218399</v>
      </c>
      <c r="BC18" s="198">
        <v>-5.0055481435124101</v>
      </c>
      <c r="BD18" s="188"/>
      <c r="BE18" s="199">
        <v>-2.6876276415630902</v>
      </c>
    </row>
    <row r="19" spans="1:57" x14ac:dyDescent="0.2">
      <c r="A19" s="24" t="s">
        <v>28</v>
      </c>
      <c r="B19" s="44" t="str">
        <f t="shared" si="0"/>
        <v>Dulles Airport Area, VA</v>
      </c>
      <c r="C19" s="12"/>
      <c r="D19" s="28" t="s">
        <v>16</v>
      </c>
      <c r="E19" s="31" t="s">
        <v>17</v>
      </c>
      <c r="F19" s="12"/>
      <c r="G19" s="194">
        <v>56.279643331436098</v>
      </c>
      <c r="H19" s="188">
        <v>75.953329538986907</v>
      </c>
      <c r="I19" s="188">
        <v>84.699298045911505</v>
      </c>
      <c r="J19" s="188">
        <v>81.474103585657303</v>
      </c>
      <c r="K19" s="188">
        <v>71.400113830392698</v>
      </c>
      <c r="L19" s="195">
        <v>73.961297666476895</v>
      </c>
      <c r="M19" s="188"/>
      <c r="N19" s="196">
        <v>61.572756592676903</v>
      </c>
      <c r="O19" s="197">
        <v>60.652627584898497</v>
      </c>
      <c r="P19" s="198">
        <v>61.112692088787703</v>
      </c>
      <c r="Q19" s="188"/>
      <c r="R19" s="199">
        <v>70.290267501422804</v>
      </c>
      <c r="S19" s="193"/>
      <c r="T19" s="194">
        <v>15.8988374831229</v>
      </c>
      <c r="U19" s="188">
        <v>25.619686432839998</v>
      </c>
      <c r="V19" s="188">
        <v>31.980284088911201</v>
      </c>
      <c r="W19" s="188">
        <v>28.832295556346399</v>
      </c>
      <c r="X19" s="188">
        <v>27.084278610174302</v>
      </c>
      <c r="Y19" s="195">
        <v>26.377015529098301</v>
      </c>
      <c r="Z19" s="188"/>
      <c r="AA19" s="196">
        <v>13.268618097581699</v>
      </c>
      <c r="AB19" s="197">
        <v>4.52752572226483</v>
      </c>
      <c r="AC19" s="198">
        <v>8.7555221519532296</v>
      </c>
      <c r="AD19" s="188"/>
      <c r="AE19" s="199">
        <v>21.487225811008301</v>
      </c>
      <c r="AF19" s="35"/>
      <c r="AG19" s="194">
        <v>53.901062416998599</v>
      </c>
      <c r="AH19" s="188">
        <v>67.9164295200151</v>
      </c>
      <c r="AI19" s="188">
        <v>80.940523619806399</v>
      </c>
      <c r="AJ19" s="188">
        <v>80.165054069436493</v>
      </c>
      <c r="AK19" s="188">
        <v>72.386643900588098</v>
      </c>
      <c r="AL19" s="195">
        <v>71.061942705369006</v>
      </c>
      <c r="AM19" s="188"/>
      <c r="AN19" s="196">
        <v>67.513280212483295</v>
      </c>
      <c r="AO19" s="197">
        <v>68.495067349649005</v>
      </c>
      <c r="AP19" s="198">
        <v>68.0041737810662</v>
      </c>
      <c r="AQ19" s="188"/>
      <c r="AR19" s="199">
        <v>70.188294441282395</v>
      </c>
      <c r="AS19" s="193"/>
      <c r="AT19" s="194">
        <v>10.849719755714201</v>
      </c>
      <c r="AU19" s="188">
        <v>15.526146766508701</v>
      </c>
      <c r="AV19" s="188">
        <v>28.6986851322104</v>
      </c>
      <c r="AW19" s="188">
        <v>33.744258942814497</v>
      </c>
      <c r="AX19" s="188">
        <v>30.521618163919701</v>
      </c>
      <c r="AY19" s="195">
        <v>24.362805783983902</v>
      </c>
      <c r="AZ19" s="188"/>
      <c r="BA19" s="196">
        <v>18.725900104516299</v>
      </c>
      <c r="BB19" s="197">
        <v>14.0345506081864</v>
      </c>
      <c r="BC19" s="198">
        <v>16.316024550732699</v>
      </c>
      <c r="BD19" s="188"/>
      <c r="BE19" s="199">
        <v>22.025908729847899</v>
      </c>
    </row>
    <row r="20" spans="1:57" x14ac:dyDescent="0.2">
      <c r="A20" s="24" t="s">
        <v>29</v>
      </c>
      <c r="B20" s="44" t="str">
        <f t="shared" si="0"/>
        <v>Williamsburg, VA</v>
      </c>
      <c r="C20" s="12"/>
      <c r="D20" s="28" t="s">
        <v>16</v>
      </c>
      <c r="E20" s="31" t="s">
        <v>17</v>
      </c>
      <c r="F20" s="12"/>
      <c r="G20" s="194">
        <v>28.093510681176902</v>
      </c>
      <c r="H20" s="188">
        <v>29.6251511487303</v>
      </c>
      <c r="I20" s="188">
        <v>36.530968695418501</v>
      </c>
      <c r="J20" s="188">
        <v>45.667069729947599</v>
      </c>
      <c r="K20" s="188">
        <v>44.095122934300598</v>
      </c>
      <c r="L20" s="195">
        <v>36.802364637914799</v>
      </c>
      <c r="M20" s="188"/>
      <c r="N20" s="196">
        <v>59.277173182856302</v>
      </c>
      <c r="O20" s="197">
        <v>68.964127367996696</v>
      </c>
      <c r="P20" s="198">
        <v>64.120650275426499</v>
      </c>
      <c r="Q20" s="188"/>
      <c r="R20" s="199">
        <v>44.607589105775297</v>
      </c>
      <c r="S20" s="193"/>
      <c r="T20" s="194">
        <v>0.77605124617591703</v>
      </c>
      <c r="U20" s="188">
        <v>-0.80805449084026504</v>
      </c>
      <c r="V20" s="188">
        <v>9.2719470961200692</v>
      </c>
      <c r="W20" s="188">
        <v>13.7122181772963</v>
      </c>
      <c r="X20" s="188">
        <v>8.0380996983683701</v>
      </c>
      <c r="Y20" s="195">
        <v>6.8906899092531297</v>
      </c>
      <c r="Z20" s="188"/>
      <c r="AA20" s="196">
        <v>4.9364280641915004</v>
      </c>
      <c r="AB20" s="197">
        <v>1.2826105855482</v>
      </c>
      <c r="AC20" s="198">
        <v>2.9393785366938201</v>
      </c>
      <c r="AD20" s="188"/>
      <c r="AE20" s="199">
        <v>5.2317613865376797</v>
      </c>
      <c r="AF20" s="35"/>
      <c r="AG20" s="194">
        <v>34.2869600214649</v>
      </c>
      <c r="AH20" s="188">
        <v>32.596592433592697</v>
      </c>
      <c r="AI20" s="188">
        <v>35.094314291468002</v>
      </c>
      <c r="AJ20" s="188">
        <v>42.018527220245602</v>
      </c>
      <c r="AK20" s="188">
        <v>46.6469759011881</v>
      </c>
      <c r="AL20" s="195">
        <v>38.127290053283502</v>
      </c>
      <c r="AM20" s="188"/>
      <c r="AN20" s="196">
        <v>63.8417130965966</v>
      </c>
      <c r="AO20" s="197">
        <v>69.161576156273</v>
      </c>
      <c r="AP20" s="198">
        <v>66.501644626434796</v>
      </c>
      <c r="AQ20" s="188"/>
      <c r="AR20" s="199">
        <v>46.232538518326699</v>
      </c>
      <c r="AS20" s="193"/>
      <c r="AT20" s="194">
        <v>4.3247082936857701</v>
      </c>
      <c r="AU20" s="188">
        <v>-3.5040447922614102</v>
      </c>
      <c r="AV20" s="188">
        <v>2.6834908838485401</v>
      </c>
      <c r="AW20" s="188">
        <v>6.4289501662081703</v>
      </c>
      <c r="AX20" s="188">
        <v>5.1714266408048797</v>
      </c>
      <c r="AY20" s="195">
        <v>3.23997854958216</v>
      </c>
      <c r="AZ20" s="188"/>
      <c r="BA20" s="196">
        <v>3.6274290543099998</v>
      </c>
      <c r="BB20" s="197">
        <v>-1.5289972306306701</v>
      </c>
      <c r="BC20" s="198">
        <v>0.88048314856281396</v>
      </c>
      <c r="BD20" s="188"/>
      <c r="BE20" s="199">
        <v>2.2552677011877198</v>
      </c>
    </row>
    <row r="21" spans="1:57" x14ac:dyDescent="0.2">
      <c r="A21" s="24" t="s">
        <v>30</v>
      </c>
      <c r="B21" s="44" t="str">
        <f t="shared" si="0"/>
        <v>Virginia Beach, VA</v>
      </c>
      <c r="C21" s="12"/>
      <c r="D21" s="28" t="s">
        <v>16</v>
      </c>
      <c r="E21" s="31" t="s">
        <v>17</v>
      </c>
      <c r="F21" s="12"/>
      <c r="G21" s="194">
        <v>40.730728270664301</v>
      </c>
      <c r="H21" s="188">
        <v>42.976424361493102</v>
      </c>
      <c r="I21" s="188">
        <v>49.418795022920698</v>
      </c>
      <c r="J21" s="188">
        <v>52.644073346430901</v>
      </c>
      <c r="K21" s="188">
        <v>50.4338572364112</v>
      </c>
      <c r="L21" s="195">
        <v>47.2417350297195</v>
      </c>
      <c r="M21" s="188"/>
      <c r="N21" s="196">
        <v>56.245907007203598</v>
      </c>
      <c r="O21" s="197">
        <v>59.536673215455103</v>
      </c>
      <c r="P21" s="198">
        <v>57.891290111329397</v>
      </c>
      <c r="Q21" s="188"/>
      <c r="R21" s="199">
        <v>50.284785329169701</v>
      </c>
      <c r="S21" s="193"/>
      <c r="T21" s="194">
        <v>3.3416719853340799</v>
      </c>
      <c r="U21" s="188">
        <v>4.5353388291476797</v>
      </c>
      <c r="V21" s="188">
        <v>9.7000858760859092</v>
      </c>
      <c r="W21" s="188">
        <v>11.6258065439549</v>
      </c>
      <c r="X21" s="188">
        <v>3.97755343148645</v>
      </c>
      <c r="Y21" s="195">
        <v>6.7656716970442297</v>
      </c>
      <c r="Z21" s="188"/>
      <c r="AA21" s="196">
        <v>-4.6237026737446101</v>
      </c>
      <c r="AB21" s="197">
        <v>-8.0537494548372806</v>
      </c>
      <c r="AC21" s="198">
        <v>-6.4188323193533403</v>
      </c>
      <c r="AD21" s="188"/>
      <c r="AE21" s="199">
        <v>2.0375957406899499</v>
      </c>
      <c r="AF21" s="35"/>
      <c r="AG21" s="194">
        <v>43.315584098853698</v>
      </c>
      <c r="AH21" s="188">
        <v>45.754170645967498</v>
      </c>
      <c r="AI21" s="188">
        <v>50.127221283611803</v>
      </c>
      <c r="AJ21" s="188">
        <v>53.8196918191625</v>
      </c>
      <c r="AK21" s="188">
        <v>54.401856412970403</v>
      </c>
      <c r="AL21" s="195">
        <v>49.480467701120403</v>
      </c>
      <c r="AM21" s="188"/>
      <c r="AN21" s="196">
        <v>64.057563342098206</v>
      </c>
      <c r="AO21" s="197">
        <v>68.197476507878207</v>
      </c>
      <c r="AP21" s="198">
        <v>66.127519924988206</v>
      </c>
      <c r="AQ21" s="188"/>
      <c r="AR21" s="199">
        <v>54.229811930820297</v>
      </c>
      <c r="AS21" s="193"/>
      <c r="AT21" s="194">
        <v>7.2576368162092804</v>
      </c>
      <c r="AU21" s="188">
        <v>6.2916962719554403</v>
      </c>
      <c r="AV21" s="188">
        <v>8.9592656862012596</v>
      </c>
      <c r="AW21" s="188">
        <v>11.924240992256699</v>
      </c>
      <c r="AX21" s="188">
        <v>7.7520312420888198</v>
      </c>
      <c r="AY21" s="195">
        <v>8.5153753788960191</v>
      </c>
      <c r="AZ21" s="188"/>
      <c r="BA21" s="196">
        <v>4.58806558478497E-2</v>
      </c>
      <c r="BB21" s="197">
        <v>-1.2094572129766299</v>
      </c>
      <c r="BC21" s="198">
        <v>-0.60539395690776299</v>
      </c>
      <c r="BD21" s="188"/>
      <c r="BE21" s="199">
        <v>5.1477060622180204</v>
      </c>
    </row>
    <row r="22" spans="1:57" x14ac:dyDescent="0.2">
      <c r="A22" s="41" t="s">
        <v>31</v>
      </c>
      <c r="B22" s="44" t="str">
        <f t="shared" si="0"/>
        <v>Norfolk/Portsmouth, VA</v>
      </c>
      <c r="C22" s="12"/>
      <c r="D22" s="28" t="s">
        <v>16</v>
      </c>
      <c r="E22" s="31" t="s">
        <v>17</v>
      </c>
      <c r="F22" s="12"/>
      <c r="G22" s="194">
        <v>58.252768500615197</v>
      </c>
      <c r="H22" s="188">
        <v>70.469326770961501</v>
      </c>
      <c r="I22" s="188">
        <v>74.213394269643103</v>
      </c>
      <c r="J22" s="188">
        <v>74.213394269643103</v>
      </c>
      <c r="K22" s="188">
        <v>70.803304622956503</v>
      </c>
      <c r="L22" s="195">
        <v>69.590437686763906</v>
      </c>
      <c r="M22" s="188"/>
      <c r="N22" s="196">
        <v>68.184215152047798</v>
      </c>
      <c r="O22" s="197">
        <v>73.000527333450506</v>
      </c>
      <c r="P22" s="198">
        <v>70.592371242749095</v>
      </c>
      <c r="Q22" s="188"/>
      <c r="R22" s="199">
        <v>69.876704417045403</v>
      </c>
      <c r="S22" s="193"/>
      <c r="T22" s="194">
        <v>0.26451717735163099</v>
      </c>
      <c r="U22" s="188">
        <v>9.2351328922420706</v>
      </c>
      <c r="V22" s="188">
        <v>16.273779296121301</v>
      </c>
      <c r="W22" s="188">
        <v>4.3534190174923202</v>
      </c>
      <c r="X22" s="188">
        <v>-7.1309220463954895E-2</v>
      </c>
      <c r="Y22" s="195">
        <v>5.9510970184187304</v>
      </c>
      <c r="Z22" s="188"/>
      <c r="AA22" s="196">
        <v>-13.581707271107501</v>
      </c>
      <c r="AB22" s="197">
        <v>-4.3244297531659299</v>
      </c>
      <c r="AC22" s="198">
        <v>-9.0306141920470306</v>
      </c>
      <c r="AD22" s="188"/>
      <c r="AE22" s="199">
        <v>1.1431471207453701</v>
      </c>
      <c r="AF22" s="35"/>
      <c r="AG22" s="194">
        <v>54.921778871506397</v>
      </c>
      <c r="AH22" s="188">
        <v>62.858147301810497</v>
      </c>
      <c r="AI22" s="188">
        <v>72.372121638249197</v>
      </c>
      <c r="AJ22" s="188">
        <v>73.505888556864093</v>
      </c>
      <c r="AK22" s="188">
        <v>70.486904552645399</v>
      </c>
      <c r="AL22" s="195">
        <v>66.8289681842151</v>
      </c>
      <c r="AM22" s="188"/>
      <c r="AN22" s="196">
        <v>72.332571629460304</v>
      </c>
      <c r="AO22" s="197">
        <v>71.660221480049202</v>
      </c>
      <c r="AP22" s="198">
        <v>71.996396554754696</v>
      </c>
      <c r="AQ22" s="188"/>
      <c r="AR22" s="199">
        <v>68.305376290083601</v>
      </c>
      <c r="AS22" s="193"/>
      <c r="AT22" s="194">
        <v>5.1866639759806503</v>
      </c>
      <c r="AU22" s="188">
        <v>6.65133748920349</v>
      </c>
      <c r="AV22" s="188">
        <v>12.467986175664301</v>
      </c>
      <c r="AW22" s="188">
        <v>10.1330659820138</v>
      </c>
      <c r="AX22" s="188">
        <v>4.4073803171317198</v>
      </c>
      <c r="AY22" s="195">
        <v>7.8739416957256703</v>
      </c>
      <c r="AZ22" s="188"/>
      <c r="BA22" s="196">
        <v>-3.70882354794167</v>
      </c>
      <c r="BB22" s="197">
        <v>-3.75981108607558</v>
      </c>
      <c r="BC22" s="198">
        <v>-3.73420502944226</v>
      </c>
      <c r="BD22" s="188"/>
      <c r="BE22" s="199">
        <v>4.0938378061824503</v>
      </c>
    </row>
    <row r="23" spans="1:57" x14ac:dyDescent="0.2">
      <c r="A23" s="42" t="s">
        <v>32</v>
      </c>
      <c r="B23" s="44" t="str">
        <f t="shared" si="0"/>
        <v>Newport News/Hampton, VA</v>
      </c>
      <c r="C23" s="12"/>
      <c r="D23" s="28" t="s">
        <v>16</v>
      </c>
      <c r="E23" s="31" t="s">
        <v>17</v>
      </c>
      <c r="F23" s="13"/>
      <c r="G23" s="194">
        <v>61.967969989900404</v>
      </c>
      <c r="H23" s="188">
        <v>73.048622132448401</v>
      </c>
      <c r="I23" s="188">
        <v>76.727744914153803</v>
      </c>
      <c r="J23" s="188">
        <v>69.109796566151999</v>
      </c>
      <c r="K23" s="188">
        <v>63.194344250468902</v>
      </c>
      <c r="L23" s="195">
        <v>68.809695570624697</v>
      </c>
      <c r="M23" s="188"/>
      <c r="N23" s="196">
        <v>75.977492425335399</v>
      </c>
      <c r="O23" s="197">
        <v>80.406867695859106</v>
      </c>
      <c r="P23" s="198">
        <v>78.192180060597295</v>
      </c>
      <c r="Q23" s="188"/>
      <c r="R23" s="199">
        <v>71.490405424902605</v>
      </c>
      <c r="S23" s="193"/>
      <c r="T23" s="194">
        <v>3.6327925169177302</v>
      </c>
      <c r="U23" s="188">
        <v>21.874494061924</v>
      </c>
      <c r="V23" s="188">
        <v>19.896669009060101</v>
      </c>
      <c r="W23" s="188">
        <v>5.1716226240945398</v>
      </c>
      <c r="X23" s="188">
        <v>4.07872257512975</v>
      </c>
      <c r="Y23" s="195">
        <v>10.927032904298001</v>
      </c>
      <c r="Z23" s="188"/>
      <c r="AA23" s="196">
        <v>6.2418853612754504</v>
      </c>
      <c r="AB23" s="197">
        <v>0.38753283530134303</v>
      </c>
      <c r="AC23" s="198">
        <v>3.1489992041078798</v>
      </c>
      <c r="AD23" s="188"/>
      <c r="AE23" s="199">
        <v>8.3733049118577405</v>
      </c>
      <c r="AF23" s="35"/>
      <c r="AG23" s="194">
        <v>56.781128264319698</v>
      </c>
      <c r="AH23" s="188">
        <v>65.989756167941096</v>
      </c>
      <c r="AI23" s="188">
        <v>70.732938969845605</v>
      </c>
      <c r="AJ23" s="188">
        <v>70.567017746356896</v>
      </c>
      <c r="AK23" s="188">
        <v>68.226085701918905</v>
      </c>
      <c r="AL23" s="195">
        <v>66.459385370076404</v>
      </c>
      <c r="AM23" s="188"/>
      <c r="AN23" s="196">
        <v>78.091184533256296</v>
      </c>
      <c r="AO23" s="197">
        <v>79.984850670898794</v>
      </c>
      <c r="AP23" s="198">
        <v>79.038017602077602</v>
      </c>
      <c r="AQ23" s="188"/>
      <c r="AR23" s="199">
        <v>70.053280293505296</v>
      </c>
      <c r="AS23" s="193"/>
      <c r="AT23" s="194">
        <v>1.3524983075522601</v>
      </c>
      <c r="AU23" s="188">
        <v>9.9634229694544203</v>
      </c>
      <c r="AV23" s="188">
        <v>14.4573531691606</v>
      </c>
      <c r="AW23" s="188">
        <v>12.148169481892101</v>
      </c>
      <c r="AX23" s="188">
        <v>8.4156344947629194</v>
      </c>
      <c r="AY23" s="195">
        <v>9.4213268220897106</v>
      </c>
      <c r="AZ23" s="188"/>
      <c r="BA23" s="196">
        <v>7.1809967375479502</v>
      </c>
      <c r="BB23" s="197">
        <v>1.0455686554033199</v>
      </c>
      <c r="BC23" s="198">
        <v>3.9860344986662102</v>
      </c>
      <c r="BD23" s="188"/>
      <c r="BE23" s="199">
        <v>7.6079984032725196</v>
      </c>
    </row>
    <row r="24" spans="1:57" x14ac:dyDescent="0.2">
      <c r="A24" s="43" t="s">
        <v>33</v>
      </c>
      <c r="B24" s="44" t="str">
        <f t="shared" si="0"/>
        <v>Chesapeake/Suffolk, VA</v>
      </c>
      <c r="C24" s="12"/>
      <c r="D24" s="29" t="s">
        <v>16</v>
      </c>
      <c r="E24" s="32" t="s">
        <v>17</v>
      </c>
      <c r="F24" s="12"/>
      <c r="G24" s="200">
        <v>64.069868995633101</v>
      </c>
      <c r="H24" s="201">
        <v>81.397379912663695</v>
      </c>
      <c r="I24" s="201">
        <v>82.288209606986797</v>
      </c>
      <c r="J24" s="201">
        <v>80.768558951965005</v>
      </c>
      <c r="K24" s="201">
        <v>73.746724890829597</v>
      </c>
      <c r="L24" s="202">
        <v>76.454148471615696</v>
      </c>
      <c r="M24" s="188"/>
      <c r="N24" s="203">
        <v>67.895196506550207</v>
      </c>
      <c r="O24" s="204">
        <v>71.703056768558895</v>
      </c>
      <c r="P24" s="205">
        <v>69.799126637554494</v>
      </c>
      <c r="Q24" s="188"/>
      <c r="R24" s="206">
        <v>74.552713661883899</v>
      </c>
      <c r="S24" s="193"/>
      <c r="T24" s="200">
        <v>-1.8464008563018399</v>
      </c>
      <c r="U24" s="201">
        <v>2.1257944334867398</v>
      </c>
      <c r="V24" s="201">
        <v>0.64088869899594103</v>
      </c>
      <c r="W24" s="201">
        <v>-0.90012858979854204</v>
      </c>
      <c r="X24" s="201">
        <v>-3.78304466727438</v>
      </c>
      <c r="Y24" s="202">
        <v>-0.68073519400952998</v>
      </c>
      <c r="Z24" s="188"/>
      <c r="AA24" s="203">
        <v>-10.3551660516605</v>
      </c>
      <c r="AB24" s="204">
        <v>-2.79422211697845</v>
      </c>
      <c r="AC24" s="205">
        <v>-6.6246056782334302</v>
      </c>
      <c r="AD24" s="188"/>
      <c r="AE24" s="206">
        <v>-2.3435967836830698</v>
      </c>
      <c r="AF24" s="36"/>
      <c r="AG24" s="200">
        <v>62.711790393013104</v>
      </c>
      <c r="AH24" s="201">
        <v>75.991266375545806</v>
      </c>
      <c r="AI24" s="201">
        <v>81.078602620087295</v>
      </c>
      <c r="AJ24" s="201">
        <v>80.703056768558895</v>
      </c>
      <c r="AK24" s="201">
        <v>75.558951965065503</v>
      </c>
      <c r="AL24" s="202">
        <v>75.208733624454098</v>
      </c>
      <c r="AM24" s="188"/>
      <c r="AN24" s="203">
        <v>74.021834061135294</v>
      </c>
      <c r="AO24" s="204">
        <v>75.366812227074206</v>
      </c>
      <c r="AP24" s="205">
        <v>74.6943231441048</v>
      </c>
      <c r="AQ24" s="188"/>
      <c r="AR24" s="206">
        <v>75.061759201497097</v>
      </c>
      <c r="AS24" s="96"/>
      <c r="AT24" s="200">
        <v>-5.1139742319127803</v>
      </c>
      <c r="AU24" s="201">
        <v>-3.8988292467417698</v>
      </c>
      <c r="AV24" s="201">
        <v>-1.45427525078286</v>
      </c>
      <c r="AW24" s="201">
        <v>-1.94195362657186</v>
      </c>
      <c r="AX24" s="201">
        <v>-2.1766169154228798</v>
      </c>
      <c r="AY24" s="202">
        <v>-2.82670759092293</v>
      </c>
      <c r="AZ24" s="188"/>
      <c r="BA24" s="203">
        <v>-4.4206371581618198</v>
      </c>
      <c r="BB24" s="204">
        <v>-4.1486171276241199</v>
      </c>
      <c r="BC24" s="205">
        <v>-4.2835958702890196</v>
      </c>
      <c r="BD24" s="188"/>
      <c r="BE24" s="206">
        <v>-3.24541653264715</v>
      </c>
    </row>
    <row r="25" spans="1:57" x14ac:dyDescent="0.2">
      <c r="A25" s="22" t="s">
        <v>43</v>
      </c>
      <c r="B25" s="44" t="str">
        <f t="shared" si="0"/>
        <v>Richmond CBD/Airport, VA</v>
      </c>
      <c r="C25" s="10"/>
      <c r="D25" s="27" t="s">
        <v>16</v>
      </c>
      <c r="E25" s="30" t="s">
        <v>17</v>
      </c>
      <c r="F25" s="3"/>
      <c r="G25" s="185">
        <v>51.0265586739498</v>
      </c>
      <c r="H25" s="186">
        <v>62.5729892635147</v>
      </c>
      <c r="I25" s="186">
        <v>65.8881145225089</v>
      </c>
      <c r="J25" s="186">
        <v>72.160482200037606</v>
      </c>
      <c r="K25" s="186">
        <v>72.800904125070602</v>
      </c>
      <c r="L25" s="187">
        <v>64.889809757016295</v>
      </c>
      <c r="M25" s="188"/>
      <c r="N25" s="189">
        <v>75.720474665661996</v>
      </c>
      <c r="O25" s="190">
        <v>65.530231682049305</v>
      </c>
      <c r="P25" s="191">
        <v>70.6253531738557</v>
      </c>
      <c r="Q25" s="188"/>
      <c r="R25" s="192">
        <v>66.528536447541896</v>
      </c>
      <c r="S25" s="193"/>
      <c r="T25" s="185">
        <v>11.321077322191799</v>
      </c>
      <c r="U25" s="186">
        <v>6.7790849147292702</v>
      </c>
      <c r="V25" s="186">
        <v>1.14353067749335</v>
      </c>
      <c r="W25" s="186">
        <v>-7.8197835924725803E-2</v>
      </c>
      <c r="X25" s="186">
        <v>-3.4266245405037798</v>
      </c>
      <c r="Y25" s="187">
        <v>2.29117095627725</v>
      </c>
      <c r="Z25" s="188"/>
      <c r="AA25" s="189">
        <v>-2.9946397201078301</v>
      </c>
      <c r="AB25" s="190">
        <v>-15.3500951348735</v>
      </c>
      <c r="AC25" s="191">
        <v>-9.1467462098704004</v>
      </c>
      <c r="AD25" s="188"/>
      <c r="AE25" s="192">
        <v>-1.4711387547558701</v>
      </c>
      <c r="AF25" s="33"/>
      <c r="AG25" s="185">
        <v>50.023768777333999</v>
      </c>
      <c r="AH25" s="186">
        <v>59.821258794447601</v>
      </c>
      <c r="AI25" s="186">
        <v>69.502271006813004</v>
      </c>
      <c r="AJ25" s="186">
        <v>73.613739591218703</v>
      </c>
      <c r="AK25" s="186">
        <v>70.893262679787995</v>
      </c>
      <c r="AL25" s="187">
        <v>64.789533560864598</v>
      </c>
      <c r="AM25" s="188"/>
      <c r="AN25" s="189">
        <v>77.630582891748602</v>
      </c>
      <c r="AO25" s="190">
        <v>73.429220287660797</v>
      </c>
      <c r="AP25" s="191">
        <v>75.529901589704707</v>
      </c>
      <c r="AQ25" s="188"/>
      <c r="AR25" s="192">
        <v>67.862363961232305</v>
      </c>
      <c r="AS25" s="193"/>
      <c r="AT25" s="185">
        <v>-1.2262374975163099</v>
      </c>
      <c r="AU25" s="186">
        <v>4.3608507174838697E-2</v>
      </c>
      <c r="AV25" s="186">
        <v>4.38207776101539</v>
      </c>
      <c r="AW25" s="186">
        <v>7.4654620333600699</v>
      </c>
      <c r="AX25" s="186">
        <v>4.3607409577114202</v>
      </c>
      <c r="AY25" s="187">
        <v>3.3473123593910898</v>
      </c>
      <c r="AZ25" s="188"/>
      <c r="BA25" s="189">
        <v>-2.6062185133973901</v>
      </c>
      <c r="BB25" s="190">
        <v>-11.730929311105401</v>
      </c>
      <c r="BC25" s="191">
        <v>-7.2660408446328004</v>
      </c>
      <c r="BD25" s="188"/>
      <c r="BE25" s="192">
        <v>-0.27598868647795399</v>
      </c>
    </row>
    <row r="26" spans="1:57" x14ac:dyDescent="0.2">
      <c r="A26" s="23" t="s">
        <v>44</v>
      </c>
      <c r="B26" s="44" t="str">
        <f t="shared" si="0"/>
        <v>Richmond North/Glen Allen, VA</v>
      </c>
      <c r="C26" s="11"/>
      <c r="D26" s="28" t="s">
        <v>16</v>
      </c>
      <c r="E26" s="31" t="s">
        <v>17</v>
      </c>
      <c r="F26" s="12"/>
      <c r="G26" s="194">
        <v>45.652664859981897</v>
      </c>
      <c r="H26" s="188">
        <v>62.646793134597999</v>
      </c>
      <c r="I26" s="188">
        <v>68.766937669376603</v>
      </c>
      <c r="J26" s="188">
        <v>69.760614272809306</v>
      </c>
      <c r="K26" s="188">
        <v>58.062330623306202</v>
      </c>
      <c r="L26" s="195">
        <v>60.977868112014399</v>
      </c>
      <c r="M26" s="188"/>
      <c r="N26" s="196">
        <v>70.268744354110197</v>
      </c>
      <c r="O26" s="197">
        <v>74.966124661246596</v>
      </c>
      <c r="P26" s="198">
        <v>72.617434507678396</v>
      </c>
      <c r="Q26" s="188"/>
      <c r="R26" s="199">
        <v>64.303458510775499</v>
      </c>
      <c r="S26" s="193"/>
      <c r="T26" s="194">
        <v>-10.838272705355299</v>
      </c>
      <c r="U26" s="188">
        <v>-1.6347183296144401</v>
      </c>
      <c r="V26" s="188">
        <v>0.47835233944717198</v>
      </c>
      <c r="W26" s="188">
        <v>3.4733551989290499</v>
      </c>
      <c r="X26" s="188">
        <v>-7.7322704205596704</v>
      </c>
      <c r="Y26" s="195">
        <v>-2.8013664114708101</v>
      </c>
      <c r="Z26" s="188"/>
      <c r="AA26" s="196">
        <v>-6.1593536703704599</v>
      </c>
      <c r="AB26" s="197">
        <v>-5.1984386543994496</v>
      </c>
      <c r="AC26" s="198">
        <v>-5.6658017842209398</v>
      </c>
      <c r="AD26" s="188"/>
      <c r="AE26" s="199">
        <v>-3.7444155583438299</v>
      </c>
      <c r="AF26" s="34"/>
      <c r="AG26" s="194">
        <v>46.558830171635002</v>
      </c>
      <c r="AH26" s="188">
        <v>58.110320686540099</v>
      </c>
      <c r="AI26" s="188">
        <v>66.898148148148096</v>
      </c>
      <c r="AJ26" s="188">
        <v>67.869241192411906</v>
      </c>
      <c r="AK26" s="188">
        <v>61.734981933152604</v>
      </c>
      <c r="AL26" s="195">
        <v>60.234304426377498</v>
      </c>
      <c r="AM26" s="188"/>
      <c r="AN26" s="196">
        <v>74.796747967479604</v>
      </c>
      <c r="AO26" s="197">
        <v>75.587172538391997</v>
      </c>
      <c r="AP26" s="198">
        <v>75.1919602529358</v>
      </c>
      <c r="AQ26" s="188"/>
      <c r="AR26" s="199">
        <v>64.507920376822796</v>
      </c>
      <c r="AS26" s="193"/>
      <c r="AT26" s="194">
        <v>-9.0785595275212305</v>
      </c>
      <c r="AU26" s="188">
        <v>-5.6061881157020403</v>
      </c>
      <c r="AV26" s="188">
        <v>2.1264436910400901</v>
      </c>
      <c r="AW26" s="188">
        <v>2.53496703382676</v>
      </c>
      <c r="AX26" s="188">
        <v>-5.7433866008933903</v>
      </c>
      <c r="AY26" s="195">
        <v>-2.8361663895001001</v>
      </c>
      <c r="AZ26" s="188"/>
      <c r="BA26" s="196">
        <v>-4.6709703953407997</v>
      </c>
      <c r="BB26" s="197">
        <v>-6.1922258268827797</v>
      </c>
      <c r="BC26" s="198">
        <v>-5.4417134183701599</v>
      </c>
      <c r="BD26" s="188"/>
      <c r="BE26" s="199">
        <v>-3.7197080705629002</v>
      </c>
    </row>
    <row r="27" spans="1:57" x14ac:dyDescent="0.2">
      <c r="A27" s="24" t="s">
        <v>45</v>
      </c>
      <c r="B27" s="44" t="str">
        <f t="shared" si="0"/>
        <v>Richmond West/Midlothian, VA</v>
      </c>
      <c r="C27" s="12"/>
      <c r="D27" s="28" t="s">
        <v>16</v>
      </c>
      <c r="E27" s="31" t="s">
        <v>17</v>
      </c>
      <c r="F27" s="12"/>
      <c r="G27" s="194">
        <v>48.526863084921999</v>
      </c>
      <c r="H27" s="188">
        <v>68.041594454072694</v>
      </c>
      <c r="I27" s="188">
        <v>76.707105719237404</v>
      </c>
      <c r="J27" s="188">
        <v>78.544194107452299</v>
      </c>
      <c r="K27" s="188">
        <v>68.422876949740001</v>
      </c>
      <c r="L27" s="195">
        <v>68.048526863084902</v>
      </c>
      <c r="M27" s="188"/>
      <c r="N27" s="196">
        <v>74.176776429809294</v>
      </c>
      <c r="O27" s="197">
        <v>82.426343154246098</v>
      </c>
      <c r="P27" s="198">
        <v>78.301559792027703</v>
      </c>
      <c r="Q27" s="188"/>
      <c r="R27" s="199">
        <v>70.977964842782796</v>
      </c>
      <c r="S27" s="193"/>
      <c r="T27" s="194">
        <v>-17.8885630498533</v>
      </c>
      <c r="U27" s="188">
        <v>-2.7254707631318098</v>
      </c>
      <c r="V27" s="188">
        <v>3.3629145259224602</v>
      </c>
      <c r="W27" s="188">
        <v>10.3750608865075</v>
      </c>
      <c r="X27" s="188">
        <v>1.1788826242952299</v>
      </c>
      <c r="Y27" s="195">
        <v>-0.52695581678151604</v>
      </c>
      <c r="Z27" s="188"/>
      <c r="AA27" s="196">
        <v>2.1967526265520498</v>
      </c>
      <c r="AB27" s="197">
        <v>1.6673792218896899</v>
      </c>
      <c r="AC27" s="198">
        <v>1.9174374013083599</v>
      </c>
      <c r="AD27" s="188"/>
      <c r="AE27" s="199">
        <v>0.230753094189217</v>
      </c>
      <c r="AF27" s="35"/>
      <c r="AG27" s="194">
        <v>52.348353552859599</v>
      </c>
      <c r="AH27" s="188">
        <v>63.908145580589199</v>
      </c>
      <c r="AI27" s="188">
        <v>70.025996533795393</v>
      </c>
      <c r="AJ27" s="188">
        <v>71.845753899480002</v>
      </c>
      <c r="AK27" s="188">
        <v>68.4922010398613</v>
      </c>
      <c r="AL27" s="195">
        <v>65.324090121317099</v>
      </c>
      <c r="AM27" s="188"/>
      <c r="AN27" s="196">
        <v>82.409012131715699</v>
      </c>
      <c r="AO27" s="197">
        <v>83.908145580589206</v>
      </c>
      <c r="AP27" s="198">
        <v>83.158578856152502</v>
      </c>
      <c r="AQ27" s="188"/>
      <c r="AR27" s="199">
        <v>70.419658331270099</v>
      </c>
      <c r="AS27" s="193"/>
      <c r="AT27" s="194">
        <v>-15.309126594700601</v>
      </c>
      <c r="AU27" s="188">
        <v>-13.020403349451501</v>
      </c>
      <c r="AV27" s="188">
        <v>-9.3346796813642907</v>
      </c>
      <c r="AW27" s="188">
        <v>-5.7305287094940303</v>
      </c>
      <c r="AX27" s="188">
        <v>-8.8455772113942999</v>
      </c>
      <c r="AY27" s="195">
        <v>-10.2379081231692</v>
      </c>
      <c r="AZ27" s="188"/>
      <c r="BA27" s="196">
        <v>-0.22033364809568701</v>
      </c>
      <c r="BB27" s="197">
        <v>-4.8727772865703898</v>
      </c>
      <c r="BC27" s="198">
        <v>-2.6230339928970001</v>
      </c>
      <c r="BD27" s="188"/>
      <c r="BE27" s="199">
        <v>-7.8053840294322603</v>
      </c>
    </row>
    <row r="28" spans="1:57" x14ac:dyDescent="0.2">
      <c r="A28" s="24" t="s">
        <v>46</v>
      </c>
      <c r="B28" s="44" t="str">
        <f t="shared" si="0"/>
        <v>Petersburg/Chester, VA</v>
      </c>
      <c r="C28" s="12"/>
      <c r="D28" s="28" t="s">
        <v>16</v>
      </c>
      <c r="E28" s="31" t="s">
        <v>17</v>
      </c>
      <c r="F28" s="12"/>
      <c r="G28" s="194">
        <v>53.008160941355001</v>
      </c>
      <c r="H28" s="188">
        <v>60.903397229075701</v>
      </c>
      <c r="I28" s="188">
        <v>65.040804706775404</v>
      </c>
      <c r="J28" s="188">
        <v>64.015942304042497</v>
      </c>
      <c r="K28" s="188">
        <v>60.808502562156001</v>
      </c>
      <c r="L28" s="195">
        <v>60.755361548680902</v>
      </c>
      <c r="M28" s="188"/>
      <c r="N28" s="196">
        <v>61.150123363066903</v>
      </c>
      <c r="O28" s="197">
        <v>61.5676598975137</v>
      </c>
      <c r="P28" s="198">
        <v>61.358891630290302</v>
      </c>
      <c r="Q28" s="188"/>
      <c r="R28" s="199">
        <v>60.927798714855001</v>
      </c>
      <c r="S28" s="193"/>
      <c r="T28" s="194">
        <v>-29.555124098849799</v>
      </c>
      <c r="U28" s="188">
        <v>-26.363686742294298</v>
      </c>
      <c r="V28" s="188">
        <v>-21.6740707005677</v>
      </c>
      <c r="W28" s="188">
        <v>-22.745590846680699</v>
      </c>
      <c r="X28" s="188">
        <v>-24.836368230687501</v>
      </c>
      <c r="Y28" s="195">
        <v>-24.948916168804001</v>
      </c>
      <c r="Z28" s="188"/>
      <c r="AA28" s="196">
        <v>-21.6285645045553</v>
      </c>
      <c r="AB28" s="197">
        <v>-22.216802775526901</v>
      </c>
      <c r="AC28" s="198">
        <v>-21.9247922815563</v>
      </c>
      <c r="AD28" s="188"/>
      <c r="AE28" s="199">
        <v>-24.103043947809201</v>
      </c>
      <c r="AF28" s="35"/>
      <c r="AG28" s="194">
        <v>60.025621560068302</v>
      </c>
      <c r="AH28" s="188">
        <v>67.128487379009201</v>
      </c>
      <c r="AI28" s="188">
        <v>70.464034921237399</v>
      </c>
      <c r="AJ28" s="188">
        <v>70.184095653824201</v>
      </c>
      <c r="AK28" s="188">
        <v>64.765610172708193</v>
      </c>
      <c r="AL28" s="195">
        <v>66.513569937369496</v>
      </c>
      <c r="AM28" s="188"/>
      <c r="AN28" s="196">
        <v>66.981400645283699</v>
      </c>
      <c r="AO28" s="197">
        <v>68.774909850066393</v>
      </c>
      <c r="AP28" s="198">
        <v>67.878155247674997</v>
      </c>
      <c r="AQ28" s="188"/>
      <c r="AR28" s="199">
        <v>66.903451454599605</v>
      </c>
      <c r="AS28" s="193"/>
      <c r="AT28" s="194">
        <v>-21.976924257927401</v>
      </c>
      <c r="AU28" s="188">
        <v>-20.085503749332499</v>
      </c>
      <c r="AV28" s="188">
        <v>-16.472043357989602</v>
      </c>
      <c r="AW28" s="188">
        <v>-16.370519659628702</v>
      </c>
      <c r="AX28" s="188">
        <v>-20.772763978863999</v>
      </c>
      <c r="AY28" s="195">
        <v>-19.0759033985413</v>
      </c>
      <c r="AZ28" s="188"/>
      <c r="BA28" s="196">
        <v>-18.9769050243771</v>
      </c>
      <c r="BB28" s="197">
        <v>-18.111280782304799</v>
      </c>
      <c r="BC28" s="198">
        <v>-18.5406744053432</v>
      </c>
      <c r="BD28" s="188"/>
      <c r="BE28" s="199">
        <v>-18.921478222072899</v>
      </c>
    </row>
    <row r="29" spans="1:57" x14ac:dyDescent="0.2">
      <c r="A29" s="99" t="s">
        <v>99</v>
      </c>
      <c r="B29" s="45" t="s">
        <v>71</v>
      </c>
      <c r="C29" s="12"/>
      <c r="D29" s="28" t="s">
        <v>16</v>
      </c>
      <c r="E29" s="31" t="s">
        <v>17</v>
      </c>
      <c r="F29" s="12"/>
      <c r="G29" s="194">
        <v>41.637594910732602</v>
      </c>
      <c r="H29" s="188">
        <v>51.872563102811398</v>
      </c>
      <c r="I29" s="188">
        <v>55.258567617483997</v>
      </c>
      <c r="J29" s="188">
        <v>55.309870716191199</v>
      </c>
      <c r="K29" s="188">
        <v>53.334701415965498</v>
      </c>
      <c r="L29" s="195">
        <v>51.482659552636903</v>
      </c>
      <c r="M29" s="188"/>
      <c r="N29" s="196">
        <v>60.137492304535101</v>
      </c>
      <c r="O29" s="197">
        <v>57.567207059306298</v>
      </c>
      <c r="P29" s="198">
        <v>58.8523496819207</v>
      </c>
      <c r="Q29" s="188"/>
      <c r="R29" s="199">
        <v>53.5882853038609</v>
      </c>
      <c r="S29" s="193"/>
      <c r="T29" s="194">
        <v>-3.8027979648591401</v>
      </c>
      <c r="U29" s="188">
        <v>-2.0853539325660599</v>
      </c>
      <c r="V29" s="188">
        <v>-0.70790230351294003</v>
      </c>
      <c r="W29" s="188">
        <v>1.69642262630437</v>
      </c>
      <c r="X29" s="188">
        <v>0.87124668073260803</v>
      </c>
      <c r="Y29" s="195">
        <v>-0.67962528717222304</v>
      </c>
      <c r="Z29" s="188"/>
      <c r="AA29" s="196">
        <v>1.3175205336043601</v>
      </c>
      <c r="AB29" s="197">
        <v>-3.1981041867694699</v>
      </c>
      <c r="AC29" s="198">
        <v>-0.94245072226771298</v>
      </c>
      <c r="AD29" s="188"/>
      <c r="AE29" s="199">
        <v>-0.76224480311217602</v>
      </c>
      <c r="AF29" s="35"/>
      <c r="AG29" s="194">
        <v>44.1207248596222</v>
      </c>
      <c r="AH29" s="188">
        <v>52.169474221541599</v>
      </c>
      <c r="AI29" s="188">
        <v>56.360984596489402</v>
      </c>
      <c r="AJ29" s="188">
        <v>57.339696023744899</v>
      </c>
      <c r="AK29" s="188">
        <v>54.9703188168466</v>
      </c>
      <c r="AL29" s="195">
        <v>52.987382800118603</v>
      </c>
      <c r="AM29" s="188"/>
      <c r="AN29" s="196">
        <v>62.689985159408401</v>
      </c>
      <c r="AO29" s="197">
        <v>64.5258686863517</v>
      </c>
      <c r="AP29" s="198">
        <v>63.607926922879997</v>
      </c>
      <c r="AQ29" s="188"/>
      <c r="AR29" s="199">
        <v>56.019651532308103</v>
      </c>
      <c r="AS29" s="193"/>
      <c r="AT29" s="194">
        <v>-2.9792738425865801</v>
      </c>
      <c r="AU29" s="188">
        <v>-5.2497992104820099</v>
      </c>
      <c r="AV29" s="188">
        <v>-0.49526541124095702</v>
      </c>
      <c r="AW29" s="188">
        <v>0.54452637305784701</v>
      </c>
      <c r="AX29" s="188">
        <v>-2.9901744246344801</v>
      </c>
      <c r="AY29" s="195">
        <v>-2.1827957828725499</v>
      </c>
      <c r="AZ29" s="188"/>
      <c r="BA29" s="196">
        <v>-3.4463558929337399</v>
      </c>
      <c r="BB29" s="197">
        <v>-4.5237980113603502</v>
      </c>
      <c r="BC29" s="198">
        <v>-3.9958731542239598</v>
      </c>
      <c r="BD29" s="188"/>
      <c r="BE29" s="199">
        <v>-2.7800937516079398</v>
      </c>
    </row>
    <row r="30" spans="1:57" x14ac:dyDescent="0.2">
      <c r="A30" s="24" t="s">
        <v>48</v>
      </c>
      <c r="B30" s="44" t="str">
        <f t="shared" si="0"/>
        <v>Roanoke, VA</v>
      </c>
      <c r="C30" s="12"/>
      <c r="D30" s="28" t="s">
        <v>16</v>
      </c>
      <c r="E30" s="31" t="s">
        <v>17</v>
      </c>
      <c r="F30" s="12"/>
      <c r="G30" s="194">
        <v>50.480413895048002</v>
      </c>
      <c r="H30" s="188">
        <v>62.934220251293397</v>
      </c>
      <c r="I30" s="188">
        <v>60.716925351071602</v>
      </c>
      <c r="J30" s="188">
        <v>63.1929046563192</v>
      </c>
      <c r="K30" s="188">
        <v>58.222468588322201</v>
      </c>
      <c r="L30" s="195">
        <v>59.109386548410903</v>
      </c>
      <c r="M30" s="188"/>
      <c r="N30" s="196">
        <v>69.308943089430798</v>
      </c>
      <c r="O30" s="197">
        <v>65.206947524020606</v>
      </c>
      <c r="P30" s="198">
        <v>67.257945306725702</v>
      </c>
      <c r="Q30" s="188"/>
      <c r="R30" s="199">
        <v>61.437546193643698</v>
      </c>
      <c r="S30" s="193"/>
      <c r="T30" s="194">
        <v>24.954738559446898</v>
      </c>
      <c r="U30" s="188">
        <v>22.160195201584699</v>
      </c>
      <c r="V30" s="188">
        <v>10.875221618285799</v>
      </c>
      <c r="W30" s="188">
        <v>8.48930772593231</v>
      </c>
      <c r="X30" s="188">
        <v>0.79655597948280799</v>
      </c>
      <c r="Y30" s="195">
        <v>12.5084566335146</v>
      </c>
      <c r="Z30" s="188"/>
      <c r="AA30" s="196">
        <v>8.0784573737000507</v>
      </c>
      <c r="AB30" s="197">
        <v>-1.79779193417468</v>
      </c>
      <c r="AC30" s="198">
        <v>3.0543666958868299</v>
      </c>
      <c r="AD30" s="188"/>
      <c r="AE30" s="199">
        <v>9.3701608648150998</v>
      </c>
      <c r="AF30" s="35"/>
      <c r="AG30" s="194">
        <v>48.286419301772902</v>
      </c>
      <c r="AH30" s="188">
        <v>57.032535185523599</v>
      </c>
      <c r="AI30" s="188">
        <v>63.410824221262502</v>
      </c>
      <c r="AJ30" s="188">
        <v>65.432325645502104</v>
      </c>
      <c r="AK30" s="188">
        <v>64.421574933382303</v>
      </c>
      <c r="AL30" s="195">
        <v>59.701465167879903</v>
      </c>
      <c r="AM30" s="188"/>
      <c r="AN30" s="196">
        <v>76.013047872829105</v>
      </c>
      <c r="AO30" s="197">
        <v>72.411099880547596</v>
      </c>
      <c r="AP30" s="198">
        <v>74.212073876688393</v>
      </c>
      <c r="AQ30" s="188"/>
      <c r="AR30" s="199">
        <v>63.840941558867002</v>
      </c>
      <c r="AS30" s="193"/>
      <c r="AT30" s="194">
        <v>6.8911230775544796</v>
      </c>
      <c r="AU30" s="188">
        <v>9.7988196174800297</v>
      </c>
      <c r="AV30" s="188">
        <v>12.015750462870599</v>
      </c>
      <c r="AW30" s="188">
        <v>10.7752315825034</v>
      </c>
      <c r="AX30" s="188">
        <v>9.5708451072279601</v>
      </c>
      <c r="AY30" s="195">
        <v>9.9121628322246202</v>
      </c>
      <c r="AZ30" s="188"/>
      <c r="BA30" s="196">
        <v>10.5208627961816</v>
      </c>
      <c r="BB30" s="197">
        <v>-0.20916970982916</v>
      </c>
      <c r="BC30" s="198">
        <v>5.01214515978491</v>
      </c>
      <c r="BD30" s="188"/>
      <c r="BE30" s="199">
        <v>8.2240764792674401</v>
      </c>
    </row>
    <row r="31" spans="1:57" x14ac:dyDescent="0.2">
      <c r="A31" s="24" t="s">
        <v>49</v>
      </c>
      <c r="B31" s="44" t="str">
        <f t="shared" si="0"/>
        <v>Charlottesville, VA</v>
      </c>
      <c r="C31" s="12"/>
      <c r="D31" s="28" t="s">
        <v>16</v>
      </c>
      <c r="E31" s="31" t="s">
        <v>17</v>
      </c>
      <c r="F31" s="12"/>
      <c r="G31" s="194">
        <v>45.614452103636701</v>
      </c>
      <c r="H31" s="188">
        <v>62.134537675303001</v>
      </c>
      <c r="I31" s="188">
        <v>69.099120513429895</v>
      </c>
      <c r="J31" s="188">
        <v>69.622058473971904</v>
      </c>
      <c r="K31" s="188">
        <v>65.462324696933607</v>
      </c>
      <c r="L31" s="195">
        <v>62.386498692655003</v>
      </c>
      <c r="M31" s="188"/>
      <c r="N31" s="196">
        <v>54.979795578797201</v>
      </c>
      <c r="O31" s="197">
        <v>57.927264083670003</v>
      </c>
      <c r="P31" s="198">
        <v>56.453529831233602</v>
      </c>
      <c r="Q31" s="188"/>
      <c r="R31" s="199">
        <v>60.6913647322489</v>
      </c>
      <c r="S31" s="193"/>
      <c r="T31" s="194">
        <v>-10.82093043047</v>
      </c>
      <c r="U31" s="188">
        <v>8.5572085862863307</v>
      </c>
      <c r="V31" s="188">
        <v>6.8189840346229396</v>
      </c>
      <c r="W31" s="188">
        <v>4.9233838973943396</v>
      </c>
      <c r="X31" s="188">
        <v>-4.6485123343780499</v>
      </c>
      <c r="Y31" s="195">
        <v>1.2495483824799201</v>
      </c>
      <c r="Z31" s="188"/>
      <c r="AA31" s="196">
        <v>-22.731625595861399</v>
      </c>
      <c r="AB31" s="197">
        <v>-21.191052059364299</v>
      </c>
      <c r="AC31" s="198">
        <v>-21.9488302420624</v>
      </c>
      <c r="AD31" s="188"/>
      <c r="AE31" s="199">
        <v>-6.1626985703628696</v>
      </c>
      <c r="AF31" s="35"/>
      <c r="AG31" s="194">
        <v>52.097694318992097</v>
      </c>
      <c r="AH31" s="188">
        <v>63.144758735440902</v>
      </c>
      <c r="AI31" s="188">
        <v>68.071072022819095</v>
      </c>
      <c r="AJ31" s="188">
        <v>69.562633705728501</v>
      </c>
      <c r="AK31" s="188">
        <v>72.932018065129498</v>
      </c>
      <c r="AL31" s="195">
        <v>65.161635369622005</v>
      </c>
      <c r="AM31" s="188"/>
      <c r="AN31" s="196">
        <v>80.080817684810995</v>
      </c>
      <c r="AO31" s="197">
        <v>79.843118611837397</v>
      </c>
      <c r="AP31" s="198">
        <v>79.961968148324203</v>
      </c>
      <c r="AQ31" s="188"/>
      <c r="AR31" s="199">
        <v>69.390301877822594</v>
      </c>
      <c r="AS31" s="193"/>
      <c r="AT31" s="194">
        <v>-0.98186663039368904</v>
      </c>
      <c r="AU31" s="188">
        <v>4.9937420552753604</v>
      </c>
      <c r="AV31" s="188">
        <v>3.9511568518190301</v>
      </c>
      <c r="AW31" s="188">
        <v>3.1551519209586298</v>
      </c>
      <c r="AX31" s="188">
        <v>-3.6898400534196498</v>
      </c>
      <c r="AY31" s="195">
        <v>1.3713635099647199</v>
      </c>
      <c r="AZ31" s="188"/>
      <c r="BA31" s="196">
        <v>-6.0761495440181097</v>
      </c>
      <c r="BB31" s="197">
        <v>-8.4235803333774601</v>
      </c>
      <c r="BC31" s="198">
        <v>-7.2629735547356198</v>
      </c>
      <c r="BD31" s="188"/>
      <c r="BE31" s="199">
        <v>-1.6436879042477599</v>
      </c>
    </row>
    <row r="32" spans="1:57" x14ac:dyDescent="0.2">
      <c r="A32" s="24" t="s">
        <v>50</v>
      </c>
      <c r="B32" s="46" t="s">
        <v>73</v>
      </c>
      <c r="C32" s="12"/>
      <c r="D32" s="28" t="s">
        <v>16</v>
      </c>
      <c r="E32" s="31" t="s">
        <v>17</v>
      </c>
      <c r="F32" s="12"/>
      <c r="G32" s="194">
        <v>44.968039244834202</v>
      </c>
      <c r="H32" s="188">
        <v>60.636242009811198</v>
      </c>
      <c r="I32" s="188">
        <v>64.055299539170505</v>
      </c>
      <c r="J32" s="188">
        <v>63.416084435855502</v>
      </c>
      <c r="K32" s="188">
        <v>57.886130518804798</v>
      </c>
      <c r="L32" s="195">
        <v>58.1923591496952</v>
      </c>
      <c r="M32" s="188"/>
      <c r="N32" s="196">
        <v>62.211981566820199</v>
      </c>
      <c r="O32" s="197">
        <v>58.733462167385099</v>
      </c>
      <c r="P32" s="198">
        <v>60.472721867102699</v>
      </c>
      <c r="Q32" s="188"/>
      <c r="R32" s="199">
        <v>58.843891354668798</v>
      </c>
      <c r="S32" s="193"/>
      <c r="T32" s="194">
        <v>5.2171094834986604</v>
      </c>
      <c r="U32" s="188">
        <v>8.2813859652651693</v>
      </c>
      <c r="V32" s="188">
        <v>7.8048366790653398</v>
      </c>
      <c r="W32" s="188">
        <v>8.4436755970528807</v>
      </c>
      <c r="X32" s="188">
        <v>3.03033044369508</v>
      </c>
      <c r="Y32" s="195">
        <v>6.6509506489136498</v>
      </c>
      <c r="Z32" s="188"/>
      <c r="AA32" s="196">
        <v>-7.1183268996633497</v>
      </c>
      <c r="AB32" s="197">
        <v>-13.876158569821101</v>
      </c>
      <c r="AC32" s="198">
        <v>-10.5276556720752</v>
      </c>
      <c r="AD32" s="188"/>
      <c r="AE32" s="199">
        <v>0.95933358352091103</v>
      </c>
      <c r="AF32" s="35"/>
      <c r="AG32" s="194">
        <v>43.920023784747997</v>
      </c>
      <c r="AH32" s="188">
        <v>56.540805708339498</v>
      </c>
      <c r="AI32" s="188">
        <v>62.814033001337798</v>
      </c>
      <c r="AJ32" s="188">
        <v>63.0555968485208</v>
      </c>
      <c r="AK32" s="188">
        <v>58.770625836182496</v>
      </c>
      <c r="AL32" s="195">
        <v>57.020217035825702</v>
      </c>
      <c r="AM32" s="188"/>
      <c r="AN32" s="196">
        <v>61.609930132302601</v>
      </c>
      <c r="AO32" s="197">
        <v>60.220008919280502</v>
      </c>
      <c r="AP32" s="198">
        <v>60.914969525791498</v>
      </c>
      <c r="AQ32" s="188"/>
      <c r="AR32" s="199">
        <v>58.133003461530201</v>
      </c>
      <c r="AS32" s="193"/>
      <c r="AT32" s="194">
        <v>-1.6655898586525999</v>
      </c>
      <c r="AU32" s="188">
        <v>0.78628481643049097</v>
      </c>
      <c r="AV32" s="188">
        <v>3.1660733853081302</v>
      </c>
      <c r="AW32" s="188">
        <v>5.8251458191896299</v>
      </c>
      <c r="AX32" s="188">
        <v>4.7182789673066896</v>
      </c>
      <c r="AY32" s="195">
        <v>2.82650246104359</v>
      </c>
      <c r="AZ32" s="188"/>
      <c r="BA32" s="196">
        <v>-9.1644465301330893</v>
      </c>
      <c r="BB32" s="197">
        <v>-17.487249285182401</v>
      </c>
      <c r="BC32" s="198">
        <v>-13.478252506888801</v>
      </c>
      <c r="BD32" s="188"/>
      <c r="BE32" s="199">
        <v>-2.6564309672554902</v>
      </c>
    </row>
    <row r="33" spans="1:57" x14ac:dyDescent="0.2">
      <c r="A33" s="24" t="s">
        <v>51</v>
      </c>
      <c r="B33" s="44" t="str">
        <f t="shared" si="0"/>
        <v>Staunton &amp; Harrisonburg, VA</v>
      </c>
      <c r="C33" s="12"/>
      <c r="D33" s="28" t="s">
        <v>16</v>
      </c>
      <c r="E33" s="31" t="s">
        <v>17</v>
      </c>
      <c r="F33" s="12"/>
      <c r="G33" s="194">
        <v>46.825396825396801</v>
      </c>
      <c r="H33" s="188">
        <v>54.854189737910602</v>
      </c>
      <c r="I33" s="188">
        <v>57.751937984496102</v>
      </c>
      <c r="J33" s="188">
        <v>61.867847914359501</v>
      </c>
      <c r="K33" s="188">
        <v>59.579180509413</v>
      </c>
      <c r="L33" s="195">
        <v>56.175710594315198</v>
      </c>
      <c r="M33" s="188"/>
      <c r="N33" s="196">
        <v>68.567737172388306</v>
      </c>
      <c r="O33" s="197">
        <v>70.801033591731198</v>
      </c>
      <c r="P33" s="198">
        <v>69.684385382059801</v>
      </c>
      <c r="Q33" s="188"/>
      <c r="R33" s="199">
        <v>60.035331962242203</v>
      </c>
      <c r="S33" s="193"/>
      <c r="T33" s="194">
        <v>7.5077026766801396</v>
      </c>
      <c r="U33" s="188">
        <v>-1.63372202328641</v>
      </c>
      <c r="V33" s="188">
        <v>-3.30884063827963</v>
      </c>
      <c r="W33" s="188">
        <v>3.4188410404388598</v>
      </c>
      <c r="X33" s="188">
        <v>7.0929706646471598</v>
      </c>
      <c r="Y33" s="195">
        <v>2.32197526442887</v>
      </c>
      <c r="Z33" s="188"/>
      <c r="AA33" s="196">
        <v>-1.1318532580991001</v>
      </c>
      <c r="AB33" s="197">
        <v>2.3948354264694198</v>
      </c>
      <c r="AC33" s="198">
        <v>0.62884810996999096</v>
      </c>
      <c r="AD33" s="188"/>
      <c r="AE33" s="199">
        <v>1.75419549807869</v>
      </c>
      <c r="AF33" s="35"/>
      <c r="AG33" s="194">
        <v>47.263750461424799</v>
      </c>
      <c r="AH33" s="188">
        <v>55.264857881136898</v>
      </c>
      <c r="AI33" s="188">
        <v>61.267995570321098</v>
      </c>
      <c r="AJ33" s="188">
        <v>64.617940199335493</v>
      </c>
      <c r="AK33" s="188">
        <v>61.715577703949698</v>
      </c>
      <c r="AL33" s="195">
        <v>58.026024363233603</v>
      </c>
      <c r="AM33" s="188"/>
      <c r="AN33" s="196">
        <v>74.201734957548894</v>
      </c>
      <c r="AO33" s="197">
        <v>76.827242524916898</v>
      </c>
      <c r="AP33" s="198">
        <v>75.514488741232896</v>
      </c>
      <c r="AQ33" s="188"/>
      <c r="AR33" s="199">
        <v>63.0227284712334</v>
      </c>
      <c r="AS33" s="193"/>
      <c r="AT33" s="194">
        <v>-2.4345096629955401</v>
      </c>
      <c r="AU33" s="188">
        <v>-6.4904663807313101</v>
      </c>
      <c r="AV33" s="188">
        <v>4.5600993646157102</v>
      </c>
      <c r="AW33" s="188">
        <v>5.3570661896243204</v>
      </c>
      <c r="AX33" s="188">
        <v>5.0195395803564402</v>
      </c>
      <c r="AY33" s="195">
        <v>1.3597610393021999</v>
      </c>
      <c r="AZ33" s="188"/>
      <c r="BA33" s="196">
        <v>-5.1856779503130701</v>
      </c>
      <c r="BB33" s="197">
        <v>-6.2018182962882502</v>
      </c>
      <c r="BC33" s="198">
        <v>-5.7053166008322398</v>
      </c>
      <c r="BD33" s="188"/>
      <c r="BE33" s="199">
        <v>-1.1751398358291001</v>
      </c>
    </row>
    <row r="34" spans="1:57" x14ac:dyDescent="0.2">
      <c r="A34" s="24" t="s">
        <v>52</v>
      </c>
      <c r="B34" s="44" t="str">
        <f t="shared" si="0"/>
        <v>Blacksburg &amp; Wytheville, VA</v>
      </c>
      <c r="C34" s="12"/>
      <c r="D34" s="28" t="s">
        <v>16</v>
      </c>
      <c r="E34" s="31" t="s">
        <v>17</v>
      </c>
      <c r="F34" s="12"/>
      <c r="G34" s="194">
        <v>36.613406079501097</v>
      </c>
      <c r="H34" s="188">
        <v>48.499610288386499</v>
      </c>
      <c r="I34" s="188">
        <v>48.889321901792599</v>
      </c>
      <c r="J34" s="188">
        <v>50.311769290724797</v>
      </c>
      <c r="K34" s="188">
        <v>50.487139516757502</v>
      </c>
      <c r="L34" s="195">
        <v>46.9602494154325</v>
      </c>
      <c r="M34" s="188"/>
      <c r="N34" s="196">
        <v>48.187840997661702</v>
      </c>
      <c r="O34" s="197">
        <v>42.9072486360093</v>
      </c>
      <c r="P34" s="198">
        <v>45.547544816835497</v>
      </c>
      <c r="Q34" s="188"/>
      <c r="R34" s="199">
        <v>46.5566195301191</v>
      </c>
      <c r="S34" s="193"/>
      <c r="T34" s="194">
        <v>7.92647903503733</v>
      </c>
      <c r="U34" s="188">
        <v>3.92484342379958</v>
      </c>
      <c r="V34" s="188">
        <v>-1.4145383104125699</v>
      </c>
      <c r="W34" s="188">
        <v>0.702028081123244</v>
      </c>
      <c r="X34" s="188">
        <v>-1.0691103474608601</v>
      </c>
      <c r="Y34" s="195">
        <v>1.5677680377612899</v>
      </c>
      <c r="Z34" s="188"/>
      <c r="AA34" s="196">
        <v>-10.4958378574013</v>
      </c>
      <c r="AB34" s="197">
        <v>-7.4789915966386502</v>
      </c>
      <c r="AC34" s="198">
        <v>-9.0997472292436292</v>
      </c>
      <c r="AD34" s="188"/>
      <c r="AE34" s="199">
        <v>-1.6581407655671101</v>
      </c>
      <c r="AF34" s="35"/>
      <c r="AG34" s="194">
        <v>39.468043647700704</v>
      </c>
      <c r="AH34" s="188">
        <v>47.9053000779423</v>
      </c>
      <c r="AI34" s="188">
        <v>52.007014809041301</v>
      </c>
      <c r="AJ34" s="188">
        <v>54.204014029618001</v>
      </c>
      <c r="AK34" s="188">
        <v>53.741231488698297</v>
      </c>
      <c r="AL34" s="195">
        <v>49.465120810600098</v>
      </c>
      <c r="AM34" s="188"/>
      <c r="AN34" s="196">
        <v>60.790140296180802</v>
      </c>
      <c r="AO34" s="197">
        <v>60.4393998441153</v>
      </c>
      <c r="AP34" s="198">
        <v>60.614770070147998</v>
      </c>
      <c r="AQ34" s="188"/>
      <c r="AR34" s="199">
        <v>52.650734884756702</v>
      </c>
      <c r="AS34" s="193"/>
      <c r="AT34" s="194">
        <v>12.091864969562801</v>
      </c>
      <c r="AU34" s="188">
        <v>2.4161632993126401</v>
      </c>
      <c r="AV34" s="188">
        <v>8.58421480878763</v>
      </c>
      <c r="AW34" s="188">
        <v>3.3627496516488602</v>
      </c>
      <c r="AX34" s="188">
        <v>7.2317262830482099</v>
      </c>
      <c r="AY34" s="195">
        <v>6.4046945405008904</v>
      </c>
      <c r="AZ34" s="188"/>
      <c r="BA34" s="196">
        <v>-1.68596864413456</v>
      </c>
      <c r="BB34" s="197">
        <v>-3.0021108591978698</v>
      </c>
      <c r="BC34" s="198">
        <v>-2.3465703971119098</v>
      </c>
      <c r="BD34" s="188"/>
      <c r="BE34" s="199">
        <v>3.3579693711662699</v>
      </c>
    </row>
    <row r="35" spans="1:57" x14ac:dyDescent="0.2">
      <c r="A35" s="24" t="s">
        <v>53</v>
      </c>
      <c r="B35" s="44" t="str">
        <f t="shared" si="0"/>
        <v>Lynchburg, VA</v>
      </c>
      <c r="C35" s="12"/>
      <c r="D35" s="28" t="s">
        <v>16</v>
      </c>
      <c r="E35" s="31" t="s">
        <v>17</v>
      </c>
      <c r="F35" s="12"/>
      <c r="G35" s="194">
        <v>36.576635209892601</v>
      </c>
      <c r="H35" s="188">
        <v>50.894890986007098</v>
      </c>
      <c r="I35" s="188">
        <v>59.355678490074801</v>
      </c>
      <c r="J35" s="188">
        <v>54.018874064432097</v>
      </c>
      <c r="K35" s="188">
        <v>52.814838919622503</v>
      </c>
      <c r="L35" s="195">
        <v>50.732183534005799</v>
      </c>
      <c r="M35" s="188"/>
      <c r="N35" s="196">
        <v>69.736413927757795</v>
      </c>
      <c r="O35" s="197">
        <v>57.8262284412626</v>
      </c>
      <c r="P35" s="198">
        <v>63.781321184510197</v>
      </c>
      <c r="Q35" s="188"/>
      <c r="R35" s="199">
        <v>54.460508577007097</v>
      </c>
      <c r="S35" s="193"/>
      <c r="T35" s="194">
        <v>9.4702337772749505</v>
      </c>
      <c r="U35" s="188">
        <v>7.5095370792463303</v>
      </c>
      <c r="V35" s="188">
        <v>12.4252934686847</v>
      </c>
      <c r="W35" s="188">
        <v>4.8748008974600499</v>
      </c>
      <c r="X35" s="188">
        <v>-1.7297669282433401</v>
      </c>
      <c r="Y35" s="195">
        <v>6.2229839710878903</v>
      </c>
      <c r="Z35" s="188"/>
      <c r="AA35" s="196">
        <v>12.948494786395999</v>
      </c>
      <c r="AB35" s="197">
        <v>-4.02407191779192</v>
      </c>
      <c r="AC35" s="198">
        <v>4.5659326752720801</v>
      </c>
      <c r="AD35" s="188"/>
      <c r="AE35" s="199">
        <v>5.6626961280394399</v>
      </c>
      <c r="AF35" s="35"/>
      <c r="AG35" s="194">
        <v>37.927107061503399</v>
      </c>
      <c r="AH35" s="188">
        <v>49.3410348193947</v>
      </c>
      <c r="AI35" s="188">
        <v>57.2079401236576</v>
      </c>
      <c r="AJ35" s="188">
        <v>57.720468597461704</v>
      </c>
      <c r="AK35" s="188">
        <v>59.274324764074102</v>
      </c>
      <c r="AL35" s="195">
        <v>52.294175073218298</v>
      </c>
      <c r="AM35" s="188"/>
      <c r="AN35" s="196">
        <v>74.316628701594496</v>
      </c>
      <c r="AO35" s="197">
        <v>72.095671981776704</v>
      </c>
      <c r="AP35" s="198">
        <v>73.2061503416856</v>
      </c>
      <c r="AQ35" s="188"/>
      <c r="AR35" s="199">
        <v>58.269025149923202</v>
      </c>
      <c r="AS35" s="193"/>
      <c r="AT35" s="194">
        <v>6.9241871874817997</v>
      </c>
      <c r="AU35" s="188">
        <v>2.28689410048039</v>
      </c>
      <c r="AV35" s="188">
        <v>8.8112351304632703</v>
      </c>
      <c r="AW35" s="188">
        <v>9.2579235606861197</v>
      </c>
      <c r="AX35" s="188">
        <v>1.0213874552601401</v>
      </c>
      <c r="AY35" s="195">
        <v>5.5216319471211701</v>
      </c>
      <c r="AZ35" s="188"/>
      <c r="BA35" s="196">
        <v>6.2540558616305502</v>
      </c>
      <c r="BB35" s="197">
        <v>3.2537384218506298</v>
      </c>
      <c r="BC35" s="198">
        <v>4.7551701579897401</v>
      </c>
      <c r="BD35" s="188"/>
      <c r="BE35" s="199">
        <v>5.2452184861928002</v>
      </c>
    </row>
    <row r="36" spans="1:57" x14ac:dyDescent="0.2">
      <c r="A36" s="24" t="s">
        <v>78</v>
      </c>
      <c r="B36" s="44" t="str">
        <f t="shared" si="0"/>
        <v>Central Virginia</v>
      </c>
      <c r="C36" s="12"/>
      <c r="D36" s="28" t="s">
        <v>16</v>
      </c>
      <c r="E36" s="31" t="s">
        <v>17</v>
      </c>
      <c r="F36" s="12"/>
      <c r="G36" s="194">
        <v>47.316217401572104</v>
      </c>
      <c r="H36" s="188">
        <v>61.016834789649401</v>
      </c>
      <c r="I36" s="188">
        <v>66.613811949664296</v>
      </c>
      <c r="J36" s="188">
        <v>67.831719577612006</v>
      </c>
      <c r="K36" s="188">
        <v>63.007320940588997</v>
      </c>
      <c r="L36" s="195">
        <v>61.1571809318174</v>
      </c>
      <c r="M36" s="188"/>
      <c r="N36" s="196">
        <v>67.764245470800503</v>
      </c>
      <c r="O36" s="197">
        <v>67.231200026989598</v>
      </c>
      <c r="P36" s="198">
        <v>67.4977227488951</v>
      </c>
      <c r="Q36" s="188"/>
      <c r="R36" s="199">
        <v>62.968764308125301</v>
      </c>
      <c r="S36" s="193"/>
      <c r="T36" s="194">
        <v>-11.860791590864199</v>
      </c>
      <c r="U36" s="188">
        <v>-5.4980469525559501</v>
      </c>
      <c r="V36" s="188">
        <v>-3.4062562860589698</v>
      </c>
      <c r="W36" s="188">
        <v>-2.4213062770803</v>
      </c>
      <c r="X36" s="188">
        <v>-8.2530899345151898</v>
      </c>
      <c r="Y36" s="195">
        <v>-6.0285957634443399</v>
      </c>
      <c r="Z36" s="188"/>
      <c r="AA36" s="196">
        <v>-8.1626253855257591</v>
      </c>
      <c r="AB36" s="197">
        <v>-11.788746376071201</v>
      </c>
      <c r="AC36" s="198">
        <v>-10.005043582635601</v>
      </c>
      <c r="AD36" s="188"/>
      <c r="AE36" s="199">
        <v>-7.2832704228104097</v>
      </c>
      <c r="AF36" s="35"/>
      <c r="AG36" s="194">
        <v>49.810229074592598</v>
      </c>
      <c r="AH36" s="188">
        <v>60.027495698525598</v>
      </c>
      <c r="AI36" s="188">
        <v>66.827198812455705</v>
      </c>
      <c r="AJ36" s="188">
        <v>68.347896494720104</v>
      </c>
      <c r="AK36" s="188">
        <v>65.513140582301503</v>
      </c>
      <c r="AL36" s="195">
        <v>62.1051921325191</v>
      </c>
      <c r="AM36" s="188"/>
      <c r="AN36" s="196">
        <v>74.877703181404101</v>
      </c>
      <c r="AO36" s="197">
        <v>74.808542221922295</v>
      </c>
      <c r="AP36" s="198">
        <v>74.843122701663205</v>
      </c>
      <c r="AQ36" s="188"/>
      <c r="AR36" s="199">
        <v>65.744600866560305</v>
      </c>
      <c r="AS36" s="193"/>
      <c r="AT36" s="194">
        <v>-10.173595158854001</v>
      </c>
      <c r="AU36" s="188">
        <v>-7.8563143781361404</v>
      </c>
      <c r="AV36" s="188">
        <v>-3.1309042080332898</v>
      </c>
      <c r="AW36" s="188">
        <v>-1.95363243255454</v>
      </c>
      <c r="AX36" s="188">
        <v>-7.1409812803645201</v>
      </c>
      <c r="AY36" s="195">
        <v>-5.8570812758297599</v>
      </c>
      <c r="AZ36" s="188"/>
      <c r="BA36" s="196">
        <v>-6.2440756512087701</v>
      </c>
      <c r="BB36" s="197">
        <v>-9.0583700248801708</v>
      </c>
      <c r="BC36" s="198">
        <v>-7.6720139683974402</v>
      </c>
      <c r="BD36" s="188"/>
      <c r="BE36" s="199">
        <v>-6.4551769771086596</v>
      </c>
    </row>
    <row r="37" spans="1:57" x14ac:dyDescent="0.2">
      <c r="A37" s="24" t="s">
        <v>79</v>
      </c>
      <c r="B37" s="44" t="str">
        <f t="shared" si="0"/>
        <v>Chesapeake Bay</v>
      </c>
      <c r="C37" s="12"/>
      <c r="D37" s="28" t="s">
        <v>16</v>
      </c>
      <c r="E37" s="31" t="s">
        <v>17</v>
      </c>
      <c r="F37" s="12"/>
      <c r="G37" s="194">
        <v>44.196843082636903</v>
      </c>
      <c r="H37" s="188">
        <v>58.588672237697303</v>
      </c>
      <c r="I37" s="188">
        <v>61.652739090064898</v>
      </c>
      <c r="J37" s="188">
        <v>58.8672237697307</v>
      </c>
      <c r="K37" s="188">
        <v>51.346332404828203</v>
      </c>
      <c r="L37" s="195">
        <v>54.930362116991603</v>
      </c>
      <c r="M37" s="188"/>
      <c r="N37" s="196">
        <v>53.667595171773399</v>
      </c>
      <c r="O37" s="197">
        <v>51.253481894150397</v>
      </c>
      <c r="P37" s="198">
        <v>52.460538532961898</v>
      </c>
      <c r="Q37" s="188"/>
      <c r="R37" s="199">
        <v>54.224698235840201</v>
      </c>
      <c r="S37" s="193"/>
      <c r="T37" s="194">
        <v>-8.8122605363984601</v>
      </c>
      <c r="U37" s="188">
        <v>-7.8832116788321098</v>
      </c>
      <c r="V37" s="188">
        <v>-8.4137931034482705</v>
      </c>
      <c r="W37" s="188">
        <v>-15.2406417112299</v>
      </c>
      <c r="X37" s="188">
        <v>-19.1520467836257</v>
      </c>
      <c r="Y37" s="195">
        <v>-12.068965517241301</v>
      </c>
      <c r="Z37" s="188"/>
      <c r="AA37" s="196">
        <v>-5.7096247960848201</v>
      </c>
      <c r="AB37" s="197">
        <v>-15.2073732718894</v>
      </c>
      <c r="AC37" s="198">
        <v>-10.6012658227848</v>
      </c>
      <c r="AD37" s="188"/>
      <c r="AE37" s="199">
        <v>-11.668107173725099</v>
      </c>
      <c r="AF37" s="35"/>
      <c r="AG37" s="194">
        <v>48.282265552460501</v>
      </c>
      <c r="AH37" s="188">
        <v>59.006499535747402</v>
      </c>
      <c r="AI37" s="188">
        <v>63.254410399257097</v>
      </c>
      <c r="AJ37" s="188">
        <v>63.440111420612801</v>
      </c>
      <c r="AK37" s="188">
        <v>58.217270194986</v>
      </c>
      <c r="AL37" s="195">
        <v>58.440111420612801</v>
      </c>
      <c r="AM37" s="188"/>
      <c r="AN37" s="196">
        <v>65.134633240482799</v>
      </c>
      <c r="AO37" s="197">
        <v>65.320334261838397</v>
      </c>
      <c r="AP37" s="198">
        <v>65.227483751160605</v>
      </c>
      <c r="AQ37" s="188"/>
      <c r="AR37" s="199">
        <v>60.379360657912102</v>
      </c>
      <c r="AS37" s="193"/>
      <c r="AT37" s="194">
        <v>-2.3015500234852002</v>
      </c>
      <c r="AU37" s="188">
        <v>-5.3963528098250801</v>
      </c>
      <c r="AV37" s="188">
        <v>-4.3524043524043501</v>
      </c>
      <c r="AW37" s="188">
        <v>-3.8353272343420102</v>
      </c>
      <c r="AX37" s="188">
        <v>-8.8331515812431807</v>
      </c>
      <c r="AY37" s="195">
        <v>-5.0535525720319798</v>
      </c>
      <c r="AZ37" s="188"/>
      <c r="BA37" s="196">
        <v>-2.6370575988896499</v>
      </c>
      <c r="BB37" s="197">
        <v>-6.7903279231533604</v>
      </c>
      <c r="BC37" s="198">
        <v>-4.7619047619047601</v>
      </c>
      <c r="BD37" s="188"/>
      <c r="BE37" s="199">
        <v>-4.96372462028289</v>
      </c>
    </row>
    <row r="38" spans="1:57" x14ac:dyDescent="0.2">
      <c r="A38" s="24" t="s">
        <v>80</v>
      </c>
      <c r="B38" s="44" t="str">
        <f t="shared" si="0"/>
        <v>Coastal Virginia - Eastern Shore</v>
      </c>
      <c r="C38" s="12"/>
      <c r="D38" s="28" t="s">
        <v>16</v>
      </c>
      <c r="E38" s="31" t="s">
        <v>17</v>
      </c>
      <c r="F38" s="12"/>
      <c r="G38" s="194">
        <v>38.9867841409691</v>
      </c>
      <c r="H38" s="188">
        <v>50.881057268722401</v>
      </c>
      <c r="I38" s="188">
        <v>53.817914831130601</v>
      </c>
      <c r="J38" s="188">
        <v>53.524229074889803</v>
      </c>
      <c r="K38" s="188">
        <v>49.706314243759103</v>
      </c>
      <c r="L38" s="195">
        <v>49.3832599118942</v>
      </c>
      <c r="M38" s="188"/>
      <c r="N38" s="196">
        <v>55.359765051395001</v>
      </c>
      <c r="O38" s="197">
        <v>53.744493392070403</v>
      </c>
      <c r="P38" s="198">
        <v>54.552129221732699</v>
      </c>
      <c r="Q38" s="188"/>
      <c r="R38" s="199">
        <v>50.860079714705201</v>
      </c>
      <c r="S38" s="193"/>
      <c r="T38" s="194">
        <v>-0.38978711626726897</v>
      </c>
      <c r="U38" s="188">
        <v>-1.4684287812041099</v>
      </c>
      <c r="V38" s="188">
        <v>-1.51321585903083</v>
      </c>
      <c r="W38" s="188">
        <v>2.5647530963858198</v>
      </c>
      <c r="X38" s="188">
        <v>1.3510362853251101</v>
      </c>
      <c r="Y38" s="195">
        <v>0.10674676130326199</v>
      </c>
      <c r="Z38" s="188"/>
      <c r="AA38" s="196">
        <v>5.7649426225050301E-2</v>
      </c>
      <c r="AB38" s="197">
        <v>-2.5006960024892302</v>
      </c>
      <c r="AC38" s="198">
        <v>-1.2191500548958001</v>
      </c>
      <c r="AD38" s="188"/>
      <c r="AE38" s="199">
        <v>-0.30334795021048899</v>
      </c>
      <c r="AF38" s="35"/>
      <c r="AG38" s="194">
        <v>44.739676840215402</v>
      </c>
      <c r="AH38" s="188">
        <v>53.931777378814999</v>
      </c>
      <c r="AI38" s="188">
        <v>57.7781811581049</v>
      </c>
      <c r="AJ38" s="188">
        <v>58.794699582501302</v>
      </c>
      <c r="AK38" s="188">
        <v>55.200580867671</v>
      </c>
      <c r="AL38" s="195">
        <v>54.068023276827901</v>
      </c>
      <c r="AM38" s="188"/>
      <c r="AN38" s="196">
        <v>62.007623888182898</v>
      </c>
      <c r="AO38" s="197">
        <v>64.8575058994372</v>
      </c>
      <c r="AP38" s="198">
        <v>63.432564893810103</v>
      </c>
      <c r="AQ38" s="188"/>
      <c r="AR38" s="199">
        <v>56.7351686700271</v>
      </c>
      <c r="AS38" s="193"/>
      <c r="AT38" s="194">
        <v>2.3942527376752998</v>
      </c>
      <c r="AU38" s="188">
        <v>-1.38617838366846</v>
      </c>
      <c r="AV38" s="188">
        <v>1.44614181380023</v>
      </c>
      <c r="AW38" s="188">
        <v>5.5486157250183696</v>
      </c>
      <c r="AX38" s="188">
        <v>2.3251369028852702</v>
      </c>
      <c r="AY38" s="195">
        <v>2.0565782544786999</v>
      </c>
      <c r="AZ38" s="188"/>
      <c r="BA38" s="196">
        <v>2.39997503387626</v>
      </c>
      <c r="BB38" s="197">
        <v>1.7666036613551801</v>
      </c>
      <c r="BC38" s="198">
        <v>2.07519349379236</v>
      </c>
      <c r="BD38" s="188"/>
      <c r="BE38" s="199">
        <v>2.0544144159898399</v>
      </c>
    </row>
    <row r="39" spans="1:57" x14ac:dyDescent="0.2">
      <c r="A39" s="24" t="s">
        <v>81</v>
      </c>
      <c r="B39" s="44" t="str">
        <f t="shared" si="0"/>
        <v>Coastal Virginia - Hampton Roads</v>
      </c>
      <c r="C39" s="12"/>
      <c r="D39" s="28" t="s">
        <v>16</v>
      </c>
      <c r="E39" s="31" t="s">
        <v>17</v>
      </c>
      <c r="F39" s="12"/>
      <c r="G39" s="194">
        <v>48.163948590560501</v>
      </c>
      <c r="H39" s="188">
        <v>55.535159940612701</v>
      </c>
      <c r="I39" s="188">
        <v>60.326629774598402</v>
      </c>
      <c r="J39" s="188">
        <v>61.5764610608719</v>
      </c>
      <c r="K39" s="188">
        <v>57.994331218787899</v>
      </c>
      <c r="L39" s="195">
        <v>56.719721838286098</v>
      </c>
      <c r="M39" s="188"/>
      <c r="N39" s="196">
        <v>64.159805641787003</v>
      </c>
      <c r="O39" s="197">
        <v>69.256309893372901</v>
      </c>
      <c r="P39" s="198">
        <v>66.708057767579902</v>
      </c>
      <c r="Q39" s="188"/>
      <c r="R39" s="199">
        <v>59.5736311539262</v>
      </c>
      <c r="S39" s="193"/>
      <c r="T39" s="194">
        <v>1.26317497487755</v>
      </c>
      <c r="U39" s="188">
        <v>7.6106005360783104</v>
      </c>
      <c r="V39" s="188">
        <v>10.812660825454399</v>
      </c>
      <c r="W39" s="188">
        <v>6.4878514960959697</v>
      </c>
      <c r="X39" s="188">
        <v>2.2451209496011</v>
      </c>
      <c r="Y39" s="195">
        <v>5.7585768180036503</v>
      </c>
      <c r="Z39" s="188"/>
      <c r="AA39" s="196">
        <v>-3.3713101940595198</v>
      </c>
      <c r="AB39" s="197">
        <v>-3.0808336415674198</v>
      </c>
      <c r="AC39" s="198">
        <v>-3.2207414742119602</v>
      </c>
      <c r="AD39" s="188"/>
      <c r="AE39" s="199">
        <v>2.7099419475517501</v>
      </c>
      <c r="AF39" s="35"/>
      <c r="AG39" s="194">
        <v>48.437710347055798</v>
      </c>
      <c r="AH39" s="188">
        <v>53.7129895741487</v>
      </c>
      <c r="AI39" s="188">
        <v>58.698009631899701</v>
      </c>
      <c r="AJ39" s="188">
        <v>61.346445290135698</v>
      </c>
      <c r="AK39" s="188">
        <v>60.8621560637187</v>
      </c>
      <c r="AL39" s="195">
        <v>56.609950816934401</v>
      </c>
      <c r="AM39" s="188"/>
      <c r="AN39" s="196">
        <v>69.303961670384098</v>
      </c>
      <c r="AO39" s="197">
        <v>72.158466815366793</v>
      </c>
      <c r="AP39" s="198">
        <v>70.731214242875495</v>
      </c>
      <c r="AQ39" s="188"/>
      <c r="AR39" s="199">
        <v>60.642474064922801</v>
      </c>
      <c r="AS39" s="193"/>
      <c r="AT39" s="194">
        <v>2.3000377500328701</v>
      </c>
      <c r="AU39" s="188">
        <v>3.2291964577508501</v>
      </c>
      <c r="AV39" s="188">
        <v>7.4316347594141003</v>
      </c>
      <c r="AW39" s="188">
        <v>7.6919932872538199</v>
      </c>
      <c r="AX39" s="188">
        <v>4.8182750976863797</v>
      </c>
      <c r="AY39" s="195">
        <v>5.2078296139135798</v>
      </c>
      <c r="AZ39" s="188"/>
      <c r="BA39" s="196">
        <v>0.59257848352096698</v>
      </c>
      <c r="BB39" s="197">
        <v>-1.7919741436437999</v>
      </c>
      <c r="BC39" s="198">
        <v>-0.63806941669535799</v>
      </c>
      <c r="BD39" s="188"/>
      <c r="BE39" s="199">
        <v>3.1829891249396498</v>
      </c>
    </row>
    <row r="40" spans="1:57" x14ac:dyDescent="0.2">
      <c r="A40" s="25" t="s">
        <v>82</v>
      </c>
      <c r="B40" s="44" t="str">
        <f t="shared" si="0"/>
        <v>Northern Virginia</v>
      </c>
      <c r="C40" s="12"/>
      <c r="D40" s="28" t="s">
        <v>16</v>
      </c>
      <c r="E40" s="31" t="s">
        <v>17</v>
      </c>
      <c r="F40" s="13"/>
      <c r="G40" s="194">
        <v>54.307283316760298</v>
      </c>
      <c r="H40" s="188">
        <v>71.262455100756895</v>
      </c>
      <c r="I40" s="188">
        <v>80.1266310854962</v>
      </c>
      <c r="J40" s="188">
        <v>79.128193680621706</v>
      </c>
      <c r="K40" s="188">
        <v>70.489274915274805</v>
      </c>
      <c r="L40" s="195">
        <v>71.062767619781994</v>
      </c>
      <c r="M40" s="188"/>
      <c r="N40" s="196">
        <v>62.580920104714103</v>
      </c>
      <c r="O40" s="197">
        <v>63.234368975384001</v>
      </c>
      <c r="P40" s="198">
        <v>62.907644540049098</v>
      </c>
      <c r="Q40" s="188"/>
      <c r="R40" s="199">
        <v>68.732732454143999</v>
      </c>
      <c r="S40" s="193"/>
      <c r="T40" s="194">
        <v>12.9092985118599</v>
      </c>
      <c r="U40" s="188">
        <v>28.005853326623299</v>
      </c>
      <c r="V40" s="188">
        <v>34.910999786088297</v>
      </c>
      <c r="W40" s="188">
        <v>33.488422325387099</v>
      </c>
      <c r="X40" s="188">
        <v>27.597508747352698</v>
      </c>
      <c r="Y40" s="195">
        <v>27.956979272497801</v>
      </c>
      <c r="Z40" s="188"/>
      <c r="AA40" s="196">
        <v>4.7390293019020504</v>
      </c>
      <c r="AB40" s="197">
        <v>0.15999051724701999</v>
      </c>
      <c r="AC40" s="198">
        <v>2.3864604322450602</v>
      </c>
      <c r="AD40" s="188"/>
      <c r="AE40" s="199">
        <v>20.112620930189799</v>
      </c>
      <c r="AF40" s="35"/>
      <c r="AG40" s="194">
        <v>53.508736327292603</v>
      </c>
      <c r="AH40" s="188">
        <v>63.633642470117898</v>
      </c>
      <c r="AI40" s="188">
        <v>73.995981898248601</v>
      </c>
      <c r="AJ40" s="188">
        <v>74.8051829453903</v>
      </c>
      <c r="AK40" s="188">
        <v>68.611624084258295</v>
      </c>
      <c r="AL40" s="195">
        <v>66.9110335450615</v>
      </c>
      <c r="AM40" s="188"/>
      <c r="AN40" s="196">
        <v>68.465511293301105</v>
      </c>
      <c r="AO40" s="197">
        <v>70.847961523631696</v>
      </c>
      <c r="AP40" s="198">
        <v>69.656736408466401</v>
      </c>
      <c r="AQ40" s="188"/>
      <c r="AR40" s="199">
        <v>67.695520077462902</v>
      </c>
      <c r="AS40" s="193"/>
      <c r="AT40" s="194">
        <v>15.221514090589601</v>
      </c>
      <c r="AU40" s="188">
        <v>19.088871567469202</v>
      </c>
      <c r="AV40" s="188">
        <v>29.0219558251334</v>
      </c>
      <c r="AW40" s="188">
        <v>31.292013195042902</v>
      </c>
      <c r="AX40" s="188">
        <v>24.406926359309601</v>
      </c>
      <c r="AY40" s="195">
        <v>24.207769068831201</v>
      </c>
      <c r="AZ40" s="188"/>
      <c r="BA40" s="196">
        <v>10.8815216757923</v>
      </c>
      <c r="BB40" s="197">
        <v>7.62805556845829</v>
      </c>
      <c r="BC40" s="198">
        <v>9.2027615159327798</v>
      </c>
      <c r="BD40" s="188"/>
      <c r="BE40" s="199">
        <v>19.385194456722601</v>
      </c>
    </row>
    <row r="41" spans="1:57" x14ac:dyDescent="0.2">
      <c r="A41" s="26" t="s">
        <v>83</v>
      </c>
      <c r="B41" s="44" t="str">
        <f t="shared" si="0"/>
        <v>Shenandoah Valley</v>
      </c>
      <c r="C41" s="12"/>
      <c r="D41" s="29" t="s">
        <v>16</v>
      </c>
      <c r="E41" s="32" t="s">
        <v>17</v>
      </c>
      <c r="F41" s="12"/>
      <c r="G41" s="200">
        <v>44.008415660446303</v>
      </c>
      <c r="H41" s="201">
        <v>51.216611781924598</v>
      </c>
      <c r="I41" s="201">
        <v>55.040248810830498</v>
      </c>
      <c r="J41" s="201">
        <v>56.394072447859401</v>
      </c>
      <c r="K41" s="201">
        <v>56.448957189901201</v>
      </c>
      <c r="L41" s="202">
        <v>52.621661178192397</v>
      </c>
      <c r="M41" s="188"/>
      <c r="N41" s="203">
        <v>66.373948042444198</v>
      </c>
      <c r="O41" s="204">
        <v>66.291620929381594</v>
      </c>
      <c r="P41" s="205">
        <v>66.332784485912896</v>
      </c>
      <c r="Q41" s="188"/>
      <c r="R41" s="206">
        <v>56.539124980398299</v>
      </c>
      <c r="S41" s="193"/>
      <c r="T41" s="200">
        <v>3.4777198027580298</v>
      </c>
      <c r="U41" s="201">
        <v>0.61027494202792898</v>
      </c>
      <c r="V41" s="201">
        <v>1.1388744670156099</v>
      </c>
      <c r="W41" s="201">
        <v>5.1215372869723002</v>
      </c>
      <c r="X41" s="201">
        <v>6.8929132442560199</v>
      </c>
      <c r="Y41" s="202">
        <v>3.4591859797514899</v>
      </c>
      <c r="Z41" s="188"/>
      <c r="AA41" s="203">
        <v>-1.2215350474031601</v>
      </c>
      <c r="AB41" s="204">
        <v>-0.64398571678514405</v>
      </c>
      <c r="AC41" s="205">
        <v>-0.93378134229241705</v>
      </c>
      <c r="AD41" s="188"/>
      <c r="AE41" s="206">
        <v>1.94386518487774</v>
      </c>
      <c r="AF41" s="36"/>
      <c r="AG41" s="200">
        <v>45.632393084622301</v>
      </c>
      <c r="AH41" s="201">
        <v>52.042766151046401</v>
      </c>
      <c r="AI41" s="201">
        <v>56.901742541738798</v>
      </c>
      <c r="AJ41" s="201">
        <v>59.285192956846998</v>
      </c>
      <c r="AK41" s="201">
        <v>58.596387190949699</v>
      </c>
      <c r="AL41" s="202">
        <v>54.485718972713798</v>
      </c>
      <c r="AM41" s="188"/>
      <c r="AN41" s="203">
        <v>70.228537542194999</v>
      </c>
      <c r="AO41" s="204">
        <v>72.164948453608204</v>
      </c>
      <c r="AP41" s="205">
        <v>71.196742997901595</v>
      </c>
      <c r="AQ41" s="188"/>
      <c r="AR41" s="206">
        <v>59.256690759914001</v>
      </c>
      <c r="AS41" s="96"/>
      <c r="AT41" s="200">
        <v>-0.76280243306760998</v>
      </c>
      <c r="AU41" s="201">
        <v>-4.6073919761436404</v>
      </c>
      <c r="AV41" s="201">
        <v>4.1818919061648803</v>
      </c>
      <c r="AW41" s="201">
        <v>4.4223520218808599</v>
      </c>
      <c r="AX41" s="201">
        <v>1.4964082967736401</v>
      </c>
      <c r="AY41" s="202">
        <v>1.0329876715726201</v>
      </c>
      <c r="AZ41" s="188"/>
      <c r="BA41" s="203">
        <v>-4.8439933046661601</v>
      </c>
      <c r="BB41" s="204">
        <v>-5.9048709524440204</v>
      </c>
      <c r="BC41" s="205">
        <v>-5.3846182567295102</v>
      </c>
      <c r="BD41" s="188"/>
      <c r="BE41" s="206">
        <v>-1.26808347678334</v>
      </c>
    </row>
    <row r="42" spans="1:57" x14ac:dyDescent="0.2">
      <c r="A42" s="22" t="s">
        <v>84</v>
      </c>
      <c r="B42" s="44" t="str">
        <f t="shared" si="0"/>
        <v>Southern Virginia</v>
      </c>
      <c r="C42" s="10"/>
      <c r="D42" s="27" t="s">
        <v>16</v>
      </c>
      <c r="E42" s="30" t="s">
        <v>17</v>
      </c>
      <c r="F42" s="3"/>
      <c r="G42" s="185">
        <v>45.553309752400203</v>
      </c>
      <c r="H42" s="186">
        <v>59.449216776149498</v>
      </c>
      <c r="I42" s="186">
        <v>62.733703890853903</v>
      </c>
      <c r="J42" s="186">
        <v>61.445174330469897</v>
      </c>
      <c r="K42" s="186">
        <v>57.680646791308703</v>
      </c>
      <c r="L42" s="187">
        <v>57.372410308236397</v>
      </c>
      <c r="M42" s="188"/>
      <c r="N42" s="189">
        <v>63.365336028297101</v>
      </c>
      <c r="O42" s="190">
        <v>60.737746336533597</v>
      </c>
      <c r="P42" s="191">
        <v>62.051541182415299</v>
      </c>
      <c r="Q42" s="188"/>
      <c r="R42" s="192">
        <v>58.709304843716097</v>
      </c>
      <c r="S42" s="193"/>
      <c r="T42" s="185">
        <v>-4.4779908316989401</v>
      </c>
      <c r="U42" s="186">
        <v>2.4192555338451398</v>
      </c>
      <c r="V42" s="186">
        <v>5.0159550544993001</v>
      </c>
      <c r="W42" s="186">
        <v>4.2251264671510098</v>
      </c>
      <c r="X42" s="186">
        <v>4.0828079520470801</v>
      </c>
      <c r="Y42" s="187">
        <v>2.50806589507547</v>
      </c>
      <c r="Z42" s="188"/>
      <c r="AA42" s="189">
        <v>14.2365051621258</v>
      </c>
      <c r="AB42" s="190">
        <v>7.3964884976938503</v>
      </c>
      <c r="AC42" s="191">
        <v>10.783337786328</v>
      </c>
      <c r="AD42" s="188"/>
      <c r="AE42" s="192">
        <v>4.8737247089020199</v>
      </c>
      <c r="AF42" s="33"/>
      <c r="AG42" s="185">
        <v>47.839818089944401</v>
      </c>
      <c r="AH42" s="186">
        <v>57.219555330975197</v>
      </c>
      <c r="AI42" s="186">
        <v>62.1715512885295</v>
      </c>
      <c r="AJ42" s="186">
        <v>62.361040929762503</v>
      </c>
      <c r="AK42" s="186">
        <v>57.465891864577998</v>
      </c>
      <c r="AL42" s="187">
        <v>57.411571500757901</v>
      </c>
      <c r="AM42" s="188"/>
      <c r="AN42" s="189">
        <v>63.542193026781199</v>
      </c>
      <c r="AO42" s="190">
        <v>66.763516927741193</v>
      </c>
      <c r="AP42" s="191">
        <v>65.1528549772612</v>
      </c>
      <c r="AQ42" s="188"/>
      <c r="AR42" s="192">
        <v>59.623366779758797</v>
      </c>
      <c r="AS42" s="193"/>
      <c r="AT42" s="185">
        <v>-3.4546502775124499</v>
      </c>
      <c r="AU42" s="186">
        <v>-4.0524271260775198</v>
      </c>
      <c r="AV42" s="186">
        <v>1.9201538514652201</v>
      </c>
      <c r="AW42" s="186">
        <v>2.6025396533734</v>
      </c>
      <c r="AX42" s="186">
        <v>-0.39077675487540298</v>
      </c>
      <c r="AY42" s="187">
        <v>-0.55459766735178495</v>
      </c>
      <c r="AZ42" s="188"/>
      <c r="BA42" s="189">
        <v>1.5290252015040899</v>
      </c>
      <c r="BB42" s="190">
        <v>-0.93074830699859701</v>
      </c>
      <c r="BC42" s="191">
        <v>0.25366675605198902</v>
      </c>
      <c r="BD42" s="188"/>
      <c r="BE42" s="192">
        <v>-0.30365104050330699</v>
      </c>
    </row>
    <row r="43" spans="1:57" x14ac:dyDescent="0.2">
      <c r="A43" s="23" t="s">
        <v>85</v>
      </c>
      <c r="B43" s="44" t="str">
        <f t="shared" si="0"/>
        <v>Southwest Virginia - Blue Ridge Highlands</v>
      </c>
      <c r="C43" s="11"/>
      <c r="D43" s="28" t="s">
        <v>16</v>
      </c>
      <c r="E43" s="31" t="s">
        <v>17</v>
      </c>
      <c r="F43" s="12"/>
      <c r="G43" s="194">
        <v>37.736802222783503</v>
      </c>
      <c r="H43" s="188">
        <v>49.027532205102197</v>
      </c>
      <c r="I43" s="188">
        <v>49.381156857792298</v>
      </c>
      <c r="J43" s="188">
        <v>50.492548623389702</v>
      </c>
      <c r="K43" s="188">
        <v>49.633745895428099</v>
      </c>
      <c r="L43" s="195">
        <v>47.254357160899197</v>
      </c>
      <c r="M43" s="188"/>
      <c r="N43" s="196">
        <v>51.907047234149999</v>
      </c>
      <c r="O43" s="197">
        <v>47.133114422833998</v>
      </c>
      <c r="P43" s="198">
        <v>49.520080828491999</v>
      </c>
      <c r="Q43" s="188"/>
      <c r="R43" s="199">
        <v>47.901706780211398</v>
      </c>
      <c r="S43" s="193"/>
      <c r="T43" s="194">
        <v>4.9806447369442699</v>
      </c>
      <c r="U43" s="188">
        <v>3.57587962692855</v>
      </c>
      <c r="V43" s="188">
        <v>-1.74861392908977</v>
      </c>
      <c r="W43" s="188">
        <v>2.34220922558996</v>
      </c>
      <c r="X43" s="188">
        <v>-2.10698117240173</v>
      </c>
      <c r="Y43" s="195">
        <v>1.15225560239237</v>
      </c>
      <c r="Z43" s="188"/>
      <c r="AA43" s="196">
        <v>-6.9086016961804404</v>
      </c>
      <c r="AB43" s="197">
        <v>-9.2722932581482702</v>
      </c>
      <c r="AC43" s="198">
        <v>-8.0486513620372193</v>
      </c>
      <c r="AD43" s="188"/>
      <c r="AE43" s="199">
        <v>-1.75150465207582</v>
      </c>
      <c r="AF43" s="34"/>
      <c r="AG43" s="194">
        <v>40.145870169234598</v>
      </c>
      <c r="AH43" s="188">
        <v>48.007703965647799</v>
      </c>
      <c r="AI43" s="188">
        <v>51.701818641070901</v>
      </c>
      <c r="AJ43" s="188">
        <v>53.788835564536399</v>
      </c>
      <c r="AK43" s="188">
        <v>53.312073755998902</v>
      </c>
      <c r="AL43" s="195">
        <v>49.391260419297801</v>
      </c>
      <c r="AM43" s="188"/>
      <c r="AN43" s="196">
        <v>58.591184642586498</v>
      </c>
      <c r="AO43" s="197">
        <v>58.7269512503157</v>
      </c>
      <c r="AP43" s="198">
        <v>58.659067946451103</v>
      </c>
      <c r="AQ43" s="188"/>
      <c r="AR43" s="199">
        <v>52.039205427055798</v>
      </c>
      <c r="AS43" s="193"/>
      <c r="AT43" s="194">
        <v>7.1059704908140402</v>
      </c>
      <c r="AU43" s="188">
        <v>0.27973963548259401</v>
      </c>
      <c r="AV43" s="188">
        <v>4.2105850921085901</v>
      </c>
      <c r="AW43" s="188">
        <v>2.5737506606315201</v>
      </c>
      <c r="AX43" s="188">
        <v>6.1583304846407101</v>
      </c>
      <c r="AY43" s="195">
        <v>3.9577683872427101</v>
      </c>
      <c r="AZ43" s="188"/>
      <c r="BA43" s="196">
        <v>-3.0342173850744101</v>
      </c>
      <c r="BB43" s="197">
        <v>-7.1050767044867804</v>
      </c>
      <c r="BC43" s="198">
        <v>-5.11564365469932</v>
      </c>
      <c r="BD43" s="188"/>
      <c r="BE43" s="199">
        <v>0.86012289700516098</v>
      </c>
    </row>
    <row r="44" spans="1:57" x14ac:dyDescent="0.2">
      <c r="A44" s="24" t="s">
        <v>86</v>
      </c>
      <c r="B44" s="44" t="str">
        <f t="shared" si="0"/>
        <v>Southwest Virginia - Heart of Appalachia</v>
      </c>
      <c r="C44" s="12"/>
      <c r="D44" s="28" t="s">
        <v>16</v>
      </c>
      <c r="E44" s="31" t="s">
        <v>17</v>
      </c>
      <c r="F44" s="12"/>
      <c r="G44" s="194">
        <v>39.6313364055299</v>
      </c>
      <c r="H44" s="188">
        <v>54.114549045424603</v>
      </c>
      <c r="I44" s="188">
        <v>57.472021066491102</v>
      </c>
      <c r="J44" s="188">
        <v>57.669519420671399</v>
      </c>
      <c r="K44" s="188">
        <v>49.572086899275803</v>
      </c>
      <c r="L44" s="195">
        <v>51.6919025674786</v>
      </c>
      <c r="M44" s="188"/>
      <c r="N44" s="196">
        <v>50.1645819618169</v>
      </c>
      <c r="O44" s="197">
        <v>43.186306780776803</v>
      </c>
      <c r="P44" s="198">
        <v>46.675444371296898</v>
      </c>
      <c r="Q44" s="188"/>
      <c r="R44" s="199">
        <v>50.258628797140901</v>
      </c>
      <c r="S44" s="193"/>
      <c r="T44" s="194">
        <v>5.6140350877192899</v>
      </c>
      <c r="U44" s="188">
        <v>0.98280098280098205</v>
      </c>
      <c r="V44" s="188">
        <v>3.0696576151121602</v>
      </c>
      <c r="W44" s="188">
        <v>3.3018867924528301</v>
      </c>
      <c r="X44" s="188">
        <v>3.1506849315068401</v>
      </c>
      <c r="Y44" s="195">
        <v>3.0716723549488001</v>
      </c>
      <c r="Z44" s="188"/>
      <c r="AA44" s="196">
        <v>3.9563437926330098</v>
      </c>
      <c r="AB44" s="197">
        <v>-5.7471264367816</v>
      </c>
      <c r="AC44" s="198">
        <v>-0.76976906927921596</v>
      </c>
      <c r="AD44" s="188"/>
      <c r="AE44" s="199">
        <v>2.0236731576937701</v>
      </c>
      <c r="AF44" s="35"/>
      <c r="AG44" s="194">
        <v>43.169848584595101</v>
      </c>
      <c r="AH44" s="188">
        <v>57.093482554311997</v>
      </c>
      <c r="AI44" s="188">
        <v>61.471362738643798</v>
      </c>
      <c r="AJ44" s="188">
        <v>60.714285714285701</v>
      </c>
      <c r="AK44" s="188">
        <v>52.583936800526601</v>
      </c>
      <c r="AL44" s="195">
        <v>55.006583278472597</v>
      </c>
      <c r="AM44" s="188"/>
      <c r="AN44" s="196">
        <v>54.065174456879497</v>
      </c>
      <c r="AO44" s="197">
        <v>52.156023699802503</v>
      </c>
      <c r="AP44" s="198">
        <v>53.110599078340996</v>
      </c>
      <c r="AQ44" s="188"/>
      <c r="AR44" s="199">
        <v>54.464873507006402</v>
      </c>
      <c r="AS44" s="193"/>
      <c r="AT44" s="194">
        <v>4.5019920318724997</v>
      </c>
      <c r="AU44" s="188">
        <v>4.5824540247211303</v>
      </c>
      <c r="AV44" s="188">
        <v>6.0175986375248298</v>
      </c>
      <c r="AW44" s="188">
        <v>6.6493206128938898</v>
      </c>
      <c r="AX44" s="188">
        <v>0.75685903500472995</v>
      </c>
      <c r="AY44" s="195">
        <v>4.5744680851063801</v>
      </c>
      <c r="AZ44" s="188"/>
      <c r="BA44" s="196">
        <v>-0.69528415961305901</v>
      </c>
      <c r="BB44" s="197">
        <v>-7.6362576508306601</v>
      </c>
      <c r="BC44" s="198">
        <v>-4.2291141118860303</v>
      </c>
      <c r="BD44" s="188"/>
      <c r="BE44" s="199">
        <v>1.9631145737048199</v>
      </c>
    </row>
    <row r="45" spans="1:57" x14ac:dyDescent="0.2">
      <c r="A45" s="26" t="s">
        <v>87</v>
      </c>
      <c r="B45" s="44" t="str">
        <f t="shared" si="0"/>
        <v>Virginia Mountains</v>
      </c>
      <c r="C45" s="12"/>
      <c r="D45" s="29" t="s">
        <v>16</v>
      </c>
      <c r="E45" s="32" t="s">
        <v>17</v>
      </c>
      <c r="F45" s="12"/>
      <c r="G45" s="200">
        <v>45.830322300910503</v>
      </c>
      <c r="H45" s="201">
        <v>58.043069807775602</v>
      </c>
      <c r="I45" s="201">
        <v>57.508310449486899</v>
      </c>
      <c r="J45" s="201">
        <v>59.098135568723798</v>
      </c>
      <c r="K45" s="201">
        <v>53.345859228212099</v>
      </c>
      <c r="L45" s="202">
        <v>54.765139471021797</v>
      </c>
      <c r="M45" s="188"/>
      <c r="N45" s="203">
        <v>63.7230813701401</v>
      </c>
      <c r="O45" s="204">
        <v>59.6907067495302</v>
      </c>
      <c r="P45" s="205">
        <v>61.7068940598352</v>
      </c>
      <c r="Q45" s="188"/>
      <c r="R45" s="206">
        <v>56.748497924968497</v>
      </c>
      <c r="S45" s="193"/>
      <c r="T45" s="200">
        <v>19.569307018489699</v>
      </c>
      <c r="U45" s="201">
        <v>19.427328561660801</v>
      </c>
      <c r="V45" s="201">
        <v>11.1556920103849</v>
      </c>
      <c r="W45" s="201">
        <v>8.8541461471215808</v>
      </c>
      <c r="X45" s="201">
        <v>-0.60286768331859897</v>
      </c>
      <c r="Y45" s="202">
        <v>11.027857010656</v>
      </c>
      <c r="Z45" s="188"/>
      <c r="AA45" s="203">
        <v>5.9759674213682299</v>
      </c>
      <c r="AB45" s="204">
        <v>-4.4251159403214499</v>
      </c>
      <c r="AC45" s="205">
        <v>0.67680466344452295</v>
      </c>
      <c r="AD45" s="188"/>
      <c r="AE45" s="206">
        <v>7.5911469737130899</v>
      </c>
      <c r="AF45" s="36"/>
      <c r="AG45" s="200">
        <v>44.465116279069697</v>
      </c>
      <c r="AH45" s="201">
        <v>53.212880143112699</v>
      </c>
      <c r="AI45" s="201">
        <v>58.907705030021901</v>
      </c>
      <c r="AJ45" s="201">
        <v>60.162513932333802</v>
      </c>
      <c r="AK45" s="201">
        <v>59.486571027936499</v>
      </c>
      <c r="AL45" s="202">
        <v>55.234356497462997</v>
      </c>
      <c r="AM45" s="188"/>
      <c r="AN45" s="203">
        <v>69.593355625067403</v>
      </c>
      <c r="AO45" s="204">
        <v>67.267105310466306</v>
      </c>
      <c r="AP45" s="205">
        <v>68.430230467766805</v>
      </c>
      <c r="AQ45" s="188"/>
      <c r="AR45" s="206">
        <v>58.999307568025003</v>
      </c>
      <c r="AS45" s="193"/>
      <c r="AT45" s="200">
        <v>3.8524003636470199</v>
      </c>
      <c r="AU45" s="201">
        <v>5.3620007647444403</v>
      </c>
      <c r="AV45" s="201">
        <v>8.5595323250839694</v>
      </c>
      <c r="AW45" s="201">
        <v>7.5783631268002303</v>
      </c>
      <c r="AX45" s="201">
        <v>6.5562693396444498</v>
      </c>
      <c r="AY45" s="202">
        <v>6.4949458551658399</v>
      </c>
      <c r="AZ45" s="188"/>
      <c r="BA45" s="203">
        <v>6.4130125380200003</v>
      </c>
      <c r="BB45" s="204">
        <v>-0.86512447029309103</v>
      </c>
      <c r="BC45" s="205">
        <v>2.7069039506837198</v>
      </c>
      <c r="BD45" s="188"/>
      <c r="BE45" s="206">
        <v>5.2004544669288704</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H36" sqref="H36"/>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61" t="s">
        <v>5</v>
      </c>
      <c r="E2" s="162"/>
      <c r="G2" s="155" t="s">
        <v>36</v>
      </c>
      <c r="H2" s="156"/>
      <c r="I2" s="156"/>
      <c r="J2" s="156"/>
      <c r="K2" s="156"/>
      <c r="L2" s="156"/>
      <c r="M2" s="156"/>
      <c r="N2" s="156"/>
      <c r="O2" s="156"/>
      <c r="P2" s="156"/>
      <c r="Q2" s="156"/>
      <c r="R2" s="156"/>
      <c r="T2" s="155" t="s">
        <v>37</v>
      </c>
      <c r="U2" s="156"/>
      <c r="V2" s="156"/>
      <c r="W2" s="156"/>
      <c r="X2" s="156"/>
      <c r="Y2" s="156"/>
      <c r="Z2" s="156"/>
      <c r="AA2" s="156"/>
      <c r="AB2" s="156"/>
      <c r="AC2" s="156"/>
      <c r="AD2" s="156"/>
      <c r="AE2" s="156"/>
      <c r="AF2" s="4"/>
      <c r="AG2" s="155" t="s">
        <v>38</v>
      </c>
      <c r="AH2" s="156"/>
      <c r="AI2" s="156"/>
      <c r="AJ2" s="156"/>
      <c r="AK2" s="156"/>
      <c r="AL2" s="156"/>
      <c r="AM2" s="156"/>
      <c r="AN2" s="156"/>
      <c r="AO2" s="156"/>
      <c r="AP2" s="156"/>
      <c r="AQ2" s="156"/>
      <c r="AR2" s="156"/>
      <c r="AT2" s="155" t="s">
        <v>39</v>
      </c>
      <c r="AU2" s="156"/>
      <c r="AV2" s="156"/>
      <c r="AW2" s="156"/>
      <c r="AX2" s="156"/>
      <c r="AY2" s="156"/>
      <c r="AZ2" s="156"/>
      <c r="BA2" s="156"/>
      <c r="BB2" s="156"/>
      <c r="BC2" s="156"/>
      <c r="BD2" s="156"/>
      <c r="BE2" s="156"/>
    </row>
    <row r="3" spans="1:57" x14ac:dyDescent="0.2">
      <c r="A3" s="37"/>
      <c r="B3" s="37"/>
      <c r="C3" s="3"/>
      <c r="D3" s="163" t="s">
        <v>8</v>
      </c>
      <c r="E3" s="165" t="s">
        <v>9</v>
      </c>
      <c r="F3" s="5"/>
      <c r="G3" s="153" t="s">
        <v>0</v>
      </c>
      <c r="H3" s="149" t="s">
        <v>1</v>
      </c>
      <c r="I3" s="149" t="s">
        <v>10</v>
      </c>
      <c r="J3" s="149" t="s">
        <v>2</v>
      </c>
      <c r="K3" s="149" t="s">
        <v>11</v>
      </c>
      <c r="L3" s="151" t="s">
        <v>12</v>
      </c>
      <c r="M3" s="5"/>
      <c r="N3" s="153" t="s">
        <v>3</v>
      </c>
      <c r="O3" s="149" t="s">
        <v>4</v>
      </c>
      <c r="P3" s="151" t="s">
        <v>13</v>
      </c>
      <c r="Q3" s="2"/>
      <c r="R3" s="157" t="s">
        <v>14</v>
      </c>
      <c r="S3" s="2"/>
      <c r="T3" s="153" t="s">
        <v>0</v>
      </c>
      <c r="U3" s="149" t="s">
        <v>1</v>
      </c>
      <c r="V3" s="149" t="s">
        <v>10</v>
      </c>
      <c r="W3" s="149" t="s">
        <v>2</v>
      </c>
      <c r="X3" s="149" t="s">
        <v>11</v>
      </c>
      <c r="Y3" s="151" t="s">
        <v>12</v>
      </c>
      <c r="Z3" s="2"/>
      <c r="AA3" s="153" t="s">
        <v>3</v>
      </c>
      <c r="AB3" s="149" t="s">
        <v>4</v>
      </c>
      <c r="AC3" s="151" t="s">
        <v>13</v>
      </c>
      <c r="AD3" s="1"/>
      <c r="AE3" s="159" t="s">
        <v>14</v>
      </c>
      <c r="AF3" s="47"/>
      <c r="AG3" s="153" t="s">
        <v>0</v>
      </c>
      <c r="AH3" s="149" t="s">
        <v>1</v>
      </c>
      <c r="AI3" s="149" t="s">
        <v>10</v>
      </c>
      <c r="AJ3" s="149" t="s">
        <v>2</v>
      </c>
      <c r="AK3" s="149" t="s">
        <v>11</v>
      </c>
      <c r="AL3" s="151" t="s">
        <v>12</v>
      </c>
      <c r="AM3" s="5"/>
      <c r="AN3" s="153" t="s">
        <v>3</v>
      </c>
      <c r="AO3" s="149" t="s">
        <v>4</v>
      </c>
      <c r="AP3" s="151" t="s">
        <v>13</v>
      </c>
      <c r="AQ3" s="2"/>
      <c r="AR3" s="157" t="s">
        <v>14</v>
      </c>
      <c r="AS3" s="2"/>
      <c r="AT3" s="153" t="s">
        <v>0</v>
      </c>
      <c r="AU3" s="149" t="s">
        <v>1</v>
      </c>
      <c r="AV3" s="149" t="s">
        <v>10</v>
      </c>
      <c r="AW3" s="149" t="s">
        <v>2</v>
      </c>
      <c r="AX3" s="149" t="s">
        <v>11</v>
      </c>
      <c r="AY3" s="151" t="s">
        <v>12</v>
      </c>
      <c r="AZ3" s="2"/>
      <c r="BA3" s="153" t="s">
        <v>3</v>
      </c>
      <c r="BB3" s="149" t="s">
        <v>4</v>
      </c>
      <c r="BC3" s="151" t="s">
        <v>13</v>
      </c>
      <c r="BD3" s="1"/>
      <c r="BE3" s="159" t="s">
        <v>14</v>
      </c>
    </row>
    <row r="4" spans="1:57" x14ac:dyDescent="0.2">
      <c r="A4" s="37"/>
      <c r="B4" s="37"/>
      <c r="C4" s="3"/>
      <c r="D4" s="164"/>
      <c r="E4" s="166"/>
      <c r="F4" s="5"/>
      <c r="G4" s="154"/>
      <c r="H4" s="150"/>
      <c r="I4" s="150"/>
      <c r="J4" s="150"/>
      <c r="K4" s="150"/>
      <c r="L4" s="152"/>
      <c r="M4" s="5"/>
      <c r="N4" s="154"/>
      <c r="O4" s="150"/>
      <c r="P4" s="152"/>
      <c r="Q4" s="2"/>
      <c r="R4" s="158"/>
      <c r="S4" s="2"/>
      <c r="T4" s="154"/>
      <c r="U4" s="150"/>
      <c r="V4" s="150"/>
      <c r="W4" s="150"/>
      <c r="X4" s="150"/>
      <c r="Y4" s="152"/>
      <c r="Z4" s="2"/>
      <c r="AA4" s="154"/>
      <c r="AB4" s="150"/>
      <c r="AC4" s="152"/>
      <c r="AD4" s="1"/>
      <c r="AE4" s="160"/>
      <c r="AF4" s="48"/>
      <c r="AG4" s="154"/>
      <c r="AH4" s="150"/>
      <c r="AI4" s="150"/>
      <c r="AJ4" s="150"/>
      <c r="AK4" s="150"/>
      <c r="AL4" s="152"/>
      <c r="AM4" s="5"/>
      <c r="AN4" s="154"/>
      <c r="AO4" s="150"/>
      <c r="AP4" s="152"/>
      <c r="AQ4" s="2"/>
      <c r="AR4" s="158"/>
      <c r="AS4" s="2"/>
      <c r="AT4" s="154"/>
      <c r="AU4" s="150"/>
      <c r="AV4" s="150"/>
      <c r="AW4" s="150"/>
      <c r="AX4" s="150"/>
      <c r="AY4" s="152"/>
      <c r="AZ4" s="2"/>
      <c r="BA4" s="154"/>
      <c r="BB4" s="150"/>
      <c r="BC4" s="152"/>
      <c r="BD4" s="1"/>
      <c r="BE4" s="160"/>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207">
        <v>136.78167712694099</v>
      </c>
      <c r="H6" s="208">
        <v>141.32600442748301</v>
      </c>
      <c r="I6" s="208">
        <v>145.99431537999601</v>
      </c>
      <c r="J6" s="208">
        <v>144.26396595714201</v>
      </c>
      <c r="K6" s="208">
        <v>139.526632726955</v>
      </c>
      <c r="L6" s="209">
        <v>141.856744858219</v>
      </c>
      <c r="M6" s="210"/>
      <c r="N6" s="211">
        <v>147.96264916172399</v>
      </c>
      <c r="O6" s="212">
        <v>153.15933670526101</v>
      </c>
      <c r="P6" s="213">
        <v>150.60408376555401</v>
      </c>
      <c r="Q6" s="210"/>
      <c r="R6" s="214">
        <v>144.49859965839201</v>
      </c>
      <c r="S6" s="193"/>
      <c r="T6" s="185">
        <v>13.174151354546201</v>
      </c>
      <c r="U6" s="186">
        <v>18.282604656685599</v>
      </c>
      <c r="V6" s="186">
        <v>20.107725808947201</v>
      </c>
      <c r="W6" s="186">
        <v>18.919417472995299</v>
      </c>
      <c r="X6" s="186">
        <v>15.289350448560301</v>
      </c>
      <c r="Y6" s="187">
        <v>17.372481384807699</v>
      </c>
      <c r="Z6" s="188"/>
      <c r="AA6" s="189">
        <v>9.7457135059804294</v>
      </c>
      <c r="AB6" s="190">
        <v>7.4875882424485498</v>
      </c>
      <c r="AC6" s="191">
        <v>8.5307008205095691</v>
      </c>
      <c r="AD6" s="188"/>
      <c r="AE6" s="192">
        <v>14.054705468307899</v>
      </c>
      <c r="AF6" s="33"/>
      <c r="AG6" s="207">
        <v>138.13731159834899</v>
      </c>
      <c r="AH6" s="208">
        <v>140.531285220109</v>
      </c>
      <c r="AI6" s="208">
        <v>147.064610036516</v>
      </c>
      <c r="AJ6" s="208">
        <v>146.97975982061701</v>
      </c>
      <c r="AK6" s="208">
        <v>144.90382399644199</v>
      </c>
      <c r="AL6" s="209">
        <v>143.85484688223801</v>
      </c>
      <c r="AM6" s="210"/>
      <c r="AN6" s="211">
        <v>157.13771944379201</v>
      </c>
      <c r="AO6" s="212">
        <v>160.55839659252101</v>
      </c>
      <c r="AP6" s="213">
        <v>158.86496273160401</v>
      </c>
      <c r="AQ6" s="210"/>
      <c r="AR6" s="214">
        <v>148.59359683801</v>
      </c>
      <c r="AS6" s="193"/>
      <c r="AT6" s="185">
        <v>15.1740712535511</v>
      </c>
      <c r="AU6" s="186">
        <v>18.496202901305701</v>
      </c>
      <c r="AV6" s="186">
        <v>21.490529313804899</v>
      </c>
      <c r="AW6" s="186">
        <v>20.664431665824701</v>
      </c>
      <c r="AX6" s="186">
        <v>16.368032293076599</v>
      </c>
      <c r="AY6" s="187">
        <v>18.614383298433701</v>
      </c>
      <c r="AZ6" s="188"/>
      <c r="BA6" s="189">
        <v>11.624420058336</v>
      </c>
      <c r="BB6" s="190">
        <v>10.540176363882599</v>
      </c>
      <c r="BC6" s="191">
        <v>11.052205463015801</v>
      </c>
      <c r="BD6" s="188"/>
      <c r="BE6" s="192">
        <v>15.600195371430001</v>
      </c>
    </row>
    <row r="7" spans="1:57" x14ac:dyDescent="0.2">
      <c r="A7" s="23" t="s">
        <v>18</v>
      </c>
      <c r="B7" s="44" t="str">
        <f>TRIM(A7)</f>
        <v>Virginia</v>
      </c>
      <c r="C7" s="11"/>
      <c r="D7" s="28" t="s">
        <v>16</v>
      </c>
      <c r="E7" s="31" t="s">
        <v>17</v>
      </c>
      <c r="F7" s="12"/>
      <c r="G7" s="215">
        <v>107.497315297988</v>
      </c>
      <c r="H7" s="210">
        <v>117.736762280036</v>
      </c>
      <c r="I7" s="210">
        <v>123.690233251194</v>
      </c>
      <c r="J7" s="210">
        <v>122.656071758572</v>
      </c>
      <c r="K7" s="210">
        <v>114.481312321281</v>
      </c>
      <c r="L7" s="216">
        <v>117.837897311177</v>
      </c>
      <c r="M7" s="210"/>
      <c r="N7" s="217">
        <v>118.402180344135</v>
      </c>
      <c r="O7" s="218">
        <v>120.096854453679</v>
      </c>
      <c r="P7" s="219">
        <v>119.254877431221</v>
      </c>
      <c r="Q7" s="210"/>
      <c r="R7" s="220">
        <v>118.254966554815</v>
      </c>
      <c r="S7" s="193"/>
      <c r="T7" s="194">
        <v>11.855458231896799</v>
      </c>
      <c r="U7" s="188">
        <v>18.002387284863499</v>
      </c>
      <c r="V7" s="188">
        <v>20.549100672223901</v>
      </c>
      <c r="W7" s="188">
        <v>19.511104967857701</v>
      </c>
      <c r="X7" s="188">
        <v>14.0466882791647</v>
      </c>
      <c r="Y7" s="195">
        <v>17.266201875033499</v>
      </c>
      <c r="Z7" s="188"/>
      <c r="AA7" s="196">
        <v>8.8922136320910106</v>
      </c>
      <c r="AB7" s="197">
        <v>6.9421097407331196</v>
      </c>
      <c r="AC7" s="198">
        <v>7.8704365290179199</v>
      </c>
      <c r="AD7" s="188"/>
      <c r="AE7" s="199">
        <v>14.029106122687899</v>
      </c>
      <c r="AF7" s="34"/>
      <c r="AG7" s="215">
        <v>109.641437475771</v>
      </c>
      <c r="AH7" s="210">
        <v>116.51875728904901</v>
      </c>
      <c r="AI7" s="210">
        <v>122.443149478344</v>
      </c>
      <c r="AJ7" s="210">
        <v>122.102326913371</v>
      </c>
      <c r="AK7" s="210">
        <v>117.516830802885</v>
      </c>
      <c r="AL7" s="216">
        <v>118.10942545735401</v>
      </c>
      <c r="AM7" s="210"/>
      <c r="AN7" s="217">
        <v>130.09124565411801</v>
      </c>
      <c r="AO7" s="218">
        <v>131.55469778674799</v>
      </c>
      <c r="AP7" s="219">
        <v>130.831575194675</v>
      </c>
      <c r="AQ7" s="210"/>
      <c r="AR7" s="220">
        <v>122.137298812209</v>
      </c>
      <c r="AS7" s="193"/>
      <c r="AT7" s="194">
        <v>13.6966489645385</v>
      </c>
      <c r="AU7" s="188">
        <v>16.743762029928401</v>
      </c>
      <c r="AV7" s="188">
        <v>19.052861376697798</v>
      </c>
      <c r="AW7" s="188">
        <v>18.424079045304499</v>
      </c>
      <c r="AX7" s="188">
        <v>14.6472534984897</v>
      </c>
      <c r="AY7" s="195">
        <v>16.786062602807998</v>
      </c>
      <c r="AZ7" s="188"/>
      <c r="BA7" s="196">
        <v>11.759354770863601</v>
      </c>
      <c r="BB7" s="197">
        <v>10.149814710873599</v>
      </c>
      <c r="BC7" s="198">
        <v>10.914703821321901</v>
      </c>
      <c r="BD7" s="188"/>
      <c r="BE7" s="199">
        <v>14.428195648498701</v>
      </c>
    </row>
    <row r="8" spans="1:57" x14ac:dyDescent="0.2">
      <c r="A8" s="24" t="s">
        <v>19</v>
      </c>
      <c r="B8" s="44" t="str">
        <f t="shared" ref="B8:B43" si="0">TRIM(A8)</f>
        <v>Norfolk/Virginia Beach, VA</v>
      </c>
      <c r="C8" s="12"/>
      <c r="D8" s="28" t="s">
        <v>16</v>
      </c>
      <c r="E8" s="31" t="s">
        <v>17</v>
      </c>
      <c r="F8" s="12"/>
      <c r="G8" s="215">
        <v>93.010649716466702</v>
      </c>
      <c r="H8" s="210">
        <v>95.426952173502599</v>
      </c>
      <c r="I8" s="210">
        <v>98.825330573303702</v>
      </c>
      <c r="J8" s="210">
        <v>101.585761910849</v>
      </c>
      <c r="K8" s="210">
        <v>99.406766171340493</v>
      </c>
      <c r="L8" s="216">
        <v>97.890477461530594</v>
      </c>
      <c r="M8" s="210"/>
      <c r="N8" s="217">
        <v>112.52141633559501</v>
      </c>
      <c r="O8" s="218">
        <v>120.956781819567</v>
      </c>
      <c r="P8" s="219">
        <v>116.899456456717</v>
      </c>
      <c r="Q8" s="210"/>
      <c r="R8" s="220">
        <v>103.94842486052001</v>
      </c>
      <c r="S8" s="193"/>
      <c r="T8" s="194">
        <v>4.9166452044772804</v>
      </c>
      <c r="U8" s="188">
        <v>8.4776420377219797</v>
      </c>
      <c r="V8" s="188">
        <v>10.657497768082299</v>
      </c>
      <c r="W8" s="188">
        <v>9.4807509687954106</v>
      </c>
      <c r="X8" s="188">
        <v>6.9018875726195903</v>
      </c>
      <c r="Y8" s="195">
        <v>8.2100880367386004</v>
      </c>
      <c r="Z8" s="188"/>
      <c r="AA8" s="196">
        <v>4.7249613085118298</v>
      </c>
      <c r="AB8" s="197">
        <v>5.8729432134337101</v>
      </c>
      <c r="AC8" s="198">
        <v>5.3434368372273102</v>
      </c>
      <c r="AD8" s="188"/>
      <c r="AE8" s="199">
        <v>6.7152237575242699</v>
      </c>
      <c r="AF8" s="35"/>
      <c r="AG8" s="215">
        <v>95.187083406396198</v>
      </c>
      <c r="AH8" s="210">
        <v>96.139578203241797</v>
      </c>
      <c r="AI8" s="210">
        <v>99.833308145729305</v>
      </c>
      <c r="AJ8" s="210">
        <v>101.97238920741199</v>
      </c>
      <c r="AK8" s="210">
        <v>102.966721926745</v>
      </c>
      <c r="AL8" s="216">
        <v>99.471216498850197</v>
      </c>
      <c r="AM8" s="210"/>
      <c r="AN8" s="217">
        <v>120.134917563597</v>
      </c>
      <c r="AO8" s="218">
        <v>124.06340961167101</v>
      </c>
      <c r="AP8" s="219">
        <v>122.138355090752</v>
      </c>
      <c r="AQ8" s="210"/>
      <c r="AR8" s="220">
        <v>107.002549212609</v>
      </c>
      <c r="AS8" s="193"/>
      <c r="AT8" s="194">
        <v>8.4453606552728893</v>
      </c>
      <c r="AU8" s="188">
        <v>8.0479904986141708</v>
      </c>
      <c r="AV8" s="188">
        <v>10.405312987822301</v>
      </c>
      <c r="AW8" s="188">
        <v>9.6798187364247301</v>
      </c>
      <c r="AX8" s="188">
        <v>8.8021505200420904</v>
      </c>
      <c r="AY8" s="195">
        <v>9.1583672788667805</v>
      </c>
      <c r="AZ8" s="188"/>
      <c r="BA8" s="196">
        <v>8.2540552060278003</v>
      </c>
      <c r="BB8" s="197">
        <v>7.2328336603990797</v>
      </c>
      <c r="BC8" s="198">
        <v>7.6959356403622303</v>
      </c>
      <c r="BD8" s="188"/>
      <c r="BE8" s="199">
        <v>8.28131863981144</v>
      </c>
    </row>
    <row r="9" spans="1:57" ht="14.25" x14ac:dyDescent="0.25">
      <c r="A9" s="24" t="s">
        <v>20</v>
      </c>
      <c r="B9" s="79" t="s">
        <v>72</v>
      </c>
      <c r="C9" s="12"/>
      <c r="D9" s="28" t="s">
        <v>16</v>
      </c>
      <c r="E9" s="31" t="s">
        <v>17</v>
      </c>
      <c r="F9" s="12"/>
      <c r="G9" s="215">
        <v>100.010640520785</v>
      </c>
      <c r="H9" s="210">
        <v>106.334993405497</v>
      </c>
      <c r="I9" s="210">
        <v>109.199069845022</v>
      </c>
      <c r="J9" s="210">
        <v>108.98810399412</v>
      </c>
      <c r="K9" s="210">
        <v>107.982028755727</v>
      </c>
      <c r="L9" s="216">
        <v>106.89565444695</v>
      </c>
      <c r="M9" s="210"/>
      <c r="N9" s="217">
        <v>117.866243941044</v>
      </c>
      <c r="O9" s="218">
        <v>116.52965292884301</v>
      </c>
      <c r="P9" s="219">
        <v>117.195070148349</v>
      </c>
      <c r="Q9" s="210"/>
      <c r="R9" s="220">
        <v>110.07965319597901</v>
      </c>
      <c r="S9" s="193"/>
      <c r="T9" s="194">
        <v>10.537298771525601</v>
      </c>
      <c r="U9" s="188">
        <v>12.207356684254099</v>
      </c>
      <c r="V9" s="188">
        <v>10.9101182921753</v>
      </c>
      <c r="W9" s="188">
        <v>10.0527196342148</v>
      </c>
      <c r="X9" s="188">
        <v>9.4139625081444098</v>
      </c>
      <c r="Y9" s="195">
        <v>10.700235970796699</v>
      </c>
      <c r="Z9" s="188"/>
      <c r="AA9" s="196">
        <v>6.8186080870437999</v>
      </c>
      <c r="AB9" s="197">
        <v>3.8260484880701302</v>
      </c>
      <c r="AC9" s="198">
        <v>5.2903315455411901</v>
      </c>
      <c r="AD9" s="188"/>
      <c r="AE9" s="199">
        <v>8.7894536284193894</v>
      </c>
      <c r="AF9" s="35"/>
      <c r="AG9" s="215">
        <v>96.910009468801903</v>
      </c>
      <c r="AH9" s="210">
        <v>102.57604011007</v>
      </c>
      <c r="AI9" s="210">
        <v>107.524128478473</v>
      </c>
      <c r="AJ9" s="210">
        <v>108.27970670505999</v>
      </c>
      <c r="AK9" s="210">
        <v>106.683194887599</v>
      </c>
      <c r="AL9" s="216">
        <v>104.845573742534</v>
      </c>
      <c r="AM9" s="210"/>
      <c r="AN9" s="217">
        <v>122.96454625512899</v>
      </c>
      <c r="AO9" s="218">
        <v>121.414109873033</v>
      </c>
      <c r="AP9" s="219">
        <v>122.189660287959</v>
      </c>
      <c r="AQ9" s="210"/>
      <c r="AR9" s="220">
        <v>110.393340617725</v>
      </c>
      <c r="AS9" s="193"/>
      <c r="AT9" s="194">
        <v>6.1832947079805498</v>
      </c>
      <c r="AU9" s="188">
        <v>8.7487130663628605</v>
      </c>
      <c r="AV9" s="188">
        <v>10.018298301444</v>
      </c>
      <c r="AW9" s="188">
        <v>10.955364919341999</v>
      </c>
      <c r="AX9" s="188">
        <v>9.8481819098545706</v>
      </c>
      <c r="AY9" s="195">
        <v>9.45472815657571</v>
      </c>
      <c r="AZ9" s="188"/>
      <c r="BA9" s="196">
        <v>8.32823984952309</v>
      </c>
      <c r="BB9" s="197">
        <v>5.0514523118678003</v>
      </c>
      <c r="BC9" s="198">
        <v>6.6594063138954498</v>
      </c>
      <c r="BD9" s="188"/>
      <c r="BE9" s="199">
        <v>8.3746444162426705</v>
      </c>
    </row>
    <row r="10" spans="1:57" x14ac:dyDescent="0.2">
      <c r="A10" s="24" t="s">
        <v>21</v>
      </c>
      <c r="B10" s="44" t="str">
        <f t="shared" si="0"/>
        <v>Virginia Area</v>
      </c>
      <c r="C10" s="12"/>
      <c r="D10" s="28" t="s">
        <v>16</v>
      </c>
      <c r="E10" s="31" t="s">
        <v>17</v>
      </c>
      <c r="F10" s="12"/>
      <c r="G10" s="215">
        <v>96.042585896105294</v>
      </c>
      <c r="H10" s="210">
        <v>98.983013905683094</v>
      </c>
      <c r="I10" s="210">
        <v>100.123283795955</v>
      </c>
      <c r="J10" s="210">
        <v>99.878601359003298</v>
      </c>
      <c r="K10" s="210">
        <v>100.799542180853</v>
      </c>
      <c r="L10" s="216">
        <v>99.326626412256402</v>
      </c>
      <c r="M10" s="210"/>
      <c r="N10" s="217">
        <v>124.153734349274</v>
      </c>
      <c r="O10" s="218">
        <v>126.178423326133</v>
      </c>
      <c r="P10" s="219">
        <v>125.143997730785</v>
      </c>
      <c r="Q10" s="210"/>
      <c r="R10" s="220">
        <v>107.30220099712901</v>
      </c>
      <c r="S10" s="193"/>
      <c r="T10" s="194">
        <v>1.5542092033206201</v>
      </c>
      <c r="U10" s="188">
        <v>7.2485078354050998</v>
      </c>
      <c r="V10" s="188">
        <v>6.70085183509969</v>
      </c>
      <c r="W10" s="188">
        <v>6.1097230234798703</v>
      </c>
      <c r="X10" s="188">
        <v>5.2014734441164698</v>
      </c>
      <c r="Y10" s="195">
        <v>5.52602730815254</v>
      </c>
      <c r="Z10" s="188"/>
      <c r="AA10" s="196">
        <v>10.2676303612742</v>
      </c>
      <c r="AB10" s="197">
        <v>7.8737512666666003</v>
      </c>
      <c r="AC10" s="198">
        <v>9.0362626167322393</v>
      </c>
      <c r="AD10" s="188"/>
      <c r="AE10" s="199">
        <v>6.5114936232318499</v>
      </c>
      <c r="AF10" s="35"/>
      <c r="AG10" s="215">
        <v>100.84373027017099</v>
      </c>
      <c r="AH10" s="210">
        <v>100.73491841111201</v>
      </c>
      <c r="AI10" s="210">
        <v>102.876255919917</v>
      </c>
      <c r="AJ10" s="210">
        <v>102.836769489188</v>
      </c>
      <c r="AK10" s="210">
        <v>106.996614333118</v>
      </c>
      <c r="AL10" s="216">
        <v>103.000699586911</v>
      </c>
      <c r="AM10" s="210"/>
      <c r="AN10" s="217">
        <v>145.393797818655</v>
      </c>
      <c r="AO10" s="218">
        <v>147.02680677487399</v>
      </c>
      <c r="AP10" s="219">
        <v>146.21321254626</v>
      </c>
      <c r="AQ10" s="210"/>
      <c r="AR10" s="220">
        <v>117.31355271027</v>
      </c>
      <c r="AS10" s="193"/>
      <c r="AT10" s="194">
        <v>4.8669059286376104</v>
      </c>
      <c r="AU10" s="188">
        <v>6.4359346898027798</v>
      </c>
      <c r="AV10" s="188">
        <v>7.15887023494796</v>
      </c>
      <c r="AW10" s="188">
        <v>5.9263831775242002</v>
      </c>
      <c r="AX10" s="188">
        <v>4.8004988238350901</v>
      </c>
      <c r="AY10" s="195">
        <v>5.8603385444434499</v>
      </c>
      <c r="AZ10" s="188"/>
      <c r="BA10" s="196">
        <v>10.809828518216699</v>
      </c>
      <c r="BB10" s="197">
        <v>8.4860748415710301</v>
      </c>
      <c r="BC10" s="198">
        <v>9.6009007426974797</v>
      </c>
      <c r="BD10" s="188"/>
      <c r="BE10" s="199">
        <v>7.0310941043951596</v>
      </c>
    </row>
    <row r="11" spans="1:57" x14ac:dyDescent="0.2">
      <c r="A11" s="41" t="s">
        <v>22</v>
      </c>
      <c r="B11" s="44" t="str">
        <f t="shared" si="0"/>
        <v>Washington, DC</v>
      </c>
      <c r="C11" s="12"/>
      <c r="D11" s="28" t="s">
        <v>16</v>
      </c>
      <c r="E11" s="31" t="s">
        <v>17</v>
      </c>
      <c r="F11" s="12"/>
      <c r="G11" s="215">
        <v>156.928860724712</v>
      </c>
      <c r="H11" s="210">
        <v>183.618975076395</v>
      </c>
      <c r="I11" s="210">
        <v>199.347718330866</v>
      </c>
      <c r="J11" s="210">
        <v>193.08373219998299</v>
      </c>
      <c r="K11" s="210">
        <v>173.35431186423199</v>
      </c>
      <c r="L11" s="216">
        <v>183.251635770718</v>
      </c>
      <c r="M11" s="210"/>
      <c r="N11" s="217">
        <v>149.28541525883199</v>
      </c>
      <c r="O11" s="218">
        <v>143.55319117810899</v>
      </c>
      <c r="P11" s="219">
        <v>146.422155468179</v>
      </c>
      <c r="Q11" s="210"/>
      <c r="R11" s="220">
        <v>173.313713051169</v>
      </c>
      <c r="S11" s="193"/>
      <c r="T11" s="194">
        <v>22.953807054536998</v>
      </c>
      <c r="U11" s="188">
        <v>33.938077500246202</v>
      </c>
      <c r="V11" s="188">
        <v>41.835873126366302</v>
      </c>
      <c r="W11" s="188">
        <v>37.227229903449803</v>
      </c>
      <c r="X11" s="188">
        <v>28.503000276327501</v>
      </c>
      <c r="Y11" s="195">
        <v>34.264242996340002</v>
      </c>
      <c r="Z11" s="188"/>
      <c r="AA11" s="196">
        <v>15.348877957804801</v>
      </c>
      <c r="AB11" s="197">
        <v>11.2156288162971</v>
      </c>
      <c r="AC11" s="198">
        <v>13.292362656168301</v>
      </c>
      <c r="AD11" s="188"/>
      <c r="AE11" s="199">
        <v>29.200670846516601</v>
      </c>
      <c r="AF11" s="35"/>
      <c r="AG11" s="215">
        <v>164.33636439250299</v>
      </c>
      <c r="AH11" s="210">
        <v>181.24098312469101</v>
      </c>
      <c r="AI11" s="210">
        <v>191.592272153669</v>
      </c>
      <c r="AJ11" s="210">
        <v>189.68239219023499</v>
      </c>
      <c r="AK11" s="210">
        <v>177.249623840195</v>
      </c>
      <c r="AL11" s="216">
        <v>181.832766154827</v>
      </c>
      <c r="AM11" s="210"/>
      <c r="AN11" s="217">
        <v>161.398930935858</v>
      </c>
      <c r="AO11" s="218">
        <v>160.536264594833</v>
      </c>
      <c r="AP11" s="219">
        <v>160.962341071265</v>
      </c>
      <c r="AQ11" s="210"/>
      <c r="AR11" s="220">
        <v>175.54289142767001</v>
      </c>
      <c r="AS11" s="193"/>
      <c r="AT11" s="194">
        <v>27.6679076301265</v>
      </c>
      <c r="AU11" s="188">
        <v>31.293161101574299</v>
      </c>
      <c r="AV11" s="188">
        <v>33.924752643061296</v>
      </c>
      <c r="AW11" s="188">
        <v>34.180140094385798</v>
      </c>
      <c r="AX11" s="188">
        <v>29.229292530071799</v>
      </c>
      <c r="AY11" s="195">
        <v>31.7742720935615</v>
      </c>
      <c r="AZ11" s="188"/>
      <c r="BA11" s="196">
        <v>21.264561542390702</v>
      </c>
      <c r="BB11" s="197">
        <v>19.534255821367999</v>
      </c>
      <c r="BC11" s="198">
        <v>20.370223751867702</v>
      </c>
      <c r="BD11" s="188"/>
      <c r="BE11" s="199">
        <v>28.5665189223323</v>
      </c>
    </row>
    <row r="12" spans="1:57" x14ac:dyDescent="0.2">
      <c r="A12" s="24" t="s">
        <v>23</v>
      </c>
      <c r="B12" s="44" t="str">
        <f t="shared" si="0"/>
        <v>Arlington, VA</v>
      </c>
      <c r="C12" s="12"/>
      <c r="D12" s="28" t="s">
        <v>16</v>
      </c>
      <c r="E12" s="31" t="s">
        <v>17</v>
      </c>
      <c r="F12" s="12"/>
      <c r="G12" s="215">
        <v>164.56343516519999</v>
      </c>
      <c r="H12" s="210">
        <v>189.790971930258</v>
      </c>
      <c r="I12" s="210">
        <v>203.02617142857099</v>
      </c>
      <c r="J12" s="210">
        <v>195.20375390799401</v>
      </c>
      <c r="K12" s="210">
        <v>167.39848465308199</v>
      </c>
      <c r="L12" s="216">
        <v>185.791078374638</v>
      </c>
      <c r="M12" s="210"/>
      <c r="N12" s="217">
        <v>128.481727652464</v>
      </c>
      <c r="O12" s="218">
        <v>118.316840447865</v>
      </c>
      <c r="P12" s="219">
        <v>123.516126826766</v>
      </c>
      <c r="Q12" s="210"/>
      <c r="R12" s="220">
        <v>171.627116005131</v>
      </c>
      <c r="S12" s="193"/>
      <c r="T12" s="194">
        <v>27.887017313898799</v>
      </c>
      <c r="U12" s="188">
        <v>25.935843032384799</v>
      </c>
      <c r="V12" s="188">
        <v>31.362404598458198</v>
      </c>
      <c r="W12" s="188">
        <v>29.284971540430998</v>
      </c>
      <c r="X12" s="188">
        <v>23.1735734336064</v>
      </c>
      <c r="Y12" s="195">
        <v>28.146454591747901</v>
      </c>
      <c r="Z12" s="188"/>
      <c r="AA12" s="196">
        <v>17.742504161483001</v>
      </c>
      <c r="AB12" s="197">
        <v>9.9182093444857795</v>
      </c>
      <c r="AC12" s="198">
        <v>13.9696833283594</v>
      </c>
      <c r="AD12" s="188"/>
      <c r="AE12" s="199">
        <v>27.7393038827597</v>
      </c>
      <c r="AF12" s="35"/>
      <c r="AG12" s="215">
        <v>177.89084169358901</v>
      </c>
      <c r="AH12" s="210">
        <v>200.185195942494</v>
      </c>
      <c r="AI12" s="210">
        <v>206.554795874516</v>
      </c>
      <c r="AJ12" s="210">
        <v>201.477830322405</v>
      </c>
      <c r="AK12" s="210">
        <v>178.43687750601401</v>
      </c>
      <c r="AL12" s="216">
        <v>193.875431091525</v>
      </c>
      <c r="AM12" s="210"/>
      <c r="AN12" s="217">
        <v>154.67237658227799</v>
      </c>
      <c r="AO12" s="218">
        <v>157.27601591777</v>
      </c>
      <c r="AP12" s="219">
        <v>155.96448892116399</v>
      </c>
      <c r="AQ12" s="210"/>
      <c r="AR12" s="220">
        <v>183.33422054449099</v>
      </c>
      <c r="AS12" s="193"/>
      <c r="AT12" s="194">
        <v>34.606761112585303</v>
      </c>
      <c r="AU12" s="188">
        <v>32.539641784009603</v>
      </c>
      <c r="AV12" s="188">
        <v>31.586837335091499</v>
      </c>
      <c r="AW12" s="188">
        <v>31.762509258551901</v>
      </c>
      <c r="AX12" s="188">
        <v>29.570293772931901</v>
      </c>
      <c r="AY12" s="195">
        <v>32.115683108925602</v>
      </c>
      <c r="AZ12" s="188"/>
      <c r="BA12" s="196">
        <v>33.061022666920103</v>
      </c>
      <c r="BB12" s="197">
        <v>37.389053714357097</v>
      </c>
      <c r="BC12" s="198">
        <v>35.227838874321399</v>
      </c>
      <c r="BD12" s="188"/>
      <c r="BE12" s="199">
        <v>34.336764009180101</v>
      </c>
    </row>
    <row r="13" spans="1:57" x14ac:dyDescent="0.2">
      <c r="A13" s="24" t="s">
        <v>24</v>
      </c>
      <c r="B13" s="44" t="str">
        <f t="shared" si="0"/>
        <v>Suburban Virginia Area</v>
      </c>
      <c r="C13" s="12"/>
      <c r="D13" s="28" t="s">
        <v>16</v>
      </c>
      <c r="E13" s="31" t="s">
        <v>17</v>
      </c>
      <c r="F13" s="12"/>
      <c r="G13" s="215">
        <v>119.005950413223</v>
      </c>
      <c r="H13" s="210">
        <v>123.977267833109</v>
      </c>
      <c r="I13" s="210">
        <v>118.46140275387199</v>
      </c>
      <c r="J13" s="210">
        <v>121.52781131279001</v>
      </c>
      <c r="K13" s="210">
        <v>113.396496333096</v>
      </c>
      <c r="L13" s="216">
        <v>119.37056997219599</v>
      </c>
      <c r="M13" s="210"/>
      <c r="N13" s="217">
        <v>140.70428603104199</v>
      </c>
      <c r="O13" s="218">
        <v>148.95064354450599</v>
      </c>
      <c r="P13" s="219">
        <v>145.03496946725599</v>
      </c>
      <c r="Q13" s="210"/>
      <c r="R13" s="220">
        <v>127.214075551837</v>
      </c>
      <c r="S13" s="193"/>
      <c r="T13" s="194">
        <v>11.1061695280126</v>
      </c>
      <c r="U13" s="188">
        <v>13.1886863577345</v>
      </c>
      <c r="V13" s="188">
        <v>8.6377483682257008</v>
      </c>
      <c r="W13" s="188">
        <v>13.2253988746392</v>
      </c>
      <c r="X13" s="188">
        <v>-1.8728533896338899</v>
      </c>
      <c r="Y13" s="195">
        <v>8.7800995413657095</v>
      </c>
      <c r="Z13" s="188"/>
      <c r="AA13" s="196">
        <v>1.15284695085711</v>
      </c>
      <c r="AB13" s="197">
        <v>1.67781903106904</v>
      </c>
      <c r="AC13" s="198">
        <v>1.3666167398783899</v>
      </c>
      <c r="AD13" s="188"/>
      <c r="AE13" s="199">
        <v>5.5871466285342102</v>
      </c>
      <c r="AF13" s="35"/>
      <c r="AG13" s="215">
        <v>119.612247797281</v>
      </c>
      <c r="AH13" s="210">
        <v>123.868965324071</v>
      </c>
      <c r="AI13" s="210">
        <v>122.68898171913401</v>
      </c>
      <c r="AJ13" s="210">
        <v>123.47382775616001</v>
      </c>
      <c r="AK13" s="210">
        <v>124.408878157909</v>
      </c>
      <c r="AL13" s="216">
        <v>122.943126198351</v>
      </c>
      <c r="AM13" s="210"/>
      <c r="AN13" s="217">
        <v>155.27881578307901</v>
      </c>
      <c r="AO13" s="218">
        <v>160.923566770756</v>
      </c>
      <c r="AP13" s="219">
        <v>158.18095478692001</v>
      </c>
      <c r="AQ13" s="210"/>
      <c r="AR13" s="220">
        <v>134.289471263493</v>
      </c>
      <c r="AS13" s="193"/>
      <c r="AT13" s="194">
        <v>11.8600503955553</v>
      </c>
      <c r="AU13" s="188">
        <v>16.3731998294516</v>
      </c>
      <c r="AV13" s="188">
        <v>11.890250058344201</v>
      </c>
      <c r="AW13" s="188">
        <v>10.5571827478358</v>
      </c>
      <c r="AX13" s="188">
        <v>4.0516922220322398</v>
      </c>
      <c r="AY13" s="195">
        <v>10.701725776906899</v>
      </c>
      <c r="AZ13" s="188"/>
      <c r="BA13" s="196">
        <v>10.152826183765001</v>
      </c>
      <c r="BB13" s="197">
        <v>10.2130104282556</v>
      </c>
      <c r="BC13" s="198">
        <v>10.158946463828</v>
      </c>
      <c r="BD13" s="188"/>
      <c r="BE13" s="199">
        <v>9.9327735224087998</v>
      </c>
    </row>
    <row r="14" spans="1:57" x14ac:dyDescent="0.2">
      <c r="A14" s="24" t="s">
        <v>25</v>
      </c>
      <c r="B14" s="44" t="str">
        <f t="shared" si="0"/>
        <v>Alexandria, VA</v>
      </c>
      <c r="C14" s="12"/>
      <c r="D14" s="28" t="s">
        <v>16</v>
      </c>
      <c r="E14" s="31" t="s">
        <v>17</v>
      </c>
      <c r="F14" s="12"/>
      <c r="G14" s="215">
        <v>127.14976531330601</v>
      </c>
      <c r="H14" s="210">
        <v>143.72689547867401</v>
      </c>
      <c r="I14" s="210">
        <v>150.75119611414601</v>
      </c>
      <c r="J14" s="210">
        <v>148.23586254400701</v>
      </c>
      <c r="K14" s="210">
        <v>136.394508455677</v>
      </c>
      <c r="L14" s="216">
        <v>142.50966484801199</v>
      </c>
      <c r="M14" s="210"/>
      <c r="N14" s="217">
        <v>119.239983686786</v>
      </c>
      <c r="O14" s="218">
        <v>116.956765821521</v>
      </c>
      <c r="P14" s="219">
        <v>118.086282659134</v>
      </c>
      <c r="Q14" s="210"/>
      <c r="R14" s="220">
        <v>136.161596266289</v>
      </c>
      <c r="S14" s="193"/>
      <c r="T14" s="194">
        <v>18.8313146759475</v>
      </c>
      <c r="U14" s="188">
        <v>25.003575925823299</v>
      </c>
      <c r="V14" s="188">
        <v>24.414338843419799</v>
      </c>
      <c r="W14" s="188">
        <v>25.750064117611402</v>
      </c>
      <c r="X14" s="188">
        <v>23.252452323128601</v>
      </c>
      <c r="Y14" s="195">
        <v>24.434658264964</v>
      </c>
      <c r="Z14" s="188"/>
      <c r="AA14" s="196">
        <v>16.431458601228101</v>
      </c>
      <c r="AB14" s="197">
        <v>11.2222103959805</v>
      </c>
      <c r="AC14" s="198">
        <v>13.7282733039987</v>
      </c>
      <c r="AD14" s="188"/>
      <c r="AE14" s="199">
        <v>22.6886798305821</v>
      </c>
      <c r="AF14" s="35"/>
      <c r="AG14" s="215">
        <v>132.68483800915601</v>
      </c>
      <c r="AH14" s="210">
        <v>146.95519102148299</v>
      </c>
      <c r="AI14" s="210">
        <v>152.805245686831</v>
      </c>
      <c r="AJ14" s="210">
        <v>151.25265559293501</v>
      </c>
      <c r="AK14" s="210">
        <v>143.31313216374201</v>
      </c>
      <c r="AL14" s="216">
        <v>146.14567627642501</v>
      </c>
      <c r="AM14" s="210"/>
      <c r="AN14" s="217">
        <v>130.45413119046501</v>
      </c>
      <c r="AO14" s="218">
        <v>132.412756804959</v>
      </c>
      <c r="AP14" s="219">
        <v>131.46340196936501</v>
      </c>
      <c r="AQ14" s="210"/>
      <c r="AR14" s="220">
        <v>141.688048683266</v>
      </c>
      <c r="AS14" s="193"/>
      <c r="AT14" s="194">
        <v>20.052066909947399</v>
      </c>
      <c r="AU14" s="188">
        <v>24.725377721814802</v>
      </c>
      <c r="AV14" s="188">
        <v>26.0947810907183</v>
      </c>
      <c r="AW14" s="188">
        <v>24.996655024196599</v>
      </c>
      <c r="AX14" s="188">
        <v>25.121579188528401</v>
      </c>
      <c r="AY14" s="195">
        <v>24.696532270015901</v>
      </c>
      <c r="AZ14" s="188"/>
      <c r="BA14" s="196">
        <v>18.946405730407101</v>
      </c>
      <c r="BB14" s="197">
        <v>19.518656687379998</v>
      </c>
      <c r="BC14" s="198">
        <v>19.234780606129501</v>
      </c>
      <c r="BD14" s="188"/>
      <c r="BE14" s="199">
        <v>23.398028728739899</v>
      </c>
    </row>
    <row r="15" spans="1:57" x14ac:dyDescent="0.2">
      <c r="A15" s="24" t="s">
        <v>26</v>
      </c>
      <c r="B15" s="44" t="str">
        <f t="shared" si="0"/>
        <v>Fairfax/Tysons Corner, VA</v>
      </c>
      <c r="C15" s="12"/>
      <c r="D15" s="28" t="s">
        <v>16</v>
      </c>
      <c r="E15" s="31" t="s">
        <v>17</v>
      </c>
      <c r="F15" s="12"/>
      <c r="G15" s="215">
        <v>142.26853067047</v>
      </c>
      <c r="H15" s="210">
        <v>173.023880064829</v>
      </c>
      <c r="I15" s="210">
        <v>196.27614713896401</v>
      </c>
      <c r="J15" s="210">
        <v>192.93563312799401</v>
      </c>
      <c r="K15" s="210">
        <v>158.75794783695099</v>
      </c>
      <c r="L15" s="216">
        <v>176.06057917515199</v>
      </c>
      <c r="M15" s="210"/>
      <c r="N15" s="217">
        <v>128.90381898033201</v>
      </c>
      <c r="O15" s="218">
        <v>124.21133794910099</v>
      </c>
      <c r="P15" s="219">
        <v>126.533852187883</v>
      </c>
      <c r="Q15" s="210"/>
      <c r="R15" s="220">
        <v>163.584866801571</v>
      </c>
      <c r="S15" s="193"/>
      <c r="T15" s="194">
        <v>20.273859958607002</v>
      </c>
      <c r="U15" s="188">
        <v>29.083668049907999</v>
      </c>
      <c r="V15" s="188">
        <v>38.927873645865603</v>
      </c>
      <c r="W15" s="188">
        <v>39.926151031458801</v>
      </c>
      <c r="X15" s="188">
        <v>28.657917699074599</v>
      </c>
      <c r="Y15" s="195">
        <v>33.528309447528997</v>
      </c>
      <c r="Z15" s="188"/>
      <c r="AA15" s="196">
        <v>13.1546718918735</v>
      </c>
      <c r="AB15" s="197">
        <v>8.72533316953559</v>
      </c>
      <c r="AC15" s="198">
        <v>10.9142214867377</v>
      </c>
      <c r="AD15" s="188"/>
      <c r="AE15" s="199">
        <v>29.3610628541228</v>
      </c>
      <c r="AF15" s="35"/>
      <c r="AG15" s="215">
        <v>141.04440783936499</v>
      </c>
      <c r="AH15" s="210">
        <v>166.17050692336801</v>
      </c>
      <c r="AI15" s="210">
        <v>182.51919584500399</v>
      </c>
      <c r="AJ15" s="210">
        <v>180.85611539206101</v>
      </c>
      <c r="AK15" s="210">
        <v>156.20206819476701</v>
      </c>
      <c r="AL15" s="216">
        <v>167.54543232680101</v>
      </c>
      <c r="AM15" s="210"/>
      <c r="AN15" s="217">
        <v>127.520953293194</v>
      </c>
      <c r="AO15" s="218">
        <v>126.73129657811199</v>
      </c>
      <c r="AP15" s="219">
        <v>127.116676758008</v>
      </c>
      <c r="AQ15" s="210"/>
      <c r="AR15" s="220">
        <v>155.976737392589</v>
      </c>
      <c r="AS15" s="193"/>
      <c r="AT15" s="194">
        <v>20.7834872358323</v>
      </c>
      <c r="AU15" s="188">
        <v>25.889555076186699</v>
      </c>
      <c r="AV15" s="188">
        <v>31.3459494376999</v>
      </c>
      <c r="AW15" s="188">
        <v>31.946348928519701</v>
      </c>
      <c r="AX15" s="188">
        <v>28.2710273382928</v>
      </c>
      <c r="AY15" s="195">
        <v>28.723904648409299</v>
      </c>
      <c r="AZ15" s="188"/>
      <c r="BA15" s="196">
        <v>12.8891652093914</v>
      </c>
      <c r="BB15" s="197">
        <v>11.3163205497357</v>
      </c>
      <c r="BC15" s="198">
        <v>12.079674505419501</v>
      </c>
      <c r="BD15" s="188"/>
      <c r="BE15" s="199">
        <v>24.865461754136899</v>
      </c>
    </row>
    <row r="16" spans="1:57" x14ac:dyDescent="0.2">
      <c r="A16" s="24" t="s">
        <v>27</v>
      </c>
      <c r="B16" s="44" t="str">
        <f t="shared" si="0"/>
        <v>I-95 Fredericksburg, VA</v>
      </c>
      <c r="C16" s="12"/>
      <c r="D16" s="28" t="s">
        <v>16</v>
      </c>
      <c r="E16" s="31" t="s">
        <v>17</v>
      </c>
      <c r="F16" s="12"/>
      <c r="G16" s="215">
        <v>85.343771734284402</v>
      </c>
      <c r="H16" s="210">
        <v>89.362938923990001</v>
      </c>
      <c r="I16" s="210">
        <v>90.597140510948904</v>
      </c>
      <c r="J16" s="210">
        <v>91.574464944649407</v>
      </c>
      <c r="K16" s="210">
        <v>94.250423878488107</v>
      </c>
      <c r="L16" s="216">
        <v>90.443706748886598</v>
      </c>
      <c r="M16" s="210"/>
      <c r="N16" s="217">
        <v>102.73851784534</v>
      </c>
      <c r="O16" s="218">
        <v>100.738458192363</v>
      </c>
      <c r="P16" s="219">
        <v>101.725843869809</v>
      </c>
      <c r="Q16" s="210"/>
      <c r="R16" s="220">
        <v>94.033317934077303</v>
      </c>
      <c r="S16" s="193"/>
      <c r="T16" s="194">
        <v>4.1895427507404701</v>
      </c>
      <c r="U16" s="188">
        <v>8.6863548890068394</v>
      </c>
      <c r="V16" s="188">
        <v>7.9328196425200197</v>
      </c>
      <c r="W16" s="188">
        <v>8.9837262865184506</v>
      </c>
      <c r="X16" s="188">
        <v>13.749844173635999</v>
      </c>
      <c r="Y16" s="195">
        <v>8.9458223704959803</v>
      </c>
      <c r="Z16" s="188"/>
      <c r="AA16" s="196">
        <v>11.0872025994297</v>
      </c>
      <c r="AB16" s="197">
        <v>6.0560034839098797</v>
      </c>
      <c r="AC16" s="198">
        <v>8.4855020994729404</v>
      </c>
      <c r="AD16" s="188"/>
      <c r="AE16" s="199">
        <v>8.5810570644567594</v>
      </c>
      <c r="AF16" s="35"/>
      <c r="AG16" s="215">
        <v>85.286880227500802</v>
      </c>
      <c r="AH16" s="210">
        <v>86.936159424016395</v>
      </c>
      <c r="AI16" s="210">
        <v>89.638925180402495</v>
      </c>
      <c r="AJ16" s="210">
        <v>90.582333441814995</v>
      </c>
      <c r="AK16" s="210">
        <v>91.269839002373004</v>
      </c>
      <c r="AL16" s="216">
        <v>88.896999990142206</v>
      </c>
      <c r="AM16" s="210"/>
      <c r="AN16" s="217">
        <v>99.370523171460206</v>
      </c>
      <c r="AO16" s="218">
        <v>101.218059190898</v>
      </c>
      <c r="AP16" s="219">
        <v>100.32671710621101</v>
      </c>
      <c r="AQ16" s="210"/>
      <c r="AR16" s="220">
        <v>92.597776237201302</v>
      </c>
      <c r="AS16" s="193"/>
      <c r="AT16" s="194">
        <v>3.4237519121869502</v>
      </c>
      <c r="AU16" s="188">
        <v>4.0860811245382003</v>
      </c>
      <c r="AV16" s="188">
        <v>5.5549989623294902</v>
      </c>
      <c r="AW16" s="188">
        <v>6.6150229928965896</v>
      </c>
      <c r="AX16" s="188">
        <v>7.3782689244705804</v>
      </c>
      <c r="AY16" s="195">
        <v>5.5575664413511499</v>
      </c>
      <c r="AZ16" s="188"/>
      <c r="BA16" s="196">
        <v>7.0199553635322003</v>
      </c>
      <c r="BB16" s="197">
        <v>5.7890024055920604</v>
      </c>
      <c r="BC16" s="198">
        <v>6.37417598818584</v>
      </c>
      <c r="BD16" s="188"/>
      <c r="BE16" s="199">
        <v>5.7489121016699398</v>
      </c>
    </row>
    <row r="17" spans="1:57" x14ac:dyDescent="0.2">
      <c r="A17" s="24" t="s">
        <v>28</v>
      </c>
      <c r="B17" s="44" t="str">
        <f t="shared" si="0"/>
        <v>Dulles Airport Area, VA</v>
      </c>
      <c r="C17" s="12"/>
      <c r="D17" s="28" t="s">
        <v>16</v>
      </c>
      <c r="E17" s="31" t="s">
        <v>17</v>
      </c>
      <c r="F17" s="12"/>
      <c r="G17" s="215">
        <v>115.717552671498</v>
      </c>
      <c r="H17" s="210">
        <v>134.04780816785299</v>
      </c>
      <c r="I17" s="210">
        <v>142.15835367902301</v>
      </c>
      <c r="J17" s="210">
        <v>137.23652462451901</v>
      </c>
      <c r="K17" s="210">
        <v>123.70564899694401</v>
      </c>
      <c r="L17" s="216">
        <v>131.82151878927701</v>
      </c>
      <c r="M17" s="210"/>
      <c r="N17" s="217">
        <v>103.241734709597</v>
      </c>
      <c r="O17" s="218">
        <v>102.233307788551</v>
      </c>
      <c r="P17" s="219">
        <v>102.74131703531199</v>
      </c>
      <c r="Q17" s="210"/>
      <c r="R17" s="220">
        <v>124.597720840562</v>
      </c>
      <c r="S17" s="193"/>
      <c r="T17" s="194">
        <v>21.008540452971801</v>
      </c>
      <c r="U17" s="188">
        <v>26.818074223558</v>
      </c>
      <c r="V17" s="188">
        <v>30.147130034488601</v>
      </c>
      <c r="W17" s="188">
        <v>26.784717523221801</v>
      </c>
      <c r="X17" s="188">
        <v>23.380250443043298</v>
      </c>
      <c r="Y17" s="195">
        <v>26.3764162278508</v>
      </c>
      <c r="Z17" s="188"/>
      <c r="AA17" s="196">
        <v>13.7177001636061</v>
      </c>
      <c r="AB17" s="197">
        <v>13.618410866701</v>
      </c>
      <c r="AC17" s="198">
        <v>13.689056109585399</v>
      </c>
      <c r="AD17" s="188"/>
      <c r="AE17" s="199">
        <v>24.050743293386699</v>
      </c>
      <c r="AF17" s="35"/>
      <c r="AG17" s="215">
        <v>114.829710941968</v>
      </c>
      <c r="AH17" s="210">
        <v>131.22462585984101</v>
      </c>
      <c r="AI17" s="210">
        <v>141.36512847557901</v>
      </c>
      <c r="AJ17" s="210">
        <v>139.27663471778399</v>
      </c>
      <c r="AK17" s="210">
        <v>126.187203184379</v>
      </c>
      <c r="AL17" s="216">
        <v>131.83795517496799</v>
      </c>
      <c r="AM17" s="210"/>
      <c r="AN17" s="217">
        <v>109.044998770592</v>
      </c>
      <c r="AO17" s="218">
        <v>107.48452203718401</v>
      </c>
      <c r="AP17" s="219">
        <v>108.259128190821</v>
      </c>
      <c r="AQ17" s="210"/>
      <c r="AR17" s="220">
        <v>125.31078357362399</v>
      </c>
      <c r="AS17" s="193"/>
      <c r="AT17" s="194">
        <v>19.7626329789829</v>
      </c>
      <c r="AU17" s="188">
        <v>24.853815220169999</v>
      </c>
      <c r="AV17" s="188">
        <v>29.001721593572199</v>
      </c>
      <c r="AW17" s="188">
        <v>28.88691696431</v>
      </c>
      <c r="AX17" s="188">
        <v>26.616642878979199</v>
      </c>
      <c r="AY17" s="195">
        <v>26.6650307956509</v>
      </c>
      <c r="AZ17" s="188"/>
      <c r="BA17" s="196">
        <v>18.382917526956799</v>
      </c>
      <c r="BB17" s="197">
        <v>16.378009537378901</v>
      </c>
      <c r="BC17" s="198">
        <v>17.368736569542602</v>
      </c>
      <c r="BD17" s="188"/>
      <c r="BE17" s="199">
        <v>24.509166913800001</v>
      </c>
    </row>
    <row r="18" spans="1:57" x14ac:dyDescent="0.2">
      <c r="A18" s="24" t="s">
        <v>29</v>
      </c>
      <c r="B18" s="44" t="str">
        <f t="shared" si="0"/>
        <v>Williamsburg, VA</v>
      </c>
      <c r="C18" s="12"/>
      <c r="D18" s="28" t="s">
        <v>16</v>
      </c>
      <c r="E18" s="31" t="s">
        <v>17</v>
      </c>
      <c r="F18" s="12"/>
      <c r="G18" s="215">
        <v>110.45287900526</v>
      </c>
      <c r="H18" s="210">
        <v>100.521306122448</v>
      </c>
      <c r="I18" s="210">
        <v>107.70749172489801</v>
      </c>
      <c r="J18" s="210">
        <v>120.76600470726601</v>
      </c>
      <c r="K18" s="210">
        <v>126.04436928702</v>
      </c>
      <c r="L18" s="216">
        <v>114.604584550233</v>
      </c>
      <c r="M18" s="210"/>
      <c r="N18" s="217">
        <v>151.24694696282799</v>
      </c>
      <c r="O18" s="218">
        <v>175.030216247808</v>
      </c>
      <c r="P18" s="219">
        <v>164.036839182818</v>
      </c>
      <c r="Q18" s="210"/>
      <c r="R18" s="220">
        <v>134.90624413751499</v>
      </c>
      <c r="S18" s="193"/>
      <c r="T18" s="194">
        <v>1.9442271244542499</v>
      </c>
      <c r="U18" s="188">
        <v>-1.83890007581308</v>
      </c>
      <c r="V18" s="188">
        <v>2.7314298844834202</v>
      </c>
      <c r="W18" s="188">
        <v>7.60326376043575</v>
      </c>
      <c r="X18" s="188">
        <v>7.9787174555035403</v>
      </c>
      <c r="Y18" s="195">
        <v>4.6333041374946502</v>
      </c>
      <c r="Z18" s="188"/>
      <c r="AA18" s="196">
        <v>5.3933460663901203</v>
      </c>
      <c r="AB18" s="197">
        <v>9.3584870455868607</v>
      </c>
      <c r="AC18" s="198">
        <v>7.52998521885565</v>
      </c>
      <c r="AD18" s="188"/>
      <c r="AE18" s="199">
        <v>5.7330114940924801</v>
      </c>
      <c r="AF18" s="35"/>
      <c r="AG18" s="215">
        <v>121.042181355766</v>
      </c>
      <c r="AH18" s="210">
        <v>109.534743286346</v>
      </c>
      <c r="AI18" s="210">
        <v>107.856060635042</v>
      </c>
      <c r="AJ18" s="210">
        <v>116.35185478073301</v>
      </c>
      <c r="AK18" s="210">
        <v>126.196375017988</v>
      </c>
      <c r="AL18" s="216">
        <v>116.874266478922</v>
      </c>
      <c r="AM18" s="210"/>
      <c r="AN18" s="217">
        <v>161.502789548393</v>
      </c>
      <c r="AO18" s="218">
        <v>173.62294283218401</v>
      </c>
      <c r="AP18" s="219">
        <v>167.80525702172699</v>
      </c>
      <c r="AQ18" s="210"/>
      <c r="AR18" s="220">
        <v>137.80127299309399</v>
      </c>
      <c r="AS18" s="193"/>
      <c r="AT18" s="194">
        <v>13.381952462273301</v>
      </c>
      <c r="AU18" s="188">
        <v>4.0037278929185804</v>
      </c>
      <c r="AV18" s="188">
        <v>4.1969891913900099</v>
      </c>
      <c r="AW18" s="188">
        <v>3.7670450626572598</v>
      </c>
      <c r="AX18" s="188">
        <v>6.0056465947367901</v>
      </c>
      <c r="AY18" s="195">
        <v>6.2562858307184896</v>
      </c>
      <c r="AZ18" s="188"/>
      <c r="BA18" s="196">
        <v>4.6554797489408797</v>
      </c>
      <c r="BB18" s="197">
        <v>5.3340587221833298</v>
      </c>
      <c r="BC18" s="198">
        <v>4.9316448824768999</v>
      </c>
      <c r="BD18" s="188"/>
      <c r="BE18" s="199">
        <v>5.3618622991302001</v>
      </c>
    </row>
    <row r="19" spans="1:57" x14ac:dyDescent="0.2">
      <c r="A19" s="24" t="s">
        <v>30</v>
      </c>
      <c r="B19" s="44" t="str">
        <f t="shared" si="0"/>
        <v>Virginia Beach, VA</v>
      </c>
      <c r="C19" s="12"/>
      <c r="D19" s="28" t="s">
        <v>16</v>
      </c>
      <c r="E19" s="31" t="s">
        <v>17</v>
      </c>
      <c r="F19" s="12"/>
      <c r="G19" s="215">
        <v>101.02525080450501</v>
      </c>
      <c r="H19" s="210">
        <v>101.694982514285</v>
      </c>
      <c r="I19" s="210">
        <v>105.145637601457</v>
      </c>
      <c r="J19" s="210">
        <v>107.97573343181401</v>
      </c>
      <c r="K19" s="210">
        <v>106.257070930043</v>
      </c>
      <c r="L19" s="216">
        <v>104.675823198502</v>
      </c>
      <c r="M19" s="210"/>
      <c r="N19" s="217">
        <v>111.04093139280999</v>
      </c>
      <c r="O19" s="218">
        <v>117.04496293139</v>
      </c>
      <c r="P19" s="219">
        <v>114.128270291289</v>
      </c>
      <c r="Q19" s="210"/>
      <c r="R19" s="220">
        <v>107.785380395394</v>
      </c>
      <c r="S19" s="193"/>
      <c r="T19" s="194">
        <v>9.3442748785936605</v>
      </c>
      <c r="U19" s="188">
        <v>11.1614021016245</v>
      </c>
      <c r="V19" s="188">
        <v>10.3931095941193</v>
      </c>
      <c r="W19" s="188">
        <v>7.3133295436032197</v>
      </c>
      <c r="X19" s="188">
        <v>8.5383841731960892</v>
      </c>
      <c r="Y19" s="195">
        <v>9.3048450638934401</v>
      </c>
      <c r="Z19" s="188"/>
      <c r="AA19" s="196">
        <v>1.4124466680161301</v>
      </c>
      <c r="AB19" s="197">
        <v>3.2228012894514002</v>
      </c>
      <c r="AC19" s="198">
        <v>2.3264594960665801</v>
      </c>
      <c r="AD19" s="188"/>
      <c r="AE19" s="199">
        <v>6.2757181035259002</v>
      </c>
      <c r="AF19" s="35"/>
      <c r="AG19" s="215">
        <v>104.33872681462</v>
      </c>
      <c r="AH19" s="210">
        <v>105.205842754363</v>
      </c>
      <c r="AI19" s="210">
        <v>108.876600913668</v>
      </c>
      <c r="AJ19" s="210">
        <v>110.18183823751799</v>
      </c>
      <c r="AK19" s="210">
        <v>110.25427593728899</v>
      </c>
      <c r="AL19" s="216">
        <v>107.98827516156599</v>
      </c>
      <c r="AM19" s="210"/>
      <c r="AN19" s="217">
        <v>123.43284160249399</v>
      </c>
      <c r="AO19" s="218">
        <v>126.593843987805</v>
      </c>
      <c r="AP19" s="219">
        <v>125.062816431114</v>
      </c>
      <c r="AQ19" s="210"/>
      <c r="AR19" s="220">
        <v>113.928316775421</v>
      </c>
      <c r="AS19" s="193"/>
      <c r="AT19" s="194">
        <v>8.7164227213834202</v>
      </c>
      <c r="AU19" s="188">
        <v>8.8261064952196708</v>
      </c>
      <c r="AV19" s="188">
        <v>10.545063526739099</v>
      </c>
      <c r="AW19" s="188">
        <v>10.145665292834501</v>
      </c>
      <c r="AX19" s="188">
        <v>9.1700629270434106</v>
      </c>
      <c r="AY19" s="195">
        <v>9.5447281861504703</v>
      </c>
      <c r="AZ19" s="188"/>
      <c r="BA19" s="196">
        <v>7.2476087437511003</v>
      </c>
      <c r="BB19" s="197">
        <v>6.7165041798100198</v>
      </c>
      <c r="BC19" s="198">
        <v>6.9595371667109402</v>
      </c>
      <c r="BD19" s="188"/>
      <c r="BE19" s="199">
        <v>8.1561013449538695</v>
      </c>
    </row>
    <row r="20" spans="1:57" x14ac:dyDescent="0.2">
      <c r="A20" s="41" t="s">
        <v>31</v>
      </c>
      <c r="B20" s="44" t="str">
        <f t="shared" si="0"/>
        <v>Norfolk/Portsmouth, VA</v>
      </c>
      <c r="C20" s="12"/>
      <c r="D20" s="28" t="s">
        <v>16</v>
      </c>
      <c r="E20" s="31" t="s">
        <v>17</v>
      </c>
      <c r="F20" s="12"/>
      <c r="G20" s="215">
        <v>96.611154073627006</v>
      </c>
      <c r="H20" s="210">
        <v>105.994993788974</v>
      </c>
      <c r="I20" s="210">
        <v>108.08572738038799</v>
      </c>
      <c r="J20" s="210">
        <v>110.651613619137</v>
      </c>
      <c r="K20" s="210">
        <v>101.227012338629</v>
      </c>
      <c r="L20" s="216">
        <v>104.892889825713</v>
      </c>
      <c r="M20" s="210"/>
      <c r="N20" s="217">
        <v>108.42490110853301</v>
      </c>
      <c r="O20" s="218">
        <v>114.0120962196</v>
      </c>
      <c r="P20" s="219">
        <v>111.31379818227001</v>
      </c>
      <c r="Q20" s="210"/>
      <c r="R20" s="220">
        <v>106.746224210299</v>
      </c>
      <c r="S20" s="193"/>
      <c r="T20" s="194">
        <v>-3.14289921208286</v>
      </c>
      <c r="U20" s="188">
        <v>4.3816839278655904</v>
      </c>
      <c r="V20" s="188">
        <v>11.4901912465286</v>
      </c>
      <c r="W20" s="188">
        <v>10.3213246547016</v>
      </c>
      <c r="X20" s="188">
        <v>-1.47142630614928</v>
      </c>
      <c r="Y20" s="195">
        <v>4.5573319214493697</v>
      </c>
      <c r="Z20" s="188"/>
      <c r="AA20" s="196">
        <v>-2.6081276909024802</v>
      </c>
      <c r="AB20" s="197">
        <v>1.4717707491979399</v>
      </c>
      <c r="AC20" s="198">
        <v>-0.46589970908001899</v>
      </c>
      <c r="AD20" s="188"/>
      <c r="AE20" s="199">
        <v>2.6248227480647102</v>
      </c>
      <c r="AF20" s="35"/>
      <c r="AG20" s="215">
        <v>94.548063642182697</v>
      </c>
      <c r="AH20" s="210">
        <v>101.67776933724799</v>
      </c>
      <c r="AI20" s="210">
        <v>110.365937209302</v>
      </c>
      <c r="AJ20" s="210">
        <v>112.65889209661</v>
      </c>
      <c r="AK20" s="210">
        <v>110.259530554862</v>
      </c>
      <c r="AL20" s="216">
        <v>106.61360490938701</v>
      </c>
      <c r="AM20" s="210"/>
      <c r="AN20" s="217">
        <v>116.85152789793401</v>
      </c>
      <c r="AO20" s="218">
        <v>115.9179725394</v>
      </c>
      <c r="AP20" s="219">
        <v>116.386929758598</v>
      </c>
      <c r="AQ20" s="210"/>
      <c r="AR20" s="220">
        <v>109.556875304443</v>
      </c>
      <c r="AS20" s="193"/>
      <c r="AT20" s="194">
        <v>4.6154331279176297</v>
      </c>
      <c r="AU20" s="188">
        <v>8.4984155172022504</v>
      </c>
      <c r="AV20" s="188">
        <v>14.075142518832999</v>
      </c>
      <c r="AW20" s="188">
        <v>12.3567523014803</v>
      </c>
      <c r="AX20" s="188">
        <v>10.0810069915137</v>
      </c>
      <c r="AY20" s="195">
        <v>10.366573148429801</v>
      </c>
      <c r="AZ20" s="188"/>
      <c r="BA20" s="196">
        <v>7.6369683766394596</v>
      </c>
      <c r="BB20" s="197">
        <v>7.5796777216204898</v>
      </c>
      <c r="BC20" s="198">
        <v>7.6086707644409604</v>
      </c>
      <c r="BD20" s="188"/>
      <c r="BE20" s="199">
        <v>9.1602660635776108</v>
      </c>
    </row>
    <row r="21" spans="1:57" x14ac:dyDescent="0.2">
      <c r="A21" s="42" t="s">
        <v>32</v>
      </c>
      <c r="B21" s="44" t="str">
        <f t="shared" si="0"/>
        <v>Newport News/Hampton, VA</v>
      </c>
      <c r="C21" s="12"/>
      <c r="D21" s="28" t="s">
        <v>16</v>
      </c>
      <c r="E21" s="31" t="s">
        <v>17</v>
      </c>
      <c r="F21" s="13"/>
      <c r="G21" s="215">
        <v>78.9361448661233</v>
      </c>
      <c r="H21" s="210">
        <v>81.883240628086099</v>
      </c>
      <c r="I21" s="210">
        <v>84.725657521624598</v>
      </c>
      <c r="J21" s="210">
        <v>79.973184363256706</v>
      </c>
      <c r="K21" s="210">
        <v>78.766597374429196</v>
      </c>
      <c r="L21" s="216">
        <v>81.030188954122195</v>
      </c>
      <c r="M21" s="210"/>
      <c r="N21" s="217">
        <v>100.559061602734</v>
      </c>
      <c r="O21" s="218">
        <v>103.164531275794</v>
      </c>
      <c r="P21" s="219">
        <v>101.898694639726</v>
      </c>
      <c r="Q21" s="210"/>
      <c r="R21" s="220">
        <v>87.551559377252403</v>
      </c>
      <c r="S21" s="193"/>
      <c r="T21" s="194">
        <v>4.0855679464009702</v>
      </c>
      <c r="U21" s="188">
        <v>15.288449154171399</v>
      </c>
      <c r="V21" s="188">
        <v>15.243260483036201</v>
      </c>
      <c r="W21" s="188">
        <v>8.0795161143159895</v>
      </c>
      <c r="X21" s="188">
        <v>7.3393316658687304</v>
      </c>
      <c r="Y21" s="195">
        <v>10.158572942723699</v>
      </c>
      <c r="Z21" s="188"/>
      <c r="AA21" s="196">
        <v>9.9459312294275897</v>
      </c>
      <c r="AB21" s="197">
        <v>5.0949083160372899</v>
      </c>
      <c r="AC21" s="198">
        <v>7.2590536863115203</v>
      </c>
      <c r="AD21" s="188"/>
      <c r="AE21" s="199">
        <v>8.6266535154011095</v>
      </c>
      <c r="AF21" s="35"/>
      <c r="AG21" s="215">
        <v>75.832387574641004</v>
      </c>
      <c r="AH21" s="210">
        <v>79.256611227111193</v>
      </c>
      <c r="AI21" s="210">
        <v>82.130405767465504</v>
      </c>
      <c r="AJ21" s="210">
        <v>81.501781767532194</v>
      </c>
      <c r="AK21" s="210">
        <v>81.773877663230195</v>
      </c>
      <c r="AL21" s="216">
        <v>80.276839971343506</v>
      </c>
      <c r="AM21" s="210"/>
      <c r="AN21" s="217">
        <v>100.622455875288</v>
      </c>
      <c r="AO21" s="218">
        <v>102.115421149943</v>
      </c>
      <c r="AP21" s="219">
        <v>101.377880974329</v>
      </c>
      <c r="AQ21" s="210"/>
      <c r="AR21" s="220">
        <v>87.078946038646194</v>
      </c>
      <c r="AS21" s="193"/>
      <c r="AT21" s="194">
        <v>3.7529515900241499</v>
      </c>
      <c r="AU21" s="188">
        <v>7.66100602411215</v>
      </c>
      <c r="AV21" s="188">
        <v>9.9863904054834407</v>
      </c>
      <c r="AW21" s="188">
        <v>8.9965065336269401</v>
      </c>
      <c r="AX21" s="188">
        <v>6.1410916639680204</v>
      </c>
      <c r="AY21" s="195">
        <v>7.4882419363641599</v>
      </c>
      <c r="AZ21" s="188"/>
      <c r="BA21" s="196">
        <v>11.0370283031531</v>
      </c>
      <c r="BB21" s="197">
        <v>7.7105190429390698</v>
      </c>
      <c r="BC21" s="198">
        <v>9.2436499294815704</v>
      </c>
      <c r="BD21" s="188"/>
      <c r="BE21" s="199">
        <v>7.8677006197025801</v>
      </c>
    </row>
    <row r="22" spans="1:57" x14ac:dyDescent="0.2">
      <c r="A22" s="43" t="s">
        <v>33</v>
      </c>
      <c r="B22" s="44" t="str">
        <f t="shared" si="0"/>
        <v>Chesapeake/Suffolk, VA</v>
      </c>
      <c r="C22" s="12"/>
      <c r="D22" s="29" t="s">
        <v>16</v>
      </c>
      <c r="E22" s="32" t="s">
        <v>17</v>
      </c>
      <c r="F22" s="12"/>
      <c r="G22" s="221">
        <v>85.430941112322699</v>
      </c>
      <c r="H22" s="222">
        <v>91.578094442060006</v>
      </c>
      <c r="I22" s="222">
        <v>93.216834769687907</v>
      </c>
      <c r="J22" s="222">
        <v>92.710473940311402</v>
      </c>
      <c r="K22" s="222">
        <v>88.379444220748397</v>
      </c>
      <c r="L22" s="223">
        <v>90.522749175234097</v>
      </c>
      <c r="M22" s="210"/>
      <c r="N22" s="224">
        <v>91.476783843581103</v>
      </c>
      <c r="O22" s="225">
        <v>91.453544652862305</v>
      </c>
      <c r="P22" s="226">
        <v>91.464847297297197</v>
      </c>
      <c r="Q22" s="210"/>
      <c r="R22" s="227">
        <v>90.774757348462003</v>
      </c>
      <c r="S22" s="193"/>
      <c r="T22" s="200">
        <v>10.0702025115667</v>
      </c>
      <c r="U22" s="201">
        <v>11.8057114315048</v>
      </c>
      <c r="V22" s="201">
        <v>11.6132666155163</v>
      </c>
      <c r="W22" s="201">
        <v>11.6596417038386</v>
      </c>
      <c r="X22" s="201">
        <v>10.213404490489101</v>
      </c>
      <c r="Y22" s="202">
        <v>11.183843462002001</v>
      </c>
      <c r="Z22" s="188"/>
      <c r="AA22" s="203">
        <v>9.5341182948021306</v>
      </c>
      <c r="AB22" s="204">
        <v>8.9635059688930596</v>
      </c>
      <c r="AC22" s="205">
        <v>9.2513083149062201</v>
      </c>
      <c r="AD22" s="188"/>
      <c r="AE22" s="206">
        <v>10.6181906420665</v>
      </c>
      <c r="AF22" s="36"/>
      <c r="AG22" s="221">
        <v>84.972087828145604</v>
      </c>
      <c r="AH22" s="222">
        <v>90.124344696011903</v>
      </c>
      <c r="AI22" s="222">
        <v>92.675771648623893</v>
      </c>
      <c r="AJ22" s="222">
        <v>92.484778594231898</v>
      </c>
      <c r="AK22" s="222">
        <v>89.458839576951902</v>
      </c>
      <c r="AL22" s="223">
        <v>90.188082614905795</v>
      </c>
      <c r="AM22" s="210"/>
      <c r="AN22" s="224">
        <v>95.711021367470906</v>
      </c>
      <c r="AO22" s="225">
        <v>95.883318181818098</v>
      </c>
      <c r="AP22" s="226">
        <v>95.797945387313604</v>
      </c>
      <c r="AQ22" s="210"/>
      <c r="AR22" s="227">
        <v>91.783054569329394</v>
      </c>
      <c r="AS22" s="193"/>
      <c r="AT22" s="200">
        <v>8.6009650592709193</v>
      </c>
      <c r="AU22" s="201">
        <v>9.92608378910057</v>
      </c>
      <c r="AV22" s="201">
        <v>10.870278007758399</v>
      </c>
      <c r="AW22" s="201">
        <v>10.5966224521865</v>
      </c>
      <c r="AX22" s="201">
        <v>11.124309663228701</v>
      </c>
      <c r="AY22" s="202">
        <v>10.3353899009714</v>
      </c>
      <c r="AZ22" s="188"/>
      <c r="BA22" s="203">
        <v>13.0425559815495</v>
      </c>
      <c r="BB22" s="204">
        <v>11.156521892516</v>
      </c>
      <c r="BC22" s="205">
        <v>12.0837520842513</v>
      </c>
      <c r="BD22" s="188"/>
      <c r="BE22" s="206">
        <v>10.833105993530999</v>
      </c>
    </row>
    <row r="23" spans="1:57" x14ac:dyDescent="0.2">
      <c r="A23" s="22" t="s">
        <v>43</v>
      </c>
      <c r="B23" s="44" t="str">
        <f t="shared" si="0"/>
        <v>Richmond CBD/Airport, VA</v>
      </c>
      <c r="C23" s="10"/>
      <c r="D23" s="27" t="s">
        <v>16</v>
      </c>
      <c r="E23" s="30" t="s">
        <v>17</v>
      </c>
      <c r="F23" s="3"/>
      <c r="G23" s="207">
        <v>133.619822812846</v>
      </c>
      <c r="H23" s="208">
        <v>139.48269416014401</v>
      </c>
      <c r="I23" s="208">
        <v>139.930225843339</v>
      </c>
      <c r="J23" s="208">
        <v>143.91899504045901</v>
      </c>
      <c r="K23" s="208">
        <v>145.40487451487701</v>
      </c>
      <c r="L23" s="209">
        <v>140.96702757619701</v>
      </c>
      <c r="M23" s="210"/>
      <c r="N23" s="211">
        <v>154.96364925373101</v>
      </c>
      <c r="O23" s="212">
        <v>147.47049726933</v>
      </c>
      <c r="P23" s="213">
        <v>151.487362314975</v>
      </c>
      <c r="Q23" s="210"/>
      <c r="R23" s="214">
        <v>144.157934800194</v>
      </c>
      <c r="S23" s="193"/>
      <c r="T23" s="185">
        <v>17.601496655269901</v>
      </c>
      <c r="U23" s="186">
        <v>17.199334384873101</v>
      </c>
      <c r="V23" s="186">
        <v>14.433431283580401</v>
      </c>
      <c r="W23" s="186">
        <v>13.020140448142699</v>
      </c>
      <c r="X23" s="186">
        <v>10.243856885383501</v>
      </c>
      <c r="Y23" s="187">
        <v>13.80967511807</v>
      </c>
      <c r="Z23" s="188"/>
      <c r="AA23" s="189">
        <v>7.1953799762211998</v>
      </c>
      <c r="AB23" s="190">
        <v>3.4923881147425799</v>
      </c>
      <c r="AC23" s="191">
        <v>5.5423862829698498</v>
      </c>
      <c r="AD23" s="188"/>
      <c r="AE23" s="192">
        <v>10.608031727493</v>
      </c>
      <c r="AF23" s="33"/>
      <c r="AG23" s="207">
        <v>128.01067851373099</v>
      </c>
      <c r="AH23" s="208">
        <v>135.44982994278399</v>
      </c>
      <c r="AI23" s="208">
        <v>141.520048332198</v>
      </c>
      <c r="AJ23" s="208">
        <v>144.71493476444499</v>
      </c>
      <c r="AK23" s="208">
        <v>142.54497263747899</v>
      </c>
      <c r="AL23" s="209">
        <v>139.27421832016299</v>
      </c>
      <c r="AM23" s="210"/>
      <c r="AN23" s="211">
        <v>168.20601474890199</v>
      </c>
      <c r="AO23" s="212">
        <v>162.02285824742199</v>
      </c>
      <c r="AP23" s="213">
        <v>165.20042126033499</v>
      </c>
      <c r="AQ23" s="210"/>
      <c r="AR23" s="214">
        <v>147.52981140543301</v>
      </c>
      <c r="AS23" s="193"/>
      <c r="AT23" s="185">
        <v>8.9004551473262694</v>
      </c>
      <c r="AU23" s="186">
        <v>12.318924730545801</v>
      </c>
      <c r="AV23" s="186">
        <v>12.870881375085601</v>
      </c>
      <c r="AW23" s="186">
        <v>15.575386460772901</v>
      </c>
      <c r="AX23" s="186">
        <v>12.358590452114401</v>
      </c>
      <c r="AY23" s="187">
        <v>12.7839632384662</v>
      </c>
      <c r="AZ23" s="188"/>
      <c r="BA23" s="189">
        <v>8.18440727402335</v>
      </c>
      <c r="BB23" s="190">
        <v>4.5062459645069204</v>
      </c>
      <c r="BC23" s="191">
        <v>6.4065922262798098</v>
      </c>
      <c r="BD23" s="188"/>
      <c r="BE23" s="192">
        <v>9.8095590085847597</v>
      </c>
    </row>
    <row r="24" spans="1:57" x14ac:dyDescent="0.2">
      <c r="A24" s="23" t="s">
        <v>44</v>
      </c>
      <c r="B24" s="44" t="str">
        <f t="shared" si="0"/>
        <v>Richmond North/Glen Allen, VA</v>
      </c>
      <c r="C24" s="11"/>
      <c r="D24" s="28" t="s">
        <v>16</v>
      </c>
      <c r="E24" s="31" t="s">
        <v>17</v>
      </c>
      <c r="F24" s="12"/>
      <c r="G24" s="215">
        <v>94.348236458075604</v>
      </c>
      <c r="H24" s="210">
        <v>102.282692862292</v>
      </c>
      <c r="I24" s="210">
        <v>106.863656814449</v>
      </c>
      <c r="J24" s="210">
        <v>103.971714146973</v>
      </c>
      <c r="K24" s="210">
        <v>99.717189809412602</v>
      </c>
      <c r="L24" s="216">
        <v>102.025740157771</v>
      </c>
      <c r="M24" s="210"/>
      <c r="N24" s="217">
        <v>113.17930580106</v>
      </c>
      <c r="O24" s="218">
        <v>116.55403675252199</v>
      </c>
      <c r="P24" s="219">
        <v>114.92124630695</v>
      </c>
      <c r="Q24" s="210"/>
      <c r="R24" s="220">
        <v>106.18654090259101</v>
      </c>
      <c r="S24" s="193"/>
      <c r="T24" s="194">
        <v>11.603996524049</v>
      </c>
      <c r="U24" s="188">
        <v>14.615690107995</v>
      </c>
      <c r="V24" s="188">
        <v>15.8467330665085</v>
      </c>
      <c r="W24" s="188">
        <v>13.235827679834101</v>
      </c>
      <c r="X24" s="188">
        <v>12.4412769240176</v>
      </c>
      <c r="Y24" s="195">
        <v>13.9049306764352</v>
      </c>
      <c r="Z24" s="188"/>
      <c r="AA24" s="196">
        <v>7.4095960933972798</v>
      </c>
      <c r="AB24" s="197">
        <v>6.00699257064805</v>
      </c>
      <c r="AC24" s="198">
        <v>6.6822631362347504</v>
      </c>
      <c r="AD24" s="188"/>
      <c r="AE24" s="199">
        <v>11.135315768438801</v>
      </c>
      <c r="AF24" s="34"/>
      <c r="AG24" s="215">
        <v>92.163905899472496</v>
      </c>
      <c r="AH24" s="210">
        <v>98.584202574690295</v>
      </c>
      <c r="AI24" s="210">
        <v>103.909408388893</v>
      </c>
      <c r="AJ24" s="210">
        <v>102.72221778554101</v>
      </c>
      <c r="AK24" s="210">
        <v>101.413094791714</v>
      </c>
      <c r="AL24" s="216">
        <v>100.286921555578</v>
      </c>
      <c r="AM24" s="210"/>
      <c r="AN24" s="217">
        <v>118.004331974637</v>
      </c>
      <c r="AO24" s="218">
        <v>118.458078876605</v>
      </c>
      <c r="AP24" s="219">
        <v>118.232397882564</v>
      </c>
      <c r="AQ24" s="210"/>
      <c r="AR24" s="220">
        <v>106.263399371088</v>
      </c>
      <c r="AS24" s="193"/>
      <c r="AT24" s="194">
        <v>11.5075516091366</v>
      </c>
      <c r="AU24" s="188">
        <v>13.022330073034</v>
      </c>
      <c r="AV24" s="188">
        <v>14.535932598309801</v>
      </c>
      <c r="AW24" s="188">
        <v>13.9132740740468</v>
      </c>
      <c r="AX24" s="188">
        <v>13.7006996790717</v>
      </c>
      <c r="AY24" s="195">
        <v>13.633471130335</v>
      </c>
      <c r="AZ24" s="188"/>
      <c r="BA24" s="196">
        <v>10.6104435251672</v>
      </c>
      <c r="BB24" s="197">
        <v>8.2289355596555005</v>
      </c>
      <c r="BC24" s="198">
        <v>9.3869283622890798</v>
      </c>
      <c r="BD24" s="188"/>
      <c r="BE24" s="199">
        <v>11.8801629008201</v>
      </c>
    </row>
    <row r="25" spans="1:57" x14ac:dyDescent="0.2">
      <c r="A25" s="24" t="s">
        <v>45</v>
      </c>
      <c r="B25" s="44" t="str">
        <f t="shared" si="0"/>
        <v>Richmond West/Midlothian, VA</v>
      </c>
      <c r="C25" s="12"/>
      <c r="D25" s="28" t="s">
        <v>16</v>
      </c>
      <c r="E25" s="31" t="s">
        <v>17</v>
      </c>
      <c r="F25" s="12"/>
      <c r="G25" s="215">
        <v>84.277328928571407</v>
      </c>
      <c r="H25" s="210">
        <v>92.373305603667802</v>
      </c>
      <c r="I25" s="210">
        <v>96.285285856303602</v>
      </c>
      <c r="J25" s="210">
        <v>94.430231023830501</v>
      </c>
      <c r="K25" s="210">
        <v>92.763988449848</v>
      </c>
      <c r="L25" s="216">
        <v>92.653974500814897</v>
      </c>
      <c r="M25" s="210"/>
      <c r="N25" s="217">
        <v>105.33231672897099</v>
      </c>
      <c r="O25" s="218">
        <v>109.760791589571</v>
      </c>
      <c r="P25" s="219">
        <v>107.663196148738</v>
      </c>
      <c r="Q25" s="210"/>
      <c r="R25" s="220">
        <v>97.384800746476898</v>
      </c>
      <c r="S25" s="193"/>
      <c r="T25" s="194">
        <v>0.48150801999994902</v>
      </c>
      <c r="U25" s="188">
        <v>5.6125822912993604</v>
      </c>
      <c r="V25" s="188">
        <v>6.5773250242416497</v>
      </c>
      <c r="W25" s="188">
        <v>6.3028269047430499</v>
      </c>
      <c r="X25" s="188">
        <v>7.3010176907744402</v>
      </c>
      <c r="Y25" s="195">
        <v>5.8264427187669101</v>
      </c>
      <c r="Z25" s="188"/>
      <c r="AA25" s="196">
        <v>4.5725811957523996</v>
      </c>
      <c r="AB25" s="197">
        <v>4.9908931802396497</v>
      </c>
      <c r="AC25" s="198">
        <v>4.7915896641617204</v>
      </c>
      <c r="AD25" s="188"/>
      <c r="AE25" s="199">
        <v>5.5540841991999601</v>
      </c>
      <c r="AF25" s="35"/>
      <c r="AG25" s="215">
        <v>85.151387932461503</v>
      </c>
      <c r="AH25" s="210">
        <v>88.498467850847405</v>
      </c>
      <c r="AI25" s="210">
        <v>92.042587291176801</v>
      </c>
      <c r="AJ25" s="210">
        <v>92.178364769026601</v>
      </c>
      <c r="AK25" s="210">
        <v>90.823231262651802</v>
      </c>
      <c r="AL25" s="216">
        <v>90.018824286320694</v>
      </c>
      <c r="AM25" s="210"/>
      <c r="AN25" s="217">
        <v>108.196670872765</v>
      </c>
      <c r="AO25" s="218">
        <v>109.42964224930201</v>
      </c>
      <c r="AP25" s="219">
        <v>108.81871337987801</v>
      </c>
      <c r="AQ25" s="210"/>
      <c r="AR25" s="220">
        <v>96.361907196976304</v>
      </c>
      <c r="AS25" s="193"/>
      <c r="AT25" s="194">
        <v>0.57529638816140105</v>
      </c>
      <c r="AU25" s="188">
        <v>0.83805029687338295</v>
      </c>
      <c r="AV25" s="188">
        <v>1.38313623937191</v>
      </c>
      <c r="AW25" s="188">
        <v>4.1527359059879796</v>
      </c>
      <c r="AX25" s="188">
        <v>2.1052275396183</v>
      </c>
      <c r="AY25" s="195">
        <v>1.97115316053017</v>
      </c>
      <c r="AZ25" s="188"/>
      <c r="BA25" s="196">
        <v>6.1616779733021296</v>
      </c>
      <c r="BB25" s="197">
        <v>3.9461009298610201</v>
      </c>
      <c r="BC25" s="198">
        <v>4.9853482675904299</v>
      </c>
      <c r="BD25" s="188"/>
      <c r="BE25" s="199">
        <v>3.4043620132548398</v>
      </c>
    </row>
    <row r="26" spans="1:57" x14ac:dyDescent="0.2">
      <c r="A26" s="24" t="s">
        <v>46</v>
      </c>
      <c r="B26" s="44" t="str">
        <f t="shared" si="0"/>
        <v>Petersburg/Chester, VA</v>
      </c>
      <c r="C26" s="12"/>
      <c r="D26" s="28" t="s">
        <v>16</v>
      </c>
      <c r="E26" s="31" t="s">
        <v>17</v>
      </c>
      <c r="F26" s="12"/>
      <c r="G26" s="215">
        <v>83.495230934478997</v>
      </c>
      <c r="H26" s="210">
        <v>87.566621533187899</v>
      </c>
      <c r="I26" s="210">
        <v>90.320542165158997</v>
      </c>
      <c r="J26" s="210">
        <v>88.282249570115596</v>
      </c>
      <c r="K26" s="210">
        <v>85.478568882646599</v>
      </c>
      <c r="L26" s="216">
        <v>87.178641072097903</v>
      </c>
      <c r="M26" s="210"/>
      <c r="N26" s="217">
        <v>88.958066076970795</v>
      </c>
      <c r="O26" s="218">
        <v>88.259391091245305</v>
      </c>
      <c r="P26" s="219">
        <v>88.607539993813702</v>
      </c>
      <c r="Q26" s="210"/>
      <c r="R26" s="220">
        <v>87.5897865165539</v>
      </c>
      <c r="S26" s="193"/>
      <c r="T26" s="194">
        <v>-2.75788979040327</v>
      </c>
      <c r="U26" s="188">
        <v>-0.40131873980336902</v>
      </c>
      <c r="V26" s="188">
        <v>-1.9808531134662399</v>
      </c>
      <c r="W26" s="188">
        <v>-0.499082656466664</v>
      </c>
      <c r="X26" s="188">
        <v>-0.68293331208825703</v>
      </c>
      <c r="Y26" s="195">
        <v>-1.15664458501026</v>
      </c>
      <c r="Z26" s="188"/>
      <c r="AA26" s="196">
        <v>0.56585021500945698</v>
      </c>
      <c r="AB26" s="197">
        <v>-2.2020588625321902</v>
      </c>
      <c r="AC26" s="198">
        <v>-0.84040787034039499</v>
      </c>
      <c r="AD26" s="188"/>
      <c r="AE26" s="199">
        <v>-1.05439803161653</v>
      </c>
      <c r="AF26" s="35"/>
      <c r="AG26" s="215">
        <v>82.843056540984904</v>
      </c>
      <c r="AH26" s="210">
        <v>86.482620532937503</v>
      </c>
      <c r="AI26" s="210">
        <v>88.088932758736703</v>
      </c>
      <c r="AJ26" s="210">
        <v>88.012917982693295</v>
      </c>
      <c r="AK26" s="210">
        <v>84.943714571428501</v>
      </c>
      <c r="AL26" s="216">
        <v>86.189310487644804</v>
      </c>
      <c r="AM26" s="210"/>
      <c r="AN26" s="217">
        <v>89.639216327831605</v>
      </c>
      <c r="AO26" s="218">
        <v>91.400209299758501</v>
      </c>
      <c r="AP26" s="219">
        <v>90.531345264224797</v>
      </c>
      <c r="AQ26" s="210"/>
      <c r="AR26" s="220">
        <v>87.447965648808506</v>
      </c>
      <c r="AS26" s="193"/>
      <c r="AT26" s="194">
        <v>-4.0485821728903097</v>
      </c>
      <c r="AU26" s="188">
        <v>-0.93108111894083301</v>
      </c>
      <c r="AV26" s="188">
        <v>-0.201332085804071</v>
      </c>
      <c r="AW26" s="188">
        <v>-1.25365887430234</v>
      </c>
      <c r="AX26" s="188">
        <v>-2.2303424308528101</v>
      </c>
      <c r="AY26" s="195">
        <v>-1.6193790486282</v>
      </c>
      <c r="AZ26" s="188"/>
      <c r="BA26" s="196">
        <v>-8.4992215979538006E-3</v>
      </c>
      <c r="BB26" s="197">
        <v>-0.28743421951324499</v>
      </c>
      <c r="BC26" s="198">
        <v>-0.14545970418637799</v>
      </c>
      <c r="BD26" s="188"/>
      <c r="BE26" s="199">
        <v>-1.17702574158593</v>
      </c>
    </row>
    <row r="27" spans="1:57" x14ac:dyDescent="0.2">
      <c r="A27" s="99" t="s">
        <v>99</v>
      </c>
      <c r="B27" s="45" t="s">
        <v>71</v>
      </c>
      <c r="C27" s="12"/>
      <c r="D27" s="28" t="s">
        <v>16</v>
      </c>
      <c r="E27" s="31" t="s">
        <v>17</v>
      </c>
      <c r="F27" s="12"/>
      <c r="G27" s="215">
        <v>92.394613109906302</v>
      </c>
      <c r="H27" s="210">
        <v>96.108729106913202</v>
      </c>
      <c r="I27" s="210">
        <v>96.945936310463196</v>
      </c>
      <c r="J27" s="210">
        <v>96.7708691216028</v>
      </c>
      <c r="K27" s="210">
        <v>98.264030396306197</v>
      </c>
      <c r="L27" s="216">
        <v>96.276518584952598</v>
      </c>
      <c r="M27" s="210"/>
      <c r="N27" s="217">
        <v>119.639503497696</v>
      </c>
      <c r="O27" s="218">
        <v>117.481883076374</v>
      </c>
      <c r="P27" s="219">
        <v>118.584250969794</v>
      </c>
      <c r="Q27" s="210"/>
      <c r="R27" s="220">
        <v>103.276249213599</v>
      </c>
      <c r="S27" s="193"/>
      <c r="T27" s="194">
        <v>-2.84163943995119E-2</v>
      </c>
      <c r="U27" s="188">
        <v>4.1326227752673903</v>
      </c>
      <c r="V27" s="188">
        <v>4.6298700787259097</v>
      </c>
      <c r="W27" s="188">
        <v>4.4527226605488597</v>
      </c>
      <c r="X27" s="188">
        <v>5.4642082844495903</v>
      </c>
      <c r="Y27" s="195">
        <v>3.91855032550201</v>
      </c>
      <c r="Z27" s="188"/>
      <c r="AA27" s="196">
        <v>9.1852144428584399</v>
      </c>
      <c r="AB27" s="197">
        <v>5.1826587590330897</v>
      </c>
      <c r="AC27" s="198">
        <v>7.1850888219726903</v>
      </c>
      <c r="AD27" s="188"/>
      <c r="AE27" s="199">
        <v>5.0612770867703096</v>
      </c>
      <c r="AF27" s="35"/>
      <c r="AG27" s="215">
        <v>99.445667139096898</v>
      </c>
      <c r="AH27" s="210">
        <v>98.778082191780797</v>
      </c>
      <c r="AI27" s="210">
        <v>100.044408226267</v>
      </c>
      <c r="AJ27" s="210">
        <v>99.968644101831799</v>
      </c>
      <c r="AK27" s="210">
        <v>102.414323317895</v>
      </c>
      <c r="AL27" s="216">
        <v>100.16966467753301</v>
      </c>
      <c r="AM27" s="210"/>
      <c r="AN27" s="217">
        <v>125.63990653251901</v>
      </c>
      <c r="AO27" s="218">
        <v>126.294824926639</v>
      </c>
      <c r="AP27" s="219">
        <v>125.97209137443799</v>
      </c>
      <c r="AQ27" s="210"/>
      <c r="AR27" s="220">
        <v>108.53440208000499</v>
      </c>
      <c r="AS27" s="193"/>
      <c r="AT27" s="194">
        <v>4.6886236422321996</v>
      </c>
      <c r="AU27" s="188">
        <v>3.9264159327338199</v>
      </c>
      <c r="AV27" s="188">
        <v>4.6956759178071303</v>
      </c>
      <c r="AW27" s="188">
        <v>3.9371270698777199</v>
      </c>
      <c r="AX27" s="188">
        <v>2.5529818298582501</v>
      </c>
      <c r="AY27" s="195">
        <v>3.9206984248535099</v>
      </c>
      <c r="AZ27" s="188"/>
      <c r="BA27" s="196">
        <v>6.7838438242101198</v>
      </c>
      <c r="BB27" s="197">
        <v>4.4669527332102597</v>
      </c>
      <c r="BC27" s="198">
        <v>5.5849373600592598</v>
      </c>
      <c r="BD27" s="188"/>
      <c r="BE27" s="199">
        <v>4.4433610898515798</v>
      </c>
    </row>
    <row r="28" spans="1:57" x14ac:dyDescent="0.2">
      <c r="A28" s="24" t="s">
        <v>48</v>
      </c>
      <c r="B28" s="44" t="str">
        <f t="shared" si="0"/>
        <v>Roanoke, VA</v>
      </c>
      <c r="C28" s="12"/>
      <c r="D28" s="28" t="s">
        <v>16</v>
      </c>
      <c r="E28" s="31" t="s">
        <v>17</v>
      </c>
      <c r="F28" s="12"/>
      <c r="G28" s="215">
        <v>94.125721083455304</v>
      </c>
      <c r="H28" s="210">
        <v>99.901465061655898</v>
      </c>
      <c r="I28" s="210">
        <v>98.787465003043195</v>
      </c>
      <c r="J28" s="210">
        <v>98.367789473684198</v>
      </c>
      <c r="K28" s="210">
        <v>92.664112980006294</v>
      </c>
      <c r="L28" s="216">
        <v>96.932412003751097</v>
      </c>
      <c r="M28" s="210"/>
      <c r="N28" s="217">
        <v>104.990658491069</v>
      </c>
      <c r="O28" s="218">
        <v>104.25511759705201</v>
      </c>
      <c r="P28" s="219">
        <v>104.63410302197801</v>
      </c>
      <c r="Q28" s="210"/>
      <c r="R28" s="220">
        <v>99.341361976369399</v>
      </c>
      <c r="S28" s="193"/>
      <c r="T28" s="194">
        <v>21.126624317259701</v>
      </c>
      <c r="U28" s="188">
        <v>20.436999405021801</v>
      </c>
      <c r="V28" s="188">
        <v>15.8169647873362</v>
      </c>
      <c r="W28" s="188">
        <v>13.2598044413291</v>
      </c>
      <c r="X28" s="188">
        <v>5.2780230193343298</v>
      </c>
      <c r="Y28" s="195">
        <v>14.560459434858201</v>
      </c>
      <c r="Z28" s="188"/>
      <c r="AA28" s="196">
        <v>13.0382117162203</v>
      </c>
      <c r="AB28" s="197">
        <v>6.4245435511279698</v>
      </c>
      <c r="AC28" s="198">
        <v>9.6042928401477301</v>
      </c>
      <c r="AD28" s="188"/>
      <c r="AE28" s="199">
        <v>12.612679578405499</v>
      </c>
      <c r="AF28" s="35"/>
      <c r="AG28" s="215">
        <v>92.260416390650093</v>
      </c>
      <c r="AH28" s="210">
        <v>97.272900408621098</v>
      </c>
      <c r="AI28" s="210">
        <v>102.876565715113</v>
      </c>
      <c r="AJ28" s="210">
        <v>100.75361044797</v>
      </c>
      <c r="AK28" s="210">
        <v>100.04340607616599</v>
      </c>
      <c r="AL28" s="216">
        <v>99.0051726203274</v>
      </c>
      <c r="AM28" s="210"/>
      <c r="AN28" s="217">
        <v>121.140663040193</v>
      </c>
      <c r="AO28" s="218">
        <v>121.157503965484</v>
      </c>
      <c r="AP28" s="219">
        <v>121.14887915557399</v>
      </c>
      <c r="AQ28" s="210"/>
      <c r="AR28" s="220">
        <v>106.348373024019</v>
      </c>
      <c r="AS28" s="193"/>
      <c r="AT28" s="194">
        <v>13.8826722904733</v>
      </c>
      <c r="AU28" s="188">
        <v>14.742368542687201</v>
      </c>
      <c r="AV28" s="188">
        <v>15.2383604956542</v>
      </c>
      <c r="AW28" s="188">
        <v>12.4919418260982</v>
      </c>
      <c r="AX28" s="188">
        <v>12.851220543277799</v>
      </c>
      <c r="AY28" s="195">
        <v>13.8412693916967</v>
      </c>
      <c r="AZ28" s="188"/>
      <c r="BA28" s="196">
        <v>16.878179931591699</v>
      </c>
      <c r="BB28" s="197">
        <v>11.327441874826</v>
      </c>
      <c r="BC28" s="198">
        <v>13.9604620863159</v>
      </c>
      <c r="BD28" s="188"/>
      <c r="BE28" s="199">
        <v>13.635097224473</v>
      </c>
    </row>
    <row r="29" spans="1:57" x14ac:dyDescent="0.2">
      <c r="A29" s="24" t="s">
        <v>49</v>
      </c>
      <c r="B29" s="44" t="str">
        <f t="shared" si="0"/>
        <v>Charlottesville, VA</v>
      </c>
      <c r="C29" s="12"/>
      <c r="D29" s="28" t="s">
        <v>16</v>
      </c>
      <c r="E29" s="31" t="s">
        <v>17</v>
      </c>
      <c r="F29" s="12"/>
      <c r="G29" s="215">
        <v>130.375065138092</v>
      </c>
      <c r="H29" s="210">
        <v>124.64493496557</v>
      </c>
      <c r="I29" s="210">
        <v>128.09079463364199</v>
      </c>
      <c r="J29" s="210">
        <v>127.433304882212</v>
      </c>
      <c r="K29" s="210">
        <v>133.900559186637</v>
      </c>
      <c r="L29" s="216">
        <v>128.81093042749299</v>
      </c>
      <c r="M29" s="210"/>
      <c r="N29" s="217">
        <v>187.52117596195399</v>
      </c>
      <c r="O29" s="218">
        <v>196.21979072630199</v>
      </c>
      <c r="P29" s="219">
        <v>191.984023157894</v>
      </c>
      <c r="Q29" s="210"/>
      <c r="R29" s="220">
        <v>145.60006434286299</v>
      </c>
      <c r="S29" s="193"/>
      <c r="T29" s="194">
        <v>-8.00877853693585</v>
      </c>
      <c r="U29" s="188">
        <v>7.1083040948199097</v>
      </c>
      <c r="V29" s="188">
        <v>5.9173611033157698</v>
      </c>
      <c r="W29" s="188">
        <v>4.6050112338172502</v>
      </c>
      <c r="X29" s="188">
        <v>3.9856896976083398</v>
      </c>
      <c r="Y29" s="195">
        <v>2.65783086338199</v>
      </c>
      <c r="Z29" s="188"/>
      <c r="AA29" s="196">
        <v>10.8030441068813</v>
      </c>
      <c r="AB29" s="197">
        <v>9.9910406384133505</v>
      </c>
      <c r="AC29" s="198">
        <v>10.404438731059299</v>
      </c>
      <c r="AD29" s="188"/>
      <c r="AE29" s="199">
        <v>3.3023614645413701</v>
      </c>
      <c r="AF29" s="35"/>
      <c r="AG29" s="215">
        <v>138.945937036614</v>
      </c>
      <c r="AH29" s="210">
        <v>132.26096273291901</v>
      </c>
      <c r="AI29" s="210">
        <v>133.680061981667</v>
      </c>
      <c r="AJ29" s="210">
        <v>135.190032461985</v>
      </c>
      <c r="AK29" s="210">
        <v>153.15623645400399</v>
      </c>
      <c r="AL29" s="216">
        <v>138.929179783683</v>
      </c>
      <c r="AM29" s="210"/>
      <c r="AN29" s="217">
        <v>275.90704214900501</v>
      </c>
      <c r="AO29" s="218">
        <v>280.57632703185402</v>
      </c>
      <c r="AP29" s="219">
        <v>278.23821455112898</v>
      </c>
      <c r="AQ29" s="210"/>
      <c r="AR29" s="220">
        <v>184.795715264439</v>
      </c>
      <c r="AS29" s="193"/>
      <c r="AT29" s="194">
        <v>4.3267220482664204</v>
      </c>
      <c r="AU29" s="188">
        <v>11.681051825313499</v>
      </c>
      <c r="AV29" s="188">
        <v>10.203470796349301</v>
      </c>
      <c r="AW29" s="188">
        <v>7.5725745463115102</v>
      </c>
      <c r="AX29" s="188">
        <v>7.7340903702146102</v>
      </c>
      <c r="AY29" s="195">
        <v>8.0814133761956697</v>
      </c>
      <c r="AZ29" s="188"/>
      <c r="BA29" s="196">
        <v>25.238309361349199</v>
      </c>
      <c r="BB29" s="197">
        <v>21.6715520112907</v>
      </c>
      <c r="BC29" s="198">
        <v>23.381206601762301</v>
      </c>
      <c r="BD29" s="188"/>
      <c r="BE29" s="199">
        <v>13.788771401238</v>
      </c>
    </row>
    <row r="30" spans="1:57" x14ac:dyDescent="0.2">
      <c r="A30" s="24" t="s">
        <v>50</v>
      </c>
      <c r="B30" s="46" t="s">
        <v>73</v>
      </c>
      <c r="C30" s="12"/>
      <c r="D30" s="28" t="s">
        <v>16</v>
      </c>
      <c r="E30" s="31" t="s">
        <v>17</v>
      </c>
      <c r="F30" s="12"/>
      <c r="G30" s="215">
        <v>90.006138842975204</v>
      </c>
      <c r="H30" s="210">
        <v>98.069097818092601</v>
      </c>
      <c r="I30" s="210">
        <v>101.177013228127</v>
      </c>
      <c r="J30" s="210">
        <v>100.551420534458</v>
      </c>
      <c r="K30" s="210">
        <v>94.704363122752895</v>
      </c>
      <c r="L30" s="216">
        <v>97.378803453737206</v>
      </c>
      <c r="M30" s="210"/>
      <c r="N30" s="217">
        <v>100.44783512544799</v>
      </c>
      <c r="O30" s="218">
        <v>99.613173880030303</v>
      </c>
      <c r="P30" s="219">
        <v>100.042507374631</v>
      </c>
      <c r="Q30" s="210"/>
      <c r="R30" s="220">
        <v>98.160928218268396</v>
      </c>
      <c r="S30" s="193"/>
      <c r="T30" s="194">
        <v>9.0240411358854509</v>
      </c>
      <c r="U30" s="188">
        <v>14.2469461325637</v>
      </c>
      <c r="V30" s="188">
        <v>14.298632523209299</v>
      </c>
      <c r="W30" s="188">
        <v>13.2806915948025</v>
      </c>
      <c r="X30" s="188">
        <v>8.4706947747962804</v>
      </c>
      <c r="Y30" s="195">
        <v>12.1382377575775</v>
      </c>
      <c r="Z30" s="188"/>
      <c r="AA30" s="196">
        <v>5.6808934443365198</v>
      </c>
      <c r="AB30" s="197">
        <v>1.8785944383045801</v>
      </c>
      <c r="AC30" s="198">
        <v>3.7520835066148601</v>
      </c>
      <c r="AD30" s="188"/>
      <c r="AE30" s="199">
        <v>9.0503167667595097</v>
      </c>
      <c r="AF30" s="35"/>
      <c r="AG30" s="215">
        <v>90.9846192249111</v>
      </c>
      <c r="AH30" s="210">
        <v>96.758038648613095</v>
      </c>
      <c r="AI30" s="210">
        <v>101.96895160336</v>
      </c>
      <c r="AJ30" s="210">
        <v>100.362170684269</v>
      </c>
      <c r="AK30" s="210">
        <v>96.536350069558594</v>
      </c>
      <c r="AL30" s="216">
        <v>97.768142345043302</v>
      </c>
      <c r="AM30" s="210"/>
      <c r="AN30" s="217">
        <v>102.347356737845</v>
      </c>
      <c r="AO30" s="218">
        <v>103.268655887435</v>
      </c>
      <c r="AP30" s="219">
        <v>102.802750899884</v>
      </c>
      <c r="AQ30" s="210"/>
      <c r="AR30" s="220">
        <v>99.275439692411595</v>
      </c>
      <c r="AS30" s="193"/>
      <c r="AT30" s="194">
        <v>9.10682569503434</v>
      </c>
      <c r="AU30" s="188">
        <v>10.735684952424799</v>
      </c>
      <c r="AV30" s="188">
        <v>14.3113737134861</v>
      </c>
      <c r="AW30" s="188">
        <v>11.7284449612666</v>
      </c>
      <c r="AX30" s="188">
        <v>9.50134676419591</v>
      </c>
      <c r="AY30" s="195">
        <v>11.334830583127999</v>
      </c>
      <c r="AZ30" s="188"/>
      <c r="BA30" s="196">
        <v>2.6828434136664101</v>
      </c>
      <c r="BB30" s="197">
        <v>-1.85948281547173</v>
      </c>
      <c r="BC30" s="198">
        <v>0.245530065352668</v>
      </c>
      <c r="BD30" s="188"/>
      <c r="BE30" s="199">
        <v>7.0099791260320403</v>
      </c>
    </row>
    <row r="31" spans="1:57" x14ac:dyDescent="0.2">
      <c r="A31" s="24" t="s">
        <v>51</v>
      </c>
      <c r="B31" s="44" t="str">
        <f t="shared" si="0"/>
        <v>Staunton &amp; Harrisonburg, VA</v>
      </c>
      <c r="C31" s="12"/>
      <c r="D31" s="28" t="s">
        <v>16</v>
      </c>
      <c r="E31" s="31" t="s">
        <v>17</v>
      </c>
      <c r="F31" s="12"/>
      <c r="G31" s="215">
        <v>91.024394954670797</v>
      </c>
      <c r="H31" s="210">
        <v>92.440020188425294</v>
      </c>
      <c r="I31" s="210">
        <v>93.167526366251096</v>
      </c>
      <c r="J31" s="210">
        <v>94.840223747016694</v>
      </c>
      <c r="K31" s="210">
        <v>96.472518587360497</v>
      </c>
      <c r="L31" s="216">
        <v>93.737648836903603</v>
      </c>
      <c r="M31" s="210"/>
      <c r="N31" s="217">
        <v>125.55573351278601</v>
      </c>
      <c r="O31" s="218">
        <v>135.44055005213701</v>
      </c>
      <c r="P31" s="219">
        <v>130.577340749569</v>
      </c>
      <c r="Q31" s="210"/>
      <c r="R31" s="220">
        <v>105.95498440862499</v>
      </c>
      <c r="S31" s="193"/>
      <c r="T31" s="194">
        <v>3.93011513526017</v>
      </c>
      <c r="U31" s="188">
        <v>4.0510029438287596</v>
      </c>
      <c r="V31" s="188">
        <v>5.3605066523243199</v>
      </c>
      <c r="W31" s="188">
        <v>6.4638569722523096</v>
      </c>
      <c r="X31" s="188">
        <v>8.3415153480002093</v>
      </c>
      <c r="Y31" s="195">
        <v>5.7448164461707201</v>
      </c>
      <c r="Z31" s="188"/>
      <c r="AA31" s="196">
        <v>13.0690298153085</v>
      </c>
      <c r="AB31" s="197">
        <v>14.580130305784699</v>
      </c>
      <c r="AC31" s="198">
        <v>13.9226150514887</v>
      </c>
      <c r="AD31" s="188"/>
      <c r="AE31" s="199">
        <v>8.8331525935775197</v>
      </c>
      <c r="AF31" s="35"/>
      <c r="AG31" s="215">
        <v>93.039872107780894</v>
      </c>
      <c r="AH31" s="210">
        <v>92.571304166318697</v>
      </c>
      <c r="AI31" s="210">
        <v>94.317494351558906</v>
      </c>
      <c r="AJ31" s="210">
        <v>95.8955284204512</v>
      </c>
      <c r="AK31" s="210">
        <v>96.694879999999998</v>
      </c>
      <c r="AL31" s="216">
        <v>94.6339139908074</v>
      </c>
      <c r="AM31" s="210"/>
      <c r="AN31" s="217">
        <v>124.95097257633201</v>
      </c>
      <c r="AO31" s="218">
        <v>129.587348348348</v>
      </c>
      <c r="AP31" s="219">
        <v>127.309460144816</v>
      </c>
      <c r="AQ31" s="210"/>
      <c r="AR31" s="220">
        <v>105.820250920425</v>
      </c>
      <c r="AS31" s="193"/>
      <c r="AT31" s="194">
        <v>-3.5492615076070697E-2</v>
      </c>
      <c r="AU31" s="188">
        <v>2.0779489605007901</v>
      </c>
      <c r="AV31" s="188">
        <v>4.4309369072682498</v>
      </c>
      <c r="AW31" s="188">
        <v>5.7115608003854099</v>
      </c>
      <c r="AX31" s="188">
        <v>4.8869234368687797</v>
      </c>
      <c r="AY31" s="195">
        <v>3.61857264037066</v>
      </c>
      <c r="AZ31" s="188"/>
      <c r="BA31" s="196">
        <v>-1.43289473157896</v>
      </c>
      <c r="BB31" s="197">
        <v>-1.87678707553034</v>
      </c>
      <c r="BC31" s="198">
        <v>-1.6740754455061799</v>
      </c>
      <c r="BD31" s="188"/>
      <c r="BE31" s="199">
        <v>0.76554328575042097</v>
      </c>
    </row>
    <row r="32" spans="1:57" x14ac:dyDescent="0.2">
      <c r="A32" s="24" t="s">
        <v>52</v>
      </c>
      <c r="B32" s="44" t="str">
        <f t="shared" si="0"/>
        <v>Blacksburg &amp; Wytheville, VA</v>
      </c>
      <c r="C32" s="12"/>
      <c r="D32" s="28" t="s">
        <v>16</v>
      </c>
      <c r="E32" s="31" t="s">
        <v>17</v>
      </c>
      <c r="F32" s="12"/>
      <c r="G32" s="215">
        <v>87.290367216604494</v>
      </c>
      <c r="H32" s="210">
        <v>88.594845319405295</v>
      </c>
      <c r="I32" s="210">
        <v>89.794188919888398</v>
      </c>
      <c r="J32" s="210">
        <v>88.991088303640495</v>
      </c>
      <c r="K32" s="210">
        <v>91.610439984561907</v>
      </c>
      <c r="L32" s="216">
        <v>89.374475518672099</v>
      </c>
      <c r="M32" s="210"/>
      <c r="N32" s="217">
        <v>98.957634452082402</v>
      </c>
      <c r="O32" s="218">
        <v>99.084059945503995</v>
      </c>
      <c r="P32" s="219">
        <v>99.0171828877005</v>
      </c>
      <c r="Q32" s="210"/>
      <c r="R32" s="220">
        <v>92.069821225710001</v>
      </c>
      <c r="S32" s="193"/>
      <c r="T32" s="194">
        <v>5.0237701553608298</v>
      </c>
      <c r="U32" s="188">
        <v>7.1211163287872896</v>
      </c>
      <c r="V32" s="188">
        <v>6.2287321355577401</v>
      </c>
      <c r="W32" s="188">
        <v>6.1353874630698702</v>
      </c>
      <c r="X32" s="188">
        <v>5.8723680242899396</v>
      </c>
      <c r="Y32" s="195">
        <v>6.0856857608508603</v>
      </c>
      <c r="Z32" s="188"/>
      <c r="AA32" s="196">
        <v>6.00652592432108</v>
      </c>
      <c r="AB32" s="197">
        <v>6.1560908491793596</v>
      </c>
      <c r="AC32" s="198">
        <v>6.0768519000948604</v>
      </c>
      <c r="AD32" s="188"/>
      <c r="AE32" s="199">
        <v>5.8291873718048803</v>
      </c>
      <c r="AF32" s="35"/>
      <c r="AG32" s="215">
        <v>89.279463095531895</v>
      </c>
      <c r="AH32" s="210">
        <v>88.722387634736606</v>
      </c>
      <c r="AI32" s="210">
        <v>91.483805732484001</v>
      </c>
      <c r="AJ32" s="210">
        <v>91.018828075851502</v>
      </c>
      <c r="AK32" s="210">
        <v>94.196360587382102</v>
      </c>
      <c r="AL32" s="216">
        <v>91.084674912843894</v>
      </c>
      <c r="AM32" s="210"/>
      <c r="AN32" s="217">
        <v>150.114505970029</v>
      </c>
      <c r="AO32" s="218">
        <v>154.054685258321</v>
      </c>
      <c r="AP32" s="219">
        <v>152.078895764686</v>
      </c>
      <c r="AQ32" s="210"/>
      <c r="AR32" s="220">
        <v>111.14761925532299</v>
      </c>
      <c r="AS32" s="193"/>
      <c r="AT32" s="194">
        <v>4.7098069276520702</v>
      </c>
      <c r="AU32" s="188">
        <v>4.7009292608734299</v>
      </c>
      <c r="AV32" s="188">
        <v>7.8051101637815297</v>
      </c>
      <c r="AW32" s="188">
        <v>4.4195873560671597</v>
      </c>
      <c r="AX32" s="188">
        <v>5.04583642119439</v>
      </c>
      <c r="AY32" s="195">
        <v>5.3554120697249097</v>
      </c>
      <c r="AZ32" s="188"/>
      <c r="BA32" s="196">
        <v>13.675768137272399</v>
      </c>
      <c r="BB32" s="197">
        <v>13.563320285063099</v>
      </c>
      <c r="BC32" s="198">
        <v>13.6086542953372</v>
      </c>
      <c r="BD32" s="188"/>
      <c r="BE32" s="199">
        <v>7.95285528272756</v>
      </c>
    </row>
    <row r="33" spans="1:64" x14ac:dyDescent="0.2">
      <c r="A33" s="24" t="s">
        <v>53</v>
      </c>
      <c r="B33" s="44" t="str">
        <f t="shared" si="0"/>
        <v>Lynchburg, VA</v>
      </c>
      <c r="C33" s="12"/>
      <c r="D33" s="28" t="s">
        <v>16</v>
      </c>
      <c r="E33" s="31" t="s">
        <v>17</v>
      </c>
      <c r="F33" s="12"/>
      <c r="G33" s="215">
        <v>94.384546263345101</v>
      </c>
      <c r="H33" s="210">
        <v>101.63986572890001</v>
      </c>
      <c r="I33" s="210">
        <v>102.859808114035</v>
      </c>
      <c r="J33" s="210">
        <v>101.66409036144501</v>
      </c>
      <c r="K33" s="210">
        <v>99.943296364756605</v>
      </c>
      <c r="L33" s="216">
        <v>100.53106221937099</v>
      </c>
      <c r="M33" s="210"/>
      <c r="N33" s="217">
        <v>140.63957069528601</v>
      </c>
      <c r="O33" s="218">
        <v>142.15629712999399</v>
      </c>
      <c r="P33" s="219">
        <v>141.32712755102</v>
      </c>
      <c r="Q33" s="210"/>
      <c r="R33" s="220">
        <v>114.181986342296</v>
      </c>
      <c r="S33" s="193"/>
      <c r="T33" s="194">
        <v>2.0903485507342001</v>
      </c>
      <c r="U33" s="188">
        <v>4.9685251081771096</v>
      </c>
      <c r="V33" s="188">
        <v>1.9019818095347301</v>
      </c>
      <c r="W33" s="188">
        <v>1.18933264712147</v>
      </c>
      <c r="X33" s="188">
        <v>-0.74700011395899701</v>
      </c>
      <c r="Y33" s="195">
        <v>1.77187029211665</v>
      </c>
      <c r="Z33" s="188"/>
      <c r="AA33" s="196">
        <v>20.868650373484002</v>
      </c>
      <c r="AB33" s="197">
        <v>17.873401812704</v>
      </c>
      <c r="AC33" s="198">
        <v>19.310558051256301</v>
      </c>
      <c r="AD33" s="188"/>
      <c r="AE33" s="199">
        <v>8.2986796427454106</v>
      </c>
      <c r="AF33" s="35"/>
      <c r="AG33" s="215">
        <v>96.258075933075901</v>
      </c>
      <c r="AH33" s="210">
        <v>101.41356636438501</v>
      </c>
      <c r="AI33" s="210">
        <v>103.89465443685999</v>
      </c>
      <c r="AJ33" s="210">
        <v>103.991236081747</v>
      </c>
      <c r="AK33" s="210">
        <v>107.939002195992</v>
      </c>
      <c r="AL33" s="216">
        <v>103.256908214063</v>
      </c>
      <c r="AM33" s="210"/>
      <c r="AN33" s="217">
        <v>132.28634482758599</v>
      </c>
      <c r="AO33" s="218">
        <v>131.47332656285201</v>
      </c>
      <c r="AP33" s="219">
        <v>131.886002111463</v>
      </c>
      <c r="AQ33" s="210"/>
      <c r="AR33" s="220">
        <v>113.533506392484</v>
      </c>
      <c r="AS33" s="193"/>
      <c r="AT33" s="194">
        <v>-0.239548330135333</v>
      </c>
      <c r="AU33" s="188">
        <v>3.4744618047327598</v>
      </c>
      <c r="AV33" s="188">
        <v>3.8063270616293798</v>
      </c>
      <c r="AW33" s="188">
        <v>2.6143509287706501</v>
      </c>
      <c r="AX33" s="188">
        <v>-1.41072182194155</v>
      </c>
      <c r="AY33" s="195">
        <v>1.57135708454031</v>
      </c>
      <c r="AZ33" s="188"/>
      <c r="BA33" s="196">
        <v>2.6792071173365501</v>
      </c>
      <c r="BB33" s="197">
        <v>0.59126974395264698</v>
      </c>
      <c r="BC33" s="198">
        <v>1.6331047410217301</v>
      </c>
      <c r="BD33" s="188"/>
      <c r="BE33" s="199">
        <v>1.5542032556038601</v>
      </c>
    </row>
    <row r="34" spans="1:64" x14ac:dyDescent="0.2">
      <c r="A34" s="24" t="s">
        <v>78</v>
      </c>
      <c r="B34" s="44" t="str">
        <f t="shared" si="0"/>
        <v>Central Virginia</v>
      </c>
      <c r="C34" s="12"/>
      <c r="D34" s="28" t="s">
        <v>16</v>
      </c>
      <c r="E34" s="31" t="s">
        <v>17</v>
      </c>
      <c r="F34" s="12"/>
      <c r="G34" s="215">
        <v>103.235773262032</v>
      </c>
      <c r="H34" s="210">
        <v>107.563683512108</v>
      </c>
      <c r="I34" s="210">
        <v>110.06039655609</v>
      </c>
      <c r="J34" s="210">
        <v>110.517105839053</v>
      </c>
      <c r="K34" s="210">
        <v>110.62960055686401</v>
      </c>
      <c r="L34" s="216">
        <v>108.72477746640401</v>
      </c>
      <c r="M34" s="210"/>
      <c r="N34" s="217">
        <v>128.33224534501599</v>
      </c>
      <c r="O34" s="218">
        <v>128.33744429947799</v>
      </c>
      <c r="P34" s="219">
        <v>128.334834557904</v>
      </c>
      <c r="Q34" s="210"/>
      <c r="R34" s="220">
        <v>114.73063137188799</v>
      </c>
      <c r="S34" s="193"/>
      <c r="T34" s="194">
        <v>5.7921813945496003</v>
      </c>
      <c r="U34" s="188">
        <v>10.2607281099343</v>
      </c>
      <c r="V34" s="188">
        <v>8.7098701022115108</v>
      </c>
      <c r="W34" s="188">
        <v>8.3503588734856908</v>
      </c>
      <c r="X34" s="188">
        <v>7.6873218757622404</v>
      </c>
      <c r="Y34" s="195">
        <v>8.3098258788297308</v>
      </c>
      <c r="Z34" s="188"/>
      <c r="AA34" s="196">
        <v>8.2157710659555399</v>
      </c>
      <c r="AB34" s="197">
        <v>5.2803142128828604</v>
      </c>
      <c r="AC34" s="198">
        <v>6.7040327414682297</v>
      </c>
      <c r="AD34" s="188"/>
      <c r="AE34" s="199">
        <v>7.5681878497767503</v>
      </c>
      <c r="AF34" s="35"/>
      <c r="AG34" s="215">
        <v>102.968708874477</v>
      </c>
      <c r="AH34" s="210">
        <v>106.269622880105</v>
      </c>
      <c r="AI34" s="210">
        <v>109.958326707306</v>
      </c>
      <c r="AJ34" s="210">
        <v>111.02725763858</v>
      </c>
      <c r="AK34" s="210">
        <v>113.574594013517</v>
      </c>
      <c r="AL34" s="216">
        <v>109.12230672077099</v>
      </c>
      <c r="AM34" s="210"/>
      <c r="AN34" s="217">
        <v>147.18161053414099</v>
      </c>
      <c r="AO34" s="218">
        <v>146.49713831514299</v>
      </c>
      <c r="AP34" s="219">
        <v>146.83953255124601</v>
      </c>
      <c r="AQ34" s="210"/>
      <c r="AR34" s="220">
        <v>121.390016805767</v>
      </c>
      <c r="AS34" s="193"/>
      <c r="AT34" s="194">
        <v>5.8139994054879303</v>
      </c>
      <c r="AU34" s="188">
        <v>8.6821922911193905</v>
      </c>
      <c r="AV34" s="188">
        <v>8.9521345057110402</v>
      </c>
      <c r="AW34" s="188">
        <v>9.3127373567171094</v>
      </c>
      <c r="AX34" s="188">
        <v>8.4292333496852692</v>
      </c>
      <c r="AY34" s="195">
        <v>8.41850871770278</v>
      </c>
      <c r="AZ34" s="188"/>
      <c r="BA34" s="196">
        <v>12.573548639706701</v>
      </c>
      <c r="BB34" s="197">
        <v>9.3167281125845296</v>
      </c>
      <c r="BC34" s="198">
        <v>10.904918123543901</v>
      </c>
      <c r="BD34" s="188"/>
      <c r="BE34" s="199">
        <v>9.2493589266110501</v>
      </c>
    </row>
    <row r="35" spans="1:64" x14ac:dyDescent="0.2">
      <c r="A35" s="24" t="s">
        <v>79</v>
      </c>
      <c r="B35" s="44" t="str">
        <f t="shared" si="0"/>
        <v>Chesapeake Bay</v>
      </c>
      <c r="C35" s="12"/>
      <c r="D35" s="28" t="s">
        <v>16</v>
      </c>
      <c r="E35" s="31" t="s">
        <v>17</v>
      </c>
      <c r="F35" s="12"/>
      <c r="G35" s="215">
        <v>90.678487394957898</v>
      </c>
      <c r="H35" s="210">
        <v>88.823185419968297</v>
      </c>
      <c r="I35" s="210">
        <v>89.332334337349295</v>
      </c>
      <c r="J35" s="210">
        <v>91.242034700315401</v>
      </c>
      <c r="K35" s="210">
        <v>92.515858951175403</v>
      </c>
      <c r="L35" s="216">
        <v>90.444820824881603</v>
      </c>
      <c r="M35" s="210"/>
      <c r="N35" s="217">
        <v>120.480553633217</v>
      </c>
      <c r="O35" s="218">
        <v>130.92536231884</v>
      </c>
      <c r="P35" s="219">
        <v>125.582796460176</v>
      </c>
      <c r="Q35" s="210"/>
      <c r="R35" s="220">
        <v>100.157617416829</v>
      </c>
      <c r="S35" s="193"/>
      <c r="T35" s="194">
        <v>0.454030933567317</v>
      </c>
      <c r="U35" s="188">
        <v>-3.9439632890458198</v>
      </c>
      <c r="V35" s="188">
        <v>-3.66987321973938</v>
      </c>
      <c r="W35" s="188">
        <v>-5.4829494998544996</v>
      </c>
      <c r="X35" s="188">
        <v>-7.0798432733359604</v>
      </c>
      <c r="Y35" s="195">
        <v>-4.3237563221955</v>
      </c>
      <c r="Z35" s="188"/>
      <c r="AA35" s="196">
        <v>6.4908214167557698</v>
      </c>
      <c r="AB35" s="197">
        <v>11.279097485285201</v>
      </c>
      <c r="AC35" s="198">
        <v>8.7636881449423605</v>
      </c>
      <c r="AD35" s="188"/>
      <c r="AE35" s="199">
        <v>-9.11960901588596E-2</v>
      </c>
      <c r="AF35" s="35"/>
      <c r="AG35" s="215">
        <v>97.972903846153798</v>
      </c>
      <c r="AH35" s="210">
        <v>96.318151062155707</v>
      </c>
      <c r="AI35" s="210">
        <v>98.038719266054997</v>
      </c>
      <c r="AJ35" s="210">
        <v>98.8256970362239</v>
      </c>
      <c r="AK35" s="210">
        <v>103.171949760765</v>
      </c>
      <c r="AL35" s="216">
        <v>98.873988719415294</v>
      </c>
      <c r="AM35" s="210"/>
      <c r="AN35" s="217">
        <v>128.000702066999</v>
      </c>
      <c r="AO35" s="218">
        <v>131.944257285003</v>
      </c>
      <c r="AP35" s="219">
        <v>129.97528647686801</v>
      </c>
      <c r="AQ35" s="210"/>
      <c r="AR35" s="220">
        <v>108.473576449912</v>
      </c>
      <c r="AS35" s="193"/>
      <c r="AT35" s="194">
        <v>1.25863477485057</v>
      </c>
      <c r="AU35" s="188">
        <v>-0.51744855556262803</v>
      </c>
      <c r="AV35" s="188">
        <v>-1.0825262285347499</v>
      </c>
      <c r="AW35" s="188">
        <v>-1.8206423409952499</v>
      </c>
      <c r="AX35" s="188">
        <v>0.74008556012189597</v>
      </c>
      <c r="AY35" s="195">
        <v>-0.41435171691049799</v>
      </c>
      <c r="AZ35" s="188"/>
      <c r="BA35" s="196">
        <v>4.2628627985771796</v>
      </c>
      <c r="BB35" s="197">
        <v>7.8775335201974404</v>
      </c>
      <c r="BC35" s="198">
        <v>6.0737133622197197</v>
      </c>
      <c r="BD35" s="188"/>
      <c r="BE35" s="199">
        <v>1.90510396569853</v>
      </c>
    </row>
    <row r="36" spans="1:64" x14ac:dyDescent="0.2">
      <c r="A36" s="24" t="s">
        <v>80</v>
      </c>
      <c r="B36" s="44" t="str">
        <f t="shared" si="0"/>
        <v>Coastal Virginia - Eastern Shore</v>
      </c>
      <c r="C36" s="12"/>
      <c r="D36" s="28" t="s">
        <v>16</v>
      </c>
      <c r="E36" s="31" t="s">
        <v>17</v>
      </c>
      <c r="F36" s="12"/>
      <c r="G36" s="215">
        <v>102.423917137476</v>
      </c>
      <c r="H36" s="210">
        <v>104.11962481962399</v>
      </c>
      <c r="I36" s="210">
        <v>103.82210095497901</v>
      </c>
      <c r="J36" s="210">
        <v>103.016995884773</v>
      </c>
      <c r="K36" s="210">
        <v>103.16422451994001</v>
      </c>
      <c r="L36" s="216">
        <v>103.35568539994</v>
      </c>
      <c r="M36" s="210"/>
      <c r="N36" s="217">
        <v>119.62637931034401</v>
      </c>
      <c r="O36" s="218">
        <v>118.77842896174801</v>
      </c>
      <c r="P36" s="219">
        <v>119.20868102288</v>
      </c>
      <c r="Q36" s="210"/>
      <c r="R36" s="220">
        <v>108.213914209115</v>
      </c>
      <c r="S36" s="193"/>
      <c r="T36" s="194">
        <v>6.7152676955345303</v>
      </c>
      <c r="U36" s="188">
        <v>7.78803961659741</v>
      </c>
      <c r="V36" s="188">
        <v>7.0477990455694401</v>
      </c>
      <c r="W36" s="188">
        <v>7.3668280104182502</v>
      </c>
      <c r="X36" s="188">
        <v>6.4000302303846199</v>
      </c>
      <c r="Y36" s="195">
        <v>7.0822484719211802</v>
      </c>
      <c r="Z36" s="188"/>
      <c r="AA36" s="196">
        <v>11.6747123910543</v>
      </c>
      <c r="AB36" s="197">
        <v>7.5809334879593102</v>
      </c>
      <c r="AC36" s="198">
        <v>9.6057280144220805</v>
      </c>
      <c r="AD36" s="188"/>
      <c r="AE36" s="199">
        <v>7.8836392195001102</v>
      </c>
      <c r="AF36" s="35"/>
      <c r="AG36" s="215">
        <v>110.27198635633999</v>
      </c>
      <c r="AH36" s="210">
        <v>108.11645472703</v>
      </c>
      <c r="AI36" s="210">
        <v>108.044671693371</v>
      </c>
      <c r="AJ36" s="210">
        <v>107.83528866934201</v>
      </c>
      <c r="AK36" s="210">
        <v>109.53070700427401</v>
      </c>
      <c r="AL36" s="216">
        <v>108.68689016645401</v>
      </c>
      <c r="AM36" s="210"/>
      <c r="AN36" s="217">
        <v>128.25631147540901</v>
      </c>
      <c r="AO36" s="218">
        <v>128.73438007276701</v>
      </c>
      <c r="AP36" s="219">
        <v>128.500715409929</v>
      </c>
      <c r="AQ36" s="210"/>
      <c r="AR36" s="220">
        <v>114.99629533442599</v>
      </c>
      <c r="AS36" s="193"/>
      <c r="AT36" s="194">
        <v>10.8485942622519</v>
      </c>
      <c r="AU36" s="188">
        <v>8.2710353854311904</v>
      </c>
      <c r="AV36" s="188">
        <v>8.9830480764930396</v>
      </c>
      <c r="AW36" s="188">
        <v>9.4952985209359397</v>
      </c>
      <c r="AX36" s="188">
        <v>8.2287879230858394</v>
      </c>
      <c r="AY36" s="195">
        <v>9.0952883018057893</v>
      </c>
      <c r="AZ36" s="188"/>
      <c r="BA36" s="196">
        <v>10.598771558609499</v>
      </c>
      <c r="BB36" s="197">
        <v>8.2551907303846903</v>
      </c>
      <c r="BC36" s="198">
        <v>9.3816810620343194</v>
      </c>
      <c r="BD36" s="188"/>
      <c r="BE36" s="199">
        <v>9.1882728013812596</v>
      </c>
    </row>
    <row r="37" spans="1:64" x14ac:dyDescent="0.2">
      <c r="A37" s="24" t="s">
        <v>81</v>
      </c>
      <c r="B37" s="44" t="str">
        <f t="shared" si="0"/>
        <v>Coastal Virginia - Hampton Roads</v>
      </c>
      <c r="C37" s="12"/>
      <c r="D37" s="28" t="s">
        <v>16</v>
      </c>
      <c r="E37" s="31" t="s">
        <v>17</v>
      </c>
      <c r="F37" s="12"/>
      <c r="G37" s="215">
        <v>92.975284224688806</v>
      </c>
      <c r="H37" s="210">
        <v>95.385728867933594</v>
      </c>
      <c r="I37" s="210">
        <v>98.758912206908803</v>
      </c>
      <c r="J37" s="210">
        <v>101.695331199859</v>
      </c>
      <c r="K37" s="210">
        <v>99.452068516105001</v>
      </c>
      <c r="L37" s="216">
        <v>97.8956377672435</v>
      </c>
      <c r="M37" s="210"/>
      <c r="N37" s="217">
        <v>112.744321777179</v>
      </c>
      <c r="O37" s="218">
        <v>121.35271359526</v>
      </c>
      <c r="P37" s="219">
        <v>117.212938248624</v>
      </c>
      <c r="Q37" s="210"/>
      <c r="R37" s="220">
        <v>104.076053483343</v>
      </c>
      <c r="S37" s="193"/>
      <c r="T37" s="194">
        <v>4.8320549211979404</v>
      </c>
      <c r="U37" s="188">
        <v>8.4405677913714108</v>
      </c>
      <c r="V37" s="188">
        <v>10.556901934965</v>
      </c>
      <c r="W37" s="188">
        <v>9.5205920355462794</v>
      </c>
      <c r="X37" s="188">
        <v>6.9061952168650098</v>
      </c>
      <c r="Y37" s="195">
        <v>8.1780193353834107</v>
      </c>
      <c r="Z37" s="188"/>
      <c r="AA37" s="196">
        <v>4.7249348282952504</v>
      </c>
      <c r="AB37" s="197">
        <v>5.9315011959681296</v>
      </c>
      <c r="AC37" s="198">
        <v>5.3748449178933999</v>
      </c>
      <c r="AD37" s="188"/>
      <c r="AE37" s="199">
        <v>6.7045054928448504</v>
      </c>
      <c r="AF37" s="35"/>
      <c r="AG37" s="215">
        <v>95.111612679090001</v>
      </c>
      <c r="AH37" s="210">
        <v>96.130579552147097</v>
      </c>
      <c r="AI37" s="210">
        <v>99.860247859913201</v>
      </c>
      <c r="AJ37" s="210">
        <v>102.057697907288</v>
      </c>
      <c r="AK37" s="210">
        <v>103.007535275954</v>
      </c>
      <c r="AL37" s="216">
        <v>99.491908946655897</v>
      </c>
      <c r="AM37" s="210"/>
      <c r="AN37" s="217">
        <v>120.27833759540999</v>
      </c>
      <c r="AO37" s="218">
        <v>124.267607979006</v>
      </c>
      <c r="AP37" s="219">
        <v>122.313221611424</v>
      </c>
      <c r="AQ37" s="210"/>
      <c r="AR37" s="220">
        <v>107.093038746701</v>
      </c>
      <c r="AS37" s="193"/>
      <c r="AT37" s="194">
        <v>8.3401138199347002</v>
      </c>
      <c r="AU37" s="188">
        <v>8.0487550581670195</v>
      </c>
      <c r="AV37" s="188">
        <v>10.4738685073585</v>
      </c>
      <c r="AW37" s="188">
        <v>9.7539548084571202</v>
      </c>
      <c r="AX37" s="188">
        <v>8.8013976958080793</v>
      </c>
      <c r="AY37" s="195">
        <v>9.1732582300017498</v>
      </c>
      <c r="AZ37" s="188"/>
      <c r="BA37" s="196">
        <v>8.1578660727215109</v>
      </c>
      <c r="BB37" s="197">
        <v>7.1529621034810598</v>
      </c>
      <c r="BC37" s="198">
        <v>7.60767970552814</v>
      </c>
      <c r="BD37" s="188"/>
      <c r="BE37" s="199">
        <v>8.2528450379050202</v>
      </c>
    </row>
    <row r="38" spans="1:64" x14ac:dyDescent="0.2">
      <c r="A38" s="25" t="s">
        <v>82</v>
      </c>
      <c r="B38" s="44" t="str">
        <f t="shared" si="0"/>
        <v>Northern Virginia</v>
      </c>
      <c r="C38" s="12"/>
      <c r="D38" s="28" t="s">
        <v>16</v>
      </c>
      <c r="E38" s="31" t="s">
        <v>17</v>
      </c>
      <c r="F38" s="13"/>
      <c r="G38" s="215">
        <v>127.656561040319</v>
      </c>
      <c r="H38" s="210">
        <v>147.26562364733999</v>
      </c>
      <c r="I38" s="210">
        <v>157.44040927970801</v>
      </c>
      <c r="J38" s="210">
        <v>154.07590813500201</v>
      </c>
      <c r="K38" s="210">
        <v>135.69304505541899</v>
      </c>
      <c r="L38" s="216">
        <v>145.78383281549799</v>
      </c>
      <c r="M38" s="210"/>
      <c r="N38" s="217">
        <v>117.978628639989</v>
      </c>
      <c r="O38" s="218">
        <v>115.620640564826</v>
      </c>
      <c r="P38" s="219">
        <v>116.793511242298</v>
      </c>
      <c r="Q38" s="210"/>
      <c r="R38" s="220">
        <v>138.20286237905199</v>
      </c>
      <c r="S38" s="193"/>
      <c r="T38" s="194">
        <v>21.219953890019902</v>
      </c>
      <c r="U38" s="188">
        <v>26.751281763478101</v>
      </c>
      <c r="V38" s="188">
        <v>30.581451181390499</v>
      </c>
      <c r="W38" s="188">
        <v>30.331976633919101</v>
      </c>
      <c r="X38" s="188">
        <v>22.897525447386599</v>
      </c>
      <c r="Y38" s="195">
        <v>27.295173453066401</v>
      </c>
      <c r="Z38" s="188"/>
      <c r="AA38" s="196">
        <v>12.5754644788601</v>
      </c>
      <c r="AB38" s="197">
        <v>8.9841856995011593</v>
      </c>
      <c r="AC38" s="198">
        <v>10.744384092036601</v>
      </c>
      <c r="AD38" s="188"/>
      <c r="AE38" s="199">
        <v>23.677817126553499</v>
      </c>
      <c r="AF38" s="35"/>
      <c r="AG38" s="215">
        <v>131.02659192187301</v>
      </c>
      <c r="AH38" s="210">
        <v>146.577706315227</v>
      </c>
      <c r="AI38" s="210">
        <v>155.28735238460899</v>
      </c>
      <c r="AJ38" s="210">
        <v>153.35891045596</v>
      </c>
      <c r="AK38" s="210">
        <v>139.48785180310401</v>
      </c>
      <c r="AL38" s="216">
        <v>146.079077392009</v>
      </c>
      <c r="AM38" s="210"/>
      <c r="AN38" s="217">
        <v>127.802740994879</v>
      </c>
      <c r="AO38" s="218">
        <v>128.66814568161101</v>
      </c>
      <c r="AP38" s="219">
        <v>128.24284313796801</v>
      </c>
      <c r="AQ38" s="210"/>
      <c r="AR38" s="220">
        <v>140.83537159821901</v>
      </c>
      <c r="AS38" s="193"/>
      <c r="AT38" s="194">
        <v>23.834081944804399</v>
      </c>
      <c r="AU38" s="188">
        <v>27.559163529223799</v>
      </c>
      <c r="AV38" s="188">
        <v>29.427146192029198</v>
      </c>
      <c r="AW38" s="188">
        <v>29.241202717538599</v>
      </c>
      <c r="AX38" s="188">
        <v>24.7946400640094</v>
      </c>
      <c r="AY38" s="195">
        <v>27.500481634485499</v>
      </c>
      <c r="AZ38" s="188"/>
      <c r="BA38" s="196">
        <v>18.153948375270499</v>
      </c>
      <c r="BB38" s="197">
        <v>17.830483041492599</v>
      </c>
      <c r="BC38" s="198">
        <v>17.980352717902001</v>
      </c>
      <c r="BD38" s="188"/>
      <c r="BE38" s="199">
        <v>24.982757096205201</v>
      </c>
    </row>
    <row r="39" spans="1:64" x14ac:dyDescent="0.2">
      <c r="A39" s="26" t="s">
        <v>83</v>
      </c>
      <c r="B39" s="44" t="str">
        <f t="shared" si="0"/>
        <v>Shenandoah Valley</v>
      </c>
      <c r="C39" s="12"/>
      <c r="D39" s="29" t="s">
        <v>16</v>
      </c>
      <c r="E39" s="32" t="s">
        <v>17</v>
      </c>
      <c r="F39" s="12"/>
      <c r="G39" s="221">
        <v>93.245499896071493</v>
      </c>
      <c r="H39" s="222">
        <v>94.944863368458599</v>
      </c>
      <c r="I39" s="222">
        <v>95.669739072627493</v>
      </c>
      <c r="J39" s="222">
        <v>95.953047850770403</v>
      </c>
      <c r="K39" s="222">
        <v>96.418745746232304</v>
      </c>
      <c r="L39" s="223">
        <v>95.344568716754097</v>
      </c>
      <c r="M39" s="210"/>
      <c r="N39" s="224">
        <v>124.555576074972</v>
      </c>
      <c r="O39" s="225">
        <v>127.163916103215</v>
      </c>
      <c r="P39" s="226">
        <v>125.85893677170201</v>
      </c>
      <c r="Q39" s="210"/>
      <c r="R39" s="227">
        <v>105.57315189756299</v>
      </c>
      <c r="S39" s="193"/>
      <c r="T39" s="200">
        <v>6.8309684110159603</v>
      </c>
      <c r="U39" s="201">
        <v>6.1912626147765604</v>
      </c>
      <c r="V39" s="201">
        <v>6.8251716475981299</v>
      </c>
      <c r="W39" s="201">
        <v>6.9225380809213002</v>
      </c>
      <c r="X39" s="201">
        <v>5.57675169220395</v>
      </c>
      <c r="Y39" s="202">
        <v>6.4668580765932404</v>
      </c>
      <c r="Z39" s="188"/>
      <c r="AA39" s="203">
        <v>11.3921836288122</v>
      </c>
      <c r="AB39" s="204">
        <v>11.577290359860999</v>
      </c>
      <c r="AC39" s="205">
        <v>11.488659518796499</v>
      </c>
      <c r="AD39" s="188"/>
      <c r="AE39" s="206">
        <v>8.1659780890171003</v>
      </c>
      <c r="AF39" s="36"/>
      <c r="AG39" s="221">
        <v>94.837549351944105</v>
      </c>
      <c r="AH39" s="222">
        <v>95.085789404668205</v>
      </c>
      <c r="AI39" s="222">
        <v>96.549912618245898</v>
      </c>
      <c r="AJ39" s="222">
        <v>96.704847074212196</v>
      </c>
      <c r="AK39" s="222">
        <v>98.119901132692306</v>
      </c>
      <c r="AL39" s="223">
        <v>96.353505227063593</v>
      </c>
      <c r="AM39" s="210"/>
      <c r="AN39" s="224">
        <v>126.221907050761</v>
      </c>
      <c r="AO39" s="225">
        <v>128.86326074589101</v>
      </c>
      <c r="AP39" s="226">
        <v>127.56054380035501</v>
      </c>
      <c r="AQ39" s="210"/>
      <c r="AR39" s="227">
        <v>107.058317976274</v>
      </c>
      <c r="AS39" s="193"/>
      <c r="AT39" s="200">
        <v>4.0294480518922597</v>
      </c>
      <c r="AU39" s="201">
        <v>4.9187419403851296</v>
      </c>
      <c r="AV39" s="201">
        <v>6.0574818202204703</v>
      </c>
      <c r="AW39" s="201">
        <v>5.5327009764567103</v>
      </c>
      <c r="AX39" s="201">
        <v>3.6029759895842202</v>
      </c>
      <c r="AY39" s="202">
        <v>4.8608250011412002</v>
      </c>
      <c r="AZ39" s="188"/>
      <c r="BA39" s="203">
        <v>4.7399046744821698</v>
      </c>
      <c r="BB39" s="204">
        <v>4.0905963750954903</v>
      </c>
      <c r="BC39" s="205">
        <v>4.3985904174882098</v>
      </c>
      <c r="BD39" s="188"/>
      <c r="BE39" s="206">
        <v>4.2065037893475701</v>
      </c>
    </row>
    <row r="40" spans="1:64" x14ac:dyDescent="0.2">
      <c r="A40" s="22" t="s">
        <v>84</v>
      </c>
      <c r="B40" s="44" t="str">
        <f t="shared" si="0"/>
        <v>Southern Virginia</v>
      </c>
      <c r="C40" s="10"/>
      <c r="D40" s="27" t="s">
        <v>16</v>
      </c>
      <c r="E40" s="30" t="s">
        <v>17</v>
      </c>
      <c r="F40" s="3"/>
      <c r="G40" s="207">
        <v>86.224259567387605</v>
      </c>
      <c r="H40" s="208">
        <v>93.2478198045048</v>
      </c>
      <c r="I40" s="208">
        <v>94.181457913813901</v>
      </c>
      <c r="J40" s="208">
        <v>92.587808388157796</v>
      </c>
      <c r="K40" s="208">
        <v>91.614984669294699</v>
      </c>
      <c r="L40" s="209">
        <v>91.866970230755598</v>
      </c>
      <c r="M40" s="210"/>
      <c r="N40" s="211">
        <v>98.307496012759103</v>
      </c>
      <c r="O40" s="212">
        <v>98.073074043261201</v>
      </c>
      <c r="P40" s="213">
        <v>98.192766693810995</v>
      </c>
      <c r="Q40" s="210"/>
      <c r="R40" s="214">
        <v>93.777231648837997</v>
      </c>
      <c r="S40" s="193"/>
      <c r="T40" s="185">
        <v>0.31587740556865901</v>
      </c>
      <c r="U40" s="186">
        <v>5.2950384529725003</v>
      </c>
      <c r="V40" s="186">
        <v>6.1211053341852999</v>
      </c>
      <c r="W40" s="186">
        <v>4.5019483636255302</v>
      </c>
      <c r="X40" s="186">
        <v>6.5928775081307602</v>
      </c>
      <c r="Y40" s="187">
        <v>4.8149279049320199</v>
      </c>
      <c r="Z40" s="188"/>
      <c r="AA40" s="189">
        <v>5.37839598034408</v>
      </c>
      <c r="AB40" s="190">
        <v>3.46869621035767</v>
      </c>
      <c r="AC40" s="191">
        <v>4.4105453284414198</v>
      </c>
      <c r="AD40" s="188"/>
      <c r="AE40" s="192">
        <v>4.8073099494585403</v>
      </c>
      <c r="AF40" s="33"/>
      <c r="AG40" s="207">
        <v>94.280681278056505</v>
      </c>
      <c r="AH40" s="208">
        <v>92.020027596864907</v>
      </c>
      <c r="AI40" s="208">
        <v>94.1298882454536</v>
      </c>
      <c r="AJ40" s="208">
        <v>94.452313379925002</v>
      </c>
      <c r="AK40" s="208">
        <v>94.396418993185307</v>
      </c>
      <c r="AL40" s="209">
        <v>93.857858824564801</v>
      </c>
      <c r="AM40" s="210"/>
      <c r="AN40" s="211">
        <v>107.23418986083399</v>
      </c>
      <c r="AO40" s="212">
        <v>111.178397350993</v>
      </c>
      <c r="AP40" s="213">
        <v>109.255046534173</v>
      </c>
      <c r="AQ40" s="210"/>
      <c r="AR40" s="214">
        <v>98.665038061655295</v>
      </c>
      <c r="AS40" s="193"/>
      <c r="AT40" s="185">
        <v>4.3296737011247801</v>
      </c>
      <c r="AU40" s="186">
        <v>4.2284028399278402</v>
      </c>
      <c r="AV40" s="186">
        <v>6.8282141297084298</v>
      </c>
      <c r="AW40" s="186">
        <v>5.7084918603937203</v>
      </c>
      <c r="AX40" s="186">
        <v>5.4101699049104797</v>
      </c>
      <c r="AY40" s="187">
        <v>5.3583348492772602</v>
      </c>
      <c r="AZ40" s="188"/>
      <c r="BA40" s="189">
        <v>7.3701787259841804</v>
      </c>
      <c r="BB40" s="190">
        <v>2.7165996378823598</v>
      </c>
      <c r="BC40" s="191">
        <v>4.8409237674518399</v>
      </c>
      <c r="BD40" s="188"/>
      <c r="BE40" s="192">
        <v>5.2083211755978001</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215">
        <v>91.639772423025406</v>
      </c>
      <c r="H41" s="210">
        <v>95.933382277176705</v>
      </c>
      <c r="I41" s="210">
        <v>94.9380076726342</v>
      </c>
      <c r="J41" s="210">
        <v>94.811308154076997</v>
      </c>
      <c r="K41" s="210">
        <v>97.0062035623409</v>
      </c>
      <c r="L41" s="216">
        <v>95.025156617489799</v>
      </c>
      <c r="M41" s="210"/>
      <c r="N41" s="217">
        <v>110.67659854014499</v>
      </c>
      <c r="O41" s="218">
        <v>107.90268756698801</v>
      </c>
      <c r="P41" s="219">
        <v>109.356497067074</v>
      </c>
      <c r="Q41" s="210"/>
      <c r="R41" s="220">
        <v>99.258164971751398</v>
      </c>
      <c r="S41" s="193"/>
      <c r="T41" s="194">
        <v>-2.6755056201862502</v>
      </c>
      <c r="U41" s="188">
        <v>5.6748952250510296</v>
      </c>
      <c r="V41" s="188">
        <v>3.3708147820788401</v>
      </c>
      <c r="W41" s="188">
        <v>6.7758312527614599</v>
      </c>
      <c r="X41" s="188">
        <v>6.4408593246048298</v>
      </c>
      <c r="Y41" s="195">
        <v>4.2092385539998398</v>
      </c>
      <c r="Z41" s="188"/>
      <c r="AA41" s="196">
        <v>6.5501944543095396</v>
      </c>
      <c r="AB41" s="197">
        <v>2.42398357395302</v>
      </c>
      <c r="AC41" s="198">
        <v>4.5625315377053397</v>
      </c>
      <c r="AD41" s="188"/>
      <c r="AE41" s="199">
        <v>4.0276305285911196</v>
      </c>
      <c r="AF41" s="34"/>
      <c r="AG41" s="215">
        <v>98.854941407786001</v>
      </c>
      <c r="AH41" s="210">
        <v>98.300119039789493</v>
      </c>
      <c r="AI41" s="210">
        <v>101.070359083969</v>
      </c>
      <c r="AJ41" s="210">
        <v>99.6956726931204</v>
      </c>
      <c r="AK41" s="210">
        <v>102.19190228012999</v>
      </c>
      <c r="AL41" s="216">
        <v>100.114385419862</v>
      </c>
      <c r="AM41" s="210"/>
      <c r="AN41" s="217">
        <v>142.81607749097299</v>
      </c>
      <c r="AO41" s="218">
        <v>143.326773655913</v>
      </c>
      <c r="AP41" s="219">
        <v>143.07172107543599</v>
      </c>
      <c r="AQ41" s="210"/>
      <c r="AR41" s="220">
        <v>113.94921437424701</v>
      </c>
      <c r="AS41" s="193"/>
      <c r="AT41" s="194">
        <v>3.34978444896218</v>
      </c>
      <c r="AU41" s="188">
        <v>3.7478916010319399</v>
      </c>
      <c r="AV41" s="188">
        <v>6.2153514090778801</v>
      </c>
      <c r="AW41" s="188">
        <v>3.9303114090404798</v>
      </c>
      <c r="AX41" s="188">
        <v>1.7097126400810301</v>
      </c>
      <c r="AY41" s="195">
        <v>3.8047652629856499</v>
      </c>
      <c r="AZ41" s="188"/>
      <c r="BA41" s="196">
        <v>9.0977166604250606</v>
      </c>
      <c r="BB41" s="197">
        <v>7.2967406233772198</v>
      </c>
      <c r="BC41" s="198">
        <v>8.1636456416385705</v>
      </c>
      <c r="BD41" s="188"/>
      <c r="BE41" s="199">
        <v>4.8312487461458504</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215">
        <v>80.196677740863706</v>
      </c>
      <c r="H42" s="210">
        <v>85.2206204379562</v>
      </c>
      <c r="I42" s="210">
        <v>87.972966781214197</v>
      </c>
      <c r="J42" s="210">
        <v>88.4381506849315</v>
      </c>
      <c r="K42" s="210">
        <v>90.005378486055704</v>
      </c>
      <c r="L42" s="216">
        <v>86.697916454406496</v>
      </c>
      <c r="M42" s="210"/>
      <c r="N42" s="217">
        <v>95.509658792650896</v>
      </c>
      <c r="O42" s="218">
        <v>96.596737804878003</v>
      </c>
      <c r="P42" s="219">
        <v>96.012566995768594</v>
      </c>
      <c r="Q42" s="210"/>
      <c r="R42" s="220">
        <v>89.1695059880239</v>
      </c>
      <c r="S42" s="193"/>
      <c r="T42" s="194">
        <v>4.2101284392598899</v>
      </c>
      <c r="U42" s="188">
        <v>4.7157781166962902</v>
      </c>
      <c r="V42" s="188">
        <v>5.7838137255823296</v>
      </c>
      <c r="W42" s="188">
        <v>7.8249959503157704</v>
      </c>
      <c r="X42" s="188">
        <v>9.6711419302147892</v>
      </c>
      <c r="Y42" s="195">
        <v>6.5221259561123501</v>
      </c>
      <c r="Z42" s="188"/>
      <c r="AA42" s="196">
        <v>9.4509641526564998</v>
      </c>
      <c r="AB42" s="197">
        <v>9.6403474895826893</v>
      </c>
      <c r="AC42" s="198">
        <v>9.5133654979980999</v>
      </c>
      <c r="AD42" s="188"/>
      <c r="AE42" s="199">
        <v>7.2993148516975301</v>
      </c>
      <c r="AF42" s="35"/>
      <c r="AG42" s="215">
        <v>83.614277544795996</v>
      </c>
      <c r="AH42" s="210">
        <v>86.255240703372706</v>
      </c>
      <c r="AI42" s="210">
        <v>88.173060240963807</v>
      </c>
      <c r="AJ42" s="210">
        <v>88.150509623204101</v>
      </c>
      <c r="AK42" s="210">
        <v>87.871549295774599</v>
      </c>
      <c r="AL42" s="216">
        <v>86.996762013045199</v>
      </c>
      <c r="AM42" s="210"/>
      <c r="AN42" s="217">
        <v>96.688480974124801</v>
      </c>
      <c r="AO42" s="218">
        <v>98.903527926790701</v>
      </c>
      <c r="AP42" s="219">
        <v>97.776098543538794</v>
      </c>
      <c r="AQ42" s="210"/>
      <c r="AR42" s="220">
        <v>89.999992661342503</v>
      </c>
      <c r="AS42" s="193"/>
      <c r="AT42" s="194">
        <v>6.8281547408278298</v>
      </c>
      <c r="AU42" s="188">
        <v>6.0039528956091299</v>
      </c>
      <c r="AV42" s="188">
        <v>6.8354040091245496</v>
      </c>
      <c r="AW42" s="188">
        <v>7.71881020704721</v>
      </c>
      <c r="AX42" s="188">
        <v>6.4908476977473502</v>
      </c>
      <c r="AY42" s="195">
        <v>6.7878932474967</v>
      </c>
      <c r="AZ42" s="188"/>
      <c r="BA42" s="196">
        <v>6.2903770586361096</v>
      </c>
      <c r="BB42" s="197">
        <v>6.2219310533221899</v>
      </c>
      <c r="BC42" s="198">
        <v>6.21154934576803</v>
      </c>
      <c r="BD42" s="188"/>
      <c r="BE42" s="199">
        <v>6.3723805581585999</v>
      </c>
      <c r="BF42" s="98"/>
      <c r="BG42" s="98"/>
      <c r="BH42" s="98"/>
      <c r="BI42" s="98"/>
      <c r="BJ42" s="98"/>
      <c r="BK42" s="98"/>
      <c r="BL42" s="98"/>
    </row>
    <row r="43" spans="1:64" x14ac:dyDescent="0.2">
      <c r="A43" s="26" t="s">
        <v>87</v>
      </c>
      <c r="B43" s="44" t="str">
        <f t="shared" si="0"/>
        <v>Virginia Mountains</v>
      </c>
      <c r="C43" s="12"/>
      <c r="D43" s="29" t="s">
        <v>16</v>
      </c>
      <c r="E43" s="32" t="s">
        <v>17</v>
      </c>
      <c r="F43" s="12"/>
      <c r="G43" s="221">
        <v>95.094642068748001</v>
      </c>
      <c r="H43" s="222">
        <v>101.021685756972</v>
      </c>
      <c r="I43" s="222">
        <v>100.81111585825499</v>
      </c>
      <c r="J43" s="222">
        <v>100.740092932257</v>
      </c>
      <c r="K43" s="222">
        <v>95.199691140612302</v>
      </c>
      <c r="L43" s="223">
        <v>98.790453393856197</v>
      </c>
      <c r="M43" s="210"/>
      <c r="N43" s="224">
        <v>111.312209117713</v>
      </c>
      <c r="O43" s="225">
        <v>111.85939709442999</v>
      </c>
      <c r="P43" s="226">
        <v>111.57686380138099</v>
      </c>
      <c r="Q43" s="210"/>
      <c r="R43" s="227">
        <v>102.762916863743</v>
      </c>
      <c r="S43" s="193"/>
      <c r="T43" s="200">
        <v>14.5839010332238</v>
      </c>
      <c r="U43" s="201">
        <v>17.169420758777299</v>
      </c>
      <c r="V43" s="201">
        <v>14.1608189966026</v>
      </c>
      <c r="W43" s="201">
        <v>11.0093047785107</v>
      </c>
      <c r="X43" s="201">
        <v>3.5644774018631802</v>
      </c>
      <c r="Y43" s="202">
        <v>11.7619232835111</v>
      </c>
      <c r="Z43" s="188"/>
      <c r="AA43" s="203">
        <v>9.8318222993065696</v>
      </c>
      <c r="AB43" s="204">
        <v>4.12296817548871</v>
      </c>
      <c r="AC43" s="205">
        <v>6.8266580373571299</v>
      </c>
      <c r="AD43" s="188"/>
      <c r="AE43" s="206">
        <v>9.6447701818904594</v>
      </c>
      <c r="AF43" s="36"/>
      <c r="AG43" s="221">
        <v>96.066528805922104</v>
      </c>
      <c r="AH43" s="222">
        <v>99.519936798224904</v>
      </c>
      <c r="AI43" s="222">
        <v>104.01163818359301</v>
      </c>
      <c r="AJ43" s="222">
        <v>102.689003765015</v>
      </c>
      <c r="AK43" s="222">
        <v>103.678586884255</v>
      </c>
      <c r="AL43" s="223">
        <v>101.50148564894801</v>
      </c>
      <c r="AM43" s="210"/>
      <c r="AN43" s="224">
        <v>125.73291330853399</v>
      </c>
      <c r="AO43" s="225">
        <v>126.387034047784</v>
      </c>
      <c r="AP43" s="226">
        <v>126.054414554052</v>
      </c>
      <c r="AQ43" s="210"/>
      <c r="AR43" s="227">
        <v>109.626526845637</v>
      </c>
      <c r="AS43" s="193"/>
      <c r="AT43" s="200">
        <v>10.3288390452258</v>
      </c>
      <c r="AU43" s="201">
        <v>9.7374598405505797</v>
      </c>
      <c r="AV43" s="201">
        <v>10.631409346689299</v>
      </c>
      <c r="AW43" s="201">
        <v>8.4056647656825305</v>
      </c>
      <c r="AX43" s="201">
        <v>7.8468062596057901</v>
      </c>
      <c r="AY43" s="202">
        <v>9.3404575034844104</v>
      </c>
      <c r="AZ43" s="188"/>
      <c r="BA43" s="203">
        <v>10.5694544107259</v>
      </c>
      <c r="BB43" s="204">
        <v>7.0113227211180904</v>
      </c>
      <c r="BC43" s="205">
        <v>8.7139388290416999</v>
      </c>
      <c r="BD43" s="188"/>
      <c r="BE43" s="206">
        <v>8.8887496348687698</v>
      </c>
      <c r="BF43" s="98"/>
      <c r="BG43" s="98"/>
      <c r="BH43" s="98"/>
      <c r="BI43" s="98"/>
      <c r="BJ43" s="98"/>
      <c r="BK43" s="98"/>
      <c r="BL43" s="9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B39" sqref="B39"/>
      <selection pane="topRight" activeCell="B39" sqref="B39"/>
      <selection pane="bottomLeft" activeCell="B39" sqref="B39"/>
      <selection pane="bottomRight" activeCell="I45" sqref="I45"/>
    </sheetView>
  </sheetViews>
  <sheetFormatPr defaultColWidth="9.140625" defaultRowHeight="12.75" x14ac:dyDescent="0.2"/>
  <cols>
    <col min="1" max="1" width="20.7109375" style="97" customWidth="1"/>
    <col min="2" max="2" width="25.28515625" style="97" customWidth="1"/>
    <col min="3" max="16384" width="9.140625" style="97"/>
  </cols>
  <sheetData>
    <row r="1" spans="1:57" x14ac:dyDescent="0.2">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5" x14ac:dyDescent="0.25">
      <c r="C2" s="3"/>
      <c r="D2" s="161" t="s">
        <v>5</v>
      </c>
      <c r="E2" s="162"/>
      <c r="G2" s="155" t="s">
        <v>110</v>
      </c>
      <c r="H2" s="156"/>
      <c r="I2" s="156"/>
      <c r="J2" s="156"/>
      <c r="K2" s="156"/>
      <c r="L2" s="156"/>
      <c r="M2" s="156"/>
      <c r="N2" s="156"/>
      <c r="O2" s="156"/>
      <c r="P2" s="156"/>
      <c r="Q2" s="156"/>
      <c r="R2" s="156"/>
      <c r="T2" s="155" t="s">
        <v>40</v>
      </c>
      <c r="U2" s="156"/>
      <c r="V2" s="156"/>
      <c r="W2" s="156"/>
      <c r="X2" s="156"/>
      <c r="Y2" s="156"/>
      <c r="Z2" s="156"/>
      <c r="AA2" s="156"/>
      <c r="AB2" s="156"/>
      <c r="AC2" s="156"/>
      <c r="AD2" s="156"/>
      <c r="AE2" s="156"/>
      <c r="AF2" s="138"/>
      <c r="AG2" s="155" t="s">
        <v>41</v>
      </c>
      <c r="AH2" s="156"/>
      <c r="AI2" s="156"/>
      <c r="AJ2" s="156"/>
      <c r="AK2" s="156"/>
      <c r="AL2" s="156"/>
      <c r="AM2" s="156"/>
      <c r="AN2" s="156"/>
      <c r="AO2" s="156"/>
      <c r="AP2" s="156"/>
      <c r="AQ2" s="156"/>
      <c r="AR2" s="156"/>
      <c r="AT2" s="155" t="s">
        <v>42</v>
      </c>
      <c r="AU2" s="156"/>
      <c r="AV2" s="156"/>
      <c r="AW2" s="156"/>
      <c r="AX2" s="156"/>
      <c r="AY2" s="156"/>
      <c r="AZ2" s="156"/>
      <c r="BA2" s="156"/>
      <c r="BB2" s="156"/>
      <c r="BC2" s="156"/>
      <c r="BD2" s="156"/>
      <c r="BE2" s="156"/>
    </row>
    <row r="3" spans="1:57" x14ac:dyDescent="0.2">
      <c r="A3" s="37"/>
      <c r="B3" s="37"/>
      <c r="C3" s="3"/>
      <c r="D3" s="163" t="s">
        <v>8</v>
      </c>
      <c r="E3" s="165" t="s">
        <v>9</v>
      </c>
      <c r="F3" s="5"/>
      <c r="G3" s="153" t="s">
        <v>0</v>
      </c>
      <c r="H3" s="149" t="s">
        <v>1</v>
      </c>
      <c r="I3" s="149" t="s">
        <v>10</v>
      </c>
      <c r="J3" s="149" t="s">
        <v>2</v>
      </c>
      <c r="K3" s="149" t="s">
        <v>11</v>
      </c>
      <c r="L3" s="151" t="s">
        <v>12</v>
      </c>
      <c r="M3" s="5"/>
      <c r="N3" s="153" t="s">
        <v>3</v>
      </c>
      <c r="O3" s="149" t="s">
        <v>4</v>
      </c>
      <c r="P3" s="151" t="s">
        <v>13</v>
      </c>
      <c r="Q3" s="2"/>
      <c r="R3" s="157" t="s">
        <v>14</v>
      </c>
      <c r="S3" s="2"/>
      <c r="T3" s="153" t="s">
        <v>0</v>
      </c>
      <c r="U3" s="149" t="s">
        <v>1</v>
      </c>
      <c r="V3" s="149" t="s">
        <v>10</v>
      </c>
      <c r="W3" s="149" t="s">
        <v>2</v>
      </c>
      <c r="X3" s="149" t="s">
        <v>11</v>
      </c>
      <c r="Y3" s="151" t="s">
        <v>12</v>
      </c>
      <c r="Z3" s="2"/>
      <c r="AA3" s="153" t="s">
        <v>3</v>
      </c>
      <c r="AB3" s="149" t="s">
        <v>4</v>
      </c>
      <c r="AC3" s="151" t="s">
        <v>13</v>
      </c>
      <c r="AD3" s="1"/>
      <c r="AE3" s="159" t="s">
        <v>14</v>
      </c>
      <c r="AF3" s="47"/>
      <c r="AG3" s="153" t="s">
        <v>0</v>
      </c>
      <c r="AH3" s="149" t="s">
        <v>1</v>
      </c>
      <c r="AI3" s="149" t="s">
        <v>10</v>
      </c>
      <c r="AJ3" s="149" t="s">
        <v>2</v>
      </c>
      <c r="AK3" s="149" t="s">
        <v>11</v>
      </c>
      <c r="AL3" s="151" t="s">
        <v>12</v>
      </c>
      <c r="AM3" s="5"/>
      <c r="AN3" s="153" t="s">
        <v>3</v>
      </c>
      <c r="AO3" s="149" t="s">
        <v>4</v>
      </c>
      <c r="AP3" s="151" t="s">
        <v>13</v>
      </c>
      <c r="AQ3" s="2"/>
      <c r="AR3" s="157" t="s">
        <v>14</v>
      </c>
      <c r="AS3" s="2"/>
      <c r="AT3" s="153" t="s">
        <v>0</v>
      </c>
      <c r="AU3" s="149" t="s">
        <v>1</v>
      </c>
      <c r="AV3" s="149" t="s">
        <v>10</v>
      </c>
      <c r="AW3" s="149" t="s">
        <v>2</v>
      </c>
      <c r="AX3" s="149" t="s">
        <v>11</v>
      </c>
      <c r="AY3" s="151" t="s">
        <v>12</v>
      </c>
      <c r="AZ3" s="2"/>
      <c r="BA3" s="153" t="s">
        <v>3</v>
      </c>
      <c r="BB3" s="149" t="s">
        <v>4</v>
      </c>
      <c r="BC3" s="151" t="s">
        <v>13</v>
      </c>
      <c r="BD3" s="1"/>
      <c r="BE3" s="159" t="s">
        <v>14</v>
      </c>
    </row>
    <row r="4" spans="1:57" x14ac:dyDescent="0.2">
      <c r="A4" s="37"/>
      <c r="B4" s="37"/>
      <c r="C4" s="3"/>
      <c r="D4" s="164"/>
      <c r="E4" s="166"/>
      <c r="F4" s="5"/>
      <c r="G4" s="170"/>
      <c r="H4" s="168"/>
      <c r="I4" s="168"/>
      <c r="J4" s="168"/>
      <c r="K4" s="168"/>
      <c r="L4" s="169"/>
      <c r="M4" s="5"/>
      <c r="N4" s="170"/>
      <c r="O4" s="168"/>
      <c r="P4" s="169"/>
      <c r="Q4" s="2"/>
      <c r="R4" s="171"/>
      <c r="S4" s="2"/>
      <c r="T4" s="170"/>
      <c r="U4" s="168"/>
      <c r="V4" s="168"/>
      <c r="W4" s="168"/>
      <c r="X4" s="168"/>
      <c r="Y4" s="169"/>
      <c r="Z4" s="2"/>
      <c r="AA4" s="170"/>
      <c r="AB4" s="168"/>
      <c r="AC4" s="169"/>
      <c r="AD4" s="1"/>
      <c r="AE4" s="167"/>
      <c r="AF4" s="48"/>
      <c r="AG4" s="170"/>
      <c r="AH4" s="168"/>
      <c r="AI4" s="168"/>
      <c r="AJ4" s="168"/>
      <c r="AK4" s="168"/>
      <c r="AL4" s="169"/>
      <c r="AM4" s="5"/>
      <c r="AN4" s="170"/>
      <c r="AO4" s="168"/>
      <c r="AP4" s="169"/>
      <c r="AQ4" s="2"/>
      <c r="AR4" s="171"/>
      <c r="AS4" s="2"/>
      <c r="AT4" s="170"/>
      <c r="AU4" s="168"/>
      <c r="AV4" s="168"/>
      <c r="AW4" s="168"/>
      <c r="AX4" s="168"/>
      <c r="AY4" s="169"/>
      <c r="AZ4" s="2"/>
      <c r="BA4" s="170"/>
      <c r="BB4" s="168"/>
      <c r="BC4" s="169"/>
      <c r="BD4" s="1"/>
      <c r="BE4" s="167"/>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207">
        <v>69.648305080590703</v>
      </c>
      <c r="H6" s="208">
        <v>87.635051019227504</v>
      </c>
      <c r="I6" s="208">
        <v>97.540398829243898</v>
      </c>
      <c r="J6" s="208">
        <v>95.373610200428999</v>
      </c>
      <c r="K6" s="208">
        <v>86.364634390765403</v>
      </c>
      <c r="L6" s="209">
        <v>87.312188472306104</v>
      </c>
      <c r="M6" s="210"/>
      <c r="N6" s="211">
        <v>96.886079246137896</v>
      </c>
      <c r="O6" s="212">
        <v>103.670799331015</v>
      </c>
      <c r="P6" s="213">
        <v>100.2784481898</v>
      </c>
      <c r="Q6" s="210"/>
      <c r="R6" s="214">
        <v>91.016729767651697</v>
      </c>
      <c r="S6" s="193"/>
      <c r="T6" s="185">
        <v>17.1679238864415</v>
      </c>
      <c r="U6" s="186">
        <v>30.746080237014301</v>
      </c>
      <c r="V6" s="186">
        <v>35.439424184308002</v>
      </c>
      <c r="W6" s="186">
        <v>32.333071333752599</v>
      </c>
      <c r="X6" s="186">
        <v>22.275877069778399</v>
      </c>
      <c r="Y6" s="187">
        <v>27.952566898680899</v>
      </c>
      <c r="Z6" s="188"/>
      <c r="AA6" s="189">
        <v>8.5107692013708203</v>
      </c>
      <c r="AB6" s="190">
        <v>3.7543798284566301</v>
      </c>
      <c r="AC6" s="191">
        <v>5.9989032524859702</v>
      </c>
      <c r="AD6" s="188"/>
      <c r="AE6" s="192">
        <v>20.120360366924501</v>
      </c>
      <c r="AG6" s="207">
        <v>69.856804177357006</v>
      </c>
      <c r="AH6" s="208">
        <v>82.929416028867706</v>
      </c>
      <c r="AI6" s="208">
        <v>96.430879118116806</v>
      </c>
      <c r="AJ6" s="208">
        <v>97.936153284503504</v>
      </c>
      <c r="AK6" s="208">
        <v>93.234833167143805</v>
      </c>
      <c r="AL6" s="209">
        <v>88.068834959333799</v>
      </c>
      <c r="AM6" s="210"/>
      <c r="AN6" s="211">
        <v>109.939875231364</v>
      </c>
      <c r="AO6" s="212">
        <v>114.575152311445</v>
      </c>
      <c r="AP6" s="213">
        <v>112.25752083513299</v>
      </c>
      <c r="AQ6" s="210"/>
      <c r="AR6" s="214">
        <v>94.976319864590707</v>
      </c>
      <c r="AS6" s="193"/>
      <c r="AT6" s="185">
        <v>20.5923654479848</v>
      </c>
      <c r="AU6" s="186">
        <v>27.905810409577501</v>
      </c>
      <c r="AV6" s="186">
        <v>37.529578233839203</v>
      </c>
      <c r="AW6" s="186">
        <v>36.551289875525498</v>
      </c>
      <c r="AX6" s="186">
        <v>25.320978421867601</v>
      </c>
      <c r="AY6" s="187">
        <v>29.901445174774398</v>
      </c>
      <c r="AZ6" s="188"/>
      <c r="BA6" s="189">
        <v>13.844541458095801</v>
      </c>
      <c r="BB6" s="190">
        <v>10.6502820232503</v>
      </c>
      <c r="BC6" s="191">
        <v>12.1916902277615</v>
      </c>
      <c r="BD6" s="188"/>
      <c r="BE6" s="192">
        <v>23.326059503688999</v>
      </c>
    </row>
    <row r="7" spans="1:57" x14ac:dyDescent="0.2">
      <c r="A7" s="23" t="s">
        <v>18</v>
      </c>
      <c r="B7" s="44" t="str">
        <f>TRIM(A7)</f>
        <v>Virginia</v>
      </c>
      <c r="C7" s="11"/>
      <c r="D7" s="28" t="s">
        <v>16</v>
      </c>
      <c r="E7" s="31" t="s">
        <v>17</v>
      </c>
      <c r="F7" s="12"/>
      <c r="G7" s="215">
        <v>52.2868762238475</v>
      </c>
      <c r="H7" s="210">
        <v>72.312428445450394</v>
      </c>
      <c r="I7" s="210">
        <v>82.896038105591998</v>
      </c>
      <c r="J7" s="210">
        <v>82.813769497545096</v>
      </c>
      <c r="K7" s="210">
        <v>71.069951970923896</v>
      </c>
      <c r="L7" s="216">
        <v>72.276042272244396</v>
      </c>
      <c r="M7" s="210"/>
      <c r="N7" s="217">
        <v>75.248009404450599</v>
      </c>
      <c r="O7" s="218">
        <v>77.296795203086106</v>
      </c>
      <c r="P7" s="219">
        <v>76.272402303768402</v>
      </c>
      <c r="Q7" s="210"/>
      <c r="R7" s="220">
        <v>73.417868784961897</v>
      </c>
      <c r="S7" s="193"/>
      <c r="T7" s="194">
        <v>14.8683905735419</v>
      </c>
      <c r="U7" s="188">
        <v>30.658732584608</v>
      </c>
      <c r="V7" s="188">
        <v>36.9207160483218</v>
      </c>
      <c r="W7" s="188">
        <v>34.809454084480102</v>
      </c>
      <c r="X7" s="188">
        <v>22.488209961670599</v>
      </c>
      <c r="Y7" s="195">
        <v>28.669780857862001</v>
      </c>
      <c r="Z7" s="188"/>
      <c r="AA7" s="196">
        <v>7.5797479635688898</v>
      </c>
      <c r="AB7" s="197">
        <v>2.6821084390922398</v>
      </c>
      <c r="AC7" s="198">
        <v>5.0410264496457504</v>
      </c>
      <c r="AD7" s="188"/>
      <c r="AE7" s="199">
        <v>20.616282253946601</v>
      </c>
      <c r="AG7" s="215">
        <v>54.138045966049297</v>
      </c>
      <c r="AH7" s="210">
        <v>67.575160711424999</v>
      </c>
      <c r="AI7" s="210">
        <v>79.662421458634</v>
      </c>
      <c r="AJ7" s="210">
        <v>81.403496391647394</v>
      </c>
      <c r="AK7" s="210">
        <v>74.539013760199296</v>
      </c>
      <c r="AL7" s="216">
        <v>71.462048683996301</v>
      </c>
      <c r="AM7" s="210"/>
      <c r="AN7" s="217">
        <v>90.115033041566406</v>
      </c>
      <c r="AO7" s="218">
        <v>93.297215907562801</v>
      </c>
      <c r="AP7" s="219">
        <v>91.706124474564604</v>
      </c>
      <c r="AQ7" s="210"/>
      <c r="AR7" s="220">
        <v>77.2450002721354</v>
      </c>
      <c r="AS7" s="193"/>
      <c r="AT7" s="194">
        <v>17.436143096044301</v>
      </c>
      <c r="AU7" s="188">
        <v>22.296261751604298</v>
      </c>
      <c r="AV7" s="188">
        <v>32.408585012118799</v>
      </c>
      <c r="AW7" s="188">
        <v>32.882421473715397</v>
      </c>
      <c r="AX7" s="188">
        <v>23.2723077925532</v>
      </c>
      <c r="AY7" s="195">
        <v>26.153348036495402</v>
      </c>
      <c r="AZ7" s="188"/>
      <c r="BA7" s="196">
        <v>13.6031018843938</v>
      </c>
      <c r="BB7" s="197">
        <v>8.8533117801854306</v>
      </c>
      <c r="BC7" s="198">
        <v>11.136322098934899</v>
      </c>
      <c r="BD7" s="188"/>
      <c r="BE7" s="199">
        <v>20.625138204966799</v>
      </c>
    </row>
    <row r="8" spans="1:57" x14ac:dyDescent="0.2">
      <c r="A8" s="24" t="s">
        <v>19</v>
      </c>
      <c r="B8" s="44" t="str">
        <f t="shared" ref="B8:B43" si="0">TRIM(A8)</f>
        <v>Norfolk/Virginia Beach, VA</v>
      </c>
      <c r="C8" s="12"/>
      <c r="D8" s="28" t="s">
        <v>16</v>
      </c>
      <c r="E8" s="31" t="s">
        <v>17</v>
      </c>
      <c r="F8" s="12"/>
      <c r="G8" s="215">
        <v>44.895784071588302</v>
      </c>
      <c r="H8" s="210">
        <v>53.199948313335398</v>
      </c>
      <c r="I8" s="210">
        <v>59.827238724871002</v>
      </c>
      <c r="J8" s="210">
        <v>62.725278628565398</v>
      </c>
      <c r="K8" s="210">
        <v>57.7361738159141</v>
      </c>
      <c r="L8" s="216">
        <v>55.677395365005097</v>
      </c>
      <c r="M8" s="210"/>
      <c r="N8" s="217">
        <v>71.991322971266101</v>
      </c>
      <c r="O8" s="218">
        <v>83.505501647195004</v>
      </c>
      <c r="P8" s="219">
        <v>77.748412309230602</v>
      </c>
      <c r="Q8" s="210"/>
      <c r="R8" s="220">
        <v>61.9836135520395</v>
      </c>
      <c r="S8" s="193"/>
      <c r="T8" s="194">
        <v>6.2564287625270802</v>
      </c>
      <c r="U8" s="188">
        <v>16.827427721723101</v>
      </c>
      <c r="V8" s="188">
        <v>22.534975094940201</v>
      </c>
      <c r="W8" s="188">
        <v>16.463533683776699</v>
      </c>
      <c r="X8" s="188">
        <v>9.1437933237929592</v>
      </c>
      <c r="Y8" s="195">
        <v>14.387613458231201</v>
      </c>
      <c r="Z8" s="188"/>
      <c r="AA8" s="196">
        <v>0.96825104547186902</v>
      </c>
      <c r="AB8" s="197">
        <v>2.3981652895345502</v>
      </c>
      <c r="AC8" s="198">
        <v>1.73114701921862</v>
      </c>
      <c r="AD8" s="188"/>
      <c r="AE8" s="199">
        <v>9.5055036493575304</v>
      </c>
      <c r="AG8" s="215">
        <v>46.305018389107602</v>
      </c>
      <c r="AH8" s="210">
        <v>51.875089349710301</v>
      </c>
      <c r="AI8" s="210">
        <v>58.816705558728998</v>
      </c>
      <c r="AJ8" s="210">
        <v>62.757132341875597</v>
      </c>
      <c r="AK8" s="210">
        <v>62.795090419629503</v>
      </c>
      <c r="AL8" s="216">
        <v>56.507823753990998</v>
      </c>
      <c r="AM8" s="210"/>
      <c r="AN8" s="217">
        <v>83.261808427213495</v>
      </c>
      <c r="AO8" s="218">
        <v>89.485582160241194</v>
      </c>
      <c r="AP8" s="219">
        <v>86.373695293727295</v>
      </c>
      <c r="AQ8" s="210"/>
      <c r="AR8" s="220">
        <v>65.036552019081199</v>
      </c>
      <c r="AS8" s="193"/>
      <c r="AT8" s="194">
        <v>11.1459168516693</v>
      </c>
      <c r="AU8" s="188">
        <v>11.664953106079199</v>
      </c>
      <c r="AV8" s="188">
        <v>18.588735545892099</v>
      </c>
      <c r="AW8" s="188">
        <v>18.1598914936745</v>
      </c>
      <c r="AX8" s="188">
        <v>14.015476075395799</v>
      </c>
      <c r="AY8" s="195">
        <v>14.9038170053069</v>
      </c>
      <c r="AZ8" s="188"/>
      <c r="BA8" s="196">
        <v>8.9078251118351801</v>
      </c>
      <c r="BB8" s="197">
        <v>5.3411371066155402</v>
      </c>
      <c r="BC8" s="198">
        <v>7.0305615221302302</v>
      </c>
      <c r="BD8" s="188"/>
      <c r="BE8" s="199">
        <v>11.7797867860235</v>
      </c>
    </row>
    <row r="9" spans="1:57" ht="14.25" x14ac:dyDescent="0.25">
      <c r="A9" s="24" t="s">
        <v>20</v>
      </c>
      <c r="B9" s="79" t="s">
        <v>72</v>
      </c>
      <c r="C9" s="12"/>
      <c r="D9" s="28" t="s">
        <v>16</v>
      </c>
      <c r="E9" s="31" t="s">
        <v>17</v>
      </c>
      <c r="F9" s="12"/>
      <c r="G9" s="215">
        <v>49.044153434293598</v>
      </c>
      <c r="H9" s="210">
        <v>66.900666580043904</v>
      </c>
      <c r="I9" s="210">
        <v>74.505284089788901</v>
      </c>
      <c r="J9" s="210">
        <v>76.412287795152096</v>
      </c>
      <c r="K9" s="210">
        <v>68.628750297952394</v>
      </c>
      <c r="L9" s="216">
        <v>67.098228439446203</v>
      </c>
      <c r="M9" s="210"/>
      <c r="N9" s="217">
        <v>82.409728782651499</v>
      </c>
      <c r="O9" s="218">
        <v>82.180059012500493</v>
      </c>
      <c r="P9" s="219">
        <v>82.294893897576003</v>
      </c>
      <c r="Q9" s="210"/>
      <c r="R9" s="220">
        <v>71.440132856054703</v>
      </c>
      <c r="S9" s="193"/>
      <c r="T9" s="194">
        <v>-4.1401840609779503</v>
      </c>
      <c r="U9" s="188">
        <v>4.2506528782701301</v>
      </c>
      <c r="V9" s="188">
        <v>5.38919921977147</v>
      </c>
      <c r="W9" s="188">
        <v>6.2150365401920604</v>
      </c>
      <c r="X9" s="188">
        <v>-1.6300627740890301</v>
      </c>
      <c r="Y9" s="195">
        <v>2.3657339366822301</v>
      </c>
      <c r="Z9" s="188"/>
      <c r="AA9" s="196">
        <v>-1.82030824330969</v>
      </c>
      <c r="AB9" s="197">
        <v>-7.2663919618197603</v>
      </c>
      <c r="AC9" s="198">
        <v>-4.6172320803900897</v>
      </c>
      <c r="AD9" s="188"/>
      <c r="AE9" s="199">
        <v>-4.2767028064019698E-2</v>
      </c>
      <c r="AG9" s="215">
        <v>49.727903282590098</v>
      </c>
      <c r="AH9" s="210">
        <v>62.980923994117298</v>
      </c>
      <c r="AI9" s="210">
        <v>73.936704475419305</v>
      </c>
      <c r="AJ9" s="210">
        <v>76.112464509509195</v>
      </c>
      <c r="AK9" s="210">
        <v>69.873568715797902</v>
      </c>
      <c r="AL9" s="216">
        <v>66.530877660428999</v>
      </c>
      <c r="AM9" s="210"/>
      <c r="AN9" s="217">
        <v>91.739416736565801</v>
      </c>
      <c r="AO9" s="218">
        <v>90.505085894186706</v>
      </c>
      <c r="AP9" s="219">
        <v>91.122251315376303</v>
      </c>
      <c r="AQ9" s="210"/>
      <c r="AR9" s="220">
        <v>73.559236260800702</v>
      </c>
      <c r="AS9" s="193"/>
      <c r="AT9" s="194">
        <v>-6.7676153100716698</v>
      </c>
      <c r="AU9" s="188">
        <v>-1.6840478226497</v>
      </c>
      <c r="AV9" s="188">
        <v>5.5427438533722597</v>
      </c>
      <c r="AW9" s="188">
        <v>8.0631726585137908</v>
      </c>
      <c r="AX9" s="188">
        <v>1.1693973073266699</v>
      </c>
      <c r="AY9" s="195">
        <v>1.7446262163087201</v>
      </c>
      <c r="AZ9" s="188"/>
      <c r="BA9" s="196">
        <v>0.67717820018976105</v>
      </c>
      <c r="BB9" s="197">
        <v>-5.6384710785156704</v>
      </c>
      <c r="BC9" s="198">
        <v>-2.56153157941521</v>
      </c>
      <c r="BD9" s="188"/>
      <c r="BE9" s="199">
        <v>0.180715351146428</v>
      </c>
    </row>
    <row r="10" spans="1:57" x14ac:dyDescent="0.2">
      <c r="A10" s="24" t="s">
        <v>21</v>
      </c>
      <c r="B10" s="44" t="str">
        <f t="shared" si="0"/>
        <v>Virginia Area</v>
      </c>
      <c r="C10" s="12"/>
      <c r="D10" s="28" t="s">
        <v>16</v>
      </c>
      <c r="E10" s="31" t="s">
        <v>17</v>
      </c>
      <c r="F10" s="12"/>
      <c r="G10" s="215">
        <v>41.144091823840498</v>
      </c>
      <c r="H10" s="210">
        <v>53.635294379182803</v>
      </c>
      <c r="I10" s="210">
        <v>57.228701502316603</v>
      </c>
      <c r="J10" s="210">
        <v>57.785335798193401</v>
      </c>
      <c r="K10" s="210">
        <v>56.004201104506897</v>
      </c>
      <c r="L10" s="216">
        <v>53.159524921608003</v>
      </c>
      <c r="M10" s="210"/>
      <c r="N10" s="217">
        <v>75.876891468151797</v>
      </c>
      <c r="O10" s="218">
        <v>73.822084054850905</v>
      </c>
      <c r="P10" s="219">
        <v>74.849487761501294</v>
      </c>
      <c r="Q10" s="210"/>
      <c r="R10" s="220">
        <v>59.356657161577502</v>
      </c>
      <c r="S10" s="193"/>
      <c r="T10" s="194">
        <v>3.9743398648573698</v>
      </c>
      <c r="U10" s="188">
        <v>10.968311687898099</v>
      </c>
      <c r="V10" s="188">
        <v>9.0023188812267492</v>
      </c>
      <c r="W10" s="188">
        <v>9.6839856758469196</v>
      </c>
      <c r="X10" s="188">
        <v>5.9050879741984303</v>
      </c>
      <c r="Y10" s="195">
        <v>8.0598815326110103</v>
      </c>
      <c r="Z10" s="188"/>
      <c r="AA10" s="196">
        <v>8.9580559784642197</v>
      </c>
      <c r="AB10" s="197">
        <v>2.7932753573111802</v>
      </c>
      <c r="AC10" s="198">
        <v>5.8282178426746398</v>
      </c>
      <c r="AD10" s="188"/>
      <c r="AE10" s="199">
        <v>7.2450722562885996</v>
      </c>
      <c r="AG10" s="215">
        <v>45.209336865542802</v>
      </c>
      <c r="AH10" s="210">
        <v>53.937957904921703</v>
      </c>
      <c r="AI10" s="210">
        <v>60.2521450510948</v>
      </c>
      <c r="AJ10" s="210">
        <v>61.847984817518203</v>
      </c>
      <c r="AK10" s="210">
        <v>63.0764566423357</v>
      </c>
      <c r="AL10" s="216">
        <v>56.859432638018397</v>
      </c>
      <c r="AM10" s="210"/>
      <c r="AN10" s="217">
        <v>99.094469489050994</v>
      </c>
      <c r="AO10" s="218">
        <v>100.924351474452</v>
      </c>
      <c r="AP10" s="219">
        <v>100.009410481751</v>
      </c>
      <c r="AQ10" s="210"/>
      <c r="AR10" s="220">
        <v>69.181542441165305</v>
      </c>
      <c r="AS10" s="193"/>
      <c r="AT10" s="194">
        <v>5.5597161270034103</v>
      </c>
      <c r="AU10" s="188">
        <v>5.26395435534286</v>
      </c>
      <c r="AV10" s="188">
        <v>11.344121226726299</v>
      </c>
      <c r="AW10" s="188">
        <v>9.9036360535778698</v>
      </c>
      <c r="AX10" s="188">
        <v>5.9006378892479798</v>
      </c>
      <c r="AY10" s="195">
        <v>7.6852597805851399</v>
      </c>
      <c r="AZ10" s="188"/>
      <c r="BA10" s="196">
        <v>9.4875644122195606</v>
      </c>
      <c r="BB10" s="197">
        <v>4.3153504099698097</v>
      </c>
      <c r="BC10" s="198">
        <v>6.8152555453627901</v>
      </c>
      <c r="BD10" s="188"/>
      <c r="BE10" s="199">
        <v>7.3174255362516201</v>
      </c>
    </row>
    <row r="11" spans="1:57" x14ac:dyDescent="0.2">
      <c r="A11" s="41" t="s">
        <v>22</v>
      </c>
      <c r="B11" s="44" t="str">
        <f t="shared" si="0"/>
        <v>Washington, DC</v>
      </c>
      <c r="C11" s="12"/>
      <c r="D11" s="28" t="s">
        <v>16</v>
      </c>
      <c r="E11" s="31" t="s">
        <v>17</v>
      </c>
      <c r="F11" s="12"/>
      <c r="G11" s="215">
        <v>82.281038376343801</v>
      </c>
      <c r="H11" s="210">
        <v>128.229725458769</v>
      </c>
      <c r="I11" s="210">
        <v>158.858185992904</v>
      </c>
      <c r="J11" s="210">
        <v>150.53882763961099</v>
      </c>
      <c r="K11" s="210">
        <v>121.68580462461</v>
      </c>
      <c r="L11" s="216">
        <v>128.31871641844799</v>
      </c>
      <c r="M11" s="210"/>
      <c r="N11" s="217">
        <v>96.674330349907194</v>
      </c>
      <c r="O11" s="218">
        <v>92.777412253056895</v>
      </c>
      <c r="P11" s="219">
        <v>94.725871301482101</v>
      </c>
      <c r="Q11" s="210"/>
      <c r="R11" s="220">
        <v>118.720760670743</v>
      </c>
      <c r="S11" s="193"/>
      <c r="T11" s="194">
        <v>44.097947663077598</v>
      </c>
      <c r="U11" s="188">
        <v>86.517336711440507</v>
      </c>
      <c r="V11" s="188">
        <v>110.224714081885</v>
      </c>
      <c r="W11" s="188">
        <v>95.035311894597896</v>
      </c>
      <c r="X11" s="188">
        <v>69.726990760487496</v>
      </c>
      <c r="Y11" s="195">
        <v>83.157237484185103</v>
      </c>
      <c r="Z11" s="188"/>
      <c r="AA11" s="196">
        <v>26.0556470566626</v>
      </c>
      <c r="AB11" s="197">
        <v>13.291773340131799</v>
      </c>
      <c r="AC11" s="198">
        <v>19.464418836085098</v>
      </c>
      <c r="AD11" s="188"/>
      <c r="AE11" s="199">
        <v>63.308431153606897</v>
      </c>
      <c r="AG11" s="215">
        <v>87.521875621174502</v>
      </c>
      <c r="AH11" s="210">
        <v>112.99757185387701</v>
      </c>
      <c r="AI11" s="210">
        <v>138.682050409807</v>
      </c>
      <c r="AJ11" s="210">
        <v>139.90963210694801</v>
      </c>
      <c r="AK11" s="210">
        <v>122.276666531676</v>
      </c>
      <c r="AL11" s="216">
        <v>120.27314666816601</v>
      </c>
      <c r="AM11" s="210"/>
      <c r="AN11" s="217">
        <v>113.75636689862399</v>
      </c>
      <c r="AO11" s="218">
        <v>115.94026930527301</v>
      </c>
      <c r="AP11" s="219">
        <v>114.848318101949</v>
      </c>
      <c r="AQ11" s="210"/>
      <c r="AR11" s="220">
        <v>118.723439710215</v>
      </c>
      <c r="AS11" s="193"/>
      <c r="AT11" s="194">
        <v>59.207054730367801</v>
      </c>
      <c r="AU11" s="188">
        <v>71.561270371936402</v>
      </c>
      <c r="AV11" s="188">
        <v>88.046959402587404</v>
      </c>
      <c r="AW11" s="188">
        <v>90.527160348531396</v>
      </c>
      <c r="AX11" s="188">
        <v>70.096712372418807</v>
      </c>
      <c r="AY11" s="195">
        <v>76.925291156611806</v>
      </c>
      <c r="AZ11" s="188"/>
      <c r="BA11" s="196">
        <v>40.319658525111301</v>
      </c>
      <c r="BB11" s="197">
        <v>30.993220598077201</v>
      </c>
      <c r="BC11" s="198">
        <v>35.451870471862698</v>
      </c>
      <c r="BD11" s="188"/>
      <c r="BE11" s="199">
        <v>63.122203088367598</v>
      </c>
    </row>
    <row r="12" spans="1:57" x14ac:dyDescent="0.2">
      <c r="A12" s="24" t="s">
        <v>23</v>
      </c>
      <c r="B12" s="44" t="str">
        <f t="shared" si="0"/>
        <v>Arlington, VA</v>
      </c>
      <c r="C12" s="12"/>
      <c r="D12" s="28" t="s">
        <v>16</v>
      </c>
      <c r="E12" s="31" t="s">
        <v>17</v>
      </c>
      <c r="F12" s="12"/>
      <c r="G12" s="215">
        <v>103.67840690376499</v>
      </c>
      <c r="H12" s="210">
        <v>160.548074267782</v>
      </c>
      <c r="I12" s="210">
        <v>189.54064644351399</v>
      </c>
      <c r="J12" s="210">
        <v>182.870797071129</v>
      </c>
      <c r="K12" s="210">
        <v>135.77487970711201</v>
      </c>
      <c r="L12" s="216">
        <v>154.48256087866099</v>
      </c>
      <c r="M12" s="210"/>
      <c r="N12" s="217">
        <v>80.435474895397405</v>
      </c>
      <c r="O12" s="218">
        <v>70.742579497907897</v>
      </c>
      <c r="P12" s="219">
        <v>75.589027196652694</v>
      </c>
      <c r="Q12" s="210"/>
      <c r="R12" s="220">
        <v>131.94155125523</v>
      </c>
      <c r="S12" s="193"/>
      <c r="T12" s="194">
        <v>70.720193504625897</v>
      </c>
      <c r="U12" s="188">
        <v>94.175530562128401</v>
      </c>
      <c r="V12" s="188">
        <v>103.071108205665</v>
      </c>
      <c r="W12" s="188">
        <v>107.083650577963</v>
      </c>
      <c r="X12" s="188">
        <v>91.547878425885003</v>
      </c>
      <c r="Y12" s="195">
        <v>95.083432985443196</v>
      </c>
      <c r="Z12" s="188"/>
      <c r="AA12" s="196">
        <v>32.810512341891801</v>
      </c>
      <c r="AB12" s="197">
        <v>16.959009919055699</v>
      </c>
      <c r="AC12" s="198">
        <v>24.889943774662999</v>
      </c>
      <c r="AD12" s="188"/>
      <c r="AE12" s="199">
        <v>78.648156102113703</v>
      </c>
      <c r="AG12" s="215">
        <v>109.432640167364</v>
      </c>
      <c r="AH12" s="210">
        <v>143.469547071129</v>
      </c>
      <c r="AI12" s="210">
        <v>175.97129027196601</v>
      </c>
      <c r="AJ12" s="210">
        <v>174.69666370292799</v>
      </c>
      <c r="AK12" s="210">
        <v>139.65112107740501</v>
      </c>
      <c r="AL12" s="216">
        <v>148.64425245815801</v>
      </c>
      <c r="AM12" s="210"/>
      <c r="AN12" s="217">
        <v>115.03353530334699</v>
      </c>
      <c r="AO12" s="218">
        <v>115.238407165271</v>
      </c>
      <c r="AP12" s="219">
        <v>115.135971234309</v>
      </c>
      <c r="AQ12" s="210"/>
      <c r="AR12" s="220">
        <v>139.07045782277299</v>
      </c>
      <c r="AS12" s="193"/>
      <c r="AT12" s="194">
        <v>101.974456628711</v>
      </c>
      <c r="AU12" s="188">
        <v>100.59950801742499</v>
      </c>
      <c r="AV12" s="188">
        <v>113.21368090804199</v>
      </c>
      <c r="AW12" s="188">
        <v>116.910852309044</v>
      </c>
      <c r="AX12" s="188">
        <v>96.198302213452294</v>
      </c>
      <c r="AY12" s="195">
        <v>106.485165021616</v>
      </c>
      <c r="AZ12" s="188"/>
      <c r="BA12" s="196">
        <v>70.595045175361093</v>
      </c>
      <c r="BB12" s="197">
        <v>64.4666586030948</v>
      </c>
      <c r="BC12" s="198">
        <v>67.472081564287905</v>
      </c>
      <c r="BD12" s="188"/>
      <c r="BE12" s="199">
        <v>95.701159629384705</v>
      </c>
    </row>
    <row r="13" spans="1:57" x14ac:dyDescent="0.2">
      <c r="A13" s="24" t="s">
        <v>24</v>
      </c>
      <c r="B13" s="44" t="str">
        <f t="shared" si="0"/>
        <v>Suburban Virginia Area</v>
      </c>
      <c r="C13" s="12"/>
      <c r="D13" s="28" t="s">
        <v>16</v>
      </c>
      <c r="E13" s="31" t="s">
        <v>17</v>
      </c>
      <c r="F13" s="12"/>
      <c r="G13" s="215">
        <v>58.625843043661298</v>
      </c>
      <c r="H13" s="210">
        <v>77.5923992699705</v>
      </c>
      <c r="I13" s="210">
        <v>77.300098273199396</v>
      </c>
      <c r="J13" s="210">
        <v>80.836553418503399</v>
      </c>
      <c r="K13" s="210">
        <v>67.292852730590994</v>
      </c>
      <c r="L13" s="216">
        <v>72.329549347185093</v>
      </c>
      <c r="M13" s="210"/>
      <c r="N13" s="217">
        <v>89.088351818054093</v>
      </c>
      <c r="O13" s="218">
        <v>104.305181805419</v>
      </c>
      <c r="P13" s="219">
        <v>96.696766811736595</v>
      </c>
      <c r="Q13" s="210"/>
      <c r="R13" s="220">
        <v>79.291611479914096</v>
      </c>
      <c r="S13" s="193"/>
      <c r="T13" s="194">
        <v>8.6773545600483697</v>
      </c>
      <c r="U13" s="188">
        <v>23.8158378040096</v>
      </c>
      <c r="V13" s="188">
        <v>20.9754101830585</v>
      </c>
      <c r="W13" s="188">
        <v>30.884303246893001</v>
      </c>
      <c r="X13" s="188">
        <v>5.0807589490554896</v>
      </c>
      <c r="Y13" s="195">
        <v>18.065610925278499</v>
      </c>
      <c r="Z13" s="188"/>
      <c r="AA13" s="196">
        <v>4.4866144193667798</v>
      </c>
      <c r="AB13" s="197">
        <v>-0.35758412129811101</v>
      </c>
      <c r="AC13" s="198">
        <v>1.8169198614178299</v>
      </c>
      <c r="AD13" s="188"/>
      <c r="AE13" s="199">
        <v>11.846375377352301</v>
      </c>
      <c r="AG13" s="215">
        <v>61.464373157377501</v>
      </c>
      <c r="AH13" s="210">
        <v>77.607219570405704</v>
      </c>
      <c r="AI13" s="210">
        <v>82.207474027797204</v>
      </c>
      <c r="AJ13" s="210">
        <v>83.530746525340405</v>
      </c>
      <c r="AK13" s="210">
        <v>80.023919345781195</v>
      </c>
      <c r="AL13" s="216">
        <v>76.966746525340398</v>
      </c>
      <c r="AM13" s="210"/>
      <c r="AN13" s="217">
        <v>112.153683490102</v>
      </c>
      <c r="AO13" s="218">
        <v>122.991421802611</v>
      </c>
      <c r="AP13" s="219">
        <v>117.572552646356</v>
      </c>
      <c r="AQ13" s="210"/>
      <c r="AR13" s="220">
        <v>88.568405417059395</v>
      </c>
      <c r="AS13" s="193"/>
      <c r="AT13" s="194">
        <v>13.953310646544301</v>
      </c>
      <c r="AU13" s="188">
        <v>28.816649164074899</v>
      </c>
      <c r="AV13" s="188">
        <v>27.174837788758602</v>
      </c>
      <c r="AW13" s="188">
        <v>24.845807179750299</v>
      </c>
      <c r="AX13" s="188">
        <v>10.548651927011299</v>
      </c>
      <c r="AY13" s="195">
        <v>20.970916072512299</v>
      </c>
      <c r="AZ13" s="188"/>
      <c r="BA13" s="196">
        <v>11.9324858406451</v>
      </c>
      <c r="BB13" s="197">
        <v>9.0944911938486896</v>
      </c>
      <c r="BC13" s="198">
        <v>10.4299170098632</v>
      </c>
      <c r="BD13" s="188"/>
      <c r="BE13" s="199">
        <v>16.744328255953199</v>
      </c>
    </row>
    <row r="14" spans="1:57" x14ac:dyDescent="0.2">
      <c r="A14" s="24" t="s">
        <v>25</v>
      </c>
      <c r="B14" s="44" t="str">
        <f t="shared" si="0"/>
        <v>Alexandria, VA</v>
      </c>
      <c r="C14" s="12"/>
      <c r="D14" s="28" t="s">
        <v>16</v>
      </c>
      <c r="E14" s="31" t="s">
        <v>17</v>
      </c>
      <c r="F14" s="12"/>
      <c r="G14" s="215">
        <v>64.698489371865193</v>
      </c>
      <c r="H14" s="210">
        <v>93.764035108669603</v>
      </c>
      <c r="I14" s="210">
        <v>118.599101982326</v>
      </c>
      <c r="J14" s="210">
        <v>115.64663123955</v>
      </c>
      <c r="K14" s="210">
        <v>87.644954621447297</v>
      </c>
      <c r="L14" s="216">
        <v>96.070642464771893</v>
      </c>
      <c r="M14" s="210"/>
      <c r="N14" s="217">
        <v>69.829577262956704</v>
      </c>
      <c r="O14" s="218">
        <v>69.958973011702795</v>
      </c>
      <c r="P14" s="219">
        <v>69.894275137329799</v>
      </c>
      <c r="Q14" s="210"/>
      <c r="R14" s="220">
        <v>88.591680371216995</v>
      </c>
      <c r="S14" s="193"/>
      <c r="T14" s="194">
        <v>35.899909488949497</v>
      </c>
      <c r="U14" s="188">
        <v>75.9167113210125</v>
      </c>
      <c r="V14" s="188">
        <v>93.510212316096002</v>
      </c>
      <c r="W14" s="188">
        <v>87.798306413621802</v>
      </c>
      <c r="X14" s="188">
        <v>54.9493339595873</v>
      </c>
      <c r="Y14" s="195">
        <v>71.346751063937504</v>
      </c>
      <c r="Z14" s="188"/>
      <c r="AA14" s="196">
        <v>16.441333318562599</v>
      </c>
      <c r="AB14" s="197">
        <v>5.9485019023568002</v>
      </c>
      <c r="AC14" s="198">
        <v>10.942535077476499</v>
      </c>
      <c r="AD14" s="188"/>
      <c r="AE14" s="199">
        <v>52.616205031330402</v>
      </c>
      <c r="AG14" s="215">
        <v>67.491171184619006</v>
      </c>
      <c r="AH14" s="210">
        <v>86.586686470026194</v>
      </c>
      <c r="AI14" s="210">
        <v>104.444593384284</v>
      </c>
      <c r="AJ14" s="210">
        <v>107.379631896345</v>
      </c>
      <c r="AK14" s="210">
        <v>91.453254119894893</v>
      </c>
      <c r="AL14" s="216">
        <v>91.471067411034099</v>
      </c>
      <c r="AM14" s="210"/>
      <c r="AN14" s="217">
        <v>86.269687723907296</v>
      </c>
      <c r="AO14" s="218">
        <v>93.091354490088307</v>
      </c>
      <c r="AP14" s="219">
        <v>89.680521106997801</v>
      </c>
      <c r="AQ14" s="210"/>
      <c r="AR14" s="220">
        <v>90.959482752737998</v>
      </c>
      <c r="AS14" s="193"/>
      <c r="AT14" s="194">
        <v>38.244267051908203</v>
      </c>
      <c r="AU14" s="188">
        <v>54.908603322163302</v>
      </c>
      <c r="AV14" s="188">
        <v>67.963672961764502</v>
      </c>
      <c r="AW14" s="188">
        <v>70.256321133591896</v>
      </c>
      <c r="AX14" s="188">
        <v>55.017235770223202</v>
      </c>
      <c r="AY14" s="195">
        <v>58.274513737982502</v>
      </c>
      <c r="AZ14" s="188"/>
      <c r="BA14" s="196">
        <v>28.0688902477963</v>
      </c>
      <c r="BB14" s="197">
        <v>25.328386751279801</v>
      </c>
      <c r="BC14" s="198">
        <v>26.631731682547699</v>
      </c>
      <c r="BD14" s="188"/>
      <c r="BE14" s="199">
        <v>47.866138465556801</v>
      </c>
    </row>
    <row r="15" spans="1:57" x14ac:dyDescent="0.2">
      <c r="A15" s="24" t="s">
        <v>26</v>
      </c>
      <c r="B15" s="44" t="str">
        <f t="shared" si="0"/>
        <v>Fairfax/Tysons Corner, VA</v>
      </c>
      <c r="C15" s="12"/>
      <c r="D15" s="28" t="s">
        <v>16</v>
      </c>
      <c r="E15" s="31" t="s">
        <v>17</v>
      </c>
      <c r="F15" s="12"/>
      <c r="G15" s="215">
        <v>69.225062471078203</v>
      </c>
      <c r="H15" s="210">
        <v>123.502700138824</v>
      </c>
      <c r="I15" s="210">
        <v>166.666695974086</v>
      </c>
      <c r="J15" s="210">
        <v>163.04891254048999</v>
      </c>
      <c r="K15" s="210">
        <v>117.59916011105901</v>
      </c>
      <c r="L15" s="216">
        <v>128.00850624710699</v>
      </c>
      <c r="M15" s="210"/>
      <c r="N15" s="217">
        <v>78.096864877371502</v>
      </c>
      <c r="O15" s="218">
        <v>76.791461129106807</v>
      </c>
      <c r="P15" s="219">
        <v>77.444163003239197</v>
      </c>
      <c r="Q15" s="210"/>
      <c r="R15" s="220">
        <v>113.561551034573</v>
      </c>
      <c r="S15" s="193"/>
      <c r="T15" s="194">
        <v>38.6162467844769</v>
      </c>
      <c r="U15" s="188">
        <v>66.767971083870705</v>
      </c>
      <c r="V15" s="188">
        <v>97.016422529266293</v>
      </c>
      <c r="W15" s="188">
        <v>96.256891757937098</v>
      </c>
      <c r="X15" s="188">
        <v>69.334446939396202</v>
      </c>
      <c r="Y15" s="195">
        <v>77.238570226903093</v>
      </c>
      <c r="Z15" s="188"/>
      <c r="AA15" s="196">
        <v>16.1274208770981</v>
      </c>
      <c r="AB15" s="197">
        <v>11.255673788276701</v>
      </c>
      <c r="AC15" s="198">
        <v>13.6598819552883</v>
      </c>
      <c r="AD15" s="188"/>
      <c r="AE15" s="199">
        <v>59.819554579602602</v>
      </c>
      <c r="AG15" s="215">
        <v>67.854369504858795</v>
      </c>
      <c r="AH15" s="210">
        <v>101.347861233225</v>
      </c>
      <c r="AI15" s="210">
        <v>135.68583439379901</v>
      </c>
      <c r="AJ15" s="210">
        <v>135.08240340120301</v>
      </c>
      <c r="AK15" s="210">
        <v>103.07908925266</v>
      </c>
      <c r="AL15" s="216">
        <v>108.609911557149</v>
      </c>
      <c r="AM15" s="210"/>
      <c r="AN15" s="217">
        <v>80.858670175844495</v>
      </c>
      <c r="AO15" s="218">
        <v>84.2981573924109</v>
      </c>
      <c r="AP15" s="219">
        <v>82.578413784127704</v>
      </c>
      <c r="AQ15" s="210"/>
      <c r="AR15" s="220">
        <v>101.172340764857</v>
      </c>
      <c r="AS15" s="193"/>
      <c r="AT15" s="194">
        <v>42.629279096363902</v>
      </c>
      <c r="AU15" s="188">
        <v>50.3370175316943</v>
      </c>
      <c r="AV15" s="188">
        <v>70.197774341508307</v>
      </c>
      <c r="AW15" s="188">
        <v>78.773080514002004</v>
      </c>
      <c r="AX15" s="188">
        <v>63.341734459254802</v>
      </c>
      <c r="AY15" s="195">
        <v>62.893339369935298</v>
      </c>
      <c r="AZ15" s="188"/>
      <c r="BA15" s="196">
        <v>25.946417767699302</v>
      </c>
      <c r="BB15" s="197">
        <v>23.525777450787601</v>
      </c>
      <c r="BC15" s="198">
        <v>24.6991556584675</v>
      </c>
      <c r="BD15" s="188"/>
      <c r="BE15" s="199">
        <v>52.033819598544802</v>
      </c>
    </row>
    <row r="16" spans="1:57" x14ac:dyDescent="0.2">
      <c r="A16" s="24" t="s">
        <v>27</v>
      </c>
      <c r="B16" s="44" t="str">
        <f t="shared" si="0"/>
        <v>I-95 Fredericksburg, VA</v>
      </c>
      <c r="C16" s="12"/>
      <c r="D16" s="28" t="s">
        <v>16</v>
      </c>
      <c r="E16" s="31" t="s">
        <v>17</v>
      </c>
      <c r="F16" s="12"/>
      <c r="G16" s="215">
        <v>44.647482215743402</v>
      </c>
      <c r="H16" s="210">
        <v>54.430627405247797</v>
      </c>
      <c r="I16" s="210">
        <v>57.897647813410998</v>
      </c>
      <c r="J16" s="210">
        <v>57.881469387755097</v>
      </c>
      <c r="K16" s="210">
        <v>62.232758017492699</v>
      </c>
      <c r="L16" s="216">
        <v>55.417996967930002</v>
      </c>
      <c r="M16" s="210"/>
      <c r="N16" s="217">
        <v>72.510030320699698</v>
      </c>
      <c r="O16" s="218">
        <v>72.919371428571395</v>
      </c>
      <c r="P16" s="219">
        <v>72.714700874635497</v>
      </c>
      <c r="Q16" s="210"/>
      <c r="R16" s="220">
        <v>60.359912369845802</v>
      </c>
      <c r="S16" s="193"/>
      <c r="T16" s="194">
        <v>-2.7341658496430701</v>
      </c>
      <c r="U16" s="188">
        <v>11.1746361191785</v>
      </c>
      <c r="V16" s="188">
        <v>12.996432261629099</v>
      </c>
      <c r="W16" s="188">
        <v>10.6018995640333</v>
      </c>
      <c r="X16" s="188">
        <v>23.230239858601301</v>
      </c>
      <c r="Y16" s="195">
        <v>11.3101985468929</v>
      </c>
      <c r="Z16" s="188"/>
      <c r="AA16" s="196">
        <v>7.4467071720648903</v>
      </c>
      <c r="AB16" s="197">
        <v>-0.31870239452214</v>
      </c>
      <c r="AC16" s="198">
        <v>3.4075242371671899</v>
      </c>
      <c r="AD16" s="188"/>
      <c r="AE16" s="199">
        <v>8.4573001201891103</v>
      </c>
      <c r="AG16" s="215">
        <v>44.8044674556213</v>
      </c>
      <c r="AH16" s="210">
        <v>49.518824184193498</v>
      </c>
      <c r="AI16" s="210">
        <v>55.178535901107502</v>
      </c>
      <c r="AJ16" s="210">
        <v>56.937239837517097</v>
      </c>
      <c r="AK16" s="210">
        <v>57.321374382652898</v>
      </c>
      <c r="AL16" s="216">
        <v>52.757386636869398</v>
      </c>
      <c r="AM16" s="210"/>
      <c r="AN16" s="217">
        <v>68.051341067827806</v>
      </c>
      <c r="AO16" s="218">
        <v>74.359881644700295</v>
      </c>
      <c r="AP16" s="219">
        <v>71.205611356264001</v>
      </c>
      <c r="AQ16" s="210"/>
      <c r="AR16" s="220">
        <v>58.031875206269703</v>
      </c>
      <c r="AS16" s="193"/>
      <c r="AT16" s="194">
        <v>-1.6912328677956201</v>
      </c>
      <c r="AU16" s="188">
        <v>-1.25402286463757</v>
      </c>
      <c r="AV16" s="188">
        <v>6.7855919107698703</v>
      </c>
      <c r="AW16" s="188">
        <v>6.4348649237474804</v>
      </c>
      <c r="AX16" s="188">
        <v>8.3037276599447694</v>
      </c>
      <c r="AY16" s="195">
        <v>3.9281554794106399</v>
      </c>
      <c r="AZ16" s="188"/>
      <c r="BA16" s="196">
        <v>1.62907769886808</v>
      </c>
      <c r="BB16" s="197">
        <v>0.52497943242887801</v>
      </c>
      <c r="BC16" s="198">
        <v>1.04956539683258</v>
      </c>
      <c r="BD16" s="188"/>
      <c r="BE16" s="199">
        <v>2.9067751093731999</v>
      </c>
    </row>
    <row r="17" spans="1:58" x14ac:dyDescent="0.2">
      <c r="A17" s="24" t="s">
        <v>28</v>
      </c>
      <c r="B17" s="44" t="str">
        <f t="shared" si="0"/>
        <v>Dulles Airport Area, VA</v>
      </c>
      <c r="C17" s="12"/>
      <c r="D17" s="28" t="s">
        <v>16</v>
      </c>
      <c r="E17" s="31" t="s">
        <v>17</v>
      </c>
      <c r="F17" s="12"/>
      <c r="G17" s="215">
        <v>65.125425915386003</v>
      </c>
      <c r="H17" s="210">
        <v>101.813773477518</v>
      </c>
      <c r="I17" s="210">
        <v>120.407127679757</v>
      </c>
      <c r="J17" s="210">
        <v>111.81222822993701</v>
      </c>
      <c r="K17" s="210">
        <v>88.3259741984443</v>
      </c>
      <c r="L17" s="216">
        <v>97.496905900208603</v>
      </c>
      <c r="M17" s="210"/>
      <c r="N17" s="217">
        <v>63.568782014797897</v>
      </c>
      <c r="O17" s="218">
        <v>62.007187440713302</v>
      </c>
      <c r="P17" s="219">
        <v>62.7879847277556</v>
      </c>
      <c r="Q17" s="210"/>
      <c r="R17" s="220">
        <v>87.580071279507806</v>
      </c>
      <c r="S17" s="193"/>
      <c r="T17" s="194">
        <v>40.247491640288899</v>
      </c>
      <c r="U17" s="188">
        <v>59.308467179799997</v>
      </c>
      <c r="V17" s="188">
        <v>71.768551953082806</v>
      </c>
      <c r="W17" s="188">
        <v>63.3396619997961</v>
      </c>
      <c r="X17" s="188">
        <v>56.796901222968103</v>
      </c>
      <c r="Y17" s="195">
        <v>59.710743161388997</v>
      </c>
      <c r="Z17" s="188"/>
      <c r="AA17" s="196">
        <v>28.806467507668</v>
      </c>
      <c r="AB17" s="197">
        <v>18.762513643919402</v>
      </c>
      <c r="AC17" s="198">
        <v>23.643126601606699</v>
      </c>
      <c r="AD17" s="188"/>
      <c r="AE17" s="199">
        <v>50.705806625070998</v>
      </c>
      <c r="AG17" s="215">
        <v>61.894434168089496</v>
      </c>
      <c r="AH17" s="210">
        <v>89.123080535002799</v>
      </c>
      <c r="AI17" s="210">
        <v>114.42167520394599</v>
      </c>
      <c r="AJ17" s="210">
        <v>111.65118952760299</v>
      </c>
      <c r="AK17" s="210">
        <v>91.342681417188302</v>
      </c>
      <c r="AL17" s="216">
        <v>93.686612170366104</v>
      </c>
      <c r="AM17" s="210"/>
      <c r="AN17" s="217">
        <v>73.619855577689194</v>
      </c>
      <c r="AO17" s="218">
        <v>73.621595759817794</v>
      </c>
      <c r="AP17" s="219">
        <v>73.620725668753494</v>
      </c>
      <c r="AQ17" s="210"/>
      <c r="AR17" s="220">
        <v>87.953501741333895</v>
      </c>
      <c r="AS17" s="193"/>
      <c r="AT17" s="194">
        <v>32.756543029267199</v>
      </c>
      <c r="AU17" s="188">
        <v>44.238801814839199</v>
      </c>
      <c r="AV17" s="188">
        <v>66.023519488842197</v>
      </c>
      <c r="AW17" s="188">
        <v>72.378851968157207</v>
      </c>
      <c r="AX17" s="188">
        <v>65.2620911504752</v>
      </c>
      <c r="AY17" s="195">
        <v>57.524186244618797</v>
      </c>
      <c r="AZ17" s="188"/>
      <c r="BA17" s="196">
        <v>40.551184403866699</v>
      </c>
      <c r="BB17" s="197">
        <v>32.711140182702401</v>
      </c>
      <c r="BC17" s="198">
        <v>36.518648443113896</v>
      </c>
      <c r="BD17" s="188"/>
      <c r="BE17" s="199">
        <v>51.933442378527701</v>
      </c>
    </row>
    <row r="18" spans="1:58" x14ac:dyDescent="0.2">
      <c r="A18" s="24" t="s">
        <v>29</v>
      </c>
      <c r="B18" s="44" t="str">
        <f t="shared" si="0"/>
        <v>Williamsburg, VA</v>
      </c>
      <c r="C18" s="12"/>
      <c r="D18" s="28" t="s">
        <v>16</v>
      </c>
      <c r="E18" s="31" t="s">
        <v>17</v>
      </c>
      <c r="F18" s="12"/>
      <c r="G18" s="215">
        <v>31.0300913610103</v>
      </c>
      <c r="H18" s="210">
        <v>29.779588875453399</v>
      </c>
      <c r="I18" s="210">
        <v>39.346590084643204</v>
      </c>
      <c r="J18" s="210">
        <v>55.1502955797393</v>
      </c>
      <c r="K18" s="210">
        <v>55.579419588875403</v>
      </c>
      <c r="L18" s="216">
        <v>42.177197097944301</v>
      </c>
      <c r="M18" s="210"/>
      <c r="N18" s="217">
        <v>89.654914684938802</v>
      </c>
      <c r="O18" s="218">
        <v>120.708061265618</v>
      </c>
      <c r="P18" s="219">
        <v>105.181487975278</v>
      </c>
      <c r="Q18" s="210"/>
      <c r="R18" s="220">
        <v>60.178423062896996</v>
      </c>
      <c r="S18" s="193"/>
      <c r="T18" s="194">
        <v>2.7353665694579798</v>
      </c>
      <c r="U18" s="188">
        <v>-2.6320952520086802</v>
      </c>
      <c r="V18" s="188">
        <v>12.256633714460399</v>
      </c>
      <c r="W18" s="188">
        <v>22.358058053158398</v>
      </c>
      <c r="X18" s="188">
        <v>16.6581544175964</v>
      </c>
      <c r="Y18" s="195">
        <v>11.8432606674151</v>
      </c>
      <c r="Z18" s="188"/>
      <c r="AA18" s="196">
        <v>10.5960127794018</v>
      </c>
      <c r="AB18" s="197">
        <v>10.761130576628901</v>
      </c>
      <c r="AC18" s="198">
        <v>10.690698524888701</v>
      </c>
      <c r="AD18" s="188"/>
      <c r="AE18" s="199">
        <v>11.2647103622638</v>
      </c>
      <c r="AG18" s="215">
        <v>41.5016843305607</v>
      </c>
      <c r="AH18" s="210">
        <v>35.704593842232299</v>
      </c>
      <c r="AI18" s="210">
        <v>37.851344901658003</v>
      </c>
      <c r="AJ18" s="210">
        <v>48.889335772303099</v>
      </c>
      <c r="AK18" s="210">
        <v>58.866792642813898</v>
      </c>
      <c r="AL18" s="216">
        <v>44.560990578066402</v>
      </c>
      <c r="AM18" s="210"/>
      <c r="AN18" s="217">
        <v>103.106147546485</v>
      </c>
      <c r="AO18" s="218">
        <v>120.080363831643</v>
      </c>
      <c r="AP18" s="219">
        <v>111.59325568906399</v>
      </c>
      <c r="AQ18" s="210"/>
      <c r="AR18" s="220">
        <v>63.709026615276898</v>
      </c>
      <c r="AS18" s="193"/>
      <c r="AT18" s="194">
        <v>18.285391163952099</v>
      </c>
      <c r="AU18" s="188">
        <v>0.359390681929042</v>
      </c>
      <c r="AV18" s="188">
        <v>6.9931058975856102</v>
      </c>
      <c r="AW18" s="188">
        <v>10.438176678682201</v>
      </c>
      <c r="AX18" s="188">
        <v>11.4876508434944</v>
      </c>
      <c r="AY18" s="195">
        <v>9.6989666992164896</v>
      </c>
      <c r="AZ18" s="188"/>
      <c r="BA18" s="196">
        <v>8.4517830282814899</v>
      </c>
      <c r="BB18" s="197">
        <v>3.7235038814102599</v>
      </c>
      <c r="BC18" s="198">
        <v>5.8555503331768897</v>
      </c>
      <c r="BD18" s="188"/>
      <c r="BE18" s="199">
        <v>7.7380543489323701</v>
      </c>
    </row>
    <row r="19" spans="1:58" x14ac:dyDescent="0.2">
      <c r="A19" s="24" t="s">
        <v>30</v>
      </c>
      <c r="B19" s="44" t="str">
        <f t="shared" si="0"/>
        <v>Virginia Beach, VA</v>
      </c>
      <c r="C19" s="12"/>
      <c r="D19" s="28" t="s">
        <v>16</v>
      </c>
      <c r="E19" s="31" t="s">
        <v>17</v>
      </c>
      <c r="F19" s="12"/>
      <c r="G19" s="215">
        <v>41.148320389940103</v>
      </c>
      <c r="H19" s="210">
        <v>43.704867239685598</v>
      </c>
      <c r="I19" s="210">
        <v>51.9617071218074</v>
      </c>
      <c r="J19" s="210">
        <v>56.842824304191197</v>
      </c>
      <c r="K19" s="210">
        <v>53.589539456450503</v>
      </c>
      <c r="L19" s="216">
        <v>49.450675035614204</v>
      </c>
      <c r="M19" s="210"/>
      <c r="N19" s="217">
        <v>62.455979011132897</v>
      </c>
      <c r="O19" s="218">
        <v>69.684677095612301</v>
      </c>
      <c r="P19" s="219">
        <v>66.070328053372606</v>
      </c>
      <c r="Q19" s="210"/>
      <c r="R19" s="220">
        <v>54.199647148053202</v>
      </c>
      <c r="S19" s="193"/>
      <c r="T19" s="194">
        <v>12.9982018797783</v>
      </c>
      <c r="U19" s="188">
        <v>16.2029483341644</v>
      </c>
      <c r="V19" s="188">
        <v>21.101336026030499</v>
      </c>
      <c r="W19" s="188">
        <v>19.789369632219302</v>
      </c>
      <c r="X19" s="188">
        <v>12.855556397357001</v>
      </c>
      <c r="Y19" s="195">
        <v>16.700052029879298</v>
      </c>
      <c r="Z19" s="188"/>
      <c r="AA19" s="196">
        <v>-3.2765633400827499</v>
      </c>
      <c r="AB19" s="197">
        <v>-5.0905045066655603</v>
      </c>
      <c r="AC19" s="198">
        <v>-4.24170435731694</v>
      </c>
      <c r="AD19" s="188"/>
      <c r="AE19" s="199">
        <v>8.4411876089910098</v>
      </c>
      <c r="AG19" s="215">
        <v>45.19492896106</v>
      </c>
      <c r="AH19" s="210">
        <v>48.1360608233596</v>
      </c>
      <c r="AI19" s="210">
        <v>54.576814666069502</v>
      </c>
      <c r="AJ19" s="210">
        <v>59.299525780120902</v>
      </c>
      <c r="AK19" s="210">
        <v>59.980372884564403</v>
      </c>
      <c r="AL19" s="216">
        <v>53.433103612315797</v>
      </c>
      <c r="AM19" s="210"/>
      <c r="AN19" s="217">
        <v>79.068070694469895</v>
      </c>
      <c r="AO19" s="218">
        <v>86.333807014003497</v>
      </c>
      <c r="AP19" s="219">
        <v>82.700938854236696</v>
      </c>
      <c r="AQ19" s="210"/>
      <c r="AR19" s="220">
        <v>61.7831119232603</v>
      </c>
      <c r="AS19" s="193"/>
      <c r="AT19" s="194">
        <v>16.6066658420762</v>
      </c>
      <c r="AU19" s="188">
        <v>15.6731145804936</v>
      </c>
      <c r="AV19" s="188">
        <v>20.449089471079599</v>
      </c>
      <c r="AW19" s="188">
        <v>23.279699864876498</v>
      </c>
      <c r="AX19" s="188">
        <v>17.632960312155799</v>
      </c>
      <c r="AY19" s="195">
        <v>18.872872998992499</v>
      </c>
      <c r="AZ19" s="188"/>
      <c r="BA19" s="196">
        <v>7.2968146500238698</v>
      </c>
      <c r="BB19" s="197">
        <v>5.4258137225708003</v>
      </c>
      <c r="BC19" s="198">
        <v>6.3120105923671597</v>
      </c>
      <c r="BD19" s="188"/>
      <c r="BE19" s="199">
        <v>13.7236595305467</v>
      </c>
    </row>
    <row r="20" spans="1:58" x14ac:dyDescent="0.2">
      <c r="A20" s="41" t="s">
        <v>31</v>
      </c>
      <c r="B20" s="44" t="str">
        <f t="shared" si="0"/>
        <v>Norfolk/Portsmouth, VA</v>
      </c>
      <c r="C20" s="12"/>
      <c r="D20" s="28" t="s">
        <v>16</v>
      </c>
      <c r="E20" s="31" t="s">
        <v>17</v>
      </c>
      <c r="F20" s="12"/>
      <c r="G20" s="215">
        <v>56.278671928282598</v>
      </c>
      <c r="H20" s="210">
        <v>74.693958534013007</v>
      </c>
      <c r="I20" s="210">
        <v>80.214087010019298</v>
      </c>
      <c r="J20" s="210">
        <v>82.118318280892893</v>
      </c>
      <c r="K20" s="210">
        <v>71.672069906837706</v>
      </c>
      <c r="L20" s="216">
        <v>72.995421132009099</v>
      </c>
      <c r="M20" s="210"/>
      <c r="N20" s="217">
        <v>73.928667850237304</v>
      </c>
      <c r="O20" s="218">
        <v>83.229431464229194</v>
      </c>
      <c r="P20" s="219">
        <v>78.579049657233199</v>
      </c>
      <c r="Q20" s="210"/>
      <c r="R20" s="220">
        <v>74.590743567787399</v>
      </c>
      <c r="S20" s="193"/>
      <c r="T20" s="194">
        <v>-2.88669554301404</v>
      </c>
      <c r="U20" s="188">
        <v>14.021471153764001</v>
      </c>
      <c r="V20" s="188">
        <v>29.6338589068123</v>
      </c>
      <c r="W20" s="188">
        <v>15.124074182568901</v>
      </c>
      <c r="X20" s="188">
        <v>-1.5416862639846201</v>
      </c>
      <c r="Y20" s="195">
        <v>10.779640183964901</v>
      </c>
      <c r="Z20" s="188"/>
      <c r="AA20" s="196">
        <v>-15.835606693774899</v>
      </c>
      <c r="AB20" s="197">
        <v>-2.9163046961446901</v>
      </c>
      <c r="AC20" s="198">
        <v>-9.4544402958781593</v>
      </c>
      <c r="AD20" s="188"/>
      <c r="AE20" s="199">
        <v>3.7979754544792601</v>
      </c>
      <c r="AG20" s="215">
        <v>51.927478440850699</v>
      </c>
      <c r="AH20" s="210">
        <v>63.912762023202603</v>
      </c>
      <c r="AI20" s="210">
        <v>79.874170324310001</v>
      </c>
      <c r="AJ20" s="210">
        <v>82.810919673932105</v>
      </c>
      <c r="AK20" s="210">
        <v>77.718530062401101</v>
      </c>
      <c r="AL20" s="216">
        <v>71.248772104939306</v>
      </c>
      <c r="AM20" s="210"/>
      <c r="AN20" s="217">
        <v>84.521715116892196</v>
      </c>
      <c r="AO20" s="218">
        <v>83.067075856916802</v>
      </c>
      <c r="AP20" s="219">
        <v>83.794395486904506</v>
      </c>
      <c r="AQ20" s="210"/>
      <c r="AR20" s="220">
        <v>74.833235928357894</v>
      </c>
      <c r="AS20" s="193"/>
      <c r="AT20" s="194">
        <v>10.0414841112794</v>
      </c>
      <c r="AU20" s="188">
        <v>15.7150113036897</v>
      </c>
      <c r="AV20" s="188">
        <v>28.298015517950599</v>
      </c>
      <c r="AW20" s="188">
        <v>23.741936147437102</v>
      </c>
      <c r="AX20" s="188">
        <v>14.932695626558001</v>
      </c>
      <c r="AY20" s="195">
        <v>19.056772769707599</v>
      </c>
      <c r="AZ20" s="188"/>
      <c r="BA20" s="196">
        <v>3.64490314719612</v>
      </c>
      <c r="BB20" s="197">
        <v>3.53488507227862</v>
      </c>
      <c r="BC20" s="198">
        <v>3.5903423686392402</v>
      </c>
      <c r="BD20" s="188"/>
      <c r="BE20" s="199">
        <v>13.629110305017701</v>
      </c>
    </row>
    <row r="21" spans="1:58" x14ac:dyDescent="0.2">
      <c r="A21" s="42" t="s">
        <v>32</v>
      </c>
      <c r="B21" s="44" t="str">
        <f t="shared" si="0"/>
        <v>Newport News/Hampton, VA</v>
      </c>
      <c r="C21" s="12"/>
      <c r="D21" s="28" t="s">
        <v>16</v>
      </c>
      <c r="E21" s="31" t="s">
        <v>17</v>
      </c>
      <c r="F21" s="13"/>
      <c r="G21" s="215">
        <v>48.915126561823598</v>
      </c>
      <c r="H21" s="210">
        <v>59.814579036214099</v>
      </c>
      <c r="I21" s="210">
        <v>65.008086380031699</v>
      </c>
      <c r="J21" s="210">
        <v>55.269305020920498</v>
      </c>
      <c r="K21" s="210">
        <v>49.7760346991776</v>
      </c>
      <c r="L21" s="216">
        <v>55.756626339633499</v>
      </c>
      <c r="M21" s="210"/>
      <c r="N21" s="217">
        <v>76.402253412205994</v>
      </c>
      <c r="O21" s="218">
        <v>82.951368171980903</v>
      </c>
      <c r="P21" s="219">
        <v>79.676810792093406</v>
      </c>
      <c r="Q21" s="210"/>
      <c r="R21" s="220">
        <v>62.590964754622</v>
      </c>
      <c r="S21" s="193"/>
      <c r="T21" s="194">
        <v>7.86678066994914</v>
      </c>
      <c r="U21" s="188">
        <v>40.507214118485003</v>
      </c>
      <c r="V21" s="188">
        <v>38.172830576594897</v>
      </c>
      <c r="W21" s="188">
        <v>13.668980821695801</v>
      </c>
      <c r="X21" s="188">
        <v>11.7174052185179</v>
      </c>
      <c r="Y21" s="195">
        <v>22.195636455080301</v>
      </c>
      <c r="Z21" s="188"/>
      <c r="AA21" s="196">
        <v>16.808630216155201</v>
      </c>
      <c r="AB21" s="197">
        <v>5.5021855939917801</v>
      </c>
      <c r="AC21" s="198">
        <v>10.6366404332271</v>
      </c>
      <c r="AD21" s="188"/>
      <c r="AE21" s="199">
        <v>17.7222944297928</v>
      </c>
      <c r="AG21" s="215">
        <v>43.058485254653</v>
      </c>
      <c r="AH21" s="210">
        <v>52.301244495743703</v>
      </c>
      <c r="AI21" s="210">
        <v>58.093249787187901</v>
      </c>
      <c r="AJ21" s="210">
        <v>57.513376803491497</v>
      </c>
      <c r="AK21" s="210">
        <v>55.791115856297701</v>
      </c>
      <c r="AL21" s="216">
        <v>53.351494439474799</v>
      </c>
      <c r="AM21" s="210"/>
      <c r="AN21" s="217">
        <v>78.577267699466105</v>
      </c>
      <c r="AO21" s="218">
        <v>81.676867118741797</v>
      </c>
      <c r="AP21" s="219">
        <v>80.127067409104001</v>
      </c>
      <c r="AQ21" s="210"/>
      <c r="AR21" s="220">
        <v>61.001658145083098</v>
      </c>
      <c r="AS21" s="193"/>
      <c r="AT21" s="194">
        <v>5.1562085043147503</v>
      </c>
      <c r="AU21" s="188">
        <v>18.387727427464199</v>
      </c>
      <c r="AV21" s="188">
        <v>25.887511304416002</v>
      </c>
      <c r="AW21" s="188">
        <v>22.2375868766735</v>
      </c>
      <c r="AX21" s="188">
        <v>15.073537987158801</v>
      </c>
      <c r="AY21" s="195">
        <v>17.6150605045075</v>
      </c>
      <c r="AZ21" s="188"/>
      <c r="BA21" s="196">
        <v>19.010593683072699</v>
      </c>
      <c r="BB21" s="197">
        <v>8.8367064686242696</v>
      </c>
      <c r="BC21" s="198">
        <v>13.598139503272799</v>
      </c>
      <c r="BD21" s="188"/>
      <c r="BE21" s="199">
        <v>16.074273560496302</v>
      </c>
    </row>
    <row r="22" spans="1:58" x14ac:dyDescent="0.2">
      <c r="A22" s="43" t="s">
        <v>33</v>
      </c>
      <c r="B22" s="44" t="str">
        <f t="shared" si="0"/>
        <v>Chesapeake/Suffolk, VA</v>
      </c>
      <c r="C22" s="12"/>
      <c r="D22" s="29" t="s">
        <v>16</v>
      </c>
      <c r="E22" s="32" t="s">
        <v>17</v>
      </c>
      <c r="F22" s="12"/>
      <c r="G22" s="221">
        <v>54.735492052401703</v>
      </c>
      <c r="H22" s="222">
        <v>74.542169449781596</v>
      </c>
      <c r="I22" s="222">
        <v>76.7064643842794</v>
      </c>
      <c r="J22" s="222">
        <v>74.880913799126603</v>
      </c>
      <c r="K22" s="222">
        <v>65.176945589519605</v>
      </c>
      <c r="L22" s="223">
        <v>69.208397055021805</v>
      </c>
      <c r="M22" s="210"/>
      <c r="N22" s="224">
        <v>62.1083421484716</v>
      </c>
      <c r="O22" s="225">
        <v>65.574987039301305</v>
      </c>
      <c r="P22" s="226">
        <v>63.841664593886399</v>
      </c>
      <c r="Q22" s="210"/>
      <c r="R22" s="227">
        <v>67.6750449232688</v>
      </c>
      <c r="S22" s="193"/>
      <c r="T22" s="200">
        <v>8.0378653498600094</v>
      </c>
      <c r="U22" s="201">
        <v>14.1824710214359</v>
      </c>
      <c r="V22" s="201">
        <v>12.3285834278353</v>
      </c>
      <c r="W22" s="201">
        <v>10.654561345595701</v>
      </c>
      <c r="X22" s="201">
        <v>6.0439821692901097</v>
      </c>
      <c r="Y22" s="202">
        <v>10.4269759095037</v>
      </c>
      <c r="Z22" s="188"/>
      <c r="AA22" s="203">
        <v>-1.80832153784688</v>
      </c>
      <c r="AB22" s="204">
        <v>5.9188235856751099</v>
      </c>
      <c r="AC22" s="205">
        <v>2.0138399407326202</v>
      </c>
      <c r="AD22" s="188"/>
      <c r="AE22" s="206">
        <v>8.0257462840106903</v>
      </c>
      <c r="AG22" s="221">
        <v>53.287517611353699</v>
      </c>
      <c r="AH22" s="222">
        <v>68.486630847161507</v>
      </c>
      <c r="AI22" s="222">
        <v>75.140220620087305</v>
      </c>
      <c r="AJ22" s="222">
        <v>74.638043371178995</v>
      </c>
      <c r="AK22" s="222">
        <v>67.594161624454102</v>
      </c>
      <c r="AL22" s="223">
        <v>67.829314814847095</v>
      </c>
      <c r="AM22" s="210"/>
      <c r="AN22" s="224">
        <v>70.847053414847096</v>
      </c>
      <c r="AO22" s="225">
        <v>72.264200371179001</v>
      </c>
      <c r="AP22" s="226">
        <v>71.555626893013098</v>
      </c>
      <c r="AQ22" s="210"/>
      <c r="AR22" s="227">
        <v>68.893975408608796</v>
      </c>
      <c r="AS22" s="193"/>
      <c r="AT22" s="200">
        <v>3.0471396905311998</v>
      </c>
      <c r="AU22" s="201">
        <v>5.6402534845332504</v>
      </c>
      <c r="AV22" s="201">
        <v>9.2579189942174693</v>
      </c>
      <c r="AW22" s="201">
        <v>8.4488873316103401</v>
      </c>
      <c r="AX22" s="201">
        <v>8.7055591419520209</v>
      </c>
      <c r="AY22" s="202">
        <v>7.2165310591662797</v>
      </c>
      <c r="AZ22" s="188"/>
      <c r="BA22" s="203">
        <v>8.0453547472932794</v>
      </c>
      <c r="BB22" s="204">
        <v>6.5450633868118899</v>
      </c>
      <c r="BC22" s="205">
        <v>7.2825371087053901</v>
      </c>
      <c r="BD22" s="188"/>
      <c r="BE22" s="206">
        <v>7.2361100479706204</v>
      </c>
    </row>
    <row r="23" spans="1:58" x14ac:dyDescent="0.2">
      <c r="A23" s="22" t="s">
        <v>43</v>
      </c>
      <c r="B23" s="44" t="str">
        <f t="shared" si="0"/>
        <v>Richmond CBD/Airport, VA</v>
      </c>
      <c r="C23" s="10"/>
      <c r="D23" s="27" t="s">
        <v>16</v>
      </c>
      <c r="E23" s="30" t="s">
        <v>17</v>
      </c>
      <c r="F23" s="3"/>
      <c r="G23" s="207">
        <v>68.181597287624697</v>
      </c>
      <c r="H23" s="208">
        <v>87.278491241288293</v>
      </c>
      <c r="I23" s="208">
        <v>92.197387455264604</v>
      </c>
      <c r="J23" s="208">
        <v>103.85264079864299</v>
      </c>
      <c r="K23" s="208">
        <v>105.856063288754</v>
      </c>
      <c r="L23" s="209">
        <v>91.473236014315304</v>
      </c>
      <c r="M23" s="210"/>
      <c r="N23" s="211">
        <v>117.339210774157</v>
      </c>
      <c r="O23" s="212">
        <v>96.637758523262306</v>
      </c>
      <c r="P23" s="213">
        <v>106.988484648709</v>
      </c>
      <c r="Q23" s="210"/>
      <c r="R23" s="214">
        <v>95.906164195570796</v>
      </c>
      <c r="S23" s="193"/>
      <c r="T23" s="185">
        <v>30.915253023668001</v>
      </c>
      <c r="U23" s="186">
        <v>25.144376782321199</v>
      </c>
      <c r="V23" s="186">
        <v>15.742012675616399</v>
      </c>
      <c r="W23" s="186">
        <v>12.931761144153199</v>
      </c>
      <c r="X23" s="186">
        <v>6.4662138309510899</v>
      </c>
      <c r="Y23" s="187">
        <v>16.417249339808698</v>
      </c>
      <c r="Z23" s="188"/>
      <c r="AA23" s="189">
        <v>3.9852645493327601</v>
      </c>
      <c r="AB23" s="190">
        <v>-12.393791918222901</v>
      </c>
      <c r="AC23" s="191">
        <v>-4.1113079341744703</v>
      </c>
      <c r="AD23" s="188"/>
      <c r="AE23" s="192">
        <v>8.9808341068772304</v>
      </c>
      <c r="AF23" s="136"/>
      <c r="AG23" s="207">
        <v>64.035765830005701</v>
      </c>
      <c r="AH23" s="208">
        <v>81.027793306712297</v>
      </c>
      <c r="AI23" s="208">
        <v>98.359647520817504</v>
      </c>
      <c r="AJ23" s="208">
        <v>106.5300752271</v>
      </c>
      <c r="AK23" s="208">
        <v>101.05478188872</v>
      </c>
      <c r="AL23" s="209">
        <v>90.235116420174407</v>
      </c>
      <c r="AM23" s="210"/>
      <c r="AN23" s="211">
        <v>130.57930970855401</v>
      </c>
      <c r="AO23" s="212">
        <v>118.972121498864</v>
      </c>
      <c r="AP23" s="213">
        <v>124.775715603709</v>
      </c>
      <c r="AQ23" s="210"/>
      <c r="AR23" s="214">
        <v>100.117217567274</v>
      </c>
      <c r="AS23" s="193"/>
      <c r="AT23" s="185">
        <v>7.5650769313438104</v>
      </c>
      <c r="AU23" s="186">
        <v>12.3679053368956</v>
      </c>
      <c r="AV23" s="186">
        <v>17.816971166485299</v>
      </c>
      <c r="AW23" s="186">
        <v>24.203623056911098</v>
      </c>
      <c r="AX23" s="186">
        <v>17.258257525466998</v>
      </c>
      <c r="AY23" s="187">
        <v>16.559194779358499</v>
      </c>
      <c r="AZ23" s="188"/>
      <c r="BA23" s="189">
        <v>5.3648852230385202</v>
      </c>
      <c r="BB23" s="190">
        <v>-7.75330787527942</v>
      </c>
      <c r="BC23" s="191">
        <v>-1.3249542262635501</v>
      </c>
      <c r="BD23" s="188"/>
      <c r="BE23" s="192">
        <v>9.5064970490497291</v>
      </c>
      <c r="BF23" s="96"/>
    </row>
    <row r="24" spans="1:58" x14ac:dyDescent="0.2">
      <c r="A24" s="23" t="s">
        <v>44</v>
      </c>
      <c r="B24" s="44" t="str">
        <f t="shared" si="0"/>
        <v>Richmond North/Glen Allen, VA</v>
      </c>
      <c r="C24" s="11"/>
      <c r="D24" s="28" t="s">
        <v>16</v>
      </c>
      <c r="E24" s="31" t="s">
        <v>17</v>
      </c>
      <c r="F24" s="12"/>
      <c r="G24" s="215">
        <v>43.072484191508501</v>
      </c>
      <c r="H24" s="210">
        <v>64.076827009936693</v>
      </c>
      <c r="I24" s="210">
        <v>73.486864272809299</v>
      </c>
      <c r="J24" s="210">
        <v>72.531306458897902</v>
      </c>
      <c r="K24" s="210">
        <v>57.898124435410999</v>
      </c>
      <c r="L24" s="216">
        <v>62.213121273712702</v>
      </c>
      <c r="M24" s="210"/>
      <c r="N24" s="217">
        <v>79.529677055103804</v>
      </c>
      <c r="O24" s="218">
        <v>87.376044489611502</v>
      </c>
      <c r="P24" s="219">
        <v>83.452860772357695</v>
      </c>
      <c r="Q24" s="210"/>
      <c r="R24" s="220">
        <v>68.281618273325506</v>
      </c>
      <c r="S24" s="193"/>
      <c r="T24" s="194">
        <v>-0.49194896930270599</v>
      </c>
      <c r="U24" s="188">
        <v>12.7420464131855</v>
      </c>
      <c r="V24" s="188">
        <v>16.400888624305299</v>
      </c>
      <c r="W24" s="188">
        <v>17.168910187601998</v>
      </c>
      <c r="X24" s="188">
        <v>3.7470133279222502</v>
      </c>
      <c r="Y24" s="195">
        <v>10.714036207456401</v>
      </c>
      <c r="Z24" s="188"/>
      <c r="AA24" s="196">
        <v>0.79385919408852301</v>
      </c>
      <c r="AB24" s="197">
        <v>0.49628409248913702</v>
      </c>
      <c r="AC24" s="198">
        <v>0.63785756801468096</v>
      </c>
      <c r="AD24" s="188"/>
      <c r="AE24" s="199">
        <v>6.9739477139908903</v>
      </c>
      <c r="AF24" s="136"/>
      <c r="AG24" s="215">
        <v>42.910436427280899</v>
      </c>
      <c r="AH24" s="210">
        <v>57.287596262420898</v>
      </c>
      <c r="AI24" s="210">
        <v>69.513469963866299</v>
      </c>
      <c r="AJ24" s="210">
        <v>69.716789747064098</v>
      </c>
      <c r="AK24" s="210">
        <v>62.607355747515797</v>
      </c>
      <c r="AL24" s="216">
        <v>60.407129629629601</v>
      </c>
      <c r="AM24" s="210"/>
      <c r="AN24" s="217">
        <v>88.263402777777699</v>
      </c>
      <c r="AO24" s="218">
        <v>89.539112466124607</v>
      </c>
      <c r="AP24" s="219">
        <v>88.901257621951203</v>
      </c>
      <c r="AQ24" s="210"/>
      <c r="AR24" s="220">
        <v>68.548309056007199</v>
      </c>
      <c r="AS24" s="193"/>
      <c r="AT24" s="194">
        <v>1.38427215861973</v>
      </c>
      <c r="AU24" s="188">
        <v>6.6860856363901</v>
      </c>
      <c r="AV24" s="188">
        <v>16.971474711020502</v>
      </c>
      <c r="AW24" s="188">
        <v>16.800938018976701</v>
      </c>
      <c r="AX24" s="188">
        <v>7.1704289285818996</v>
      </c>
      <c r="AY24" s="195">
        <v>10.410636814914101</v>
      </c>
      <c r="AZ24" s="188"/>
      <c r="BA24" s="196">
        <v>5.4438624539514997</v>
      </c>
      <c r="BB24" s="197">
        <v>1.52715545977018</v>
      </c>
      <c r="BC24" s="198">
        <v>3.43440520365544</v>
      </c>
      <c r="BD24" s="188"/>
      <c r="BE24" s="199">
        <v>7.7185474520394202</v>
      </c>
      <c r="BF24" s="96"/>
    </row>
    <row r="25" spans="1:58" x14ac:dyDescent="0.2">
      <c r="A25" s="24" t="s">
        <v>45</v>
      </c>
      <c r="B25" s="44" t="str">
        <f t="shared" si="0"/>
        <v>Richmond West/Midlothian, VA</v>
      </c>
      <c r="C25" s="12"/>
      <c r="D25" s="28" t="s">
        <v>16</v>
      </c>
      <c r="E25" s="31" t="s">
        <v>17</v>
      </c>
      <c r="F25" s="12"/>
      <c r="G25" s="215">
        <v>40.897144020797199</v>
      </c>
      <c r="H25" s="210">
        <v>62.852269982668901</v>
      </c>
      <c r="I25" s="210">
        <v>73.857656013864798</v>
      </c>
      <c r="J25" s="210">
        <v>74.169463951473105</v>
      </c>
      <c r="K25" s="210">
        <v>63.4717896707105</v>
      </c>
      <c r="L25" s="216">
        <v>63.049664727902901</v>
      </c>
      <c r="M25" s="210"/>
      <c r="N25" s="217">
        <v>78.132117088388199</v>
      </c>
      <c r="O25" s="218">
        <v>90.471806724436703</v>
      </c>
      <c r="P25" s="219">
        <v>84.301961906412402</v>
      </c>
      <c r="Q25" s="210"/>
      <c r="R25" s="220">
        <v>69.121749636048506</v>
      </c>
      <c r="S25" s="193"/>
      <c r="T25" s="194">
        <v>-17.493189895601201</v>
      </c>
      <c r="U25" s="188">
        <v>2.73414223876147</v>
      </c>
      <c r="V25" s="188">
        <v>10.1614293688214</v>
      </c>
      <c r="W25" s="188">
        <v>17.3318099201888</v>
      </c>
      <c r="X25" s="188">
        <v>8.5659707440229393</v>
      </c>
      <c r="Y25" s="195">
        <v>5.2687841231674097</v>
      </c>
      <c r="Z25" s="188"/>
      <c r="AA25" s="196">
        <v>6.8697821198233697</v>
      </c>
      <c r="AB25" s="197">
        <v>6.7414895180033696</v>
      </c>
      <c r="AC25" s="198">
        <v>6.8009027978079502</v>
      </c>
      <c r="AD25" s="188"/>
      <c r="AE25" s="199">
        <v>5.7976535145327102</v>
      </c>
      <c r="AF25" s="136"/>
      <c r="AG25" s="215">
        <v>44.575349610051902</v>
      </c>
      <c r="AH25" s="210">
        <v>56.557729670710501</v>
      </c>
      <c r="AI25" s="210">
        <v>64.453738986135093</v>
      </c>
      <c r="AJ25" s="210">
        <v>66.2262411005199</v>
      </c>
      <c r="AK25" s="210">
        <v>62.206830147313603</v>
      </c>
      <c r="AL25" s="216">
        <v>58.803977902946201</v>
      </c>
      <c r="AM25" s="210"/>
      <c r="AN25" s="217">
        <v>89.163807625649895</v>
      </c>
      <c r="AO25" s="218">
        <v>91.820383526862997</v>
      </c>
      <c r="AP25" s="219">
        <v>90.492095576256403</v>
      </c>
      <c r="AQ25" s="210"/>
      <c r="AR25" s="220">
        <v>67.857725809606293</v>
      </c>
      <c r="AS25" s="193"/>
      <c r="AT25" s="194">
        <v>-14.8219030588976</v>
      </c>
      <c r="AU25" s="188">
        <v>-12.291470581502301</v>
      </c>
      <c r="AV25" s="188">
        <v>-8.0806547794946209</v>
      </c>
      <c r="AW25" s="188">
        <v>-1.81576652682815</v>
      </c>
      <c r="AX25" s="188">
        <v>-6.9265691992684699</v>
      </c>
      <c r="AY25" s="195">
        <v>-8.4685598121811001</v>
      </c>
      <c r="AZ25" s="188"/>
      <c r="BA25" s="196">
        <v>5.9277680753439599</v>
      </c>
      <c r="BB25" s="197">
        <v>-1.11896106652477</v>
      </c>
      <c r="BC25" s="198">
        <v>2.23154689497022</v>
      </c>
      <c r="BD25" s="188"/>
      <c r="BE25" s="199">
        <v>-4.6667455450640603</v>
      </c>
      <c r="BF25" s="96"/>
    </row>
    <row r="26" spans="1:58" x14ac:dyDescent="0.2">
      <c r="A26" s="24" t="s">
        <v>46</v>
      </c>
      <c r="B26" s="44" t="str">
        <f t="shared" si="0"/>
        <v>Petersburg/Chester, VA</v>
      </c>
      <c r="C26" s="12"/>
      <c r="D26" s="28" t="s">
        <v>16</v>
      </c>
      <c r="E26" s="31" t="s">
        <v>17</v>
      </c>
      <c r="F26" s="12"/>
      <c r="G26" s="215">
        <v>44.259286392104698</v>
      </c>
      <c r="H26" s="210">
        <v>53.331047352438702</v>
      </c>
      <c r="I26" s="210">
        <v>58.745207439741797</v>
      </c>
      <c r="J26" s="210">
        <v>56.514713949516</v>
      </c>
      <c r="K26" s="210">
        <v>51.978237749098497</v>
      </c>
      <c r="L26" s="216">
        <v>52.965698576579904</v>
      </c>
      <c r="M26" s="210"/>
      <c r="N26" s="217">
        <v>54.397967147466296</v>
      </c>
      <c r="O26" s="218">
        <v>54.339241734674502</v>
      </c>
      <c r="P26" s="219">
        <v>54.368604441070403</v>
      </c>
      <c r="Q26" s="210"/>
      <c r="R26" s="220">
        <v>53.366528823577198</v>
      </c>
      <c r="S26" s="193"/>
      <c r="T26" s="194">
        <v>-31.497916139189801</v>
      </c>
      <c r="U26" s="188">
        <v>-26.659203066697799</v>
      </c>
      <c r="V26" s="188">
        <v>-23.225592309746901</v>
      </c>
      <c r="W26" s="188">
        <v>-23.131154204120701</v>
      </c>
      <c r="X26" s="188">
        <v>-25.3496857106155</v>
      </c>
      <c r="Y26" s="195">
        <v>-25.816990465929099</v>
      </c>
      <c r="Z26" s="188"/>
      <c r="AA26" s="196">
        <v>-21.185099568298298</v>
      </c>
      <c r="AB26" s="197">
        <v>-23.929634563569302</v>
      </c>
      <c r="AC26" s="198">
        <v>-22.580942472006701</v>
      </c>
      <c r="AD26" s="188"/>
      <c r="AE26" s="199">
        <v>-24.9032999584803</v>
      </c>
      <c r="AF26" s="136"/>
      <c r="AG26" s="215">
        <v>49.727059608085</v>
      </c>
      <c r="AH26" s="210">
        <v>58.054475009489401</v>
      </c>
      <c r="AI26" s="210">
        <v>62.071016340861597</v>
      </c>
      <c r="AJ26" s="210">
        <v>61.771070544695299</v>
      </c>
      <c r="AK26" s="210">
        <v>55.014315045549402</v>
      </c>
      <c r="AL26" s="216">
        <v>57.327587309736103</v>
      </c>
      <c r="AM26" s="210"/>
      <c r="AN26" s="217">
        <v>60.041602623837498</v>
      </c>
      <c r="AO26" s="218">
        <v>62.860411548680901</v>
      </c>
      <c r="AP26" s="219">
        <v>61.451007086259203</v>
      </c>
      <c r="AQ26" s="210"/>
      <c r="AR26" s="220">
        <v>58.505707245885603</v>
      </c>
      <c r="AS26" s="193"/>
      <c r="AT26" s="194">
        <v>-25.135752593161701</v>
      </c>
      <c r="AU26" s="188">
        <v>-20.8295725352191</v>
      </c>
      <c r="AV26" s="188">
        <v>-16.640211935326501</v>
      </c>
      <c r="AW26" s="188">
        <v>-17.418948061448699</v>
      </c>
      <c r="AX26" s="188">
        <v>-22.539802640635301</v>
      </c>
      <c r="AY26" s="195">
        <v>-20.386371264196899</v>
      </c>
      <c r="AZ26" s="188"/>
      <c r="BA26" s="196">
        <v>-18.983791356764598</v>
      </c>
      <c r="BB26" s="197">
        <v>-18.3466569832575</v>
      </c>
      <c r="BC26" s="198">
        <v>-18.659164899385399</v>
      </c>
      <c r="BD26" s="188"/>
      <c r="BE26" s="199">
        <v>-19.8757932942964</v>
      </c>
      <c r="BF26" s="96"/>
    </row>
    <row r="27" spans="1:58" x14ac:dyDescent="0.2">
      <c r="A27" s="99" t="s">
        <v>99</v>
      </c>
      <c r="B27" s="45" t="s">
        <v>71</v>
      </c>
      <c r="C27" s="12"/>
      <c r="D27" s="28" t="s">
        <v>16</v>
      </c>
      <c r="E27" s="31" t="s">
        <v>17</v>
      </c>
      <c r="F27" s="12"/>
      <c r="G27" s="215">
        <v>38.470894726041401</v>
      </c>
      <c r="H27" s="210">
        <v>49.8540611532936</v>
      </c>
      <c r="I27" s="210">
        <v>53.5709357685204</v>
      </c>
      <c r="J27" s="210">
        <v>53.523842602093097</v>
      </c>
      <c r="K27" s="210">
        <v>52.408827211163498</v>
      </c>
      <c r="L27" s="216">
        <v>49.5657122922224</v>
      </c>
      <c r="M27" s="210"/>
      <c r="N27" s="217">
        <v>71.948197209111399</v>
      </c>
      <c r="O27" s="218">
        <v>67.631038887748801</v>
      </c>
      <c r="P27" s="219">
        <v>69.7896180484301</v>
      </c>
      <c r="Q27" s="210"/>
      <c r="R27" s="220">
        <v>55.3439710797103</v>
      </c>
      <c r="S27" s="193"/>
      <c r="T27" s="194">
        <v>-3.8301337411907399</v>
      </c>
      <c r="U27" s="188">
        <v>1.96108903113917</v>
      </c>
      <c r="V27" s="188">
        <v>3.8891928182760198</v>
      </c>
      <c r="W27" s="188">
        <v>6.2246822815533598</v>
      </c>
      <c r="X27" s="188">
        <v>6.3830616984887802</v>
      </c>
      <c r="Y27" s="195">
        <v>3.2122935794271101</v>
      </c>
      <c r="Z27" s="188"/>
      <c r="AA27" s="196">
        <v>10.623752062803</v>
      </c>
      <c r="AB27" s="197">
        <v>1.818807745505</v>
      </c>
      <c r="AC27" s="198">
        <v>6.1749221782067103</v>
      </c>
      <c r="AD27" s="188"/>
      <c r="AE27" s="199">
        <v>4.2604529620931197</v>
      </c>
      <c r="AF27" s="136"/>
      <c r="AG27" s="215">
        <v>43.8761491832567</v>
      </c>
      <c r="AH27" s="210">
        <v>51.532006125574199</v>
      </c>
      <c r="AI27" s="210">
        <v>56.386013510055697</v>
      </c>
      <c r="AJ27" s="210">
        <v>57.321716647049698</v>
      </c>
      <c r="AK27" s="210">
        <v>56.297480041962999</v>
      </c>
      <c r="AL27" s="216">
        <v>53.077283672279897</v>
      </c>
      <c r="AM27" s="210"/>
      <c r="AN27" s="217">
        <v>78.763638759531204</v>
      </c>
      <c r="AO27" s="218">
        <v>81.4928328898214</v>
      </c>
      <c r="AP27" s="219">
        <v>80.128235824676295</v>
      </c>
      <c r="AQ27" s="210"/>
      <c r="AR27" s="220">
        <v>60.800593837893103</v>
      </c>
      <c r="AS27" s="193"/>
      <c r="AT27" s="194">
        <v>1.5696628618952599</v>
      </c>
      <c r="AU27" s="188">
        <v>-1.5295122303850901</v>
      </c>
      <c r="AV27" s="188">
        <v>4.1771544479212999</v>
      </c>
      <c r="AW27" s="188">
        <v>4.5030921381718496</v>
      </c>
      <c r="AX27" s="188">
        <v>-0.51353120451822099</v>
      </c>
      <c r="AY27" s="195">
        <v>1.6523218021041</v>
      </c>
      <c r="AZ27" s="188"/>
      <c r="BA27" s="196">
        <v>3.10369252987328</v>
      </c>
      <c r="BB27" s="197">
        <v>-0.258921197063463</v>
      </c>
      <c r="BC27" s="198">
        <v>1.3658971931844599</v>
      </c>
      <c r="BD27" s="188"/>
      <c r="BE27" s="199">
        <v>1.5397377342232901</v>
      </c>
      <c r="BF27" s="96"/>
    </row>
    <row r="28" spans="1:58" x14ac:dyDescent="0.2">
      <c r="A28" s="24" t="s">
        <v>48</v>
      </c>
      <c r="B28" s="44" t="str">
        <f t="shared" si="0"/>
        <v>Roanoke, VA</v>
      </c>
      <c r="C28" s="12"/>
      <c r="D28" s="28" t="s">
        <v>16</v>
      </c>
      <c r="E28" s="31" t="s">
        <v>17</v>
      </c>
      <c r="F28" s="12"/>
      <c r="G28" s="215">
        <v>47.515053584626699</v>
      </c>
      <c r="H28" s="210">
        <v>62.872208056171402</v>
      </c>
      <c r="I28" s="210">
        <v>59.980711382113803</v>
      </c>
      <c r="J28" s="210">
        <v>62.161463414634099</v>
      </c>
      <c r="K28" s="210">
        <v>53.9513340724316</v>
      </c>
      <c r="L28" s="216">
        <v>57.296154101995498</v>
      </c>
      <c r="M28" s="210"/>
      <c r="N28" s="217">
        <v>72.767915742793704</v>
      </c>
      <c r="O28" s="218">
        <v>67.981579822616396</v>
      </c>
      <c r="P28" s="219">
        <v>70.374747782705001</v>
      </c>
      <c r="Q28" s="210"/>
      <c r="R28" s="220">
        <v>61.032895153626797</v>
      </c>
      <c r="S28" s="193"/>
      <c r="T28" s="194">
        <v>51.353456741515302</v>
      </c>
      <c r="U28" s="188">
        <v>47.126073568106101</v>
      </c>
      <c r="V28" s="188">
        <v>28.412316379531099</v>
      </c>
      <c r="W28" s="188">
        <v>22.8747777701427</v>
      </c>
      <c r="X28" s="188">
        <v>6.1166214067761304</v>
      </c>
      <c r="Y28" s="195">
        <v>28.890204822422501</v>
      </c>
      <c r="Z28" s="188"/>
      <c r="AA28" s="196">
        <v>22.169955465708</v>
      </c>
      <c r="AB28" s="197">
        <v>4.5112516911835598</v>
      </c>
      <c r="AC28" s="198">
        <v>12.9520098579194</v>
      </c>
      <c r="AD28" s="188"/>
      <c r="AE28" s="199">
        <v>23.164668809080901</v>
      </c>
      <c r="AF28" s="136"/>
      <c r="AG28" s="215">
        <v>44.549251507950999</v>
      </c>
      <c r="AH28" s="210">
        <v>55.477201151526202</v>
      </c>
      <c r="AI28" s="210">
        <v>65.234878250482396</v>
      </c>
      <c r="AJ28" s="210">
        <v>65.925430487916898</v>
      </c>
      <c r="AK28" s="210">
        <v>64.449537811265202</v>
      </c>
      <c r="AL28" s="216">
        <v>59.107538646324201</v>
      </c>
      <c r="AM28" s="210"/>
      <c r="AN28" s="217">
        <v>92.082710190204907</v>
      </c>
      <c r="AO28" s="218">
        <v>87.731481209225294</v>
      </c>
      <c r="AP28" s="219">
        <v>89.9070956997151</v>
      </c>
      <c r="AQ28" s="210"/>
      <c r="AR28" s="220">
        <v>67.893802671070304</v>
      </c>
      <c r="AS28" s="193"/>
      <c r="AT28" s="194">
        <v>21.730467402017801</v>
      </c>
      <c r="AU28" s="188">
        <v>25.985766261009299</v>
      </c>
      <c r="AV28" s="188">
        <v>29.085114330315399</v>
      </c>
      <c r="AW28" s="188">
        <v>24.613209069515399</v>
      </c>
      <c r="AX28" s="188">
        <v>23.652036063091099</v>
      </c>
      <c r="AY28" s="195">
        <v>25.1254013840732</v>
      </c>
      <c r="AZ28" s="188"/>
      <c r="BA28" s="196">
        <v>29.174772880868801</v>
      </c>
      <c r="BB28" s="197">
        <v>11.0945785876962</v>
      </c>
      <c r="BC28" s="198">
        <v>19.6723258708437</v>
      </c>
      <c r="BD28" s="188"/>
      <c r="BE28" s="199">
        <v>22.9805345275036</v>
      </c>
      <c r="BF28" s="96"/>
    </row>
    <row r="29" spans="1:58" x14ac:dyDescent="0.2">
      <c r="A29" s="24" t="s">
        <v>49</v>
      </c>
      <c r="B29" s="44" t="str">
        <f t="shared" si="0"/>
        <v>Charlottesville, VA</v>
      </c>
      <c r="C29" s="12"/>
      <c r="D29" s="28" t="s">
        <v>16</v>
      </c>
      <c r="E29" s="31" t="s">
        <v>17</v>
      </c>
      <c r="F29" s="12"/>
      <c r="G29" s="215">
        <v>59.4698716425005</v>
      </c>
      <c r="H29" s="210">
        <v>77.447554076539106</v>
      </c>
      <c r="I29" s="210">
        <v>88.509612550510994</v>
      </c>
      <c r="J29" s="210">
        <v>88.721690040408802</v>
      </c>
      <c r="K29" s="210">
        <v>87.654418825766498</v>
      </c>
      <c r="L29" s="216">
        <v>80.360629427145199</v>
      </c>
      <c r="M29" s="210"/>
      <c r="N29" s="217">
        <v>103.09875921083901</v>
      </c>
      <c r="O29" s="218">
        <v>113.66475635845001</v>
      </c>
      <c r="P29" s="219">
        <v>108.38175778464399</v>
      </c>
      <c r="Q29" s="210"/>
      <c r="R29" s="220">
        <v>88.366666100716401</v>
      </c>
      <c r="S29" s="193"/>
      <c r="T29" s="194">
        <v>-17.963084613593601</v>
      </c>
      <c r="U29" s="188">
        <v>16.2737850894475</v>
      </c>
      <c r="V29" s="188">
        <v>13.1398490468448</v>
      </c>
      <c r="W29" s="188">
        <v>9.7551175127705498</v>
      </c>
      <c r="X29" s="188">
        <v>-0.848097913973066</v>
      </c>
      <c r="Y29" s="195">
        <v>3.9405901284243599</v>
      </c>
      <c r="Z29" s="188"/>
      <c r="AA29" s="196">
        <v>-14.3842890283121</v>
      </c>
      <c r="AB29" s="197">
        <v>-13.3172180439093</v>
      </c>
      <c r="AC29" s="198">
        <v>-13.8280441057227</v>
      </c>
      <c r="AD29" s="188"/>
      <c r="AE29" s="199">
        <v>-3.06385168858501</v>
      </c>
      <c r="AF29" s="136"/>
      <c r="AG29" s="215">
        <v>72.387629545994699</v>
      </c>
      <c r="AH29" s="210">
        <v>83.515865818873294</v>
      </c>
      <c r="AI29" s="210">
        <v>90.997451271689997</v>
      </c>
      <c r="AJ29" s="210">
        <v>94.041747088186298</v>
      </c>
      <c r="AK29" s="210">
        <v>111.699934038507</v>
      </c>
      <c r="AL29" s="216">
        <v>90.528525552650294</v>
      </c>
      <c r="AM29" s="210"/>
      <c r="AN29" s="217">
        <v>220.94861540289901</v>
      </c>
      <c r="AO29" s="218">
        <v>224.02088958877999</v>
      </c>
      <c r="AP29" s="219">
        <v>222.48475249584001</v>
      </c>
      <c r="AQ29" s="210"/>
      <c r="AR29" s="220">
        <v>128.230304679276</v>
      </c>
      <c r="AS29" s="193"/>
      <c r="AT29" s="194">
        <v>3.30237277789091</v>
      </c>
      <c r="AU29" s="188">
        <v>17.258115478088101</v>
      </c>
      <c r="AV29" s="188">
        <v>14.5577827836617</v>
      </c>
      <c r="AW29" s="188">
        <v>10.9666526985341</v>
      </c>
      <c r="AX29" s="188">
        <v>3.7588747525470998</v>
      </c>
      <c r="AY29" s="195">
        <v>9.5636024402909499</v>
      </c>
      <c r="AZ29" s="188"/>
      <c r="BA29" s="196">
        <v>17.628642398153499</v>
      </c>
      <c r="BB29" s="197">
        <v>11.422451084752399</v>
      </c>
      <c r="BC29" s="198">
        <v>14.4200621947626</v>
      </c>
      <c r="BD29" s="188"/>
      <c r="BE29" s="199">
        <v>11.9184391293237</v>
      </c>
      <c r="BF29" s="96"/>
    </row>
    <row r="30" spans="1:58" x14ac:dyDescent="0.2">
      <c r="A30" s="24" t="s">
        <v>50</v>
      </c>
      <c r="B30" s="46" t="s">
        <v>73</v>
      </c>
      <c r="C30" s="12"/>
      <c r="D30" s="28" t="s">
        <v>16</v>
      </c>
      <c r="E30" s="31" t="s">
        <v>17</v>
      </c>
      <c r="F30" s="12"/>
      <c r="G30" s="215">
        <v>40.473995837669001</v>
      </c>
      <c r="H30" s="210">
        <v>59.465415489817097</v>
      </c>
      <c r="I30" s="210">
        <v>64.809238888063007</v>
      </c>
      <c r="J30" s="210">
        <v>63.765773747584298</v>
      </c>
      <c r="K30" s="210">
        <v>54.820691244239597</v>
      </c>
      <c r="L30" s="216">
        <v>56.6670230414746</v>
      </c>
      <c r="M30" s="210"/>
      <c r="N30" s="217">
        <v>62.490588672513702</v>
      </c>
      <c r="O30" s="218">
        <v>58.506265794559198</v>
      </c>
      <c r="P30" s="219">
        <v>60.498427233536397</v>
      </c>
      <c r="Q30" s="210"/>
      <c r="R30" s="220">
        <v>57.7617099534923</v>
      </c>
      <c r="S30" s="193"/>
      <c r="T30" s="194">
        <v>14.711944725279199</v>
      </c>
      <c r="U30" s="188">
        <v>23.7081766953299</v>
      </c>
      <c r="V30" s="188">
        <v>23.219454118050798</v>
      </c>
      <c r="W30" s="188">
        <v>22.845745707165602</v>
      </c>
      <c r="X30" s="188">
        <v>11.757715261044501</v>
      </c>
      <c r="Y30" s="195">
        <v>19.596496609395398</v>
      </c>
      <c r="Z30" s="188"/>
      <c r="AA30" s="196">
        <v>-1.8418180215162501</v>
      </c>
      <c r="AB30" s="197">
        <v>-12.258240874659499</v>
      </c>
      <c r="AC30" s="198">
        <v>-7.1705785975654797</v>
      </c>
      <c r="AD30" s="188"/>
      <c r="AE30" s="199">
        <v>10.096473078438899</v>
      </c>
      <c r="AF30" s="136"/>
      <c r="AG30" s="215">
        <v>39.960466404043402</v>
      </c>
      <c r="AH30" s="210">
        <v>54.707774639512401</v>
      </c>
      <c r="AI30" s="210">
        <v>64.050810911253095</v>
      </c>
      <c r="AJ30" s="210">
        <v>63.283965735097297</v>
      </c>
      <c r="AK30" s="210">
        <v>56.735017095287603</v>
      </c>
      <c r="AL30" s="216">
        <v>55.747606957038698</v>
      </c>
      <c r="AM30" s="210"/>
      <c r="AN30" s="217">
        <v>63.056134978445002</v>
      </c>
      <c r="AO30" s="218">
        <v>62.188393786234499</v>
      </c>
      <c r="AP30" s="219">
        <v>62.6222643823398</v>
      </c>
      <c r="AQ30" s="210"/>
      <c r="AR30" s="220">
        <v>57.711794792839001</v>
      </c>
      <c r="AS30" s="193"/>
      <c r="AT30" s="194">
        <v>7.2895534711600698</v>
      </c>
      <c r="AU30" s="188">
        <v>11.606382829576001</v>
      </c>
      <c r="AV30" s="188">
        <v>17.930555693008898</v>
      </c>
      <c r="AW30" s="188">
        <v>18.236789801773401</v>
      </c>
      <c r="AX30" s="188">
        <v>14.667925777488501</v>
      </c>
      <c r="AY30" s="195">
        <v>14.4817123095588</v>
      </c>
      <c r="AZ30" s="188"/>
      <c r="BA30" s="196">
        <v>-6.7274708665993304</v>
      </c>
      <c r="BB30" s="197">
        <v>-19.021559705297499</v>
      </c>
      <c r="BC30" s="198">
        <v>-13.2658156037247</v>
      </c>
      <c r="BD30" s="188"/>
      <c r="BE30" s="199">
        <v>4.1673329024744801</v>
      </c>
      <c r="BF30" s="96"/>
    </row>
    <row r="31" spans="1:58" x14ac:dyDescent="0.2">
      <c r="A31" s="24" t="s">
        <v>51</v>
      </c>
      <c r="B31" s="44" t="str">
        <f t="shared" si="0"/>
        <v>Staunton &amp; Harrisonburg, VA</v>
      </c>
      <c r="C31" s="12"/>
      <c r="D31" s="28" t="s">
        <v>16</v>
      </c>
      <c r="E31" s="31" t="s">
        <v>17</v>
      </c>
      <c r="F31" s="12"/>
      <c r="G31" s="215">
        <v>42.622534145441101</v>
      </c>
      <c r="H31" s="210">
        <v>50.7072240679217</v>
      </c>
      <c r="I31" s="210">
        <v>53.8060520487264</v>
      </c>
      <c r="J31" s="210">
        <v>58.675605389442502</v>
      </c>
      <c r="K31" s="210">
        <v>57.477535991140599</v>
      </c>
      <c r="L31" s="216">
        <v>52.657790328534503</v>
      </c>
      <c r="M31" s="210"/>
      <c r="N31" s="217">
        <v>86.090725359911403</v>
      </c>
      <c r="O31" s="218">
        <v>95.893309339239494</v>
      </c>
      <c r="P31" s="219">
        <v>90.992017349575406</v>
      </c>
      <c r="Q31" s="210"/>
      <c r="R31" s="220">
        <v>63.610426620260498</v>
      </c>
      <c r="S31" s="193"/>
      <c r="T31" s="194">
        <v>11.7328791711468</v>
      </c>
      <c r="U31" s="188">
        <v>2.35109879328503</v>
      </c>
      <c r="V31" s="188">
        <v>1.8742953915149001</v>
      </c>
      <c r="W31" s="188">
        <v>10.1036870076538</v>
      </c>
      <c r="X31" s="188">
        <v>16.026147249268</v>
      </c>
      <c r="Y31" s="195">
        <v>8.2001849274665197</v>
      </c>
      <c r="Z31" s="188"/>
      <c r="AA31" s="196">
        <v>11.7892543174429</v>
      </c>
      <c r="AB31" s="197">
        <v>17.324135858042499</v>
      </c>
      <c r="AC31" s="198">
        <v>14.6390152630684</v>
      </c>
      <c r="AD31" s="188"/>
      <c r="AE31" s="199">
        <v>10.7422988567911</v>
      </c>
      <c r="AF31" s="136"/>
      <c r="AG31" s="215">
        <v>43.974132982650403</v>
      </c>
      <c r="AH31" s="210">
        <v>51.159399686230998</v>
      </c>
      <c r="AI31" s="210">
        <v>57.786438261351002</v>
      </c>
      <c r="AJ31" s="210">
        <v>61.965715208563999</v>
      </c>
      <c r="AK31" s="210">
        <v>59.675803802140997</v>
      </c>
      <c r="AL31" s="216">
        <v>54.912297988187497</v>
      </c>
      <c r="AM31" s="210"/>
      <c r="AN31" s="217">
        <v>92.715789497969695</v>
      </c>
      <c r="AO31" s="218">
        <v>99.558386397194496</v>
      </c>
      <c r="AP31" s="219">
        <v>96.137087947582103</v>
      </c>
      <c r="AQ31" s="210"/>
      <c r="AR31" s="220">
        <v>66.690809405157395</v>
      </c>
      <c r="AS31" s="193"/>
      <c r="AT31" s="194">
        <v>-2.46913820692793</v>
      </c>
      <c r="AU31" s="188">
        <v>-4.5473859989205696</v>
      </c>
      <c r="AV31" s="188">
        <v>9.1930913976388204</v>
      </c>
      <c r="AW31" s="188">
        <v>11.374599082547</v>
      </c>
      <c r="AX31" s="188">
        <v>10.1517640734005</v>
      </c>
      <c r="AY31" s="195">
        <v>5.0275376206154698</v>
      </c>
      <c r="AZ31" s="188"/>
      <c r="BA31" s="196">
        <v>-6.54426737574535</v>
      </c>
      <c r="BB31" s="197">
        <v>-7.9622104475859903</v>
      </c>
      <c r="BC31" s="198">
        <v>-7.2838807420354996</v>
      </c>
      <c r="BD31" s="188"/>
      <c r="BE31" s="199">
        <v>-0.41859275419004999</v>
      </c>
      <c r="BF31" s="96"/>
    </row>
    <row r="32" spans="1:58" x14ac:dyDescent="0.2">
      <c r="A32" s="24" t="s">
        <v>52</v>
      </c>
      <c r="B32" s="44" t="str">
        <f t="shared" si="0"/>
        <v>Blacksburg &amp; Wytheville, VA</v>
      </c>
      <c r="C32" s="12"/>
      <c r="D32" s="28" t="s">
        <v>16</v>
      </c>
      <c r="E32" s="31" t="s">
        <v>17</v>
      </c>
      <c r="F32" s="12"/>
      <c r="G32" s="215">
        <v>31.959976617303099</v>
      </c>
      <c r="H32" s="210">
        <v>42.968154715510501</v>
      </c>
      <c r="I32" s="210">
        <v>43.899770070148001</v>
      </c>
      <c r="J32" s="210">
        <v>44.772991036632803</v>
      </c>
      <c r="K32" s="210">
        <v>46.251490646921198</v>
      </c>
      <c r="L32" s="216">
        <v>41.970476617303099</v>
      </c>
      <c r="M32" s="210"/>
      <c r="N32" s="217">
        <v>47.685547544816799</v>
      </c>
      <c r="O32" s="218">
        <v>42.514243959469901</v>
      </c>
      <c r="P32" s="219">
        <v>45.099895752143397</v>
      </c>
      <c r="Q32" s="210"/>
      <c r="R32" s="220">
        <v>42.864596370114597</v>
      </c>
      <c r="S32" s="193"/>
      <c r="T32" s="194">
        <v>13.348457278531299</v>
      </c>
      <c r="U32" s="188">
        <v>11.325452418518401</v>
      </c>
      <c r="V32" s="188">
        <v>4.7260860228347203</v>
      </c>
      <c r="W32" s="188">
        <v>6.8804876870695804</v>
      </c>
      <c r="X32" s="188">
        <v>4.7404755826404097</v>
      </c>
      <c r="Y32" s="195">
        <v>7.7488632348493702</v>
      </c>
      <c r="Z32" s="188"/>
      <c r="AA32" s="196">
        <v>-5.1197471549598097</v>
      </c>
      <c r="AB32" s="197">
        <v>-1.78331426475085</v>
      </c>
      <c r="AC32" s="198">
        <v>-3.5758734915528798</v>
      </c>
      <c r="AD32" s="188"/>
      <c r="AE32" s="199">
        <v>4.07439047412457</v>
      </c>
      <c r="AF32" s="136"/>
      <c r="AG32" s="215">
        <v>35.236857462977298</v>
      </c>
      <c r="AH32" s="210">
        <v>42.502726032735701</v>
      </c>
      <c r="AI32" s="210">
        <v>47.577996395167503</v>
      </c>
      <c r="AJ32" s="210">
        <v>49.335858339828498</v>
      </c>
      <c r="AK32" s="210">
        <v>50.622284197193999</v>
      </c>
      <c r="AL32" s="216">
        <v>45.055144485580598</v>
      </c>
      <c r="AM32" s="210"/>
      <c r="AN32" s="217">
        <v>91.254818784099697</v>
      </c>
      <c r="AO32" s="218">
        <v>93.109727201870598</v>
      </c>
      <c r="AP32" s="219">
        <v>92.182272992985105</v>
      </c>
      <c r="AQ32" s="210"/>
      <c r="AR32" s="220">
        <v>58.520038344839101</v>
      </c>
      <c r="AS32" s="193"/>
      <c r="AT32" s="194">
        <v>17.371175391233599</v>
      </c>
      <c r="AU32" s="188">
        <v>7.2306746877139396</v>
      </c>
      <c r="AV32" s="188">
        <v>17.0593323950906</v>
      </c>
      <c r="AW32" s="188">
        <v>7.9309566661364901</v>
      </c>
      <c r="AX32" s="188">
        <v>12.642463782913699</v>
      </c>
      <c r="AY32" s="195">
        <v>12.1031043946768</v>
      </c>
      <c r="AZ32" s="188"/>
      <c r="BA32" s="196">
        <v>11.7592303304989</v>
      </c>
      <c r="BB32" s="197">
        <v>10.154023514719499</v>
      </c>
      <c r="BC32" s="198">
        <v>10.9427472450856</v>
      </c>
      <c r="BD32" s="188"/>
      <c r="BE32" s="199">
        <v>11.577879098421</v>
      </c>
      <c r="BF32" s="96"/>
    </row>
    <row r="33" spans="1:58" x14ac:dyDescent="0.2">
      <c r="A33" s="24" t="s">
        <v>53</v>
      </c>
      <c r="B33" s="44" t="str">
        <f t="shared" si="0"/>
        <v>Lynchburg, VA</v>
      </c>
      <c r="C33" s="12"/>
      <c r="D33" s="28" t="s">
        <v>16</v>
      </c>
      <c r="E33" s="31" t="s">
        <v>17</v>
      </c>
      <c r="F33" s="12"/>
      <c r="G33" s="215">
        <v>34.5226911812561</v>
      </c>
      <c r="H33" s="210">
        <v>51.729498861047801</v>
      </c>
      <c r="I33" s="210">
        <v>61.0531369996745</v>
      </c>
      <c r="J33" s="210">
        <v>54.917796941099901</v>
      </c>
      <c r="K33" s="210">
        <v>52.784890986007099</v>
      </c>
      <c r="L33" s="216">
        <v>51.001602993817102</v>
      </c>
      <c r="M33" s="210"/>
      <c r="N33" s="217">
        <v>98.076993166286996</v>
      </c>
      <c r="O33" s="218">
        <v>82.203625122030502</v>
      </c>
      <c r="P33" s="219">
        <v>90.140309144158806</v>
      </c>
      <c r="Q33" s="210"/>
      <c r="R33" s="220">
        <v>62.184090465343303</v>
      </c>
      <c r="S33" s="193"/>
      <c r="T33" s="194">
        <v>11.7585432225235</v>
      </c>
      <c r="U33" s="188">
        <v>12.851175422713601</v>
      </c>
      <c r="V33" s="188">
        <v>14.5636020997751</v>
      </c>
      <c r="W33" s="188">
        <v>6.1221111431371904</v>
      </c>
      <c r="X33" s="188">
        <v>-2.4638456812771401</v>
      </c>
      <c r="Y33" s="195">
        <v>8.1051174674714392</v>
      </c>
      <c r="Z33" s="188"/>
      <c r="AA33" s="196">
        <v>36.5193212654818</v>
      </c>
      <c r="AB33" s="197">
        <v>13.130091351813</v>
      </c>
      <c r="AC33" s="198">
        <v>24.758197806368099</v>
      </c>
      <c r="AD33" s="188"/>
      <c r="AE33" s="199">
        <v>14.4313047815929</v>
      </c>
      <c r="AF33" s="136"/>
      <c r="AG33" s="215">
        <v>36.507903514480901</v>
      </c>
      <c r="AH33" s="210">
        <v>50.038503091441498</v>
      </c>
      <c r="AI33" s="210">
        <v>59.435991701919903</v>
      </c>
      <c r="AJ33" s="210">
        <v>60.024228766677503</v>
      </c>
      <c r="AK33" s="210">
        <v>63.980114708753597</v>
      </c>
      <c r="AL33" s="216">
        <v>53.997348356654697</v>
      </c>
      <c r="AM33" s="210"/>
      <c r="AN33" s="217">
        <v>98.310751708428199</v>
      </c>
      <c r="AO33" s="218">
        <v>94.786578262284394</v>
      </c>
      <c r="AP33" s="219">
        <v>96.548664985356297</v>
      </c>
      <c r="AQ33" s="210"/>
      <c r="AR33" s="220">
        <v>66.154867393426599</v>
      </c>
      <c r="AS33" s="193"/>
      <c r="AT33" s="194">
        <v>6.6680520825634098</v>
      </c>
      <c r="AU33" s="188">
        <v>5.8408131672490304</v>
      </c>
      <c r="AV33" s="188">
        <v>12.9529466193272</v>
      </c>
      <c r="AW33" s="188">
        <v>12.1143091000504</v>
      </c>
      <c r="AX33" s="188">
        <v>-0.40374330239933098</v>
      </c>
      <c r="AY33" s="195">
        <v>7.1797535864448196</v>
      </c>
      <c r="AZ33" s="188"/>
      <c r="BA33" s="196">
        <v>9.1008220887341196</v>
      </c>
      <c r="BB33" s="197">
        <v>3.8642465366390399</v>
      </c>
      <c r="BC33" s="198">
        <v>6.4659318083052604</v>
      </c>
      <c r="BD33" s="188"/>
      <c r="BE33" s="199">
        <v>6.8809430982726001</v>
      </c>
      <c r="BF33" s="96"/>
    </row>
    <row r="34" spans="1:58" x14ac:dyDescent="0.2">
      <c r="A34" s="24" t="s">
        <v>78</v>
      </c>
      <c r="B34" s="44" t="str">
        <f t="shared" si="0"/>
        <v>Central Virginia</v>
      </c>
      <c r="C34" s="12"/>
      <c r="D34" s="28" t="s">
        <v>16</v>
      </c>
      <c r="E34" s="31" t="s">
        <v>17</v>
      </c>
      <c r="F34" s="12"/>
      <c r="G34" s="215">
        <v>48.847262912857097</v>
      </c>
      <c r="H34" s="210">
        <v>65.631955062244799</v>
      </c>
      <c r="I34" s="210">
        <v>73.315425592928705</v>
      </c>
      <c r="J34" s="210">
        <v>74.965653318039202</v>
      </c>
      <c r="K34" s="210">
        <v>69.704747478155198</v>
      </c>
      <c r="L34" s="216">
        <v>66.493008872844996</v>
      </c>
      <c r="M34" s="210"/>
      <c r="N34" s="217">
        <v>86.963377753786901</v>
      </c>
      <c r="O34" s="218">
        <v>86.282803886508503</v>
      </c>
      <c r="P34" s="219">
        <v>86.623090820147695</v>
      </c>
      <c r="Q34" s="210"/>
      <c r="R34" s="220">
        <v>72.244460857788596</v>
      </c>
      <c r="S34" s="193"/>
      <c r="T34" s="194">
        <v>-6.7556087600870303</v>
      </c>
      <c r="U34" s="188">
        <v>4.1985415082200799</v>
      </c>
      <c r="V34" s="188">
        <v>5.0069333182883904</v>
      </c>
      <c r="W34" s="188">
        <v>5.7268648328429403</v>
      </c>
      <c r="X34" s="188">
        <v>-1.2002096467152601</v>
      </c>
      <c r="Y34" s="195">
        <v>1.78026430450465</v>
      </c>
      <c r="Z34" s="188"/>
      <c r="AA34" s="196">
        <v>-0.617476934216586</v>
      </c>
      <c r="AB34" s="197">
        <v>-7.1309150136048096</v>
      </c>
      <c r="AC34" s="198">
        <v>-3.9717522387454198</v>
      </c>
      <c r="AD34" s="188"/>
      <c r="AE34" s="199">
        <v>-0.26629416023918601</v>
      </c>
      <c r="AF34" s="136"/>
      <c r="AG34" s="215">
        <v>51.288949765527398</v>
      </c>
      <c r="AH34" s="210">
        <v>63.790993303194803</v>
      </c>
      <c r="AI34" s="210">
        <v>73.482069599541106</v>
      </c>
      <c r="AJ34" s="210">
        <v>75.884795131743104</v>
      </c>
      <c r="AK34" s="210">
        <v>74.4062834418541</v>
      </c>
      <c r="AL34" s="216">
        <v>67.770618248372102</v>
      </c>
      <c r="AM34" s="210"/>
      <c r="AN34" s="217">
        <v>110.206209473364</v>
      </c>
      <c r="AO34" s="218">
        <v>109.592373570392</v>
      </c>
      <c r="AP34" s="219">
        <v>109.899291521878</v>
      </c>
      <c r="AQ34" s="210"/>
      <c r="AR34" s="220">
        <v>79.807382040802494</v>
      </c>
      <c r="AS34" s="193"/>
      <c r="AT34" s="194">
        <v>-4.9510885154186397</v>
      </c>
      <c r="AU34" s="188">
        <v>0.14377759167860599</v>
      </c>
      <c r="AV34" s="188">
        <v>5.5409475417296399</v>
      </c>
      <c r="AW34" s="188">
        <v>7.17716826680312</v>
      </c>
      <c r="AX34" s="188">
        <v>0.68632209374148201</v>
      </c>
      <c r="AY34" s="195">
        <v>2.0683485440643499</v>
      </c>
      <c r="AZ34" s="188"/>
      <c r="BA34" s="196">
        <v>5.5443710993931097</v>
      </c>
      <c r="BB34" s="197">
        <v>-0.58558561894558003</v>
      </c>
      <c r="BC34" s="198">
        <v>2.3962773134659501</v>
      </c>
      <c r="BD34" s="188"/>
      <c r="BE34" s="199">
        <v>2.1971194615416398</v>
      </c>
      <c r="BF34" s="96"/>
    </row>
    <row r="35" spans="1:58" x14ac:dyDescent="0.2">
      <c r="A35" s="24" t="s">
        <v>79</v>
      </c>
      <c r="B35" s="44" t="str">
        <f t="shared" si="0"/>
        <v>Chesapeake Bay</v>
      </c>
      <c r="C35" s="12"/>
      <c r="D35" s="28" t="s">
        <v>16</v>
      </c>
      <c r="E35" s="31" t="s">
        <v>17</v>
      </c>
      <c r="F35" s="12"/>
      <c r="G35" s="215">
        <v>40.077028783658299</v>
      </c>
      <c r="H35" s="210">
        <v>52.040324976787304</v>
      </c>
      <c r="I35" s="210">
        <v>55.075831012070502</v>
      </c>
      <c r="J35" s="210">
        <v>53.711652739089999</v>
      </c>
      <c r="K35" s="210">
        <v>47.503500464252497</v>
      </c>
      <c r="L35" s="216">
        <v>49.681667595171703</v>
      </c>
      <c r="M35" s="210"/>
      <c r="N35" s="217">
        <v>64.659015784586799</v>
      </c>
      <c r="O35" s="218">
        <v>67.103806870937703</v>
      </c>
      <c r="P35" s="219">
        <v>65.881411327762294</v>
      </c>
      <c r="Q35" s="210"/>
      <c r="R35" s="220">
        <v>54.310165804483297</v>
      </c>
      <c r="S35" s="193"/>
      <c r="T35" s="194">
        <v>-8.3982399916129395</v>
      </c>
      <c r="U35" s="188">
        <v>-11.516263993267</v>
      </c>
      <c r="V35" s="188">
        <v>-11.774890783319901</v>
      </c>
      <c r="W35" s="188">
        <v>-19.887954522603899</v>
      </c>
      <c r="X35" s="188">
        <v>-24.875955161044999</v>
      </c>
      <c r="Y35" s="195">
        <v>-15.8708891798615</v>
      </c>
      <c r="Z35" s="188"/>
      <c r="AA35" s="196">
        <v>0.41059507159026998</v>
      </c>
      <c r="AB35" s="197">
        <v>-5.6435302428917797</v>
      </c>
      <c r="AC35" s="198">
        <v>-2.7666395539676598</v>
      </c>
      <c r="AD35" s="188"/>
      <c r="AE35" s="199">
        <v>-11.748662406346</v>
      </c>
      <c r="AF35" s="136"/>
      <c r="AG35" s="215">
        <v>47.3035376044568</v>
      </c>
      <c r="AH35" s="210">
        <v>56.833969359331398</v>
      </c>
      <c r="AI35" s="210">
        <v>62.013813834726001</v>
      </c>
      <c r="AJ35" s="210">
        <v>62.695132311977702</v>
      </c>
      <c r="AK35" s="210">
        <v>60.063892757660099</v>
      </c>
      <c r="AL35" s="216">
        <v>57.782069173630397</v>
      </c>
      <c r="AM35" s="210"/>
      <c r="AN35" s="217">
        <v>83.3727878365831</v>
      </c>
      <c r="AO35" s="218">
        <v>86.1864298978644</v>
      </c>
      <c r="AP35" s="219">
        <v>84.7796088672237</v>
      </c>
      <c r="AQ35" s="210"/>
      <c r="AR35" s="220">
        <v>65.495651943228495</v>
      </c>
      <c r="AS35" s="193"/>
      <c r="AT35" s="194">
        <v>-1.07188335759079</v>
      </c>
      <c r="AU35" s="188">
        <v>-5.8858780157202002</v>
      </c>
      <c r="AV35" s="188">
        <v>-5.3878146622524401</v>
      </c>
      <c r="AW35" s="188">
        <v>-5.5861419837931097</v>
      </c>
      <c r="AX35" s="188">
        <v>-8.1584389004777407</v>
      </c>
      <c r="AY35" s="195">
        <v>-5.4469648070952896</v>
      </c>
      <c r="AZ35" s="188"/>
      <c r="BA35" s="196">
        <v>1.5133910523273999</v>
      </c>
      <c r="BB35" s="197">
        <v>0.55229523876635001</v>
      </c>
      <c r="BC35" s="198">
        <v>1.0225841544949701</v>
      </c>
      <c r="BD35" s="188"/>
      <c r="BE35" s="199">
        <v>-3.1531847691717201</v>
      </c>
      <c r="BF35" s="96"/>
    </row>
    <row r="36" spans="1:58" x14ac:dyDescent="0.2">
      <c r="A36" s="24" t="s">
        <v>80</v>
      </c>
      <c r="B36" s="44" t="str">
        <f t="shared" si="0"/>
        <v>Coastal Virginia - Eastern Shore</v>
      </c>
      <c r="C36" s="12"/>
      <c r="D36" s="28" t="s">
        <v>16</v>
      </c>
      <c r="E36" s="31" t="s">
        <v>17</v>
      </c>
      <c r="F36" s="12"/>
      <c r="G36" s="215">
        <v>39.931791483113003</v>
      </c>
      <c r="H36" s="210">
        <v>52.977165932452202</v>
      </c>
      <c r="I36" s="210">
        <v>55.874889867841397</v>
      </c>
      <c r="J36" s="210">
        <v>55.139052863436099</v>
      </c>
      <c r="K36" s="210">
        <v>51.279133627019</v>
      </c>
      <c r="L36" s="216">
        <v>51.040406754772299</v>
      </c>
      <c r="M36" s="210"/>
      <c r="N36" s="217">
        <v>66.224882525697495</v>
      </c>
      <c r="O36" s="218">
        <v>63.836864904552101</v>
      </c>
      <c r="P36" s="219">
        <v>65.030873715124798</v>
      </c>
      <c r="Q36" s="210"/>
      <c r="R36" s="220">
        <v>55.037683029158799</v>
      </c>
      <c r="S36" s="193"/>
      <c r="T36" s="194">
        <v>6.2993053309672096</v>
      </c>
      <c r="U36" s="188">
        <v>6.2052490201715997</v>
      </c>
      <c r="V36" s="188">
        <v>5.4279347736684196</v>
      </c>
      <c r="W36" s="188">
        <v>10.1205220563066</v>
      </c>
      <c r="X36" s="188">
        <v>7.8375332463940204</v>
      </c>
      <c r="Y36" s="195">
        <v>7.1965553040956696</v>
      </c>
      <c r="Z36" s="188"/>
      <c r="AA36" s="196">
        <v>11.7390922219862</v>
      </c>
      <c r="AB36" s="197">
        <v>4.89066138478531</v>
      </c>
      <c r="AC36" s="198">
        <v>8.2694697211653097</v>
      </c>
      <c r="AD36" s="188"/>
      <c r="AE36" s="199">
        <v>7.55637641131527</v>
      </c>
      <c r="AF36" s="136"/>
      <c r="AG36" s="215">
        <v>49.335330341113099</v>
      </c>
      <c r="AH36" s="210">
        <v>58.309125673249497</v>
      </c>
      <c r="AI36" s="210">
        <v>62.426246142675602</v>
      </c>
      <c r="AJ36" s="210">
        <v>63.401434017062897</v>
      </c>
      <c r="AK36" s="210">
        <v>60.461586494826598</v>
      </c>
      <c r="AL36" s="216">
        <v>58.764853074059303</v>
      </c>
      <c r="AM36" s="210"/>
      <c r="AN36" s="217">
        <v>79.528691232528502</v>
      </c>
      <c r="AO36" s="218">
        <v>83.493908150299504</v>
      </c>
      <c r="AP36" s="219">
        <v>81.511299691413996</v>
      </c>
      <c r="AQ36" s="210"/>
      <c r="AR36" s="220">
        <v>65.243342122269596</v>
      </c>
      <c r="AS36" s="193"/>
      <c r="AT36" s="194">
        <v>13.5025897650504</v>
      </c>
      <c r="AU36" s="188">
        <v>6.7702056971443003</v>
      </c>
      <c r="AV36" s="188">
        <v>10.559097504681199</v>
      </c>
      <c r="AW36" s="188">
        <v>15.5707718728244</v>
      </c>
      <c r="AX36" s="188">
        <v>10.7452554106309</v>
      </c>
      <c r="AY36" s="195">
        <v>11.338918277681501</v>
      </c>
      <c r="AZ36" s="188"/>
      <c r="BA36" s="196">
        <v>13.253114463789901</v>
      </c>
      <c r="BB36" s="197">
        <v>10.1676308934347</v>
      </c>
      <c r="BC36" s="198">
        <v>11.651562590834301</v>
      </c>
      <c r="BD36" s="188"/>
      <c r="BE36" s="199">
        <v>11.431452418383101</v>
      </c>
      <c r="BF36" s="96"/>
    </row>
    <row r="37" spans="1:58" x14ac:dyDescent="0.2">
      <c r="A37" s="24" t="s">
        <v>81</v>
      </c>
      <c r="B37" s="44" t="str">
        <f t="shared" si="0"/>
        <v>Coastal Virginia - Hampton Roads</v>
      </c>
      <c r="C37" s="12"/>
      <c r="D37" s="28" t="s">
        <v>16</v>
      </c>
      <c r="E37" s="31" t="s">
        <v>17</v>
      </c>
      <c r="F37" s="12"/>
      <c r="G37" s="215">
        <v>44.780568095906602</v>
      </c>
      <c r="H37" s="210">
        <v>52.972617087326199</v>
      </c>
      <c r="I37" s="210">
        <v>59.577923336482598</v>
      </c>
      <c r="J37" s="210">
        <v>62.620386017006297</v>
      </c>
      <c r="K37" s="210">
        <v>57.6765620191658</v>
      </c>
      <c r="L37" s="216">
        <v>55.526133433396602</v>
      </c>
      <c r="M37" s="210"/>
      <c r="N37" s="217">
        <v>72.336537724389203</v>
      </c>
      <c r="O37" s="218">
        <v>84.044411391550796</v>
      </c>
      <c r="P37" s="219">
        <v>78.190474557970006</v>
      </c>
      <c r="Q37" s="210"/>
      <c r="R37" s="220">
        <v>62.0018842217303</v>
      </c>
      <c r="S37" s="193"/>
      <c r="T37" s="194">
        <v>6.1562672046124103</v>
      </c>
      <c r="U37" s="188">
        <v>16.693546225027902</v>
      </c>
      <c r="V37" s="188">
        <v>22.511044760322999</v>
      </c>
      <c r="W37" s="188">
        <v>16.6261254044576</v>
      </c>
      <c r="X37" s="188">
        <v>9.3063686021002994</v>
      </c>
      <c r="Y37" s="195">
        <v>14.407533679006301</v>
      </c>
      <c r="Z37" s="188"/>
      <c r="AA37" s="196">
        <v>1.1943324247067399</v>
      </c>
      <c r="AB37" s="197">
        <v>2.6679278701053502</v>
      </c>
      <c r="AC37" s="198">
        <v>1.98099358423626</v>
      </c>
      <c r="AD37" s="188"/>
      <c r="AE37" s="199">
        <v>9.5961356471231198</v>
      </c>
      <c r="AF37" s="136"/>
      <c r="AG37" s="215">
        <v>46.0698874559112</v>
      </c>
      <c r="AH37" s="210">
        <v>51.6346081724135</v>
      </c>
      <c r="AI37" s="210">
        <v>58.615977907250802</v>
      </c>
      <c r="AJ37" s="210">
        <v>62.608769811066502</v>
      </c>
      <c r="AK37" s="210">
        <v>62.692606877041698</v>
      </c>
      <c r="AL37" s="216">
        <v>56.322320721531099</v>
      </c>
      <c r="AM37" s="210"/>
      <c r="AN37" s="217">
        <v>83.357652984898607</v>
      </c>
      <c r="AO37" s="218">
        <v>89.669600665781601</v>
      </c>
      <c r="AP37" s="219">
        <v>86.513626825340097</v>
      </c>
      <c r="AQ37" s="210"/>
      <c r="AR37" s="220">
        <v>64.943868247306398</v>
      </c>
      <c r="AS37" s="193"/>
      <c r="AT37" s="194">
        <v>10.8319773362217</v>
      </c>
      <c r="AU37" s="188">
        <v>11.5378616291492</v>
      </c>
      <c r="AV37" s="188">
        <v>18.6838829194208</v>
      </c>
      <c r="AW37" s="188">
        <v>18.1962216448192</v>
      </c>
      <c r="AX37" s="188">
        <v>14.0437483469199</v>
      </c>
      <c r="AY37" s="195">
        <v>14.8588155025781</v>
      </c>
      <c r="AZ37" s="188"/>
      <c r="BA37" s="196">
        <v>8.7987863153038806</v>
      </c>
      <c r="BB37" s="197">
        <v>5.2328087284382301</v>
      </c>
      <c r="BC37" s="198">
        <v>6.9210680113116698</v>
      </c>
      <c r="BD37" s="188"/>
      <c r="BE37" s="199">
        <v>11.6985213228993</v>
      </c>
      <c r="BF37" s="96"/>
    </row>
    <row r="38" spans="1:58" x14ac:dyDescent="0.2">
      <c r="A38" s="25" t="s">
        <v>82</v>
      </c>
      <c r="B38" s="44" t="str">
        <f t="shared" si="0"/>
        <v>Northern Virginia</v>
      </c>
      <c r="C38" s="12"/>
      <c r="D38" s="28" t="s">
        <v>16</v>
      </c>
      <c r="E38" s="31" t="s">
        <v>17</v>
      </c>
      <c r="F38" s="13"/>
      <c r="G38" s="215">
        <v>69.326810276599602</v>
      </c>
      <c r="H38" s="210">
        <v>104.945098930535</v>
      </c>
      <c r="I38" s="210">
        <v>126.151695923047</v>
      </c>
      <c r="J38" s="210">
        <v>121.91748300424101</v>
      </c>
      <c r="K38" s="210">
        <v>95.649043570022499</v>
      </c>
      <c r="L38" s="216">
        <v>103.59802634088901</v>
      </c>
      <c r="M38" s="210"/>
      <c r="N38" s="217">
        <v>73.832111329829303</v>
      </c>
      <c r="O38" s="218">
        <v>73.111982466464994</v>
      </c>
      <c r="P38" s="219">
        <v>73.472046898147198</v>
      </c>
      <c r="Q38" s="210"/>
      <c r="R38" s="220">
        <v>94.990603642962895</v>
      </c>
      <c r="S38" s="193"/>
      <c r="T38" s="194">
        <v>36.868599593621497</v>
      </c>
      <c r="U38" s="188">
        <v>62.249059823772903</v>
      </c>
      <c r="V38" s="188">
        <v>76.168741323996798</v>
      </c>
      <c r="W38" s="188">
        <v>73.978099394110899</v>
      </c>
      <c r="X38" s="188">
        <v>56.814180783009199</v>
      </c>
      <c r="Y38" s="195">
        <v>62.883058710230301</v>
      </c>
      <c r="Z38" s="188"/>
      <c r="AA38" s="196">
        <v>17.910448727265599</v>
      </c>
      <c r="AB38" s="197">
        <v>9.1585500619192501</v>
      </c>
      <c r="AC38" s="198">
        <v>13.387254999326601</v>
      </c>
      <c r="AD38" s="188"/>
      <c r="AE38" s="199">
        <v>48.5526676599506</v>
      </c>
      <c r="AF38" s="136"/>
      <c r="AG38" s="215">
        <v>70.110673590112995</v>
      </c>
      <c r="AH38" s="210">
        <v>93.272733577531</v>
      </c>
      <c r="AI38" s="210">
        <v>114.906401160784</v>
      </c>
      <c r="AJ38" s="210">
        <v>114.72041352963799</v>
      </c>
      <c r="AK38" s="210">
        <v>95.704880522353207</v>
      </c>
      <c r="AL38" s="216">
        <v>97.743020476084098</v>
      </c>
      <c r="AM38" s="210"/>
      <c r="AN38" s="217">
        <v>87.500800068997705</v>
      </c>
      <c r="AO38" s="218">
        <v>91.158758345678507</v>
      </c>
      <c r="AP38" s="219">
        <v>89.329779207338106</v>
      </c>
      <c r="AQ38" s="210"/>
      <c r="AR38" s="220">
        <v>95.339237256442402</v>
      </c>
      <c r="AS38" s="193"/>
      <c r="AT38" s="194">
        <v>42.683504176985103</v>
      </c>
      <c r="AU38" s="188">
        <v>51.908768427855399</v>
      </c>
      <c r="AV38" s="188">
        <v>66.989435385610804</v>
      </c>
      <c r="AW38" s="188">
        <v>69.683376925342998</v>
      </c>
      <c r="AX38" s="188">
        <v>55.253175964797798</v>
      </c>
      <c r="AY38" s="195">
        <v>58.365503790209402</v>
      </c>
      <c r="AZ38" s="188"/>
      <c r="BA38" s="196">
        <v>31.0108958785301</v>
      </c>
      <c r="BB38" s="197">
        <v>26.818657764480498</v>
      </c>
      <c r="BC38" s="198">
        <v>28.837803214186899</v>
      </c>
      <c r="BD38" s="188"/>
      <c r="BE38" s="199">
        <v>49.210907596677899</v>
      </c>
      <c r="BF38" s="96"/>
    </row>
    <row r="39" spans="1:58" x14ac:dyDescent="0.2">
      <c r="A39" s="26" t="s">
        <v>83</v>
      </c>
      <c r="B39" s="44" t="str">
        <f t="shared" si="0"/>
        <v>Shenandoah Valley</v>
      </c>
      <c r="C39" s="12"/>
      <c r="D39" s="29" t="s">
        <v>16</v>
      </c>
      <c r="E39" s="32" t="s">
        <v>17</v>
      </c>
      <c r="F39" s="12"/>
      <c r="G39" s="221">
        <v>41.0358671789242</v>
      </c>
      <c r="H39" s="222">
        <v>48.627542078302199</v>
      </c>
      <c r="I39" s="222">
        <v>52.656862422246597</v>
      </c>
      <c r="J39" s="222">
        <v>54.111831320892698</v>
      </c>
      <c r="K39" s="222">
        <v>54.427376509330401</v>
      </c>
      <c r="L39" s="223">
        <v>50.171895901939202</v>
      </c>
      <c r="M39" s="210"/>
      <c r="N39" s="224">
        <v>82.672453347969196</v>
      </c>
      <c r="O39" s="225">
        <v>84.299021222100194</v>
      </c>
      <c r="P39" s="226">
        <v>83.485737285034702</v>
      </c>
      <c r="Q39" s="210"/>
      <c r="R39" s="227">
        <v>59.690136297109397</v>
      </c>
      <c r="S39" s="193"/>
      <c r="T39" s="200">
        <v>10.546250154924</v>
      </c>
      <c r="U39" s="201">
        <v>6.8393212811376198</v>
      </c>
      <c r="V39" s="201">
        <v>8.0417762518382396</v>
      </c>
      <c r="W39" s="201">
        <v>12.398615736912801</v>
      </c>
      <c r="X39" s="201">
        <v>12.8540655924511</v>
      </c>
      <c r="Y39" s="202">
        <v>10.1497447042606</v>
      </c>
      <c r="Z39" s="188"/>
      <c r="AA39" s="203">
        <v>10.0314890657185</v>
      </c>
      <c r="AB39" s="204">
        <v>10.8587485467676</v>
      </c>
      <c r="AC39" s="205">
        <v>10.447599217438</v>
      </c>
      <c r="AD39" s="188"/>
      <c r="AE39" s="206">
        <v>10.268578878971899</v>
      </c>
      <c r="AF39" s="136"/>
      <c r="AG39" s="221">
        <v>43.276643312101903</v>
      </c>
      <c r="AH39" s="222">
        <v>49.485275022747899</v>
      </c>
      <c r="AI39" s="222">
        <v>54.938582702308103</v>
      </c>
      <c r="AJ39" s="222">
        <v>57.331655186570501</v>
      </c>
      <c r="AK39" s="222">
        <v>57.494717179089399</v>
      </c>
      <c r="AL39" s="223">
        <v>52.498900078376998</v>
      </c>
      <c r="AM39" s="210"/>
      <c r="AN39" s="224">
        <v>88.643799379618599</v>
      </c>
      <c r="AO39" s="225">
        <v>92.994105692911205</v>
      </c>
      <c r="AP39" s="226">
        <v>90.818952536264902</v>
      </c>
      <c r="AQ39" s="210"/>
      <c r="AR39" s="227">
        <v>63.439216415966598</v>
      </c>
      <c r="AS39" s="193"/>
      <c r="AT39" s="200">
        <v>3.2359088910456202</v>
      </c>
      <c r="AU39" s="201">
        <v>8.4724242752974396E-2</v>
      </c>
      <c r="AV39" s="201">
        <v>10.4926910683425</v>
      </c>
      <c r="AW39" s="201">
        <v>10.1997285118345</v>
      </c>
      <c r="AX39" s="201">
        <v>5.1532995179967598</v>
      </c>
      <c r="AY39" s="202">
        <v>5.94402439571234</v>
      </c>
      <c r="AZ39" s="188"/>
      <c r="BA39" s="203">
        <v>-0.33368929526346403</v>
      </c>
      <c r="BB39" s="204">
        <v>-2.0558190144832702</v>
      </c>
      <c r="BC39" s="205">
        <v>-1.22287514190011</v>
      </c>
      <c r="BD39" s="188"/>
      <c r="BE39" s="206">
        <v>2.88507833306124</v>
      </c>
      <c r="BF39" s="96"/>
    </row>
    <row r="40" spans="1:58" x14ac:dyDescent="0.2">
      <c r="A40" s="22" t="s">
        <v>84</v>
      </c>
      <c r="B40" s="44" t="str">
        <f t="shared" si="0"/>
        <v>Southern Virginia</v>
      </c>
      <c r="C40" s="10"/>
      <c r="D40" s="27" t="s">
        <v>16</v>
      </c>
      <c r="E40" s="30" t="s">
        <v>17</v>
      </c>
      <c r="F40" s="3"/>
      <c r="G40" s="207">
        <v>39.278004042445602</v>
      </c>
      <c r="H40" s="208">
        <v>55.435098534613402</v>
      </c>
      <c r="I40" s="208">
        <v>59.083516927741201</v>
      </c>
      <c r="J40" s="208">
        <v>56.890740272865003</v>
      </c>
      <c r="K40" s="208">
        <v>52.844115715007497</v>
      </c>
      <c r="L40" s="209">
        <v>52.706295098534603</v>
      </c>
      <c r="M40" s="210"/>
      <c r="N40" s="211">
        <v>62.2928751894896</v>
      </c>
      <c r="O40" s="212">
        <v>59.5673749368367</v>
      </c>
      <c r="P40" s="213">
        <v>60.930125063163203</v>
      </c>
      <c r="Q40" s="210"/>
      <c r="R40" s="214">
        <v>55.055960802714203</v>
      </c>
      <c r="S40" s="193"/>
      <c r="T40" s="185">
        <v>-4.1762583873910497</v>
      </c>
      <c r="U40" s="186">
        <v>7.8423944976104103</v>
      </c>
      <c r="V40" s="186">
        <v>11.444092281085901</v>
      </c>
      <c r="W40" s="186">
        <v>8.9172878426255604</v>
      </c>
      <c r="X40" s="186">
        <v>10.944859987348501</v>
      </c>
      <c r="Y40" s="187">
        <v>7.4437553646635699</v>
      </c>
      <c r="Z40" s="188"/>
      <c r="AA40" s="189">
        <v>20.380596763851099</v>
      </c>
      <c r="AB40" s="190">
        <v>11.1217464242705</v>
      </c>
      <c r="AC40" s="191">
        <v>15.6694871157544</v>
      </c>
      <c r="AD40" s="188"/>
      <c r="AE40" s="192">
        <v>9.9153297112008296</v>
      </c>
      <c r="AF40" s="137"/>
      <c r="AG40" s="207">
        <v>45.103706417382497</v>
      </c>
      <c r="AH40" s="208">
        <v>52.653450606366803</v>
      </c>
      <c r="AI40" s="208">
        <v>58.522011748357698</v>
      </c>
      <c r="AJ40" s="208">
        <v>58.901445805962602</v>
      </c>
      <c r="AK40" s="208">
        <v>54.245744062657899</v>
      </c>
      <c r="AL40" s="209">
        <v>53.885271728145497</v>
      </c>
      <c r="AM40" s="210"/>
      <c r="AN40" s="211">
        <v>68.138955912076796</v>
      </c>
      <c r="AO40" s="212">
        <v>74.226608135421898</v>
      </c>
      <c r="AP40" s="213">
        <v>71.182782023749297</v>
      </c>
      <c r="AQ40" s="210"/>
      <c r="AR40" s="214">
        <v>58.827417526889398</v>
      </c>
      <c r="AS40" s="193"/>
      <c r="AT40" s="185">
        <v>0.72544833908104001</v>
      </c>
      <c r="AU40" s="186">
        <v>4.6227701652612101E-3</v>
      </c>
      <c r="AV40" s="186">
        <v>8.8794801977715494</v>
      </c>
      <c r="AW40" s="186">
        <v>8.4595972780434696</v>
      </c>
      <c r="AX40" s="186">
        <v>4.9982514636474296</v>
      </c>
      <c r="AY40" s="187">
        <v>4.7740199818424802</v>
      </c>
      <c r="AZ40" s="188"/>
      <c r="BA40" s="189">
        <v>9.0118958176044703</v>
      </c>
      <c r="BB40" s="190">
        <v>1.76056662574624</v>
      </c>
      <c r="BC40" s="191">
        <v>5.1068703377876696</v>
      </c>
      <c r="BD40" s="188"/>
      <c r="BE40" s="192">
        <v>4.8888550136520301</v>
      </c>
      <c r="BF40" s="137"/>
    </row>
    <row r="41" spans="1:58" x14ac:dyDescent="0.2">
      <c r="A41" s="23" t="s">
        <v>85</v>
      </c>
      <c r="B41" s="44" t="str">
        <f t="shared" si="0"/>
        <v>Southwest Virginia - Blue Ridge Highlands</v>
      </c>
      <c r="C41" s="11"/>
      <c r="D41" s="28" t="s">
        <v>16</v>
      </c>
      <c r="E41" s="31" t="s">
        <v>17</v>
      </c>
      <c r="F41" s="12"/>
      <c r="G41" s="215">
        <v>34.581919676685999</v>
      </c>
      <c r="H41" s="210">
        <v>47.033769891386697</v>
      </c>
      <c r="I41" s="210">
        <v>46.881486486486402</v>
      </c>
      <c r="J41" s="210">
        <v>47.872645870169201</v>
      </c>
      <c r="K41" s="210">
        <v>48.147812578934001</v>
      </c>
      <c r="L41" s="216">
        <v>44.903526900732501</v>
      </c>
      <c r="M41" s="210"/>
      <c r="N41" s="217">
        <v>57.448954281384097</v>
      </c>
      <c r="O41" s="218">
        <v>50.857897196261597</v>
      </c>
      <c r="P41" s="219">
        <v>54.153425738822897</v>
      </c>
      <c r="Q41" s="210"/>
      <c r="R41" s="220">
        <v>47.546355140186897</v>
      </c>
      <c r="S41" s="193"/>
      <c r="T41" s="194">
        <v>2.1718816868995598</v>
      </c>
      <c r="U41" s="188">
        <v>9.4537022741817296</v>
      </c>
      <c r="V41" s="188">
        <v>1.56325831618582</v>
      </c>
      <c r="W41" s="188">
        <v>9.2767446230640207</v>
      </c>
      <c r="X41" s="188">
        <v>4.1981704588927897</v>
      </c>
      <c r="Y41" s="195">
        <v>5.40999534344874</v>
      </c>
      <c r="Z41" s="188"/>
      <c r="AA41" s="196">
        <v>-0.81093408704444203</v>
      </c>
      <c r="AB41" s="197">
        <v>-7.0730685497015102</v>
      </c>
      <c r="AC41" s="198">
        <v>-3.8533420810847701</v>
      </c>
      <c r="AD41" s="188"/>
      <c r="AE41" s="199">
        <v>2.20558174043859</v>
      </c>
      <c r="AF41" s="137"/>
      <c r="AG41" s="215">
        <v>39.686176433442697</v>
      </c>
      <c r="AH41" s="210">
        <v>47.191630146501602</v>
      </c>
      <c r="AI41" s="210">
        <v>52.255213753473001</v>
      </c>
      <c r="AJ41" s="210">
        <v>53.625141449860998</v>
      </c>
      <c r="AK41" s="210">
        <v>54.480622316241401</v>
      </c>
      <c r="AL41" s="216">
        <v>49.447756819904001</v>
      </c>
      <c r="AM41" s="210"/>
      <c r="AN41" s="217">
        <v>83.677631662035793</v>
      </c>
      <c r="AO41" s="218">
        <v>84.171444493558894</v>
      </c>
      <c r="AP41" s="219">
        <v>83.924538077797393</v>
      </c>
      <c r="AQ41" s="210"/>
      <c r="AR41" s="220">
        <v>59.2982657507307</v>
      </c>
      <c r="AS41" s="193"/>
      <c r="AT41" s="194">
        <v>10.6937896342253</v>
      </c>
      <c r="AU41" s="188">
        <v>4.0381155748175397</v>
      </c>
      <c r="AV41" s="188">
        <v>10.687639161039201</v>
      </c>
      <c r="AW41" s="188">
        <v>6.6052184855270699</v>
      </c>
      <c r="AX41" s="188">
        <v>7.9733328794356098</v>
      </c>
      <c r="AY41" s="195">
        <v>7.91311744701561</v>
      </c>
      <c r="AZ41" s="188"/>
      <c r="BA41" s="196">
        <v>5.7874547747952203</v>
      </c>
      <c r="BB41" s="197">
        <v>-0.326775099327962</v>
      </c>
      <c r="BC41" s="198">
        <v>2.6303789666806199</v>
      </c>
      <c r="BD41" s="188"/>
      <c r="BE41" s="199">
        <v>5.7329263198278797</v>
      </c>
      <c r="BF41" s="137"/>
    </row>
    <row r="42" spans="1:58" x14ac:dyDescent="0.2">
      <c r="A42" s="24" t="s">
        <v>86</v>
      </c>
      <c r="B42" s="44" t="str">
        <f t="shared" si="0"/>
        <v>Southwest Virginia - Heart of Appalachia</v>
      </c>
      <c r="C42" s="12"/>
      <c r="D42" s="28" t="s">
        <v>16</v>
      </c>
      <c r="E42" s="31" t="s">
        <v>17</v>
      </c>
      <c r="F42" s="12"/>
      <c r="G42" s="215">
        <v>31.7830151415404</v>
      </c>
      <c r="H42" s="210">
        <v>46.1167544437129</v>
      </c>
      <c r="I42" s="210">
        <v>50.559842001316603</v>
      </c>
      <c r="J42" s="210">
        <v>51.001856484529199</v>
      </c>
      <c r="K42" s="210">
        <v>44.617544437129602</v>
      </c>
      <c r="L42" s="216">
        <v>44.815802501645798</v>
      </c>
      <c r="M42" s="210"/>
      <c r="N42" s="217">
        <v>47.9120210664911</v>
      </c>
      <c r="O42" s="218">
        <v>41.716563528637202</v>
      </c>
      <c r="P42" s="219">
        <v>44.814292297564101</v>
      </c>
      <c r="Q42" s="210"/>
      <c r="R42" s="220">
        <v>44.815371014765297</v>
      </c>
      <c r="S42" s="193"/>
      <c r="T42" s="194">
        <v>10.060521614797199</v>
      </c>
      <c r="U42" s="188">
        <v>5.7449258131748797</v>
      </c>
      <c r="V42" s="188">
        <v>9.0310146191657292</v>
      </c>
      <c r="W42" s="188">
        <v>11.385255250562</v>
      </c>
      <c r="X42" s="188">
        <v>13.126534073221499</v>
      </c>
      <c r="Y42" s="195">
        <v>9.7941366510099996</v>
      </c>
      <c r="Z42" s="188"/>
      <c r="AA42" s="196">
        <v>13.781220578887099</v>
      </c>
      <c r="AB42" s="197">
        <v>3.33917809362966</v>
      </c>
      <c r="AC42" s="198">
        <v>8.6703654836678101</v>
      </c>
      <c r="AD42" s="188"/>
      <c r="AE42" s="199">
        <v>9.4707022847406606</v>
      </c>
      <c r="AF42" s="137"/>
      <c r="AG42" s="215">
        <v>36.096157011191501</v>
      </c>
      <c r="AH42" s="210">
        <v>49.246120803159897</v>
      </c>
      <c r="AI42" s="210">
        <v>54.201181698485797</v>
      </c>
      <c r="AJ42" s="210">
        <v>53.519952271230999</v>
      </c>
      <c r="AK42" s="210">
        <v>46.206319947333697</v>
      </c>
      <c r="AL42" s="216">
        <v>47.853946346280402</v>
      </c>
      <c r="AM42" s="210"/>
      <c r="AN42" s="217">
        <v>52.274795918367303</v>
      </c>
      <c r="AO42" s="218">
        <v>51.584147465437702</v>
      </c>
      <c r="AP42" s="219">
        <v>51.929471691902499</v>
      </c>
      <c r="AQ42" s="210"/>
      <c r="AR42" s="220">
        <v>49.018382159315301</v>
      </c>
      <c r="AS42" s="193"/>
      <c r="AT42" s="194">
        <v>11.6375497550563</v>
      </c>
      <c r="AU42" s="188">
        <v>10.861535301437399</v>
      </c>
      <c r="AV42" s="188">
        <v>13.2643298251717</v>
      </c>
      <c r="AW42" s="188">
        <v>14.881379258108399</v>
      </c>
      <c r="AX42" s="188">
        <v>7.2968333000008796</v>
      </c>
      <c r="AY42" s="195">
        <v>11.672871342860899</v>
      </c>
      <c r="AZ42" s="188"/>
      <c r="BA42" s="196">
        <v>5.5513569037544199</v>
      </c>
      <c r="BB42" s="197">
        <v>-1.8894492835971901</v>
      </c>
      <c r="BC42" s="198">
        <v>1.7197417239333599</v>
      </c>
      <c r="BD42" s="188"/>
      <c r="BE42" s="199">
        <v>8.4605922632925701</v>
      </c>
      <c r="BF42" s="137"/>
    </row>
    <row r="43" spans="1:58" x14ac:dyDescent="0.2">
      <c r="A43" s="26" t="s">
        <v>87</v>
      </c>
      <c r="B43" s="44" t="str">
        <f t="shared" si="0"/>
        <v>Virginia Mountains</v>
      </c>
      <c r="C43" s="12"/>
      <c r="D43" s="29" t="s">
        <v>16</v>
      </c>
      <c r="E43" s="32" t="s">
        <v>17</v>
      </c>
      <c r="F43" s="12"/>
      <c r="G43" s="221">
        <v>43.582180951004403</v>
      </c>
      <c r="H43" s="222">
        <v>58.636087584911103</v>
      </c>
      <c r="I43" s="222">
        <v>57.974769475357697</v>
      </c>
      <c r="J43" s="222">
        <v>59.5355166931637</v>
      </c>
      <c r="K43" s="222">
        <v>50.785093221563798</v>
      </c>
      <c r="L43" s="223">
        <v>54.102729585200102</v>
      </c>
      <c r="M43" s="210"/>
      <c r="N43" s="224">
        <v>70.931569590981297</v>
      </c>
      <c r="O43" s="225">
        <v>66.769664691429298</v>
      </c>
      <c r="P43" s="226">
        <v>68.850617141205305</v>
      </c>
      <c r="Q43" s="210"/>
      <c r="R43" s="227">
        <v>58.316411744058797</v>
      </c>
      <c r="S43" s="193"/>
      <c r="T43" s="200">
        <v>37.007176420177899</v>
      </c>
      <c r="U43" s="201">
        <v>39.932309103379801</v>
      </c>
      <c r="V43" s="201">
        <v>26.896248360396701</v>
      </c>
      <c r="W43" s="201">
        <v>20.8382308605037</v>
      </c>
      <c r="X43" s="201">
        <v>2.9401206362095502</v>
      </c>
      <c r="Y43" s="202">
        <v>24.086868375575801</v>
      </c>
      <c r="Z43" s="188"/>
      <c r="AA43" s="203">
        <v>16.395336218208101</v>
      </c>
      <c r="AB43" s="204">
        <v>-0.484593886780677</v>
      </c>
      <c r="AC43" s="205">
        <v>7.5496658407558996</v>
      </c>
      <c r="AD43" s="188"/>
      <c r="AE43" s="206">
        <v>17.968065835387701</v>
      </c>
      <c r="AF43" s="137"/>
      <c r="AG43" s="221">
        <v>42.716093738819303</v>
      </c>
      <c r="AH43" s="222">
        <v>52.957424686940897</v>
      </c>
      <c r="AI43" s="222">
        <v>61.270869018085001</v>
      </c>
      <c r="AJ43" s="222">
        <v>61.780286197102001</v>
      </c>
      <c r="AK43" s="222">
        <v>61.674836227663299</v>
      </c>
      <c r="AL43" s="223">
        <v>56.0636924335613</v>
      </c>
      <c r="AM43" s="210"/>
      <c r="AN43" s="224">
        <v>87.501753496566295</v>
      </c>
      <c r="AO43" s="225">
        <v>85.016899291698095</v>
      </c>
      <c r="AP43" s="226">
        <v>86.259326394132202</v>
      </c>
      <c r="AQ43" s="210"/>
      <c r="AR43" s="227">
        <v>64.678891749801195</v>
      </c>
      <c r="AS43" s="193"/>
      <c r="AT43" s="200">
        <v>14.5791476418116</v>
      </c>
      <c r="AU43" s="201">
        <v>15.621583276412</v>
      </c>
      <c r="AV43" s="201">
        <v>20.1009405914151</v>
      </c>
      <c r="AW43" s="201">
        <v>16.621039691647599</v>
      </c>
      <c r="AX43" s="201">
        <v>14.91753335219</v>
      </c>
      <c r="AY43" s="202">
        <v>16.442061016126299</v>
      </c>
      <c r="AZ43" s="188"/>
      <c r="BA43" s="203">
        <v>17.660287385305999</v>
      </c>
      <c r="BB43" s="204">
        <v>6.0855415822733798</v>
      </c>
      <c r="BC43" s="205">
        <v>11.6567207341489</v>
      </c>
      <c r="BD43" s="188"/>
      <c r="BE43" s="206">
        <v>14.5514594792383</v>
      </c>
      <c r="BF43" s="137"/>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N29" sqref="N29"/>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178"/>
      <c r="E1" s="178"/>
      <c r="F1" s="178"/>
      <c r="G1" s="178"/>
      <c r="H1" s="178"/>
      <c r="I1" s="178"/>
      <c r="J1" s="178"/>
      <c r="K1" s="178"/>
      <c r="L1" s="178"/>
      <c r="M1" s="178"/>
      <c r="N1" s="178"/>
      <c r="O1" s="178"/>
      <c r="P1" s="178"/>
      <c r="Q1" s="178"/>
      <c r="R1" s="178"/>
      <c r="S1" s="178"/>
      <c r="T1" s="178"/>
      <c r="U1" s="178"/>
      <c r="V1" s="178"/>
      <c r="W1" s="178"/>
      <c r="X1" s="178"/>
      <c r="Y1" s="179"/>
      <c r="Z1" s="179"/>
      <c r="AA1" s="179"/>
      <c r="AB1" s="179"/>
      <c r="AC1" s="179"/>
      <c r="AD1" s="179"/>
      <c r="AE1" s="179"/>
      <c r="AF1" s="179"/>
      <c r="AG1" s="179"/>
      <c r="AH1" s="179"/>
      <c r="AI1" s="179"/>
      <c r="AJ1" s="179"/>
      <c r="AK1" s="179"/>
      <c r="AL1" s="179"/>
    </row>
    <row r="2" spans="1:50" ht="15" customHeight="1" x14ac:dyDescent="0.2">
      <c r="A2" s="178"/>
      <c r="B2" s="97" t="s">
        <v>125</v>
      </c>
      <c r="C2" s="178"/>
      <c r="D2" s="178"/>
      <c r="E2" s="178"/>
      <c r="F2" s="178"/>
      <c r="G2" s="178"/>
      <c r="H2" s="178"/>
      <c r="I2" s="178"/>
      <c r="J2" s="178"/>
      <c r="K2" s="178"/>
      <c r="L2" s="178"/>
      <c r="M2" s="178"/>
      <c r="N2" s="178"/>
      <c r="O2" s="178"/>
      <c r="P2" s="178"/>
      <c r="Q2" s="178"/>
      <c r="R2" s="178"/>
      <c r="S2" s="178"/>
      <c r="T2" s="178"/>
      <c r="U2" s="178"/>
      <c r="V2" s="178"/>
      <c r="W2" s="178"/>
      <c r="X2" s="178"/>
      <c r="Y2" s="179"/>
      <c r="Z2" s="179"/>
      <c r="AA2" s="179"/>
      <c r="AB2" s="179"/>
      <c r="AC2" s="179"/>
      <c r="AD2" s="179"/>
      <c r="AE2" s="179"/>
      <c r="AF2" s="179"/>
      <c r="AG2" s="179"/>
      <c r="AH2" s="179"/>
      <c r="AI2" s="179"/>
      <c r="AJ2" s="179"/>
      <c r="AK2" s="179"/>
      <c r="AL2" s="179"/>
    </row>
    <row r="3" spans="1:50" x14ac:dyDescent="0.2">
      <c r="A3" s="178"/>
      <c r="B3" s="178"/>
      <c r="C3" s="178"/>
      <c r="D3" s="178"/>
      <c r="E3" s="178"/>
      <c r="F3" s="178"/>
      <c r="G3" s="178"/>
      <c r="H3" s="178"/>
      <c r="I3" s="178"/>
      <c r="J3" s="178"/>
      <c r="K3" s="178"/>
      <c r="L3" s="178"/>
      <c r="M3" s="178"/>
      <c r="N3" s="178"/>
      <c r="O3" s="178"/>
      <c r="P3" s="178"/>
      <c r="Q3" s="178"/>
      <c r="R3" s="178"/>
      <c r="S3" s="178"/>
      <c r="T3" s="178"/>
      <c r="U3" s="178"/>
      <c r="V3" s="178"/>
      <c r="W3" s="178"/>
      <c r="X3" s="178"/>
      <c r="Y3" s="179"/>
      <c r="Z3" s="179"/>
      <c r="AA3" s="179"/>
      <c r="AB3" s="179"/>
      <c r="AC3" s="179"/>
      <c r="AD3" s="179"/>
      <c r="AE3" s="179"/>
      <c r="AF3" s="179"/>
      <c r="AG3" s="179"/>
      <c r="AH3" s="179"/>
      <c r="AI3" s="179"/>
      <c r="AJ3" s="179"/>
      <c r="AK3" s="179"/>
      <c r="AL3" s="179"/>
    </row>
    <row r="4" spans="1:50" x14ac:dyDescent="0.2">
      <c r="A4" s="178"/>
      <c r="B4" s="178"/>
      <c r="C4" s="178"/>
      <c r="D4" s="178"/>
      <c r="E4" s="178"/>
      <c r="F4" s="178"/>
      <c r="G4" s="178"/>
      <c r="H4" s="178"/>
      <c r="I4" s="178"/>
      <c r="J4" s="178"/>
      <c r="K4" s="178"/>
      <c r="L4" s="178"/>
      <c r="M4" s="178"/>
      <c r="N4" s="178"/>
      <c r="O4" s="178"/>
      <c r="P4" s="178"/>
      <c r="Q4" s="178"/>
      <c r="R4" s="178"/>
      <c r="S4" s="178"/>
      <c r="T4" s="178"/>
      <c r="U4" s="178"/>
      <c r="V4" s="178"/>
      <c r="W4" s="178"/>
      <c r="X4" s="178"/>
      <c r="Y4" s="179"/>
      <c r="Z4" s="179"/>
      <c r="AA4" s="179"/>
      <c r="AB4" s="179"/>
      <c r="AC4" s="179"/>
      <c r="AD4" s="179"/>
      <c r="AE4" s="179"/>
      <c r="AF4" s="179"/>
      <c r="AG4" s="179"/>
      <c r="AH4" s="179"/>
      <c r="AI4" s="179"/>
      <c r="AJ4" s="179"/>
      <c r="AK4" s="179"/>
      <c r="AL4" s="179"/>
    </row>
    <row r="5" spans="1:50" x14ac:dyDescent="0.2">
      <c r="A5" s="178"/>
      <c r="B5" s="178"/>
      <c r="C5" s="178"/>
      <c r="D5" s="178"/>
      <c r="E5" s="178"/>
      <c r="F5" s="178"/>
      <c r="G5" s="178"/>
      <c r="H5" s="178"/>
      <c r="I5" s="178"/>
      <c r="J5" s="178"/>
      <c r="K5" s="178"/>
      <c r="L5" s="178"/>
      <c r="M5" s="178"/>
      <c r="N5" s="178"/>
      <c r="O5" s="178"/>
      <c r="P5" s="178"/>
      <c r="Q5" s="178"/>
      <c r="R5" s="178"/>
      <c r="S5" s="178"/>
      <c r="T5" s="178"/>
      <c r="U5" s="178"/>
      <c r="V5" s="178"/>
      <c r="W5" s="178"/>
      <c r="X5" s="178"/>
      <c r="Y5" s="179"/>
      <c r="Z5" s="179"/>
      <c r="AA5" s="179"/>
      <c r="AB5" s="179"/>
      <c r="AC5" s="179"/>
      <c r="AD5" s="179"/>
      <c r="AE5" s="179"/>
      <c r="AF5" s="179"/>
      <c r="AG5" s="179"/>
      <c r="AH5" s="179"/>
      <c r="AI5" s="179"/>
      <c r="AJ5" s="179"/>
      <c r="AK5" s="179"/>
      <c r="AL5" s="179"/>
    </row>
    <row r="6" spans="1:50" x14ac:dyDescent="0.2">
      <c r="A6" s="178"/>
      <c r="B6" s="178"/>
      <c r="C6" s="178"/>
      <c r="D6" s="178"/>
      <c r="E6" s="178"/>
      <c r="F6" s="178"/>
      <c r="G6" s="178"/>
      <c r="H6" s="178"/>
      <c r="I6" s="178"/>
      <c r="J6" s="178"/>
      <c r="K6" s="178"/>
      <c r="L6" s="178"/>
      <c r="M6" s="178"/>
      <c r="N6" s="178"/>
      <c r="O6" s="178"/>
      <c r="P6" s="178"/>
      <c r="Q6" s="178"/>
      <c r="R6" s="178"/>
      <c r="S6" s="178"/>
      <c r="T6" s="178"/>
      <c r="U6" s="178"/>
      <c r="V6" s="178"/>
      <c r="W6" s="178"/>
      <c r="X6" s="178"/>
      <c r="Y6" s="179"/>
      <c r="Z6" s="179"/>
      <c r="AA6" s="179"/>
      <c r="AB6" s="179"/>
      <c r="AC6" s="179"/>
      <c r="AD6" s="179"/>
      <c r="AE6" s="179"/>
      <c r="AF6" s="179"/>
      <c r="AG6" s="179"/>
      <c r="AH6" s="179"/>
      <c r="AI6" s="179"/>
      <c r="AJ6" s="179"/>
      <c r="AK6" s="179"/>
      <c r="AL6" s="179"/>
    </row>
    <row r="7" spans="1:50" x14ac:dyDescent="0.2">
      <c r="A7" s="178"/>
      <c r="B7" s="178"/>
      <c r="C7" s="178"/>
      <c r="D7" s="178"/>
      <c r="E7" s="178"/>
      <c r="F7" s="178"/>
      <c r="G7" s="178"/>
      <c r="H7" s="178"/>
      <c r="I7" s="178"/>
      <c r="J7" s="178"/>
      <c r="K7" s="178"/>
      <c r="L7" s="178"/>
      <c r="M7" s="178"/>
      <c r="N7" s="178"/>
      <c r="O7" s="178"/>
      <c r="P7" s="178"/>
      <c r="Q7" s="178"/>
      <c r="R7" s="178"/>
      <c r="S7" s="178"/>
      <c r="T7" s="178"/>
      <c r="U7" s="178"/>
      <c r="V7" s="178"/>
      <c r="W7" s="178"/>
      <c r="X7" s="178"/>
      <c r="Y7" s="179"/>
      <c r="Z7" s="179"/>
      <c r="AA7" s="179"/>
      <c r="AB7" s="179"/>
      <c r="AC7" s="179"/>
      <c r="AD7" s="179"/>
      <c r="AE7" s="179"/>
      <c r="AF7" s="179"/>
      <c r="AG7" s="179"/>
      <c r="AH7" s="179"/>
      <c r="AI7" s="179"/>
      <c r="AJ7" s="179"/>
      <c r="AK7" s="179"/>
      <c r="AL7" s="179"/>
    </row>
    <row r="8" spans="1:50" ht="18" customHeight="1" x14ac:dyDescent="0.25">
      <c r="A8" s="102"/>
      <c r="B8" s="178"/>
      <c r="C8" s="178"/>
      <c r="D8" s="174">
        <v>2022</v>
      </c>
      <c r="E8" s="174"/>
      <c r="F8" s="174"/>
      <c r="G8" s="174"/>
      <c r="H8" s="174"/>
      <c r="I8" s="174"/>
      <c r="J8" s="174"/>
      <c r="K8" s="102"/>
      <c r="L8" s="102"/>
      <c r="M8" s="102"/>
      <c r="N8" s="102"/>
      <c r="O8" s="178"/>
      <c r="P8" s="174">
        <v>2021</v>
      </c>
      <c r="Q8" s="174"/>
      <c r="R8" s="174"/>
      <c r="S8" s="174"/>
      <c r="T8" s="174"/>
      <c r="U8" s="174"/>
      <c r="V8" s="174"/>
      <c r="W8" s="102"/>
      <c r="X8" s="102"/>
      <c r="Y8" s="179"/>
      <c r="Z8" s="179"/>
      <c r="AA8" s="179"/>
      <c r="AB8" s="179"/>
      <c r="AC8" s="179"/>
      <c r="AD8" s="179"/>
      <c r="AE8" s="179"/>
      <c r="AF8" s="179"/>
      <c r="AG8" s="179"/>
      <c r="AH8" s="179"/>
      <c r="AI8" s="179"/>
      <c r="AJ8" s="179"/>
      <c r="AK8" s="179"/>
      <c r="AL8" s="179"/>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80"/>
      <c r="B10" s="178"/>
      <c r="C10" s="108" t="s">
        <v>113</v>
      </c>
      <c r="D10" s="109">
        <v>23</v>
      </c>
      <c r="E10" s="110">
        <v>24</v>
      </c>
      <c r="F10" s="110">
        <v>25</v>
      </c>
      <c r="G10" s="110">
        <v>26</v>
      </c>
      <c r="H10" s="110">
        <v>27</v>
      </c>
      <c r="I10" s="110">
        <v>28</v>
      </c>
      <c r="J10" s="111">
        <v>29</v>
      </c>
      <c r="K10" s="180"/>
      <c r="L10" s="180"/>
      <c r="M10" s="181" t="s">
        <v>104</v>
      </c>
      <c r="N10" s="182"/>
      <c r="O10" s="108" t="s">
        <v>113</v>
      </c>
      <c r="P10" s="109">
        <v>24</v>
      </c>
      <c r="Q10" s="110">
        <v>25</v>
      </c>
      <c r="R10" s="110">
        <v>26</v>
      </c>
      <c r="S10" s="110">
        <v>27</v>
      </c>
      <c r="T10" s="110">
        <v>28</v>
      </c>
      <c r="U10" s="110">
        <v>29</v>
      </c>
      <c r="V10" s="111">
        <v>30</v>
      </c>
      <c r="W10" s="180"/>
      <c r="X10" s="180"/>
      <c r="Y10" s="179"/>
      <c r="Z10" s="179"/>
      <c r="AA10" s="179"/>
      <c r="AB10" s="179"/>
      <c r="AC10" s="179"/>
      <c r="AD10" s="179"/>
      <c r="AE10" s="179"/>
      <c r="AF10" s="179"/>
      <c r="AG10" s="179"/>
      <c r="AH10" s="179"/>
      <c r="AI10" s="179"/>
      <c r="AJ10" s="179"/>
      <c r="AK10" s="179"/>
      <c r="AL10" s="179"/>
    </row>
    <row r="11" spans="1:50" ht="20.100000000000001" customHeight="1" x14ac:dyDescent="0.2">
      <c r="A11" s="180"/>
      <c r="B11" s="178"/>
      <c r="C11" s="108" t="s">
        <v>114</v>
      </c>
      <c r="D11" s="112">
        <v>30</v>
      </c>
      <c r="E11" s="113">
        <v>31</v>
      </c>
      <c r="F11" s="113">
        <v>1</v>
      </c>
      <c r="G11" s="113">
        <v>2</v>
      </c>
      <c r="H11" s="113">
        <v>3</v>
      </c>
      <c r="I11" s="113">
        <v>4</v>
      </c>
      <c r="J11" s="114">
        <v>5</v>
      </c>
      <c r="K11" s="180"/>
      <c r="L11" s="180"/>
      <c r="M11" s="181" t="s">
        <v>104</v>
      </c>
      <c r="N11" s="182"/>
      <c r="O11" s="108" t="s">
        <v>114</v>
      </c>
      <c r="P11" s="112">
        <v>31</v>
      </c>
      <c r="Q11" s="113">
        <v>1</v>
      </c>
      <c r="R11" s="113">
        <v>2</v>
      </c>
      <c r="S11" s="113">
        <v>3</v>
      </c>
      <c r="T11" s="113">
        <v>4</v>
      </c>
      <c r="U11" s="113">
        <v>5</v>
      </c>
      <c r="V11" s="114">
        <v>6</v>
      </c>
      <c r="W11" s="180"/>
      <c r="X11" s="180"/>
      <c r="Y11" s="179"/>
      <c r="Z11" s="179"/>
      <c r="AA11" s="179"/>
      <c r="AB11" s="179"/>
      <c r="AC11" s="179"/>
      <c r="AD11" s="179"/>
      <c r="AE11" s="179"/>
      <c r="AF11" s="179"/>
      <c r="AG11" s="179"/>
      <c r="AH11" s="179"/>
      <c r="AI11" s="179"/>
      <c r="AJ11" s="179"/>
      <c r="AK11" s="179"/>
      <c r="AL11" s="179"/>
    </row>
    <row r="12" spans="1:50" ht="20.100000000000001" customHeight="1" x14ac:dyDescent="0.2">
      <c r="A12" s="180"/>
      <c r="B12" s="178"/>
      <c r="C12" s="108" t="s">
        <v>118</v>
      </c>
      <c r="D12" s="115">
        <v>6</v>
      </c>
      <c r="E12" s="116">
        <v>7</v>
      </c>
      <c r="F12" s="116">
        <v>8</v>
      </c>
      <c r="G12" s="116">
        <v>9</v>
      </c>
      <c r="H12" s="116">
        <v>10</v>
      </c>
      <c r="I12" s="116">
        <v>11</v>
      </c>
      <c r="J12" s="117">
        <v>12</v>
      </c>
      <c r="K12" s="180"/>
      <c r="L12" s="180"/>
      <c r="M12" s="181" t="s">
        <v>104</v>
      </c>
      <c r="N12" s="182"/>
      <c r="O12" s="108" t="s">
        <v>118</v>
      </c>
      <c r="P12" s="115">
        <v>7</v>
      </c>
      <c r="Q12" s="116">
        <v>8</v>
      </c>
      <c r="R12" s="116">
        <v>9</v>
      </c>
      <c r="S12" s="116">
        <v>10</v>
      </c>
      <c r="T12" s="116">
        <v>11</v>
      </c>
      <c r="U12" s="116">
        <v>12</v>
      </c>
      <c r="V12" s="117">
        <v>13</v>
      </c>
      <c r="W12" s="180"/>
      <c r="X12" s="180"/>
      <c r="Y12" s="179"/>
      <c r="Z12" s="179"/>
      <c r="AA12" s="179"/>
      <c r="AB12" s="179"/>
      <c r="AC12" s="179"/>
      <c r="AD12" s="179"/>
      <c r="AE12" s="179"/>
      <c r="AF12" s="179"/>
      <c r="AG12" s="179"/>
      <c r="AH12" s="179"/>
      <c r="AI12" s="179"/>
      <c r="AJ12" s="179"/>
      <c r="AK12" s="179"/>
      <c r="AL12" s="179"/>
    </row>
    <row r="13" spans="1:50" ht="20.100000000000001" customHeight="1" x14ac:dyDescent="0.2">
      <c r="A13" s="180"/>
      <c r="B13" s="178"/>
      <c r="C13" s="108" t="s">
        <v>118</v>
      </c>
      <c r="D13" s="118">
        <v>13</v>
      </c>
      <c r="E13" s="119">
        <v>14</v>
      </c>
      <c r="F13" s="119">
        <v>15</v>
      </c>
      <c r="G13" s="119">
        <v>16</v>
      </c>
      <c r="H13" s="119">
        <v>17</v>
      </c>
      <c r="I13" s="119">
        <v>18</v>
      </c>
      <c r="J13" s="120">
        <v>19</v>
      </c>
      <c r="K13" s="180"/>
      <c r="L13" s="180"/>
      <c r="M13" s="181" t="s">
        <v>104</v>
      </c>
      <c r="N13" s="182"/>
      <c r="O13" s="108" t="s">
        <v>118</v>
      </c>
      <c r="P13" s="118">
        <v>14</v>
      </c>
      <c r="Q13" s="119">
        <v>15</v>
      </c>
      <c r="R13" s="119">
        <v>16</v>
      </c>
      <c r="S13" s="119">
        <v>17</v>
      </c>
      <c r="T13" s="119">
        <v>18</v>
      </c>
      <c r="U13" s="119">
        <v>19</v>
      </c>
      <c r="V13" s="120">
        <v>20</v>
      </c>
      <c r="W13" s="180"/>
      <c r="X13" s="180"/>
      <c r="Y13" s="179"/>
      <c r="Z13" s="179"/>
      <c r="AA13" s="179"/>
      <c r="AB13" s="179"/>
      <c r="AC13" s="179"/>
      <c r="AD13" s="179"/>
      <c r="AE13" s="179"/>
      <c r="AF13" s="179"/>
      <c r="AG13" s="179"/>
      <c r="AH13" s="179"/>
      <c r="AI13" s="179"/>
      <c r="AJ13" s="179"/>
      <c r="AK13" s="179"/>
      <c r="AL13" s="179"/>
    </row>
    <row r="14" spans="1:50" ht="20.100000000000001" customHeight="1" x14ac:dyDescent="0.2">
      <c r="A14" s="180"/>
      <c r="B14" s="178"/>
      <c r="C14" s="108" t="s">
        <v>118</v>
      </c>
      <c r="D14" s="121">
        <v>20</v>
      </c>
      <c r="E14" s="122">
        <v>21</v>
      </c>
      <c r="F14" s="122">
        <v>22</v>
      </c>
      <c r="G14" s="122">
        <v>23</v>
      </c>
      <c r="H14" s="122">
        <v>24</v>
      </c>
      <c r="I14" s="122">
        <v>25</v>
      </c>
      <c r="J14" s="123">
        <v>26</v>
      </c>
      <c r="K14" s="180"/>
      <c r="L14" s="180"/>
      <c r="M14" s="181" t="s">
        <v>104</v>
      </c>
      <c r="N14" s="182"/>
      <c r="O14" s="108" t="s">
        <v>118</v>
      </c>
      <c r="P14" s="121">
        <v>21</v>
      </c>
      <c r="Q14" s="122">
        <v>22</v>
      </c>
      <c r="R14" s="122">
        <v>23</v>
      </c>
      <c r="S14" s="122">
        <v>24</v>
      </c>
      <c r="T14" s="122">
        <v>25</v>
      </c>
      <c r="U14" s="122">
        <v>26</v>
      </c>
      <c r="V14" s="123">
        <v>27</v>
      </c>
      <c r="W14" s="180"/>
      <c r="X14" s="180"/>
      <c r="Y14" s="179"/>
      <c r="Z14" s="179"/>
      <c r="AA14" s="179"/>
      <c r="AB14" s="179"/>
      <c r="AC14" s="179"/>
      <c r="AD14" s="179"/>
      <c r="AE14" s="179"/>
      <c r="AF14" s="179"/>
      <c r="AG14" s="179"/>
      <c r="AH14" s="179"/>
      <c r="AI14" s="179"/>
      <c r="AJ14" s="179"/>
      <c r="AK14" s="179"/>
      <c r="AL14" s="179"/>
    </row>
    <row r="15" spans="1:50" ht="20.100000000000001" customHeight="1" x14ac:dyDescent="0.2">
      <c r="A15" s="180"/>
      <c r="B15" s="178"/>
      <c r="C15" s="108" t="s">
        <v>126</v>
      </c>
      <c r="D15" s="124">
        <v>27</v>
      </c>
      <c r="E15" s="125">
        <v>28</v>
      </c>
      <c r="F15" s="125">
        <v>29</v>
      </c>
      <c r="G15" s="125">
        <v>30</v>
      </c>
      <c r="H15" s="125">
        <v>1</v>
      </c>
      <c r="I15" s="125">
        <v>2</v>
      </c>
      <c r="J15" s="126">
        <v>3</v>
      </c>
      <c r="K15" s="180"/>
      <c r="L15" s="180"/>
      <c r="M15" s="181" t="s">
        <v>104</v>
      </c>
      <c r="N15" s="182"/>
      <c r="O15" s="108" t="s">
        <v>126</v>
      </c>
      <c r="P15" s="124">
        <v>28</v>
      </c>
      <c r="Q15" s="125">
        <v>29</v>
      </c>
      <c r="R15" s="125">
        <v>30</v>
      </c>
      <c r="S15" s="125">
        <v>1</v>
      </c>
      <c r="T15" s="125">
        <v>2</v>
      </c>
      <c r="U15" s="125">
        <v>3</v>
      </c>
      <c r="V15" s="126">
        <v>4</v>
      </c>
      <c r="W15" s="180"/>
      <c r="X15" s="180"/>
      <c r="Y15" s="179"/>
      <c r="Z15" s="179"/>
      <c r="AA15" s="179"/>
      <c r="AB15" s="179"/>
      <c r="AC15" s="179"/>
      <c r="AD15" s="179"/>
      <c r="AE15" s="179"/>
      <c r="AF15" s="179"/>
      <c r="AG15" s="179"/>
      <c r="AH15" s="179"/>
      <c r="AI15" s="179"/>
      <c r="AJ15" s="179"/>
      <c r="AK15" s="179"/>
      <c r="AL15" s="179"/>
    </row>
    <row r="16" spans="1:50" x14ac:dyDescent="0.2">
      <c r="A16" s="178"/>
      <c r="B16" s="178"/>
      <c r="C16" s="178"/>
      <c r="D16" s="178"/>
      <c r="E16" s="178"/>
      <c r="F16" s="178"/>
      <c r="G16" s="178"/>
      <c r="H16" s="178"/>
      <c r="I16" s="178"/>
      <c r="J16" s="178"/>
      <c r="K16" s="178"/>
      <c r="L16" s="178"/>
      <c r="M16" s="178"/>
      <c r="N16" s="178"/>
      <c r="O16" s="178"/>
      <c r="P16" s="178"/>
      <c r="Q16" s="178"/>
      <c r="R16" s="178"/>
      <c r="S16" s="178"/>
      <c r="T16" s="178"/>
      <c r="U16" s="178"/>
      <c r="V16" s="178"/>
      <c r="W16" s="178"/>
      <c r="X16" s="178"/>
      <c r="Y16" s="179"/>
      <c r="Z16" s="179"/>
      <c r="AA16" s="179"/>
      <c r="AB16" s="179"/>
      <c r="AC16" s="179"/>
      <c r="AD16" s="179"/>
      <c r="AE16" s="179"/>
      <c r="AF16" s="179"/>
      <c r="AG16" s="179"/>
      <c r="AH16" s="179"/>
      <c r="AI16" s="179"/>
      <c r="AJ16" s="179"/>
      <c r="AK16" s="179"/>
      <c r="AL16" s="179"/>
    </row>
    <row r="17" spans="1:50" x14ac:dyDescent="0.2">
      <c r="A17" s="178"/>
      <c r="B17" s="178"/>
      <c r="C17" s="178"/>
      <c r="D17" s="178"/>
      <c r="E17" s="178"/>
      <c r="F17" s="178"/>
      <c r="G17" s="178"/>
      <c r="H17" s="178"/>
      <c r="I17" s="178"/>
      <c r="J17" s="178"/>
      <c r="K17" s="178"/>
      <c r="L17" s="178"/>
      <c r="M17" s="178"/>
      <c r="N17" s="178"/>
      <c r="O17" s="178"/>
      <c r="P17" s="178"/>
      <c r="Q17" s="178"/>
      <c r="R17" s="178"/>
      <c r="S17" s="178"/>
      <c r="T17" s="178"/>
      <c r="U17" s="178"/>
      <c r="V17" s="178"/>
      <c r="W17" s="178"/>
      <c r="X17" s="178"/>
      <c r="Y17" s="179"/>
      <c r="Z17" s="179"/>
      <c r="AA17" s="179"/>
      <c r="AB17" s="179"/>
      <c r="AC17" s="179"/>
      <c r="AD17" s="179"/>
      <c r="AE17" s="179"/>
      <c r="AF17" s="179"/>
      <c r="AG17" s="179"/>
      <c r="AH17" s="179"/>
      <c r="AI17" s="179"/>
      <c r="AJ17" s="179"/>
      <c r="AK17" s="179"/>
      <c r="AL17" s="179"/>
    </row>
    <row r="18" spans="1:50" x14ac:dyDescent="0.2">
      <c r="A18" s="178"/>
      <c r="B18" s="178"/>
      <c r="C18" s="178"/>
      <c r="D18" s="173" t="s">
        <v>105</v>
      </c>
      <c r="E18" s="173"/>
      <c r="F18" s="173"/>
      <c r="G18" s="173"/>
      <c r="H18" s="173"/>
      <c r="I18" s="173"/>
      <c r="J18" s="173"/>
      <c r="K18" s="178"/>
      <c r="L18" s="178"/>
      <c r="M18" s="178"/>
      <c r="N18" s="178"/>
      <c r="O18" s="178"/>
      <c r="P18" s="173" t="s">
        <v>106</v>
      </c>
      <c r="Q18" s="173"/>
      <c r="R18" s="173"/>
      <c r="S18" s="173"/>
      <c r="T18" s="173"/>
      <c r="U18" s="173"/>
      <c r="V18" s="173"/>
      <c r="W18" s="178"/>
      <c r="X18" s="178"/>
      <c r="Y18" s="179"/>
      <c r="Z18" s="179"/>
      <c r="AA18" s="179"/>
      <c r="AB18" s="179"/>
      <c r="AC18" s="179"/>
      <c r="AD18" s="179"/>
      <c r="AE18" s="179"/>
      <c r="AF18" s="179"/>
      <c r="AG18" s="179"/>
      <c r="AH18" s="179"/>
      <c r="AI18" s="179"/>
      <c r="AJ18" s="179"/>
      <c r="AK18" s="179"/>
      <c r="AL18" s="179"/>
    </row>
    <row r="19" spans="1:50" ht="13.15" customHeight="1" x14ac:dyDescent="0.2">
      <c r="A19" s="178"/>
      <c r="B19" s="178"/>
      <c r="C19" s="172" t="s">
        <v>117</v>
      </c>
      <c r="D19" s="172"/>
      <c r="E19" s="172"/>
      <c r="F19" s="172"/>
      <c r="G19" s="178"/>
      <c r="H19" s="178" t="s">
        <v>116</v>
      </c>
      <c r="I19" s="178"/>
      <c r="J19" s="178"/>
      <c r="K19" s="178"/>
      <c r="L19" s="178"/>
      <c r="M19" s="178"/>
      <c r="N19" s="178"/>
      <c r="O19" s="172" t="s">
        <v>115</v>
      </c>
      <c r="P19" s="172"/>
      <c r="Q19" s="172"/>
      <c r="R19" s="172"/>
      <c r="S19" s="178"/>
      <c r="T19" s="178" t="s">
        <v>116</v>
      </c>
      <c r="U19" s="178"/>
      <c r="V19" s="178"/>
      <c r="W19" s="178"/>
      <c r="X19" s="178"/>
      <c r="Y19" s="179"/>
      <c r="Z19" s="179"/>
      <c r="AA19" s="179"/>
      <c r="AB19" s="179"/>
      <c r="AC19" s="179"/>
      <c r="AD19" s="179"/>
      <c r="AE19" s="179"/>
      <c r="AF19" s="179"/>
      <c r="AG19" s="179"/>
      <c r="AH19" s="179"/>
      <c r="AI19" s="179"/>
      <c r="AJ19" s="179"/>
      <c r="AK19" s="179"/>
      <c r="AL19" s="179"/>
    </row>
    <row r="20" spans="1:50" x14ac:dyDescent="0.2">
      <c r="A20" s="127"/>
      <c r="B20" s="127"/>
      <c r="C20" s="172" t="s">
        <v>121</v>
      </c>
      <c r="D20" s="172"/>
      <c r="E20" s="172"/>
      <c r="F20" s="172"/>
      <c r="G20" s="39"/>
      <c r="H20" s="39" t="s">
        <v>120</v>
      </c>
      <c r="I20" s="39"/>
      <c r="J20" s="39"/>
      <c r="K20" s="127"/>
      <c r="L20" s="127"/>
      <c r="M20" s="127"/>
      <c r="N20" s="127"/>
      <c r="O20" s="172" t="s">
        <v>119</v>
      </c>
      <c r="P20" s="172"/>
      <c r="Q20" s="172"/>
      <c r="R20" s="172"/>
      <c r="S20" s="39"/>
      <c r="T20" s="39" t="s">
        <v>120</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172" t="s">
        <v>122</v>
      </c>
      <c r="D21" s="172"/>
      <c r="E21" s="172"/>
      <c r="F21" s="172"/>
      <c r="G21" s="39"/>
      <c r="H21" s="39" t="s">
        <v>123</v>
      </c>
      <c r="I21" s="39"/>
      <c r="J21" s="39"/>
      <c r="K21" s="127"/>
      <c r="L21" s="127"/>
      <c r="M21" s="127"/>
      <c r="N21" s="127"/>
      <c r="O21" s="172" t="s">
        <v>124</v>
      </c>
      <c r="P21" s="172"/>
      <c r="Q21" s="172"/>
      <c r="R21" s="172"/>
      <c r="S21" s="131"/>
      <c r="T21" s="131" t="s">
        <v>123</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172"/>
      <c r="D22" s="172"/>
      <c r="E22" s="172"/>
      <c r="F22" s="172"/>
      <c r="G22" s="39"/>
      <c r="H22" s="39"/>
      <c r="I22" s="39"/>
      <c r="J22" s="39"/>
      <c r="K22" s="127"/>
      <c r="L22" s="127"/>
      <c r="M22" s="127"/>
      <c r="N22" s="127"/>
      <c r="O22" s="172" t="s">
        <v>127</v>
      </c>
      <c r="P22" s="172"/>
      <c r="Q22" s="172"/>
      <c r="R22" s="172"/>
      <c r="S22" s="39"/>
      <c r="T22" s="39" t="s">
        <v>128</v>
      </c>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172"/>
      <c r="D23" s="172"/>
      <c r="E23" s="172"/>
      <c r="F23" s="172"/>
      <c r="G23" s="39"/>
      <c r="H23" s="39"/>
      <c r="I23" s="39"/>
      <c r="J23" s="127"/>
      <c r="K23" s="127"/>
      <c r="L23" s="127"/>
      <c r="M23" s="127"/>
      <c r="N23" s="127"/>
      <c r="O23" s="172"/>
      <c r="P23" s="172"/>
      <c r="Q23" s="172"/>
      <c r="R23" s="172"/>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78"/>
      <c r="B24" s="178"/>
      <c r="C24" s="172"/>
      <c r="D24" s="172"/>
      <c r="E24" s="172"/>
      <c r="F24" s="172"/>
      <c r="G24" s="39"/>
      <c r="H24" s="39"/>
      <c r="I24" s="39"/>
      <c r="J24" s="178"/>
      <c r="K24" s="178"/>
      <c r="L24" s="178"/>
      <c r="M24" s="178"/>
      <c r="N24" s="178"/>
      <c r="O24" s="172"/>
      <c r="P24" s="172"/>
      <c r="Q24" s="172"/>
      <c r="R24" s="172"/>
      <c r="S24" s="39"/>
      <c r="T24" s="39"/>
      <c r="U24" s="39"/>
      <c r="V24" s="39"/>
      <c r="W24" s="39"/>
      <c r="X24" s="178"/>
      <c r="Y24" s="179"/>
      <c r="Z24" s="179"/>
      <c r="AA24" s="179"/>
      <c r="AB24" s="179"/>
      <c r="AC24" s="179"/>
      <c r="AD24" s="179"/>
      <c r="AE24" s="179"/>
      <c r="AF24" s="179"/>
      <c r="AG24" s="179"/>
      <c r="AH24" s="179"/>
      <c r="AI24" s="179"/>
      <c r="AJ24" s="179"/>
      <c r="AK24" s="179"/>
      <c r="AL24" s="179"/>
    </row>
    <row r="25" spans="1:50" ht="12.75" customHeight="1" x14ac:dyDescent="0.2">
      <c r="Y25" s="179"/>
      <c r="Z25" s="179"/>
      <c r="AA25" s="179"/>
      <c r="AB25" s="179"/>
      <c r="AC25" s="179"/>
      <c r="AD25" s="179"/>
      <c r="AE25" s="179"/>
      <c r="AF25" s="179"/>
      <c r="AG25" s="179"/>
      <c r="AH25" s="179"/>
      <c r="AI25" s="179"/>
      <c r="AJ25" s="179"/>
      <c r="AK25" s="179"/>
      <c r="AL25" s="179"/>
    </row>
    <row r="26" spans="1:50" x14ac:dyDescent="0.2">
      <c r="A26" s="178"/>
      <c r="B26" s="178"/>
      <c r="C26" s="172"/>
      <c r="D26" s="172"/>
      <c r="E26" s="172"/>
      <c r="F26" s="172"/>
      <c r="G26" s="39"/>
      <c r="H26" s="39"/>
      <c r="I26" s="39"/>
      <c r="J26" s="178"/>
      <c r="K26" s="178"/>
      <c r="L26" s="178"/>
      <c r="M26" s="178"/>
      <c r="N26" s="178"/>
      <c r="O26" s="172"/>
      <c r="P26" s="172"/>
      <c r="Q26" s="172"/>
      <c r="R26" s="172"/>
      <c r="S26" s="39"/>
      <c r="T26" s="39"/>
      <c r="U26" s="39"/>
      <c r="V26" s="39"/>
      <c r="W26" s="39"/>
      <c r="X26" s="178"/>
      <c r="Y26" s="179"/>
      <c r="Z26" s="179"/>
      <c r="AA26" s="179"/>
      <c r="AB26" s="179"/>
      <c r="AC26" s="179"/>
      <c r="AD26" s="179"/>
      <c r="AE26" s="179"/>
      <c r="AF26" s="179"/>
      <c r="AG26" s="179"/>
      <c r="AH26" s="179"/>
      <c r="AI26" s="179"/>
      <c r="AJ26" s="179"/>
      <c r="AK26" s="179"/>
      <c r="AL26" s="179"/>
    </row>
    <row r="27" spans="1:50" x14ac:dyDescent="0.2">
      <c r="A27" s="178"/>
      <c r="B27" s="178"/>
      <c r="C27" s="172"/>
      <c r="D27" s="183"/>
      <c r="E27" s="183"/>
      <c r="F27" s="39"/>
      <c r="G27" s="39"/>
      <c r="H27" s="39"/>
      <c r="I27" s="39"/>
      <c r="J27" s="178"/>
      <c r="K27" s="178"/>
      <c r="L27" s="178"/>
      <c r="M27" s="178"/>
      <c r="N27" s="178"/>
      <c r="O27" s="172"/>
      <c r="P27" s="183"/>
      <c r="Q27" s="183"/>
      <c r="R27" s="39"/>
      <c r="S27" s="39"/>
      <c r="T27" s="39"/>
      <c r="U27" s="39"/>
      <c r="V27" s="39"/>
      <c r="W27" s="39"/>
      <c r="X27" s="178"/>
      <c r="Y27" s="179"/>
      <c r="Z27" s="179"/>
      <c r="AA27" s="179"/>
      <c r="AB27" s="179"/>
      <c r="AC27" s="179"/>
      <c r="AD27" s="179"/>
      <c r="AE27" s="179"/>
      <c r="AF27" s="179"/>
      <c r="AG27" s="179"/>
      <c r="AH27" s="179"/>
      <c r="AI27" s="179"/>
      <c r="AJ27" s="179"/>
      <c r="AK27" s="179"/>
      <c r="AL27" s="179"/>
    </row>
    <row r="28" spans="1:50" x14ac:dyDescent="0.2">
      <c r="A28" s="178"/>
      <c r="B28" s="178"/>
      <c r="C28" s="172"/>
      <c r="D28" s="183"/>
      <c r="E28" s="183"/>
      <c r="F28" s="178"/>
      <c r="G28" s="178"/>
      <c r="H28" s="178"/>
      <c r="I28" s="178"/>
      <c r="J28" s="178"/>
      <c r="K28" s="178"/>
      <c r="L28" s="178"/>
      <c r="M28" s="178"/>
      <c r="N28" s="178"/>
      <c r="O28" s="172"/>
      <c r="P28" s="183"/>
      <c r="Q28" s="183"/>
      <c r="R28" s="178"/>
      <c r="S28" s="178"/>
      <c r="T28" s="178"/>
      <c r="U28" s="178"/>
      <c r="V28" s="178"/>
      <c r="W28" s="178"/>
      <c r="X28" s="178"/>
      <c r="Y28" s="179"/>
      <c r="Z28" s="179"/>
      <c r="AA28" s="179"/>
      <c r="AB28" s="179"/>
      <c r="AC28" s="179"/>
      <c r="AD28" s="179"/>
      <c r="AE28" s="179"/>
      <c r="AF28" s="179"/>
      <c r="AG28" s="179"/>
      <c r="AH28" s="179"/>
      <c r="AI28" s="179"/>
      <c r="AJ28" s="179"/>
      <c r="AK28" s="179"/>
      <c r="AL28" s="179"/>
    </row>
    <row r="29" spans="1:50" x14ac:dyDescent="0.2">
      <c r="A29" s="178"/>
      <c r="B29" s="178"/>
      <c r="C29" s="172"/>
      <c r="D29" s="183"/>
      <c r="E29" s="183"/>
      <c r="F29" s="178"/>
      <c r="G29" s="178"/>
      <c r="H29" s="178"/>
      <c r="I29" s="178"/>
      <c r="J29" s="178"/>
      <c r="K29" s="178"/>
      <c r="L29" s="178"/>
      <c r="M29" s="178"/>
      <c r="N29" s="178"/>
      <c r="O29" s="172"/>
      <c r="P29" s="183"/>
      <c r="Q29" s="183"/>
      <c r="R29" s="178"/>
      <c r="T29" s="178"/>
      <c r="U29" s="178"/>
      <c r="V29" s="178"/>
      <c r="W29" s="178"/>
      <c r="X29" s="178"/>
      <c r="Y29" s="179"/>
      <c r="Z29" s="179"/>
      <c r="AA29" s="179"/>
      <c r="AB29" s="179"/>
      <c r="AC29" s="179"/>
      <c r="AD29" s="179"/>
      <c r="AE29" s="179"/>
      <c r="AF29" s="179"/>
      <c r="AG29" s="179"/>
      <c r="AH29" s="179"/>
      <c r="AI29" s="179"/>
      <c r="AJ29" s="179"/>
      <c r="AK29" s="179"/>
      <c r="AL29" s="179"/>
    </row>
    <row r="30" spans="1:50" x14ac:dyDescent="0.2">
      <c r="A30" s="178"/>
      <c r="B30" s="178"/>
      <c r="C30" s="184"/>
      <c r="D30" s="178"/>
      <c r="E30" s="178"/>
      <c r="F30" s="178"/>
      <c r="G30" s="132" t="s">
        <v>107</v>
      </c>
      <c r="H30" s="178">
        <v>30</v>
      </c>
      <c r="I30" s="178"/>
      <c r="J30" s="178"/>
      <c r="K30" s="178"/>
      <c r="L30" s="178"/>
      <c r="M30" s="178"/>
      <c r="N30" s="178"/>
      <c r="O30" s="184"/>
      <c r="P30" s="178"/>
      <c r="Q30" s="178"/>
      <c r="R30" s="178"/>
      <c r="S30" s="132" t="s">
        <v>107</v>
      </c>
      <c r="T30" s="178">
        <v>30</v>
      </c>
      <c r="U30" s="178"/>
      <c r="V30" s="178"/>
      <c r="W30" s="178"/>
      <c r="X30" s="178"/>
      <c r="Y30" s="179"/>
      <c r="Z30" s="179"/>
      <c r="AA30" s="179"/>
      <c r="AB30" s="179"/>
      <c r="AC30" s="179"/>
      <c r="AD30" s="179"/>
      <c r="AE30" s="179"/>
      <c r="AF30" s="179"/>
      <c r="AG30" s="179"/>
      <c r="AH30" s="179"/>
      <c r="AI30" s="179"/>
      <c r="AJ30" s="179"/>
      <c r="AK30" s="179"/>
      <c r="AL30" s="179"/>
    </row>
    <row r="31" spans="1:50" x14ac:dyDescent="0.2">
      <c r="A31" s="178"/>
      <c r="B31" s="178"/>
      <c r="C31" s="184"/>
      <c r="D31" s="178"/>
      <c r="E31" s="178"/>
      <c r="F31" s="178"/>
      <c r="G31" s="132" t="s">
        <v>108</v>
      </c>
      <c r="H31" s="178">
        <v>12</v>
      </c>
      <c r="I31" s="178"/>
      <c r="J31" s="178"/>
      <c r="K31" s="178"/>
      <c r="L31" s="178"/>
      <c r="M31" s="178"/>
      <c r="N31" s="178"/>
      <c r="O31" s="184"/>
      <c r="P31" s="178"/>
      <c r="Q31" s="178"/>
      <c r="R31" s="178"/>
      <c r="S31" s="132" t="s">
        <v>108</v>
      </c>
      <c r="T31" s="178">
        <v>12</v>
      </c>
      <c r="U31" s="178"/>
      <c r="V31" s="178"/>
      <c r="W31" s="178"/>
      <c r="X31" s="178"/>
      <c r="Y31" s="179"/>
      <c r="Z31" s="179"/>
      <c r="AA31" s="179"/>
      <c r="AB31" s="179"/>
      <c r="AC31" s="179"/>
      <c r="AD31" s="179"/>
      <c r="AE31" s="179"/>
      <c r="AF31" s="179"/>
      <c r="AG31" s="179"/>
      <c r="AH31" s="179"/>
      <c r="AI31" s="179"/>
      <c r="AJ31" s="179"/>
      <c r="AK31" s="179"/>
      <c r="AL31" s="179"/>
    </row>
    <row r="32" spans="1:50" x14ac:dyDescent="0.2">
      <c r="A32" s="178"/>
      <c r="B32" s="178"/>
      <c r="C32" s="184"/>
      <c r="D32" s="178"/>
      <c r="E32" s="178"/>
      <c r="F32" s="178"/>
      <c r="G32" s="178"/>
      <c r="H32" s="178"/>
      <c r="I32" s="178"/>
      <c r="J32" s="178"/>
      <c r="K32" s="178"/>
      <c r="L32" s="178"/>
      <c r="M32" s="178"/>
      <c r="N32" s="178"/>
      <c r="O32" s="184"/>
      <c r="P32" s="178"/>
      <c r="Q32" s="178"/>
      <c r="R32" s="178"/>
      <c r="S32" s="178"/>
      <c r="T32" s="178"/>
      <c r="U32" s="178"/>
      <c r="V32" s="178"/>
      <c r="W32" s="178"/>
      <c r="X32" s="178"/>
      <c r="Y32" s="179"/>
      <c r="Z32" s="179"/>
      <c r="AA32" s="179"/>
      <c r="AB32" s="179"/>
      <c r="AC32" s="179"/>
      <c r="AD32" s="179"/>
      <c r="AE32" s="179"/>
      <c r="AF32" s="179"/>
      <c r="AG32" s="179"/>
      <c r="AH32" s="179"/>
      <c r="AI32" s="179"/>
      <c r="AJ32" s="179"/>
      <c r="AK32" s="179"/>
      <c r="AL32" s="179"/>
    </row>
    <row r="33" spans="1:38" x14ac:dyDescent="0.2">
      <c r="A33" s="178"/>
      <c r="B33" s="178"/>
      <c r="C33" s="184"/>
      <c r="D33" s="178"/>
      <c r="E33" s="178"/>
      <c r="F33" s="178"/>
      <c r="G33" s="178"/>
      <c r="H33" s="178"/>
      <c r="I33" s="178"/>
      <c r="J33" s="178"/>
      <c r="K33" s="178"/>
      <c r="L33" s="178"/>
      <c r="M33" s="178"/>
      <c r="N33" s="178"/>
      <c r="O33" s="184"/>
      <c r="P33" s="178"/>
      <c r="Q33" s="178"/>
      <c r="R33" s="178"/>
      <c r="S33" s="178"/>
      <c r="T33" s="178"/>
      <c r="U33" s="178"/>
      <c r="V33" s="178"/>
      <c r="W33" s="178"/>
      <c r="X33" s="178"/>
      <c r="Y33" s="179"/>
      <c r="Z33" s="179"/>
      <c r="AA33" s="179"/>
      <c r="AB33" s="179"/>
      <c r="AC33" s="179"/>
      <c r="AD33" s="179"/>
      <c r="AE33" s="179"/>
      <c r="AF33" s="179"/>
      <c r="AG33" s="179"/>
      <c r="AH33" s="179"/>
      <c r="AI33" s="179"/>
      <c r="AJ33" s="179"/>
      <c r="AK33" s="179"/>
      <c r="AL33" s="179"/>
    </row>
    <row r="34" spans="1:38" x14ac:dyDescent="0.2">
      <c r="A34" s="178"/>
      <c r="B34" s="133"/>
      <c r="C34" s="134"/>
      <c r="D34" s="178"/>
      <c r="E34" s="178"/>
      <c r="F34" s="178"/>
      <c r="G34" s="178"/>
      <c r="H34" s="178"/>
      <c r="I34" s="178"/>
      <c r="J34" s="178"/>
      <c r="K34" s="178"/>
      <c r="L34" s="178"/>
      <c r="M34" s="178"/>
      <c r="N34" s="178"/>
      <c r="O34" s="184"/>
      <c r="P34" s="178"/>
      <c r="Q34" s="178"/>
      <c r="R34" s="178"/>
      <c r="S34" s="178"/>
      <c r="T34" s="178"/>
      <c r="U34" s="178"/>
      <c r="V34" s="178"/>
      <c r="W34" s="178"/>
      <c r="X34" s="178"/>
      <c r="Y34" s="179"/>
      <c r="Z34" s="179"/>
      <c r="AA34" s="179"/>
      <c r="AB34" s="179"/>
      <c r="AC34" s="179"/>
      <c r="AD34" s="179"/>
      <c r="AE34" s="179"/>
      <c r="AF34" s="179"/>
      <c r="AG34" s="179"/>
      <c r="AH34" s="179"/>
      <c r="AI34" s="179"/>
      <c r="AJ34" s="179"/>
      <c r="AK34" s="179"/>
      <c r="AL34" s="179"/>
    </row>
    <row r="35" spans="1:38" x14ac:dyDescent="0.2">
      <c r="A35" s="178"/>
      <c r="B35" s="133"/>
      <c r="C35" s="134"/>
      <c r="D35" s="178"/>
      <c r="E35" s="178"/>
      <c r="F35" s="178"/>
      <c r="G35" s="178"/>
      <c r="H35" s="178"/>
      <c r="I35" s="178"/>
      <c r="J35" s="178"/>
      <c r="K35" s="178"/>
      <c r="L35" s="178"/>
      <c r="M35" s="178"/>
      <c r="N35" s="178"/>
      <c r="O35" s="178"/>
      <c r="P35" s="178"/>
      <c r="Q35" s="178"/>
      <c r="R35" s="178"/>
      <c r="S35" s="178"/>
      <c r="T35" s="178"/>
      <c r="U35" s="178"/>
      <c r="V35" s="178"/>
      <c r="W35" s="178"/>
      <c r="X35" s="178"/>
      <c r="Y35" s="179"/>
      <c r="Z35" s="179"/>
      <c r="AA35" s="179"/>
      <c r="AB35" s="179"/>
      <c r="AC35" s="179"/>
      <c r="AD35" s="179"/>
      <c r="AE35" s="179"/>
      <c r="AF35" s="179"/>
      <c r="AG35" s="179"/>
      <c r="AH35" s="179"/>
      <c r="AI35" s="179"/>
      <c r="AJ35" s="179"/>
      <c r="AK35" s="179"/>
      <c r="AL35" s="179"/>
    </row>
    <row r="36" spans="1:38" x14ac:dyDescent="0.2">
      <c r="A36" s="178"/>
      <c r="B36" s="178"/>
      <c r="C36" s="134"/>
      <c r="D36" s="178"/>
      <c r="E36" s="178"/>
      <c r="F36" s="178"/>
      <c r="G36" s="178"/>
      <c r="H36" s="178"/>
      <c r="I36" s="178"/>
      <c r="J36" s="178"/>
      <c r="K36" s="178"/>
      <c r="L36" s="178"/>
      <c r="M36" s="178"/>
      <c r="N36" s="178"/>
      <c r="O36" s="178"/>
      <c r="P36" s="178"/>
      <c r="Q36" s="178"/>
      <c r="R36" s="178"/>
      <c r="S36" s="178"/>
      <c r="T36" s="178"/>
      <c r="U36" s="178"/>
      <c r="V36" s="178"/>
      <c r="W36" s="178"/>
      <c r="X36" s="178"/>
      <c r="Y36" s="179"/>
      <c r="Z36" s="179"/>
      <c r="AA36" s="179"/>
      <c r="AB36" s="179"/>
      <c r="AC36" s="179"/>
      <c r="AD36" s="179"/>
      <c r="AE36" s="179"/>
      <c r="AF36" s="179"/>
      <c r="AG36" s="179"/>
      <c r="AH36" s="179"/>
      <c r="AI36" s="179"/>
      <c r="AJ36" s="179"/>
      <c r="AK36" s="179"/>
      <c r="AL36" s="179"/>
    </row>
    <row r="37" spans="1:38" x14ac:dyDescent="0.2">
      <c r="A37" s="178"/>
      <c r="C37" s="135" t="s">
        <v>129</v>
      </c>
      <c r="D37" s="178"/>
      <c r="E37" s="178"/>
      <c r="F37" s="178"/>
      <c r="G37" s="178"/>
      <c r="H37" s="178"/>
      <c r="I37" s="178"/>
      <c r="J37" s="178"/>
      <c r="K37" s="178"/>
      <c r="L37" s="178"/>
      <c r="M37" s="178"/>
      <c r="N37" s="178"/>
      <c r="O37" s="178"/>
      <c r="P37" s="178"/>
      <c r="Q37" s="178"/>
      <c r="R37" s="178"/>
      <c r="S37" s="178"/>
      <c r="T37" s="178"/>
      <c r="U37" s="178"/>
      <c r="V37" s="178"/>
      <c r="W37" s="178"/>
      <c r="X37" s="178"/>
      <c r="Y37" s="179"/>
      <c r="Z37" s="179"/>
      <c r="AA37" s="179"/>
      <c r="AB37" s="179"/>
      <c r="AC37" s="179"/>
      <c r="AD37" s="179"/>
      <c r="AE37" s="179"/>
      <c r="AF37" s="179"/>
      <c r="AG37" s="179"/>
      <c r="AH37" s="179"/>
      <c r="AI37" s="179"/>
      <c r="AJ37" s="179"/>
      <c r="AK37" s="179"/>
      <c r="AL37" s="179"/>
    </row>
    <row r="38" spans="1:38" x14ac:dyDescent="0.2">
      <c r="A38" s="178"/>
      <c r="B38" s="178"/>
      <c r="C38" s="178"/>
      <c r="D38" s="178"/>
      <c r="E38" s="178"/>
      <c r="F38" s="178"/>
      <c r="G38" s="178"/>
      <c r="H38" s="178"/>
      <c r="I38" s="178"/>
      <c r="J38" s="178"/>
      <c r="K38" s="178"/>
      <c r="L38" s="178"/>
      <c r="M38" s="178"/>
      <c r="N38" s="178"/>
      <c r="O38" s="178"/>
      <c r="P38" s="178"/>
      <c r="Q38" s="178"/>
      <c r="R38" s="178"/>
      <c r="S38" s="178"/>
      <c r="T38" s="178"/>
      <c r="U38" s="178"/>
      <c r="V38" s="178"/>
      <c r="W38" s="178"/>
      <c r="X38" s="178"/>
      <c r="Y38" s="179"/>
      <c r="Z38" s="179"/>
      <c r="AA38" s="179"/>
      <c r="AB38" s="179"/>
      <c r="AC38" s="179"/>
      <c r="AD38" s="179"/>
      <c r="AE38" s="179"/>
      <c r="AF38" s="179"/>
      <c r="AG38" s="179"/>
      <c r="AH38" s="179"/>
      <c r="AI38" s="179"/>
      <c r="AJ38" s="179"/>
      <c r="AK38" s="179"/>
      <c r="AL38" s="179"/>
    </row>
    <row r="39" spans="1:38" x14ac:dyDescent="0.2">
      <c r="A39" s="178"/>
      <c r="B39" s="178"/>
      <c r="C39" s="178"/>
      <c r="D39" s="178"/>
      <c r="E39" s="178"/>
      <c r="F39" s="178"/>
      <c r="G39" s="178"/>
      <c r="H39" s="178"/>
      <c r="I39" s="178"/>
      <c r="J39" s="178"/>
      <c r="K39" s="178"/>
      <c r="L39" s="178"/>
      <c r="M39" s="178"/>
      <c r="N39" s="178"/>
      <c r="O39" s="178"/>
      <c r="P39" s="178"/>
      <c r="Q39" s="178"/>
      <c r="R39" s="178"/>
      <c r="S39" s="178"/>
      <c r="T39" s="178"/>
      <c r="U39" s="178"/>
      <c r="V39" s="178"/>
      <c r="W39" s="178"/>
      <c r="X39" s="178"/>
      <c r="Y39" s="179"/>
      <c r="Z39" s="179"/>
      <c r="AA39" s="179"/>
      <c r="AB39" s="179"/>
      <c r="AC39" s="179"/>
      <c r="AD39" s="179"/>
      <c r="AE39" s="179"/>
      <c r="AF39" s="179"/>
      <c r="AG39" s="179"/>
      <c r="AH39" s="179"/>
      <c r="AI39" s="179"/>
      <c r="AJ39" s="179"/>
      <c r="AK39" s="179"/>
      <c r="AL39" s="179"/>
    </row>
    <row r="40" spans="1:38" x14ac:dyDescent="0.2">
      <c r="A40" s="178"/>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9"/>
      <c r="Z40" s="179"/>
      <c r="AA40" s="179"/>
      <c r="AB40" s="179"/>
      <c r="AC40" s="179"/>
      <c r="AD40" s="179"/>
      <c r="AE40" s="179"/>
      <c r="AF40" s="179"/>
      <c r="AG40" s="179"/>
      <c r="AH40" s="179"/>
      <c r="AI40" s="179"/>
      <c r="AJ40" s="179"/>
      <c r="AK40" s="179"/>
      <c r="AL40" s="179"/>
    </row>
    <row r="41" spans="1:38" x14ac:dyDescent="0.2">
      <c r="A41" s="178"/>
      <c r="B41" s="178"/>
      <c r="C41" s="178"/>
      <c r="D41" s="178"/>
      <c r="E41" s="178"/>
      <c r="F41" s="178"/>
      <c r="G41" s="178"/>
      <c r="H41" s="178"/>
      <c r="I41" s="178"/>
      <c r="J41" s="178"/>
      <c r="K41" s="178"/>
      <c r="L41" s="178"/>
      <c r="M41" s="178"/>
      <c r="N41" s="178"/>
      <c r="O41" s="178"/>
      <c r="P41" s="178"/>
      <c r="Q41" s="178"/>
      <c r="R41" s="178"/>
      <c r="S41" s="178"/>
      <c r="T41" s="178"/>
      <c r="U41" s="178"/>
      <c r="V41" s="178"/>
      <c r="W41" s="178"/>
      <c r="X41" s="178"/>
      <c r="Y41" s="179"/>
      <c r="Z41" s="179"/>
      <c r="AA41" s="179"/>
      <c r="AB41" s="179"/>
      <c r="AC41" s="179"/>
      <c r="AD41" s="179"/>
      <c r="AE41" s="179"/>
      <c r="AF41" s="179"/>
      <c r="AG41" s="179"/>
      <c r="AH41" s="179"/>
      <c r="AI41" s="179"/>
      <c r="AJ41" s="179"/>
      <c r="AK41" s="179"/>
      <c r="AL41" s="179"/>
    </row>
    <row r="42" spans="1:38" x14ac:dyDescent="0.2">
      <c r="A42" s="178"/>
      <c r="B42" s="178"/>
      <c r="C42" s="178"/>
      <c r="D42" s="178"/>
      <c r="E42" s="178"/>
      <c r="F42" s="178"/>
      <c r="G42" s="178"/>
      <c r="H42" s="178"/>
      <c r="I42" s="178"/>
      <c r="J42" s="178"/>
      <c r="K42" s="178"/>
      <c r="L42" s="178"/>
      <c r="M42" s="178"/>
      <c r="N42" s="178"/>
      <c r="O42" s="178"/>
      <c r="P42" s="178"/>
      <c r="Q42" s="178"/>
      <c r="R42" s="178"/>
      <c r="S42" s="178"/>
      <c r="T42" s="178"/>
      <c r="U42" s="178"/>
      <c r="V42" s="178"/>
      <c r="W42" s="178"/>
      <c r="X42" s="178"/>
      <c r="Y42" s="179"/>
      <c r="Z42" s="179"/>
      <c r="AA42" s="179"/>
      <c r="AB42" s="179"/>
      <c r="AC42" s="179"/>
      <c r="AD42" s="179"/>
      <c r="AE42" s="179"/>
      <c r="AF42" s="179"/>
      <c r="AG42" s="179"/>
      <c r="AH42" s="179"/>
      <c r="AI42" s="179"/>
      <c r="AJ42" s="179"/>
      <c r="AK42" s="179"/>
      <c r="AL42" s="179"/>
    </row>
    <row r="43" spans="1:38" ht="12.75" customHeight="1" x14ac:dyDescent="0.2">
      <c r="A43" s="178"/>
      <c r="X43" s="178"/>
      <c r="Y43" s="179"/>
      <c r="Z43" s="179"/>
      <c r="AA43" s="179"/>
      <c r="AB43" s="179"/>
      <c r="AC43" s="179"/>
      <c r="AD43" s="179"/>
      <c r="AE43" s="179"/>
      <c r="AF43" s="179"/>
      <c r="AG43" s="179"/>
      <c r="AH43" s="179"/>
      <c r="AI43" s="179"/>
      <c r="AJ43" s="179"/>
      <c r="AK43" s="179"/>
      <c r="AL43" s="179"/>
    </row>
    <row r="44" spans="1:38" ht="41.25" customHeight="1" x14ac:dyDescent="0.2">
      <c r="A44" s="178"/>
      <c r="B44" s="175" t="s">
        <v>100</v>
      </c>
      <c r="C44" s="175"/>
      <c r="D44" s="175"/>
      <c r="E44" s="175"/>
      <c r="F44" s="175"/>
      <c r="G44" s="175"/>
      <c r="H44" s="175"/>
      <c r="I44" s="175"/>
      <c r="J44" s="175"/>
      <c r="K44" s="175"/>
      <c r="L44" s="175"/>
      <c r="M44" s="175"/>
      <c r="N44" s="175"/>
      <c r="O44" s="175"/>
      <c r="P44" s="175"/>
      <c r="Q44" s="175"/>
      <c r="R44" s="175"/>
      <c r="S44" s="175"/>
      <c r="T44" s="175"/>
      <c r="U44" s="175"/>
      <c r="V44" s="175"/>
      <c r="W44" s="175"/>
      <c r="X44" s="178"/>
      <c r="Y44" s="179"/>
      <c r="Z44" s="179"/>
      <c r="AA44" s="179"/>
      <c r="AB44" s="179"/>
      <c r="AC44" s="179"/>
      <c r="AD44" s="179"/>
      <c r="AE44" s="179"/>
      <c r="AF44" s="179"/>
      <c r="AG44" s="179"/>
      <c r="AH44" s="179"/>
      <c r="AI44" s="179"/>
      <c r="AJ44" s="179"/>
      <c r="AK44" s="179"/>
      <c r="AL44" s="179"/>
    </row>
    <row r="45" spans="1:38" x14ac:dyDescent="0.2">
      <c r="A45" s="178"/>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9"/>
      <c r="Z45" s="179"/>
      <c r="AA45" s="179"/>
      <c r="AB45" s="179"/>
      <c r="AC45" s="179"/>
      <c r="AD45" s="179"/>
      <c r="AE45" s="179"/>
      <c r="AF45" s="179"/>
      <c r="AG45" s="179"/>
      <c r="AH45" s="179"/>
      <c r="AI45" s="179"/>
      <c r="AJ45" s="179"/>
      <c r="AK45" s="179"/>
      <c r="AL45" s="179"/>
    </row>
    <row r="46" spans="1:38" x14ac:dyDescent="0.2">
      <c r="A46" s="179"/>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row>
    <row r="47" spans="1:38" x14ac:dyDescent="0.2">
      <c r="A47" s="179"/>
      <c r="B47" s="179"/>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79"/>
    </row>
    <row r="48" spans="1:38" x14ac:dyDescent="0.2">
      <c r="A48" s="179"/>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c r="AE48" s="179"/>
      <c r="AF48" s="179"/>
      <c r="AG48" s="179"/>
      <c r="AH48" s="179"/>
      <c r="AI48" s="179"/>
      <c r="AJ48" s="179"/>
      <c r="AK48" s="179"/>
      <c r="AL48" s="179"/>
    </row>
    <row r="49" spans="1:38" x14ac:dyDescent="0.2">
      <c r="A49" s="179"/>
      <c r="B49" s="179"/>
      <c r="C49" s="179"/>
      <c r="D49" s="179"/>
      <c r="E49" s="179"/>
      <c r="F49" s="179"/>
      <c r="G49" s="179"/>
      <c r="H49" s="179"/>
      <c r="I49" s="179"/>
      <c r="J49" s="179"/>
      <c r="K49" s="179"/>
      <c r="L49" s="179"/>
      <c r="M49" s="179"/>
      <c r="N49" s="179"/>
      <c r="O49" s="179"/>
      <c r="P49" s="179"/>
      <c r="Q49" s="179"/>
      <c r="R49" s="179"/>
      <c r="S49" s="179"/>
      <c r="T49" s="179"/>
      <c r="U49" s="179"/>
      <c r="V49" s="179"/>
      <c r="W49" s="179"/>
      <c r="X49" s="179"/>
      <c r="Y49" s="179"/>
      <c r="Z49" s="179"/>
      <c r="AA49" s="179"/>
      <c r="AB49" s="179"/>
      <c r="AC49" s="179"/>
      <c r="AD49" s="179"/>
      <c r="AE49" s="179"/>
      <c r="AF49" s="179"/>
      <c r="AG49" s="179"/>
      <c r="AH49" s="179"/>
      <c r="AI49" s="179"/>
      <c r="AJ49" s="179"/>
      <c r="AK49" s="179"/>
      <c r="AL49" s="179"/>
    </row>
    <row r="50" spans="1:38" x14ac:dyDescent="0.2">
      <c r="A50" s="179"/>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G50" s="179"/>
      <c r="AH50" s="179"/>
      <c r="AI50" s="179"/>
      <c r="AJ50" s="179"/>
      <c r="AK50" s="179"/>
      <c r="AL50" s="179"/>
    </row>
    <row r="51" spans="1:38" x14ac:dyDescent="0.2">
      <c r="A51" s="179"/>
      <c r="B51" s="179"/>
      <c r="C51" s="179"/>
      <c r="D51" s="179"/>
      <c r="E51" s="179"/>
      <c r="F51" s="179"/>
      <c r="G51" s="179"/>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c r="AE51" s="179"/>
      <c r="AF51" s="179"/>
      <c r="AG51" s="179"/>
      <c r="AH51" s="179"/>
      <c r="AI51" s="179"/>
      <c r="AJ51" s="179"/>
      <c r="AK51" s="179"/>
      <c r="AL51" s="179"/>
    </row>
    <row r="52" spans="1:38" x14ac:dyDescent="0.2">
      <c r="A52" s="179"/>
      <c r="B52" s="179"/>
      <c r="C52" s="179"/>
      <c r="D52" s="179"/>
      <c r="E52" s="179"/>
      <c r="F52" s="179"/>
      <c r="G52" s="179"/>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c r="AE52" s="179"/>
      <c r="AF52" s="179"/>
      <c r="AG52" s="179"/>
      <c r="AH52" s="179"/>
      <c r="AI52" s="179"/>
      <c r="AJ52" s="179"/>
      <c r="AK52" s="179"/>
      <c r="AL52" s="179"/>
    </row>
    <row r="53" spans="1:38" x14ac:dyDescent="0.2">
      <c r="A53" s="179"/>
      <c r="B53" s="179"/>
      <c r="C53" s="179"/>
      <c r="D53" s="179"/>
      <c r="E53" s="179"/>
      <c r="F53" s="179"/>
      <c r="G53" s="179"/>
      <c r="H53" s="179"/>
      <c r="I53" s="179"/>
      <c r="J53" s="179"/>
      <c r="K53" s="179"/>
      <c r="L53" s="179"/>
      <c r="M53" s="179"/>
      <c r="N53" s="179"/>
      <c r="O53" s="179"/>
      <c r="P53" s="179"/>
      <c r="Q53" s="179"/>
      <c r="R53" s="179"/>
      <c r="S53" s="179"/>
      <c r="T53" s="179"/>
      <c r="U53" s="179"/>
      <c r="V53" s="179"/>
      <c r="W53" s="179"/>
      <c r="X53" s="179"/>
      <c r="Y53" s="179"/>
      <c r="Z53" s="179"/>
      <c r="AA53" s="179"/>
      <c r="AB53" s="179"/>
      <c r="AC53" s="179"/>
      <c r="AD53" s="179"/>
      <c r="AE53" s="179"/>
      <c r="AF53" s="179"/>
      <c r="AG53" s="179"/>
      <c r="AH53" s="179"/>
      <c r="AI53" s="179"/>
      <c r="AJ53" s="179"/>
      <c r="AK53" s="179"/>
      <c r="AL53" s="179"/>
    </row>
    <row r="54" spans="1:38" x14ac:dyDescent="0.2">
      <c r="A54" s="179"/>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c r="AE54" s="179"/>
      <c r="AF54" s="179"/>
      <c r="AG54" s="179"/>
      <c r="AH54" s="179"/>
      <c r="AI54" s="179"/>
      <c r="AJ54" s="179"/>
      <c r="AK54" s="179"/>
      <c r="AL54" s="179"/>
    </row>
    <row r="55" spans="1:38" x14ac:dyDescent="0.2">
      <c r="A55" s="179"/>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79"/>
      <c r="AH55" s="179"/>
      <c r="AI55" s="179"/>
      <c r="AJ55" s="179"/>
      <c r="AK55" s="179"/>
      <c r="AL55" s="179"/>
    </row>
    <row r="56" spans="1:38" x14ac:dyDescent="0.2">
      <c r="A56" s="179"/>
      <c r="B56" s="179"/>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79"/>
      <c r="AA56" s="179"/>
      <c r="AB56" s="179"/>
      <c r="AC56" s="179"/>
      <c r="AD56" s="179"/>
      <c r="AE56" s="179"/>
      <c r="AF56" s="179"/>
      <c r="AG56" s="179"/>
      <c r="AH56" s="179"/>
      <c r="AI56" s="179"/>
      <c r="AJ56" s="179"/>
      <c r="AK56" s="179"/>
      <c r="AL56" s="179"/>
    </row>
    <row r="57" spans="1:38" x14ac:dyDescent="0.2">
      <c r="A57" s="179"/>
      <c r="B57" s="179"/>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79"/>
      <c r="AA57" s="179"/>
      <c r="AB57" s="179"/>
      <c r="AC57" s="179"/>
      <c r="AD57" s="179"/>
      <c r="AE57" s="179"/>
      <c r="AF57" s="179"/>
      <c r="AG57" s="179"/>
      <c r="AH57" s="179"/>
      <c r="AI57" s="179"/>
      <c r="AJ57" s="179"/>
      <c r="AK57" s="179"/>
      <c r="AL57" s="179"/>
    </row>
    <row r="58" spans="1:38" x14ac:dyDescent="0.2">
      <c r="A58" s="1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79"/>
      <c r="AF58" s="179"/>
      <c r="AG58" s="179"/>
      <c r="AH58" s="179"/>
      <c r="AI58" s="179"/>
      <c r="AJ58" s="179"/>
      <c r="AK58" s="179"/>
      <c r="AL58" s="179"/>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177" t="str">
        <f>HYPERLINK("http://www.str.com/data-insights/resources/glossary", "For all STR definitions, please visit www.str.com/data-insights/resources/glossary")</f>
        <v>For all STR definitions, please visit www.str.com/data-insights/resources/glossary</v>
      </c>
      <c r="B5" s="177"/>
      <c r="C5" s="177"/>
      <c r="D5" s="177"/>
      <c r="E5" s="177"/>
      <c r="F5" s="17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177" t="str">
        <f>HYPERLINK("http://www.str.com/data-insights/resources/FAQ", "For all STR FAQs, please click here or visit http://www.str.com/data-insights/resources/FAQ")</f>
        <v>For all STR FAQs, please click here or visit http://www.str.com/data-insights/resources/FAQ</v>
      </c>
      <c r="B9" s="177"/>
      <c r="C9" s="177"/>
      <c r="D9" s="177"/>
      <c r="E9" s="177"/>
      <c r="F9" s="17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177" t="str">
        <f>HYPERLINK("http://www.str.com/contact", "For additional support, please contact your regional office")</f>
        <v>For additional support, please contact your regional office</v>
      </c>
      <c r="B12" s="177"/>
      <c r="C12" s="177"/>
      <c r="D12" s="177"/>
      <c r="E12" s="177"/>
      <c r="F12" s="177"/>
      <c r="G12" s="177"/>
      <c r="H12" s="177"/>
      <c r="I12" s="177"/>
      <c r="J12" s="17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176" t="str">
        <f>HYPERLINK("http://www.hotelnewsnow.com/", "For the latest in industry news, visit HotelNewsNow.com.")</f>
        <v>For the latest in industry news, visit HotelNewsNow.com.</v>
      </c>
      <c r="B14" s="176"/>
      <c r="C14" s="176"/>
      <c r="D14" s="176"/>
      <c r="E14" s="176"/>
      <c r="F14" s="176"/>
      <c r="G14" s="176"/>
      <c r="H14" s="176"/>
      <c r="I14" s="17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176" t="str">
        <f>HYPERLINK("http://www.hoteldataconference.com/", "To learn more about the Hotel Data Conference, visit HotelDataConference.com.")</f>
        <v>To learn more about the Hotel Data Conference, visit HotelDataConference.com.</v>
      </c>
      <c r="B15" s="176"/>
      <c r="C15" s="176"/>
      <c r="D15" s="176"/>
      <c r="E15" s="176"/>
      <c r="F15" s="176"/>
      <c r="G15" s="176"/>
      <c r="H15" s="176"/>
      <c r="I15" s="17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A8DDFB0-D654-49CA-8051-FFA16C8CC2FA}"/>
</file>

<file path=customXml/itemProps2.xml><?xml version="1.0" encoding="utf-8"?>
<ds:datastoreItem xmlns:ds="http://schemas.openxmlformats.org/officeDocument/2006/customXml" ds:itemID="{01576325-4BA6-4AC9-A59C-9FB9C9DAA86C}"/>
</file>

<file path=customXml/itemProps3.xml><?xml version="1.0" encoding="utf-8"?>
<ds:datastoreItem xmlns:ds="http://schemas.openxmlformats.org/officeDocument/2006/customXml" ds:itemID="{8598064F-BE8F-47C7-BA7E-BF32976E86C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2022-11-28T14:26:49Z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