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checkCompatibility="1"/>
  <xr:revisionPtr revIDLastSave="0" documentId="13_ncr:1_{021888F3-D4E9-4452-BB78-F3A90C8CFE97}" xr6:coauthVersionLast="47" xr6:coauthVersionMax="47" xr10:uidLastSave="{00000000-0000-0000-0000-000000000000}"/>
  <workbookProtection workbookAlgorithmName="SHA-512" workbookHashValue="Hk0Ygt1pXCMJOc5ZzGuupNVRGlcZucX6QBD7/m7Ce3YQASahfzQKQHGk+E/Zz3WYqNSnTl+JWWw3FzBsuuBJCA==" workbookSaltValue="zc0cXQdCRgWuRF+D7kzb1Q==" workbookSpinCount="100000" lockStructure="1"/>
  <bookViews>
    <workbookView xWindow="-108" yWindow="492" windowWidth="23256" windowHeight="12576"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<sst xmlns="http://schemas.openxmlformats.org/spreadsheetml/2006/main" count="768" uniqueCount="131">
  <si>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</si>
  <si>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</si>
  <si>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</si>
  <si>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</si>
  <si>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</si>
  <si>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</si>
  <si>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</si>
  <si>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</si>
  <si>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</si>
  <si>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</si>
  <si>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</si>
  <si>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</si>
  <si>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</si>
  <si>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</si>
  <si>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</si>
  <si>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</si>
  <si>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</si>
  <si>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</si>
  <si>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</si>
  <si>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</si>
  <si>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</si>
  <si>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</si>
  <si>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</si>
  <si>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</si>
  <si>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</si>
  <si>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</si>
  <si>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</si>
  <si>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</si>
  <si>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</si>
  <si>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</si>
  <si>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</si>
  <si>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</si>
  <si>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</si>
  <si>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</si>
  <si>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</si>
  <si>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</si>
  <si>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</si>
  <si>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</si>
  <si>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</si>
  <si>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</si>
  <si>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</si>
  <si>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</si>
  <si>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</si>
  <si>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</si>
  <si>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</si>
  <si>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</si>
  <si>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</si>
  <si>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</si>
  <si>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</si>
  <si>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</si>
  <si>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</si>
  <si>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</si>
  <si>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</si>
  <si>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</si>
  <si>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</si>
  <si>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</si>
  <si>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</si>
  <si>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</si>
  <si>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</si>
  <si>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</si>
  <si>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</si>
  <si>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</si>
  <si>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</si>
  <si>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</si>
  <si>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</si>
  <si>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</si>
  <si>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</si>
  <si>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</si>
  <si>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</si>
  <si>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</si>
  <si>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</si>
  <si>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</si>
  <si>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</si>
  <si>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</si>
  <si>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</si>
  <si>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</si>
  <si>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</si>
  <si>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</si>
  <si>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</si>
  <si>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</si>
  <si>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</si>
  <si>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</si>
  <si>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</si>
  <si>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</si>
  <si>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</si>
  <si>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</si>
  <si>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</si>
  <si>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</si>
  <si>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</si>
  <si>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</si>
  <si>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</si>
  <si>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</si>
  <si>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</si>
  <si>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</si>
  <si>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</si>
  <si>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</si>
  <si>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</si>
  <si>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</si>
  <si>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</si>
  <si>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</si>
  <si>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</si>
  <si>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</si>
  <si>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</si>
  <si>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</si>
  <si>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</si>
  <si>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</si>
  <si>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</si>
  <si>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</si>
  <si>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</si>
  <si>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</si>
  <si>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</si>
  <si>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</si>
  <si>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</si>
  <si>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Aug / Sep</t>
  </si>
  <si>
    <t>Sep</t>
  </si>
  <si>
    <t>Monday, Sep 5th</t>
  </si>
  <si>
    <t xml:space="preserve"> - Labor Day</t>
  </si>
  <si>
    <t>Monday, Sep 6th</t>
  </si>
  <si>
    <t>Tuesday, Sep 7th</t>
  </si>
  <si>
    <t xml:space="preserve"> - Rosh Hashanah (First day)</t>
  </si>
  <si>
    <t>Thursday, Sep 16th</t>
  </si>
  <si>
    <t xml:space="preserve"> - Yom Kippur</t>
  </si>
  <si>
    <t>Sep / Oct</t>
  </si>
  <si>
    <t>Monday, Sep 26th</t>
  </si>
  <si>
    <t xml:space="preserve"> - Rosh Hashanah</t>
  </si>
  <si>
    <t>Week of September 18, 2022 - September 24, 2022</t>
  </si>
  <si>
    <t>August 28, 2022 - September 24, 2022
Rolling-28 Day Period</t>
  </si>
  <si>
    <t>For the Week of September 18, 2022 to September 24, 2022</t>
  </si>
  <si>
    <t>Oct</t>
  </si>
  <si>
    <t>Wednesday, Oct 5th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</si>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</sst>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28" fillId="8" borderId="29" xfId="0" applyFont="1" applyFill="1" applyBorder="1"/>
    <xf numFmtId="0" fontId="28" fillId="8" borderId="29" xfId="0" applyFont="1" applyFill="1" applyBorder="1" applyAlignment="1">
      <alignment wrapText="1"/>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1" xfId="0" applyNumberFormat="1" applyFont="1" applyFill="1" applyBorder="1" applyAlignment="1" applyProtection="1">
      <alignment horizontal="center" wrapText="1"/>
    </xf>
    <xf numFmtId="0" fontId="4"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sqref="A1:A3"/>
    </sheetView>
  </sheetViews>
  <sheetFormatPr defaultColWidth="9.109375" defaultRowHeight="15" outlineLevelCol="1" x14ac:dyDescent="0.35"/>
  <cols>
    <col min="1" max="1" width="47.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2" width="8.44140625" style="51" bestFit="1" customWidth="1"/>
    <col min="53" max="53" width="8.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4" t="str">
        <f>'Occupancy Raw Data'!B1</f>
        <v>Week of September 18, 2022 - September 24, 2022</v>
      </c>
      <c r="B1" s="190" t="s">
        <v>67</v>
      </c>
      <c r="C1" s="191"/>
      <c r="D1" s="191"/>
      <c r="E1" s="191"/>
      <c r="F1" s="191"/>
      <c r="G1" s="191"/>
      <c r="H1" s="191"/>
      <c r="I1" s="191"/>
      <c r="J1" s="191"/>
      <c r="K1" s="192"/>
      <c r="L1" s="49"/>
      <c r="M1" s="190" t="s">
        <v>74</v>
      </c>
      <c r="N1" s="191"/>
      <c r="O1" s="191"/>
      <c r="P1" s="191"/>
      <c r="Q1" s="191"/>
      <c r="R1" s="191"/>
      <c r="S1" s="191"/>
      <c r="T1" s="191"/>
      <c r="U1" s="191"/>
      <c r="V1" s="192"/>
      <c r="W1" s="49"/>
      <c r="X1" s="190" t="s">
        <v>68</v>
      </c>
      <c r="Y1" s="191"/>
      <c r="Z1" s="191"/>
      <c r="AA1" s="191"/>
      <c r="AB1" s="191"/>
      <c r="AC1" s="191"/>
      <c r="AD1" s="191"/>
      <c r="AE1" s="191"/>
      <c r="AF1" s="191"/>
      <c r="AG1" s="192"/>
      <c r="AH1" s="49"/>
      <c r="AI1" s="190" t="s">
        <v>75</v>
      </c>
      <c r="AJ1" s="191"/>
      <c r="AK1" s="191"/>
      <c r="AL1" s="191"/>
      <c r="AM1" s="191"/>
      <c r="AN1" s="191"/>
      <c r="AO1" s="191"/>
      <c r="AP1" s="191"/>
      <c r="AQ1" s="191"/>
      <c r="AR1" s="192"/>
      <c r="AS1" s="50"/>
      <c r="AT1" s="190" t="s">
        <v>69</v>
      </c>
      <c r="AU1" s="191"/>
      <c r="AV1" s="191"/>
      <c r="AW1" s="191"/>
      <c r="AX1" s="191"/>
      <c r="AY1" s="191"/>
      <c r="AZ1" s="191"/>
      <c r="BA1" s="191"/>
      <c r="BB1" s="191"/>
      <c r="BC1" s="192"/>
      <c r="BD1" s="50"/>
      <c r="BE1" s="190" t="s">
        <v>76</v>
      </c>
      <c r="BF1" s="191"/>
      <c r="BG1" s="191"/>
      <c r="BH1" s="191"/>
      <c r="BI1" s="191"/>
      <c r="BJ1" s="191"/>
      <c r="BK1" s="191"/>
      <c r="BL1" s="191"/>
      <c r="BM1" s="191"/>
      <c r="BN1" s="192"/>
    </row>
    <row r="2" spans="1:66" x14ac:dyDescent="0.35">
      <c r="A2" s="194"/>
      <c r="B2" s="52"/>
      <c r="C2" s="53"/>
      <c r="D2" s="53"/>
      <c r="E2" s="53"/>
      <c r="F2" s="53"/>
      <c r="G2" s="188" t="s">
        <v>65</v>
      </c>
      <c r="H2" s="53"/>
      <c r="I2" s="53"/>
      <c r="J2" s="188" t="s">
        <v>66</v>
      </c>
      <c r="K2" s="189" t="s">
        <v>57</v>
      </c>
      <c r="L2" s="54"/>
      <c r="M2" s="52"/>
      <c r="N2" s="53"/>
      <c r="O2" s="53"/>
      <c r="P2" s="53"/>
      <c r="Q2" s="53"/>
      <c r="R2" s="188" t="s">
        <v>65</v>
      </c>
      <c r="S2" s="53"/>
      <c r="T2" s="53"/>
      <c r="U2" s="188" t="s">
        <v>66</v>
      </c>
      <c r="V2" s="189" t="s">
        <v>57</v>
      </c>
      <c r="W2" s="54"/>
      <c r="X2" s="52"/>
      <c r="Y2" s="53"/>
      <c r="Z2" s="53"/>
      <c r="AA2" s="53"/>
      <c r="AB2" s="53"/>
      <c r="AC2" s="188" t="s">
        <v>65</v>
      </c>
      <c r="AD2" s="53"/>
      <c r="AE2" s="53"/>
      <c r="AF2" s="188" t="s">
        <v>66</v>
      </c>
      <c r="AG2" s="189" t="s">
        <v>57</v>
      </c>
      <c r="AH2" s="54"/>
      <c r="AI2" s="52"/>
      <c r="AJ2" s="53"/>
      <c r="AK2" s="53"/>
      <c r="AL2" s="53"/>
      <c r="AM2" s="53"/>
      <c r="AN2" s="188" t="s">
        <v>65</v>
      </c>
      <c r="AO2" s="53"/>
      <c r="AP2" s="53"/>
      <c r="AQ2" s="188" t="s">
        <v>66</v>
      </c>
      <c r="AR2" s="189" t="s">
        <v>57</v>
      </c>
      <c r="AS2" s="50"/>
      <c r="AT2" s="52"/>
      <c r="AU2" s="53"/>
      <c r="AV2" s="53"/>
      <c r="AW2" s="53"/>
      <c r="AX2" s="53"/>
      <c r="AY2" s="188" t="s">
        <v>65</v>
      </c>
      <c r="AZ2" s="53"/>
      <c r="BA2" s="53"/>
      <c r="BB2" s="188" t="s">
        <v>66</v>
      </c>
      <c r="BC2" s="189" t="s">
        <v>57</v>
      </c>
      <c r="BD2" s="54"/>
      <c r="BE2" s="52"/>
      <c r="BF2" s="53"/>
      <c r="BG2" s="53"/>
      <c r="BH2" s="53"/>
      <c r="BI2" s="53"/>
      <c r="BJ2" s="188" t="s">
        <v>65</v>
      </c>
      <c r="BK2" s="53"/>
      <c r="BL2" s="53"/>
      <c r="BM2" s="188" t="s">
        <v>66</v>
      </c>
      <c r="BN2" s="189" t="s">
        <v>57</v>
      </c>
    </row>
    <row r="3" spans="1:66" x14ac:dyDescent="0.35">
      <c r="A3" s="194"/>
      <c r="B3" s="56" t="s">
        <v>58</v>
      </c>
      <c r="C3" s="57" t="s">
        <v>59</v>
      </c>
      <c r="D3" s="57" t="s">
        <v>60</v>
      </c>
      <c r="E3" s="57" t="s">
        <v>61</v>
      </c>
      <c r="F3" s="57" t="s">
        <v>62</v>
      </c>
      <c r="G3" s="188"/>
      <c r="H3" s="57" t="s">
        <v>63</v>
      </c>
      <c r="I3" s="57" t="s">
        <v>64</v>
      </c>
      <c r="J3" s="188"/>
      <c r="K3" s="189"/>
      <c r="L3" s="54"/>
      <c r="M3" s="56" t="s">
        <v>58</v>
      </c>
      <c r="N3" s="57" t="s">
        <v>59</v>
      </c>
      <c r="O3" s="57" t="s">
        <v>60</v>
      </c>
      <c r="P3" s="57" t="s">
        <v>61</v>
      </c>
      <c r="Q3" s="57" t="s">
        <v>62</v>
      </c>
      <c r="R3" s="188"/>
      <c r="S3" s="57" t="s">
        <v>63</v>
      </c>
      <c r="T3" s="57" t="s">
        <v>64</v>
      </c>
      <c r="U3" s="188"/>
      <c r="V3" s="189"/>
      <c r="W3" s="54"/>
      <c r="X3" s="56" t="s">
        <v>58</v>
      </c>
      <c r="Y3" s="57" t="s">
        <v>59</v>
      </c>
      <c r="Z3" s="57" t="s">
        <v>60</v>
      </c>
      <c r="AA3" s="57" t="s">
        <v>61</v>
      </c>
      <c r="AB3" s="57" t="s">
        <v>62</v>
      </c>
      <c r="AC3" s="188"/>
      <c r="AD3" s="57" t="s">
        <v>63</v>
      </c>
      <c r="AE3" s="57" t="s">
        <v>64</v>
      </c>
      <c r="AF3" s="188"/>
      <c r="AG3" s="189"/>
      <c r="AH3" s="54"/>
      <c r="AI3" s="56" t="s">
        <v>58</v>
      </c>
      <c r="AJ3" s="57" t="s">
        <v>59</v>
      </c>
      <c r="AK3" s="57" t="s">
        <v>60</v>
      </c>
      <c r="AL3" s="57" t="s">
        <v>61</v>
      </c>
      <c r="AM3" s="57" t="s">
        <v>62</v>
      </c>
      <c r="AN3" s="188"/>
      <c r="AO3" s="57" t="s">
        <v>63</v>
      </c>
      <c r="AP3" s="57" t="s">
        <v>64</v>
      </c>
      <c r="AQ3" s="188"/>
      <c r="AR3" s="189"/>
      <c r="AS3" s="50"/>
      <c r="AT3" s="56" t="s">
        <v>58</v>
      </c>
      <c r="AU3" s="57" t="s">
        <v>59</v>
      </c>
      <c r="AV3" s="57" t="s">
        <v>60</v>
      </c>
      <c r="AW3" s="57" t="s">
        <v>61</v>
      </c>
      <c r="AX3" s="57" t="s">
        <v>62</v>
      </c>
      <c r="AY3" s="188"/>
      <c r="AZ3" s="57" t="s">
        <v>63</v>
      </c>
      <c r="BA3" s="57" t="s">
        <v>64</v>
      </c>
      <c r="BB3" s="188"/>
      <c r="BC3" s="189"/>
      <c r="BD3" s="54"/>
      <c r="BE3" s="56" t="s">
        <v>58</v>
      </c>
      <c r="BF3" s="57" t="s">
        <v>59</v>
      </c>
      <c r="BG3" s="57" t="s">
        <v>60</v>
      </c>
      <c r="BH3" s="57" t="s">
        <v>61</v>
      </c>
      <c r="BI3" s="57" t="s">
        <v>62</v>
      </c>
      <c r="BJ3" s="188"/>
      <c r="BK3" s="57" t="s">
        <v>63</v>
      </c>
      <c r="BL3" s="57" t="s">
        <v>64</v>
      </c>
      <c r="BM3" s="188"/>
      <c r="BN3" s="189"/>
    </row>
    <row r="4" spans="1:66" x14ac:dyDescent="0.35">
      <c r="A4" s="58" t="s">
        <v>15</v>
      </c>
      <c r="B4" s="59">
        <f>VLOOKUP($A4,'Occupancy Raw Data'!$B$8:$BE$45,'Occupancy Raw Data'!G$3,FALSE)</f>
        <v>56.257391619580297</v>
      </c>
      <c r="C4" s="60">
        <f>VLOOKUP($A4,'Occupancy Raw Data'!$B$8:$BE$45,'Occupancy Raw Data'!H$3,FALSE)</f>
        <v>66.761134864980207</v>
      </c>
      <c r="D4" s="60">
        <f>VLOOKUP($A4,'Occupancy Raw Data'!$B$8:$BE$45,'Occupancy Raw Data'!I$3,FALSE)</f>
        <v>71.574517336344201</v>
      </c>
      <c r="E4" s="60">
        <f>VLOOKUP($A4,'Occupancy Raw Data'!$B$8:$BE$45,'Occupancy Raw Data'!J$3,FALSE)</f>
        <v>71.622116834366594</v>
      </c>
      <c r="F4" s="60">
        <f>VLOOKUP($A4,'Occupancy Raw Data'!$B$8:$BE$45,'Occupancy Raw Data'!K$3,FALSE)</f>
        <v>69.143185065341498</v>
      </c>
      <c r="G4" s="61">
        <f>VLOOKUP($A4,'Occupancy Raw Data'!$B$8:$BE$45,'Occupancy Raw Data'!L$3,FALSE)</f>
        <v>67.071671893788505</v>
      </c>
      <c r="H4" s="60">
        <f>VLOOKUP($A4,'Occupancy Raw Data'!$B$8:$BE$45,'Occupancy Raw Data'!N$3,FALSE)</f>
        <v>75.554775835582404</v>
      </c>
      <c r="I4" s="60">
        <f>VLOOKUP($A4,'Occupancy Raw Data'!$B$8:$BE$45,'Occupancy Raw Data'!O$3,FALSE)</f>
        <v>79.1137736219777</v>
      </c>
      <c r="J4" s="61">
        <f>VLOOKUP($A4,'Occupancy Raw Data'!$B$8:$BE$45,'Occupancy Raw Data'!P$3,FALSE)</f>
        <v>77.334274728780102</v>
      </c>
      <c r="K4" s="62">
        <f>VLOOKUP($A4,'Occupancy Raw Data'!$B$8:$BE$45,'Occupancy Raw Data'!R$3,FALSE)</f>
        <v>70.003849309117498</v>
      </c>
      <c r="L4" s="63"/>
      <c r="M4" s="59">
        <f>VLOOKUP($A4,'Occupancy Raw Data'!$B$8:$BE$45,'Occupancy Raw Data'!T$3,FALSE)</f>
        <v>9.3545611693663009</v>
      </c>
      <c r="N4" s="60">
        <f>VLOOKUP($A4,'Occupancy Raw Data'!$B$8:$BE$45,'Occupancy Raw Data'!U$3,FALSE)</f>
        <v>18.495777877358702</v>
      </c>
      <c r="O4" s="60">
        <f>VLOOKUP($A4,'Occupancy Raw Data'!$B$8:$BE$45,'Occupancy Raw Data'!V$3,FALSE)</f>
        <v>21.239795317273799</v>
      </c>
      <c r="P4" s="60">
        <f>VLOOKUP($A4,'Occupancy Raw Data'!$B$8:$BE$45,'Occupancy Raw Data'!W$3,FALSE)</f>
        <v>18.534054643279301</v>
      </c>
      <c r="Q4" s="60">
        <f>VLOOKUP($A4,'Occupancy Raw Data'!$B$8:$BE$45,'Occupancy Raw Data'!X$3,FALSE)</f>
        <v>10.6851451714194</v>
      </c>
      <c r="R4" s="61">
        <f>VLOOKUP($A4,'Occupancy Raw Data'!$B$8:$BE$45,'Occupancy Raw Data'!Y$3,FALSE)</f>
        <v>15.7555198248689</v>
      </c>
      <c r="S4" s="60">
        <f>VLOOKUP($A4,'Occupancy Raw Data'!$B$8:$BE$45,'Occupancy Raw Data'!AA$3,FALSE)</f>
        <v>2.0982552915794899</v>
      </c>
      <c r="T4" s="60">
        <f>VLOOKUP($A4,'Occupancy Raw Data'!$B$8:$BE$45,'Occupancy Raw Data'!AB$3,FALSE)</f>
        <v>0.95830948547397898</v>
      </c>
      <c r="U4" s="61">
        <f>VLOOKUP($A4,'Occupancy Raw Data'!$B$8:$BE$45,'Occupancy Raw Data'!AC$3,FALSE)</f>
        <v>1.51196935564056</v>
      </c>
      <c r="V4" s="62">
        <f>VLOOKUP($A4,'Occupancy Raw Data'!$B$8:$BE$45,'Occupancy Raw Data'!AE$3,FALSE)</f>
        <v>10.8463344978853</v>
      </c>
      <c r="W4" s="63"/>
      <c r="X4" s="64">
        <f>VLOOKUP($A4,'ADR Raw Data'!$B$6:$BE$43,'ADR Raw Data'!G$1,FALSE)</f>
        <v>146.37509406788101</v>
      </c>
      <c r="Y4" s="65">
        <f>VLOOKUP($A4,'ADR Raw Data'!$B$6:$BE$43,'ADR Raw Data'!H$1,FALSE)</f>
        <v>154.67622218958601</v>
      </c>
      <c r="Z4" s="65">
        <f>VLOOKUP($A4,'ADR Raw Data'!$B$6:$BE$43,'ADR Raw Data'!I$1,FALSE)</f>
        <v>159.22252606369599</v>
      </c>
      <c r="AA4" s="65">
        <f>VLOOKUP($A4,'ADR Raw Data'!$B$6:$BE$43,'ADR Raw Data'!J$1,FALSE)</f>
        <v>157.831408902953</v>
      </c>
      <c r="AB4" s="65">
        <f>VLOOKUP($A4,'ADR Raw Data'!$B$6:$BE$43,'ADR Raw Data'!K$1,FALSE)</f>
        <v>152.61904021602001</v>
      </c>
      <c r="AC4" s="66">
        <f>VLOOKUP($A4,'ADR Raw Data'!$B$6:$BE$43,'ADR Raw Data'!L$1,FALSE)</f>
        <v>154.50369230002701</v>
      </c>
      <c r="AD4" s="65">
        <f>VLOOKUP($A4,'ADR Raw Data'!$B$6:$BE$43,'ADR Raw Data'!N$1,FALSE)</f>
        <v>163.50327406798701</v>
      </c>
      <c r="AE4" s="65">
        <f>VLOOKUP($A4,'ADR Raw Data'!$B$6:$BE$43,'ADR Raw Data'!O$1,FALSE)</f>
        <v>167.47223924327801</v>
      </c>
      <c r="AF4" s="66">
        <f>VLOOKUP($A4,'ADR Raw Data'!$B$6:$BE$43,'ADR Raw Data'!P$1,FALSE)</f>
        <v>165.53342055537999</v>
      </c>
      <c r="AG4" s="67">
        <f>VLOOKUP($A4,'ADR Raw Data'!$B$6:$BE$43,'ADR Raw Data'!R$1,FALSE)</f>
        <v>157.98504184389799</v>
      </c>
      <c r="AH4" s="63"/>
      <c r="AI4" s="59">
        <f>VLOOKUP($A4,'ADR Raw Data'!$B$6:$BE$43,'ADR Raw Data'!T$1,FALSE)</f>
        <v>18.563654780711602</v>
      </c>
      <c r="AJ4" s="60">
        <f>VLOOKUP($A4,'ADR Raw Data'!$B$6:$BE$43,'ADR Raw Data'!U$1,FALSE)</f>
        <v>25.5446585740717</v>
      </c>
      <c r="AK4" s="60">
        <f>VLOOKUP($A4,'ADR Raw Data'!$B$6:$BE$43,'ADR Raw Data'!V$1,FALSE)</f>
        <v>27.4698531981538</v>
      </c>
      <c r="AL4" s="60">
        <f>VLOOKUP($A4,'ADR Raw Data'!$B$6:$BE$43,'ADR Raw Data'!W$1,FALSE)</f>
        <v>25.623432599928101</v>
      </c>
      <c r="AM4" s="60">
        <f>VLOOKUP($A4,'ADR Raw Data'!$B$6:$BE$43,'ADR Raw Data'!X$1,FALSE)</f>
        <v>18.608608823479599</v>
      </c>
      <c r="AN4" s="61">
        <f>VLOOKUP($A4,'ADR Raw Data'!$B$6:$BE$43,'ADR Raw Data'!Y$1,FALSE)</f>
        <v>23.322871951745601</v>
      </c>
      <c r="AO4" s="60">
        <f>VLOOKUP($A4,'ADR Raw Data'!$B$6:$BE$43,'ADR Raw Data'!AA$1,FALSE)</f>
        <v>9.9066374204116396</v>
      </c>
      <c r="AP4" s="60">
        <f>VLOOKUP($A4,'ADR Raw Data'!$B$6:$BE$43,'ADR Raw Data'!AB$1,FALSE)</f>
        <v>8.4582981945267992</v>
      </c>
      <c r="AQ4" s="61">
        <f>VLOOKUP($A4,'ADR Raw Data'!$B$6:$BE$43,'ADR Raw Data'!AC$1,FALSE)</f>
        <v>9.1409330681227701</v>
      </c>
      <c r="AR4" s="62">
        <f>VLOOKUP($A4,'ADR Raw Data'!$B$6:$BE$43,'ADR Raw Data'!AE$1,FALSE)</f>
        <v>17.567735181923801</v>
      </c>
      <c r="AS4" s="50"/>
      <c r="AT4" s="64">
        <f>VLOOKUP($A4,'RevPAR Raw Data'!$B$6:$BE$43,'RevPAR Raw Data'!G$1,FALSE)</f>
        <v>82.346809903297</v>
      </c>
      <c r="AU4" s="65">
        <f>VLOOKUP($A4,'RevPAR Raw Data'!$B$6:$BE$43,'RevPAR Raw Data'!H$1,FALSE)</f>
        <v>103.26360130004601</v>
      </c>
      <c r="AV4" s="65">
        <f>VLOOKUP($A4,'RevPAR Raw Data'!$B$6:$BE$43,'RevPAR Raw Data'!I$1,FALSE)</f>
        <v>113.962754520825</v>
      </c>
      <c r="AW4" s="65">
        <f>VLOOKUP($A4,'RevPAR Raw Data'!$B$6:$BE$43,'RevPAR Raw Data'!J$1,FALSE)</f>
        <v>113.0421960858</v>
      </c>
      <c r="AX4" s="65">
        <f>VLOOKUP($A4,'RevPAR Raw Data'!$B$6:$BE$43,'RevPAR Raw Data'!K$1,FALSE)</f>
        <v>105.52566542151099</v>
      </c>
      <c r="AY4" s="66">
        <f>VLOOKUP($A4,'RevPAR Raw Data'!$B$6:$BE$43,'RevPAR Raw Data'!L$1,FALSE)</f>
        <v>103.628209563263</v>
      </c>
      <c r="AZ4" s="65">
        <f>VLOOKUP($A4,'RevPAR Raw Data'!$B$6:$BE$43,'RevPAR Raw Data'!N$1,FALSE)</f>
        <v>123.53453220590499</v>
      </c>
      <c r="BA4" s="65">
        <f>VLOOKUP($A4,'RevPAR Raw Data'!$B$6:$BE$43,'RevPAR Raw Data'!O$1,FALSE)</f>
        <v>132.493608234584</v>
      </c>
      <c r="BB4" s="66">
        <f>VLOOKUP($A4,'RevPAR Raw Data'!$B$6:$BE$43,'RevPAR Raw Data'!P$1,FALSE)</f>
        <v>128.014070220245</v>
      </c>
      <c r="BC4" s="67">
        <f>VLOOKUP($A4,'RevPAR Raw Data'!$B$6:$BE$43,'RevPAR Raw Data'!R$1,FALSE)</f>
        <v>110.595610623349</v>
      </c>
      <c r="BD4" s="63"/>
      <c r="BE4" s="59">
        <f>VLOOKUP($A4,'RevPAR Raw Data'!$B$6:$BE$43,'RevPAR Raw Data'!T$1,FALSE)</f>
        <v>29.654764391809501</v>
      </c>
      <c r="BF4" s="60">
        <f>VLOOKUP($A4,'RevPAR Raw Data'!$B$6:$BE$43,'RevPAR Raw Data'!U$1,FALSE)</f>
        <v>48.765119760820397</v>
      </c>
      <c r="BG4" s="60">
        <f>VLOOKUP($A4,'RevPAR Raw Data'!$B$6:$BE$43,'RevPAR Raw Data'!V$1,FALSE)</f>
        <v>54.544189108671098</v>
      </c>
      <c r="BH4" s="60">
        <f>VLOOKUP($A4,'RevPAR Raw Data'!$B$6:$BE$43,'RevPAR Raw Data'!W$1,FALSE)</f>
        <v>48.906548242762</v>
      </c>
      <c r="BI4" s="60">
        <f>VLOOKUP($A4,'RevPAR Raw Data'!$B$6:$BE$43,'RevPAR Raw Data'!X$1,FALSE)</f>
        <v>31.282110862069398</v>
      </c>
      <c r="BJ4" s="61">
        <f>VLOOKUP($A4,'RevPAR Raw Data'!$B$6:$BE$43,'RevPAR Raw Data'!Y$1,FALSE)</f>
        <v>42.7530314907006</v>
      </c>
      <c r="BK4" s="60">
        <f>VLOOKUP($A4,'RevPAR Raw Data'!$B$6:$BE$43,'RevPAR Raw Data'!AA$1,FALSE)</f>
        <v>12.212759255882499</v>
      </c>
      <c r="BL4" s="60">
        <f>VLOOKUP($A4,'RevPAR Raw Data'!$B$6:$BE$43,'RevPAR Raw Data'!AB$1,FALSE)</f>
        <v>9.4976643539086094</v>
      </c>
      <c r="BM4" s="61">
        <f>VLOOKUP($A4,'RevPAR Raw Data'!$B$6:$BE$43,'RevPAR Raw Data'!AC$1,FALSE)</f>
        <v>10.791110530572899</v>
      </c>
      <c r="BN4" s="62">
        <f>VLOOKUP($A4,'RevPAR Raw Data'!$B$6:$BE$43,'RevPAR Raw Data'!AE$1,FALSE)</f>
        <v>30.319525001343301</v>
      </c>
    </row>
    <row r="5" spans="1:66" x14ac:dyDescent="0.35">
      <c r="A5" s="58" t="s">
        <v>70</v>
      </c>
      <c r="B5" s="59">
        <f>VLOOKUP($A5,'Occupancy Raw Data'!$B$8:$BE$45,'Occupancy Raw Data'!G$3,FALSE)</f>
        <v>54.9562626532717</v>
      </c>
      <c r="C5" s="60">
        <f>VLOOKUP($A5,'Occupancy Raw Data'!$B$8:$BE$45,'Occupancy Raw Data'!H$3,FALSE)</f>
        <v>67.4045354418936</v>
      </c>
      <c r="D5" s="60">
        <f>VLOOKUP($A5,'Occupancy Raw Data'!$B$8:$BE$45,'Occupancy Raw Data'!I$3,FALSE)</f>
        <v>72.441651705565505</v>
      </c>
      <c r="E5" s="60">
        <f>VLOOKUP($A5,'Occupancy Raw Data'!$B$8:$BE$45,'Occupancy Raw Data'!J$3,FALSE)</f>
        <v>72.766339432369406</v>
      </c>
      <c r="F5" s="60">
        <f>VLOOKUP($A5,'Occupancy Raw Data'!$B$8:$BE$45,'Occupancy Raw Data'!K$3,FALSE)</f>
        <v>69.535378229369499</v>
      </c>
      <c r="G5" s="61">
        <f>VLOOKUP($A5,'Occupancy Raw Data'!$B$8:$BE$45,'Occupancy Raw Data'!L$3,FALSE)</f>
        <v>67.420833492493898</v>
      </c>
      <c r="H5" s="60">
        <f>VLOOKUP($A5,'Occupancy Raw Data'!$B$8:$BE$45,'Occupancy Raw Data'!N$3,FALSE)</f>
        <v>74.191145574697202</v>
      </c>
      <c r="I5" s="60">
        <f>VLOOKUP($A5,'Occupancy Raw Data'!$B$8:$BE$45,'Occupancy Raw Data'!O$3,FALSE)</f>
        <v>77.686313457351304</v>
      </c>
      <c r="J5" s="61">
        <f>VLOOKUP($A5,'Occupancy Raw Data'!$B$8:$BE$45,'Occupancy Raw Data'!P$3,FALSE)</f>
        <v>75.938729516024196</v>
      </c>
      <c r="K5" s="62">
        <f>VLOOKUP($A5,'Occupancy Raw Data'!$B$8:$BE$45,'Occupancy Raw Data'!R$3,FALSE)</f>
        <v>69.854518070645497</v>
      </c>
      <c r="L5" s="63"/>
      <c r="M5" s="59">
        <f>VLOOKUP($A5,'Occupancy Raw Data'!$B$8:$BE$45,'Occupancy Raw Data'!T$3,FALSE)</f>
        <v>5.9163103558921302</v>
      </c>
      <c r="N5" s="60">
        <f>VLOOKUP($A5,'Occupancy Raw Data'!$B$8:$BE$45,'Occupancy Raw Data'!U$3,FALSE)</f>
        <v>18.249227641314999</v>
      </c>
      <c r="O5" s="60">
        <f>VLOOKUP($A5,'Occupancy Raw Data'!$B$8:$BE$45,'Occupancy Raw Data'!V$3,FALSE)</f>
        <v>21.837800037048801</v>
      </c>
      <c r="P5" s="60">
        <f>VLOOKUP($A5,'Occupancy Raw Data'!$B$8:$BE$45,'Occupancy Raw Data'!W$3,FALSE)</f>
        <v>19.3846762004049</v>
      </c>
      <c r="Q5" s="60">
        <f>VLOOKUP($A5,'Occupancy Raw Data'!$B$8:$BE$45,'Occupancy Raw Data'!X$3,FALSE)</f>
        <v>14.0035394607415</v>
      </c>
      <c r="R5" s="61">
        <f>VLOOKUP($A5,'Occupancy Raw Data'!$B$8:$BE$45,'Occupancy Raw Data'!Y$3,FALSE)</f>
        <v>16.126189751271401</v>
      </c>
      <c r="S5" s="60">
        <f>VLOOKUP($A5,'Occupancy Raw Data'!$B$8:$BE$45,'Occupancy Raw Data'!AA$3,FALSE)</f>
        <v>1.3685186081004299</v>
      </c>
      <c r="T5" s="60">
        <f>VLOOKUP($A5,'Occupancy Raw Data'!$B$8:$BE$45,'Occupancy Raw Data'!AB$3,FALSE)</f>
        <v>2.0122714268079398</v>
      </c>
      <c r="U5" s="61">
        <f>VLOOKUP($A5,'Occupancy Raw Data'!$B$8:$BE$45,'Occupancy Raw Data'!AC$3,FALSE)</f>
        <v>1.6967840278002699</v>
      </c>
      <c r="V5" s="62">
        <f>VLOOKUP($A5,'Occupancy Raw Data'!$B$8:$BE$45,'Occupancy Raw Data'!AE$3,FALSE)</f>
        <v>11.2245362129964</v>
      </c>
      <c r="W5" s="63"/>
      <c r="X5" s="64">
        <f>VLOOKUP($A5,'ADR Raw Data'!$B$6:$BE$43,'ADR Raw Data'!G$1,FALSE)</f>
        <v>118.236265488519</v>
      </c>
      <c r="Y5" s="65">
        <f>VLOOKUP($A5,'ADR Raw Data'!$B$6:$BE$43,'ADR Raw Data'!H$1,FALSE)</f>
        <v>127.657835655253</v>
      </c>
      <c r="Z5" s="65">
        <f>VLOOKUP($A5,'ADR Raw Data'!$B$6:$BE$43,'ADR Raw Data'!I$1,FALSE)</f>
        <v>132.64194293372699</v>
      </c>
      <c r="AA5" s="65">
        <f>VLOOKUP($A5,'ADR Raw Data'!$B$6:$BE$43,'ADR Raw Data'!J$1,FALSE)</f>
        <v>132.97947083038</v>
      </c>
      <c r="AB5" s="65">
        <f>VLOOKUP($A5,'ADR Raw Data'!$B$6:$BE$43,'ADR Raw Data'!K$1,FALSE)</f>
        <v>129.47758636904601</v>
      </c>
      <c r="AC5" s="66">
        <f>VLOOKUP($A5,'ADR Raw Data'!$B$6:$BE$43,'ADR Raw Data'!L$1,FALSE)</f>
        <v>128.71702055701201</v>
      </c>
      <c r="AD5" s="65">
        <f>VLOOKUP($A5,'ADR Raw Data'!$B$6:$BE$43,'ADR Raw Data'!N$1,FALSE)</f>
        <v>135.78426012185099</v>
      </c>
      <c r="AE5" s="65">
        <f>VLOOKUP($A5,'ADR Raw Data'!$B$6:$BE$43,'ADR Raw Data'!O$1,FALSE)</f>
        <v>138.12630929645499</v>
      </c>
      <c r="AF5" s="66">
        <f>VLOOKUP($A5,'ADR Raw Data'!$B$6:$BE$43,'ADR Raw Data'!P$1,FALSE)</f>
        <v>136.98223358987201</v>
      </c>
      <c r="AG5" s="67">
        <f>VLOOKUP($A5,'ADR Raw Data'!$B$6:$BE$43,'ADR Raw Data'!R$1,FALSE)</f>
        <v>131.28419176708101</v>
      </c>
      <c r="AH5" s="63"/>
      <c r="AI5" s="59">
        <f>VLOOKUP($A5,'ADR Raw Data'!$B$6:$BE$43,'ADR Raw Data'!T$1,FALSE)</f>
        <v>14.3941035587521</v>
      </c>
      <c r="AJ5" s="60">
        <f>VLOOKUP($A5,'ADR Raw Data'!$B$6:$BE$43,'ADR Raw Data'!U$1,FALSE)</f>
        <v>20.975821730421298</v>
      </c>
      <c r="AK5" s="60">
        <f>VLOOKUP($A5,'ADR Raw Data'!$B$6:$BE$43,'ADR Raw Data'!V$1,FALSE)</f>
        <v>23.777967080326</v>
      </c>
      <c r="AL5" s="60">
        <f>VLOOKUP($A5,'ADR Raw Data'!$B$6:$BE$43,'ADR Raw Data'!W$1,FALSE)</f>
        <v>23.387468368887301</v>
      </c>
      <c r="AM5" s="60">
        <f>VLOOKUP($A5,'ADR Raw Data'!$B$6:$BE$43,'ADR Raw Data'!X$1,FALSE)</f>
        <v>22.137043971516601</v>
      </c>
      <c r="AN5" s="61">
        <f>VLOOKUP($A5,'ADR Raw Data'!$B$6:$BE$43,'ADR Raw Data'!Y$1,FALSE)</f>
        <v>21.3776469572651</v>
      </c>
      <c r="AO5" s="60">
        <f>VLOOKUP($A5,'ADR Raw Data'!$B$6:$BE$43,'ADR Raw Data'!AA$1,FALSE)</f>
        <v>7.3414766098035704</v>
      </c>
      <c r="AP5" s="60">
        <f>VLOOKUP($A5,'ADR Raw Data'!$B$6:$BE$43,'ADR Raw Data'!AB$1,FALSE)</f>
        <v>6.8898063595585199</v>
      </c>
      <c r="AQ5" s="61">
        <f>VLOOKUP($A5,'ADR Raw Data'!$B$6:$BE$43,'ADR Raw Data'!AC$1,FALSE)</f>
        <v>7.1116502100179302</v>
      </c>
      <c r="AR5" s="62">
        <f>VLOOKUP($A5,'ADR Raw Data'!$B$6:$BE$43,'ADR Raw Data'!AE$1,FALSE)</f>
        <v>15.7035955845262</v>
      </c>
      <c r="AS5" s="50"/>
      <c r="AT5" s="64">
        <f>VLOOKUP($A5,'RevPAR Raw Data'!$B$6:$BE$43,'RevPAR Raw Data'!G$1,FALSE)</f>
        <v>64.978232613290501</v>
      </c>
      <c r="AU5" s="65">
        <f>VLOOKUP($A5,'RevPAR Raw Data'!$B$6:$BE$43,'RevPAR Raw Data'!H$1,FALSE)</f>
        <v>86.047171078599803</v>
      </c>
      <c r="AV5" s="65">
        <f>VLOOKUP($A5,'RevPAR Raw Data'!$B$6:$BE$43,'RevPAR Raw Data'!I$1,FALSE)</f>
        <v>96.088014315545493</v>
      </c>
      <c r="AW5" s="65">
        <f>VLOOKUP($A5,'RevPAR Raw Data'!$B$6:$BE$43,'RevPAR Raw Data'!J$1,FALSE)</f>
        <v>96.764293119803398</v>
      </c>
      <c r="AX5" s="65">
        <f>VLOOKUP($A5,'RevPAR Raw Data'!$B$6:$BE$43,'RevPAR Raw Data'!K$1,FALSE)</f>
        <v>90.032729403975097</v>
      </c>
      <c r="AY5" s="66">
        <f>VLOOKUP($A5,'RevPAR Raw Data'!$B$6:$BE$43,'RevPAR Raw Data'!L$1,FALSE)</f>
        <v>86.782088106242895</v>
      </c>
      <c r="AZ5" s="65">
        <f>VLOOKUP($A5,'RevPAR Raw Data'!$B$6:$BE$43,'RevPAR Raw Data'!N$1,FALSE)</f>
        <v>100.739898094528</v>
      </c>
      <c r="BA5" s="65">
        <f>VLOOKUP($A5,'RevPAR Raw Data'!$B$6:$BE$43,'RevPAR Raw Data'!O$1,FALSE)</f>
        <v>107.305237607115</v>
      </c>
      <c r="BB5" s="66">
        <f>VLOOKUP($A5,'RevPAR Raw Data'!$B$6:$BE$43,'RevPAR Raw Data'!P$1,FALSE)</f>
        <v>104.02256785082101</v>
      </c>
      <c r="BC5" s="67">
        <f>VLOOKUP($A5,'RevPAR Raw Data'!$B$6:$BE$43,'RevPAR Raw Data'!R$1,FALSE)</f>
        <v>91.707939461836901</v>
      </c>
      <c r="BD5" s="63"/>
      <c r="BE5" s="59">
        <f>VLOOKUP($A5,'RevPAR Raw Data'!$B$6:$BE$43,'RevPAR Raw Data'!T$1,FALSE)</f>
        <v>21.162013754128601</v>
      </c>
      <c r="BF5" s="60">
        <f>VLOOKUP($A5,'RevPAR Raw Data'!$B$6:$BE$43,'RevPAR Raw Data'!U$1,FALSE)</f>
        <v>43.052974828957502</v>
      </c>
      <c r="BG5" s="60">
        <f>VLOOKUP($A5,'RevPAR Raw Data'!$B$6:$BE$43,'RevPAR Raw Data'!V$1,FALSE)</f>
        <v>50.8083520212517</v>
      </c>
      <c r="BH5" s="60">
        <f>VLOOKUP($A5,'RevPAR Raw Data'!$B$6:$BE$43,'RevPAR Raw Data'!W$1,FALSE)</f>
        <v>47.305729584073198</v>
      </c>
      <c r="BI5" s="60">
        <f>VLOOKUP($A5,'RevPAR Raw Data'!$B$6:$BE$43,'RevPAR Raw Data'!X$1,FALSE)</f>
        <v>39.240553120251199</v>
      </c>
      <c r="BJ5" s="61">
        <f>VLOOKUP($A5,'RevPAR Raw Data'!$B$6:$BE$43,'RevPAR Raw Data'!Y$1,FALSE)</f>
        <v>40.951236621222002</v>
      </c>
      <c r="BK5" s="60">
        <f>VLOOKUP($A5,'RevPAR Raw Data'!$B$6:$BE$43,'RevPAR Raw Data'!AA$1,FALSE)</f>
        <v>8.8104646914185096</v>
      </c>
      <c r="BL5" s="60">
        <f>VLOOKUP($A5,'RevPAR Raw Data'!$B$6:$BE$43,'RevPAR Raw Data'!AB$1,FALSE)</f>
        <v>9.0407193911022592</v>
      </c>
      <c r="BM5" s="61">
        <f>VLOOKUP($A5,'RevPAR Raw Data'!$B$6:$BE$43,'RevPAR Raw Data'!AC$1,FALSE)</f>
        <v>8.92910358269482</v>
      </c>
      <c r="BN5" s="62">
        <f>VLOOKUP($A5,'RevPAR Raw Data'!$B$6:$BE$43,'RevPAR Raw Data'!AE$1,FALSE)</f>
        <v>28.690787570650301</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Data'!$B$8:$BE$45,'Occupancy Raw Data'!G$3,FALSE)</f>
        <v>61.1241407197735</v>
      </c>
      <c r="C7" s="60">
        <f>VLOOKUP($A7,'Occupancy Raw Data'!$B$8:$BE$45,'Occupancy Raw Data'!H$3,FALSE)</f>
        <v>77.559419508469205</v>
      </c>
      <c r="D7" s="60">
        <f>VLOOKUP($A7,'Occupancy Raw Data'!$B$8:$BE$45,'Occupancy Raw Data'!I$3,FALSE)</f>
        <v>85.873208428808894</v>
      </c>
      <c r="E7" s="60">
        <f>VLOOKUP($A7,'Occupancy Raw Data'!$B$8:$BE$45,'Occupancy Raw Data'!J$3,FALSE)</f>
        <v>83.200790762456705</v>
      </c>
      <c r="F7" s="60">
        <f>VLOOKUP($A7,'Occupancy Raw Data'!$B$8:$BE$45,'Occupancy Raw Data'!K$3,FALSE)</f>
        <v>73.169789279777106</v>
      </c>
      <c r="G7" s="61">
        <f>VLOOKUP($A7,'Occupancy Raw Data'!$B$8:$BE$45,'Occupancy Raw Data'!L$3,FALSE)</f>
        <v>76.185469739857098</v>
      </c>
      <c r="H7" s="60">
        <f>VLOOKUP($A7,'Occupancy Raw Data'!$B$8:$BE$45,'Occupancy Raw Data'!N$3,FALSE)</f>
        <v>72.504829941142106</v>
      </c>
      <c r="I7" s="60">
        <f>VLOOKUP($A7,'Occupancy Raw Data'!$B$8:$BE$45,'Occupancy Raw Data'!O$3,FALSE)</f>
        <v>76.701262524149698</v>
      </c>
      <c r="J7" s="61">
        <f>VLOOKUP($A7,'Occupancy Raw Data'!$B$8:$BE$45,'Occupancy Raw Data'!P$3,FALSE)</f>
        <v>74.603046232645895</v>
      </c>
      <c r="K7" s="62">
        <f>VLOOKUP($A7,'Occupancy Raw Data'!$B$8:$BE$45,'Occupancy Raw Data'!R$3,FALSE)</f>
        <v>75.733348737796703</v>
      </c>
      <c r="L7" s="63"/>
      <c r="M7" s="59">
        <f>VLOOKUP($A7,'Occupancy Raw Data'!$B$8:$BE$45,'Occupancy Raw Data'!T$3,FALSE)</f>
        <v>30.8267960955442</v>
      </c>
      <c r="N7" s="60">
        <f>VLOOKUP($A7,'Occupancy Raw Data'!$B$8:$BE$45,'Occupancy Raw Data'!U$3,FALSE)</f>
        <v>52.501727053845201</v>
      </c>
      <c r="O7" s="60">
        <f>VLOOKUP($A7,'Occupancy Raw Data'!$B$8:$BE$45,'Occupancy Raw Data'!V$3,FALSE)</f>
        <v>58.420149551897701</v>
      </c>
      <c r="P7" s="60">
        <f>VLOOKUP($A7,'Occupancy Raw Data'!$B$8:$BE$45,'Occupancy Raw Data'!W$3,FALSE)</f>
        <v>52.919715186522197</v>
      </c>
      <c r="Q7" s="60">
        <f>VLOOKUP($A7,'Occupancy Raw Data'!$B$8:$BE$45,'Occupancy Raw Data'!X$3,FALSE)</f>
        <v>38.161866994494403</v>
      </c>
      <c r="R7" s="61">
        <f>VLOOKUP($A7,'Occupancy Raw Data'!$B$8:$BE$45,'Occupancy Raw Data'!Y$3,FALSE)</f>
        <v>46.989313285240797</v>
      </c>
      <c r="S7" s="60">
        <f>VLOOKUP($A7,'Occupancy Raw Data'!$B$8:$BE$45,'Occupancy Raw Data'!AA$3,FALSE)</f>
        <v>16.916502592134599</v>
      </c>
      <c r="T7" s="60">
        <f>VLOOKUP($A7,'Occupancy Raw Data'!$B$8:$BE$45,'Occupancy Raw Data'!AB$3,FALSE)</f>
        <v>16.944299293019501</v>
      </c>
      <c r="U7" s="61">
        <f>VLOOKUP($A7,'Occupancy Raw Data'!$B$8:$BE$45,'Occupancy Raw Data'!AC$3,FALSE)</f>
        <v>16.930790184072499</v>
      </c>
      <c r="V7" s="62">
        <f>VLOOKUP($A7,'Occupancy Raw Data'!$B$8:$BE$45,'Occupancy Raw Data'!AE$3,FALSE)</f>
        <v>37.072110165396303</v>
      </c>
      <c r="W7" s="63"/>
      <c r="X7" s="64">
        <f>VLOOKUP($A7,'ADR Raw Data'!$B$6:$BE$43,'ADR Raw Data'!G$1,FALSE)</f>
        <v>179.11967907441701</v>
      </c>
      <c r="Y7" s="65">
        <f>VLOOKUP($A7,'ADR Raw Data'!$B$6:$BE$43,'ADR Raw Data'!H$1,FALSE)</f>
        <v>206.94038198628201</v>
      </c>
      <c r="Z7" s="65">
        <f>VLOOKUP($A7,'ADR Raw Data'!$B$6:$BE$43,'ADR Raw Data'!I$1,FALSE)</f>
        <v>223.63061131806899</v>
      </c>
      <c r="AA7" s="65">
        <f>VLOOKUP($A7,'ADR Raw Data'!$B$6:$BE$43,'ADR Raw Data'!J$1,FALSE)</f>
        <v>219.64318403715299</v>
      </c>
      <c r="AB7" s="65">
        <f>VLOOKUP($A7,'ADR Raw Data'!$B$6:$BE$43,'ADR Raw Data'!K$1,FALSE)</f>
        <v>195.56718041927101</v>
      </c>
      <c r="AC7" s="66">
        <f>VLOOKUP($A7,'ADR Raw Data'!$B$6:$BE$43,'ADR Raw Data'!L$1,FALSE)</f>
        <v>206.82864255805899</v>
      </c>
      <c r="AD7" s="65">
        <f>VLOOKUP($A7,'ADR Raw Data'!$B$6:$BE$43,'ADR Raw Data'!N$1,FALSE)</f>
        <v>170.87155316221899</v>
      </c>
      <c r="AE7" s="65">
        <f>VLOOKUP($A7,'ADR Raw Data'!$B$6:$BE$43,'ADR Raw Data'!O$1,FALSE)</f>
        <v>167.62524444392301</v>
      </c>
      <c r="AF7" s="66">
        <f>VLOOKUP($A7,'ADR Raw Data'!$B$6:$BE$43,'ADR Raw Data'!P$1,FALSE)</f>
        <v>169.20274746452699</v>
      </c>
      <c r="AG7" s="67">
        <f>VLOOKUP($A7,'ADR Raw Data'!$B$6:$BE$43,'ADR Raw Data'!R$1,FALSE)</f>
        <v>196.23883186797701</v>
      </c>
      <c r="AH7" s="63"/>
      <c r="AI7" s="59">
        <f>VLOOKUP($A7,'ADR Raw Data'!$B$6:$BE$43,'ADR Raw Data'!T$1,FALSE)</f>
        <v>28.456419583692899</v>
      </c>
      <c r="AJ7" s="60">
        <f>VLOOKUP($A7,'ADR Raw Data'!$B$6:$BE$43,'ADR Raw Data'!U$1,FALSE)</f>
        <v>36.589373422785997</v>
      </c>
      <c r="AK7" s="60">
        <f>VLOOKUP($A7,'ADR Raw Data'!$B$6:$BE$43,'ADR Raw Data'!V$1,FALSE)</f>
        <v>44.118757466183297</v>
      </c>
      <c r="AL7" s="60">
        <f>VLOOKUP($A7,'ADR Raw Data'!$B$6:$BE$43,'ADR Raw Data'!W$1,FALSE)</f>
        <v>46.231359966370299</v>
      </c>
      <c r="AM7" s="60">
        <f>VLOOKUP($A7,'ADR Raw Data'!$B$6:$BE$43,'ADR Raw Data'!X$1,FALSE)</f>
        <v>40.4599282951269</v>
      </c>
      <c r="AN7" s="61">
        <f>VLOOKUP($A7,'ADR Raw Data'!$B$6:$BE$43,'ADR Raw Data'!Y$1,FALSE)</f>
        <v>40.3983692911346</v>
      </c>
      <c r="AO7" s="60">
        <f>VLOOKUP($A7,'ADR Raw Data'!$B$6:$BE$43,'ADR Raw Data'!AA$1,FALSE)</f>
        <v>25.7512910196874</v>
      </c>
      <c r="AP7" s="60">
        <f>VLOOKUP($A7,'ADR Raw Data'!$B$6:$BE$43,'ADR Raw Data'!AB$1,FALSE)</f>
        <v>23.903613355369899</v>
      </c>
      <c r="AQ7" s="61">
        <f>VLOOKUP($A7,'ADR Raw Data'!$B$6:$BE$43,'ADR Raw Data'!AC$1,FALSE)</f>
        <v>24.803458052040799</v>
      </c>
      <c r="AR7" s="62">
        <f>VLOOKUP($A7,'ADR Raw Data'!$B$6:$BE$43,'ADR Raw Data'!AE$1,FALSE)</f>
        <v>36.806979727313902</v>
      </c>
      <c r="AS7" s="50"/>
      <c r="AT7" s="64">
        <f>VLOOKUP($A7,'RevPAR Raw Data'!$B$6:$BE$43,'RevPAR Raw Data'!G$1,FALSE)</f>
        <v>109.48536469425299</v>
      </c>
      <c r="AU7" s="65">
        <f>VLOOKUP($A7,'RevPAR Raw Data'!$B$6:$BE$43,'RevPAR Raw Data'!H$1,FALSE)</f>
        <v>160.50175899716899</v>
      </c>
      <c r="AV7" s="65">
        <f>VLOOKUP($A7,'RevPAR Raw Data'!$B$6:$BE$43,'RevPAR Raw Data'!I$1,FALSE)</f>
        <v>192.03878096778499</v>
      </c>
      <c r="AW7" s="65">
        <f>VLOOKUP($A7,'RevPAR Raw Data'!$B$6:$BE$43,'RevPAR Raw Data'!J$1,FALSE)</f>
        <v>182.74486597474899</v>
      </c>
      <c r="AX7" s="65">
        <f>VLOOKUP($A7,'RevPAR Raw Data'!$B$6:$BE$43,'RevPAR Raw Data'!K$1,FALSE)</f>
        <v>143.09609381318199</v>
      </c>
      <c r="AY7" s="66">
        <f>VLOOKUP($A7,'RevPAR Raw Data'!$B$6:$BE$43,'RevPAR Raw Data'!L$1,FALSE)</f>
        <v>157.57337288942799</v>
      </c>
      <c r="AZ7" s="65">
        <f>VLOOKUP($A7,'RevPAR Raw Data'!$B$6:$BE$43,'RevPAR Raw Data'!N$1,FALSE)</f>
        <v>123.89012903805499</v>
      </c>
      <c r="BA7" s="65">
        <f>VLOOKUP($A7,'RevPAR Raw Data'!$B$6:$BE$43,'RevPAR Raw Data'!O$1,FALSE)</f>
        <v>128.57067879768101</v>
      </c>
      <c r="BB7" s="66">
        <f>VLOOKUP($A7,'RevPAR Raw Data'!$B$6:$BE$43,'RevPAR Raw Data'!P$1,FALSE)</f>
        <v>126.230403917868</v>
      </c>
      <c r="BC7" s="67">
        <f>VLOOKUP($A7,'RevPAR Raw Data'!$B$6:$BE$43,'RevPAR Raw Data'!R$1,FALSE)</f>
        <v>148.618238897553</v>
      </c>
      <c r="BD7" s="63"/>
      <c r="BE7" s="59">
        <f>VLOOKUP($A7,'RevPAR Raw Data'!$B$6:$BE$43,'RevPAR Raw Data'!T$1,FALSE)</f>
        <v>68.055418120394606</v>
      </c>
      <c r="BF7" s="60">
        <f>VLOOKUP($A7,'RevPAR Raw Data'!$B$6:$BE$43,'RevPAR Raw Data'!U$1,FALSE)</f>
        <v>108.30115344177401</v>
      </c>
      <c r="BG7" s="60">
        <f>VLOOKUP($A7,'RevPAR Raw Data'!$B$6:$BE$43,'RevPAR Raw Data'!V$1,FALSE)</f>
        <v>128.31315111026399</v>
      </c>
      <c r="BH7" s="60">
        <f>VLOOKUP($A7,'RevPAR Raw Data'!$B$6:$BE$43,'RevPAR Raw Data'!W$1,FALSE)</f>
        <v>123.616579173951</v>
      </c>
      <c r="BI7" s="60">
        <f>VLOOKUP($A7,'RevPAR Raw Data'!$B$6:$BE$43,'RevPAR Raw Data'!X$1,FALSE)</f>
        <v>94.062059311675497</v>
      </c>
      <c r="BJ7" s="61">
        <f>VLOOKUP($A7,'RevPAR Raw Data'!$B$6:$BE$43,'RevPAR Raw Data'!Y$1,FALSE)</f>
        <v>106.37059888471499</v>
      </c>
      <c r="BK7" s="60">
        <f>VLOOKUP($A7,'RevPAR Raw Data'!$B$6:$BE$43,'RevPAR Raw Data'!AA$1,FALSE)</f>
        <v>47.024011424675699</v>
      </c>
      <c r="BL7" s="60">
        <f>VLOOKUP($A7,'RevPAR Raw Data'!$B$6:$BE$43,'RevPAR Raw Data'!AB$1,FALSE)</f>
        <v>44.898212437169597</v>
      </c>
      <c r="BM7" s="61">
        <f>VLOOKUP($A7,'RevPAR Raw Data'!$B$6:$BE$43,'RevPAR Raw Data'!AC$1,FALSE)</f>
        <v>45.933669677298802</v>
      </c>
      <c r="BN7" s="62">
        <f>VLOOKUP($A7,'RevPAR Raw Data'!$B$6:$BE$43,'RevPAR Raw Data'!AE$1,FALSE)</f>
        <v>87.524213965775104</v>
      </c>
    </row>
    <row r="8" spans="1:66" x14ac:dyDescent="0.35">
      <c r="A8" s="76" t="s">
        <v>89</v>
      </c>
      <c r="B8" s="59">
        <f>VLOOKUP($A8,'Occupancy Raw Data'!$B$8:$BE$45,'Occupancy Raw Data'!G$3,FALSE)</f>
        <v>66.230777277957898</v>
      </c>
      <c r="C8" s="60">
        <f>VLOOKUP($A8,'Occupancy Raw Data'!$B$8:$BE$45,'Occupancy Raw Data'!H$3,FALSE)</f>
        <v>89.172507584475298</v>
      </c>
      <c r="D8" s="60">
        <f>VLOOKUP($A8,'Occupancy Raw Data'!$B$8:$BE$45,'Occupancy Raw Data'!I$3,FALSE)</f>
        <v>96.0037660843184</v>
      </c>
      <c r="E8" s="60">
        <f>VLOOKUP($A8,'Occupancy Raw Data'!$B$8:$BE$45,'Occupancy Raw Data'!J$3,FALSE)</f>
        <v>95.009938278062506</v>
      </c>
      <c r="F8" s="60">
        <f>VLOOKUP($A8,'Occupancy Raw Data'!$B$8:$BE$45,'Occupancy Raw Data'!K$3,FALSE)</f>
        <v>83.240924782926996</v>
      </c>
      <c r="G8" s="61">
        <f>VLOOKUP($A8,'Occupancy Raw Data'!$B$8:$BE$45,'Occupancy Raw Data'!L$3,FALSE)</f>
        <v>85.931582801548203</v>
      </c>
      <c r="H8" s="60">
        <f>VLOOKUP($A8,'Occupancy Raw Data'!$B$8:$BE$45,'Occupancy Raw Data'!N$3,FALSE)</f>
        <v>72.842347525891796</v>
      </c>
      <c r="I8" s="60">
        <f>VLOOKUP($A8,'Occupancy Raw Data'!$B$8:$BE$45,'Occupancy Raw Data'!O$3,FALSE)</f>
        <v>69.379642221989698</v>
      </c>
      <c r="J8" s="61">
        <f>VLOOKUP($A8,'Occupancy Raw Data'!$B$8:$BE$45,'Occupancy Raw Data'!P$3,FALSE)</f>
        <v>71.110994873940697</v>
      </c>
      <c r="K8" s="62">
        <f>VLOOKUP($A8,'Occupancy Raw Data'!$B$8:$BE$45,'Occupancy Raw Data'!R$3,FALSE)</f>
        <v>81.697129107946097</v>
      </c>
      <c r="L8" s="63"/>
      <c r="M8" s="59">
        <f>VLOOKUP($A8,'Occupancy Raw Data'!$B$8:$BE$45,'Occupancy Raw Data'!T$3,FALSE)</f>
        <v>66.852917569657606</v>
      </c>
      <c r="N8" s="60">
        <f>VLOOKUP($A8,'Occupancy Raw Data'!$B$8:$BE$45,'Occupancy Raw Data'!U$3,FALSE)</f>
        <v>98.247049038785704</v>
      </c>
      <c r="O8" s="60">
        <f>VLOOKUP($A8,'Occupancy Raw Data'!$B$8:$BE$45,'Occupancy Raw Data'!V$3,FALSE)</f>
        <v>91.183297055075599</v>
      </c>
      <c r="P8" s="60">
        <f>VLOOKUP($A8,'Occupancy Raw Data'!$B$8:$BE$45,'Occupancy Raw Data'!W$3,FALSE)</f>
        <v>80.637552440453803</v>
      </c>
      <c r="Q8" s="60">
        <f>VLOOKUP($A8,'Occupancy Raw Data'!$B$8:$BE$45,'Occupancy Raw Data'!X$3,FALSE)</f>
        <v>64.890827416688794</v>
      </c>
      <c r="R8" s="61">
        <f>VLOOKUP($A8,'Occupancy Raw Data'!$B$8:$BE$45,'Occupancy Raw Data'!Y$3,FALSE)</f>
        <v>80.551585138395197</v>
      </c>
      <c r="S8" s="60">
        <f>VLOOKUP($A8,'Occupancy Raw Data'!$B$8:$BE$45,'Occupancy Raw Data'!AA$3,FALSE)</f>
        <v>32.566812926814499</v>
      </c>
      <c r="T8" s="60">
        <f>VLOOKUP($A8,'Occupancy Raw Data'!$B$8:$BE$45,'Occupancy Raw Data'!AB$3,FALSE)</f>
        <v>25.027094806996601</v>
      </c>
      <c r="U8" s="61">
        <f>VLOOKUP($A8,'Occupancy Raw Data'!$B$8:$BE$45,'Occupancy Raw Data'!AC$3,FALSE)</f>
        <v>28.778383132620299</v>
      </c>
      <c r="V8" s="62">
        <f>VLOOKUP($A8,'Occupancy Raw Data'!$B$8:$BE$45,'Occupancy Raw Data'!AE$3,FALSE)</f>
        <v>64.140416663345604</v>
      </c>
      <c r="W8" s="63"/>
      <c r="X8" s="64">
        <f>VLOOKUP($A8,'ADR Raw Data'!$B$6:$BE$43,'ADR Raw Data'!G$1,FALSE)</f>
        <v>200.284697520138</v>
      </c>
      <c r="Y8" s="65">
        <f>VLOOKUP($A8,'ADR Raw Data'!$B$6:$BE$43,'ADR Raw Data'!H$1,FALSE)</f>
        <v>228.24614852182</v>
      </c>
      <c r="Z8" s="65">
        <f>VLOOKUP($A8,'ADR Raw Data'!$B$6:$BE$43,'ADR Raw Data'!I$1,FALSE)</f>
        <v>239.01774218154</v>
      </c>
      <c r="AA8" s="65">
        <f>VLOOKUP($A8,'ADR Raw Data'!$B$6:$BE$43,'ADR Raw Data'!J$1,FALSE)</f>
        <v>237.15876018498099</v>
      </c>
      <c r="AB8" s="65">
        <f>VLOOKUP($A8,'ADR Raw Data'!$B$6:$BE$43,'ADR Raw Data'!K$1,FALSE)</f>
        <v>211.85489003393201</v>
      </c>
      <c r="AC8" s="66">
        <f>VLOOKUP($A8,'ADR Raw Data'!$B$6:$BE$43,'ADR Raw Data'!L$1,FALSE)</f>
        <v>225.13802025760199</v>
      </c>
      <c r="AD8" s="65">
        <f>VLOOKUP($A8,'ADR Raw Data'!$B$6:$BE$43,'ADR Raw Data'!N$1,FALSE)</f>
        <v>163.07747091770699</v>
      </c>
      <c r="AE8" s="65">
        <f>VLOOKUP($A8,'ADR Raw Data'!$B$6:$BE$43,'ADR Raw Data'!O$1,FALSE)</f>
        <v>152.01102080820201</v>
      </c>
      <c r="AF8" s="66">
        <f>VLOOKUP($A8,'ADR Raw Data'!$B$6:$BE$43,'ADR Raw Data'!P$1,FALSE)</f>
        <v>157.67896432511901</v>
      </c>
      <c r="AG8" s="67">
        <f>VLOOKUP($A8,'ADR Raw Data'!$B$6:$BE$43,'ADR Raw Data'!R$1,FALSE)</f>
        <v>208.36148885962001</v>
      </c>
      <c r="AH8" s="63"/>
      <c r="AI8" s="59">
        <f>VLOOKUP($A8,'ADR Raw Data'!$B$6:$BE$43,'ADR Raw Data'!T$1,FALSE)</f>
        <v>38.888850588516299</v>
      </c>
      <c r="AJ8" s="60">
        <f>VLOOKUP($A8,'ADR Raw Data'!$B$6:$BE$43,'ADR Raw Data'!U$1,FALSE)</f>
        <v>38.977822723442003</v>
      </c>
      <c r="AK8" s="60">
        <f>VLOOKUP($A8,'ADR Raw Data'!$B$6:$BE$43,'ADR Raw Data'!V$1,FALSE)</f>
        <v>40.865503969172302</v>
      </c>
      <c r="AL8" s="60">
        <f>VLOOKUP($A8,'ADR Raw Data'!$B$6:$BE$43,'ADR Raw Data'!W$1,FALSE)</f>
        <v>39.572029311174902</v>
      </c>
      <c r="AM8" s="60">
        <f>VLOOKUP($A8,'ADR Raw Data'!$B$6:$BE$43,'ADR Raw Data'!X$1,FALSE)</f>
        <v>40.215270420113697</v>
      </c>
      <c r="AN8" s="61">
        <f>VLOOKUP($A8,'ADR Raw Data'!$B$6:$BE$43,'ADR Raw Data'!Y$1,FALSE)</f>
        <v>40.264054518989198</v>
      </c>
      <c r="AO8" s="60">
        <f>VLOOKUP($A8,'ADR Raw Data'!$B$6:$BE$43,'ADR Raw Data'!AA$1,FALSE)</f>
        <v>35.1064378416662</v>
      </c>
      <c r="AP8" s="60">
        <f>VLOOKUP($A8,'ADR Raw Data'!$B$6:$BE$43,'ADR Raw Data'!AB$1,FALSE)</f>
        <v>26.325113101878902</v>
      </c>
      <c r="AQ8" s="61">
        <f>VLOOKUP($A8,'ADR Raw Data'!$B$6:$BE$43,'ADR Raw Data'!AC$1,FALSE)</f>
        <v>30.835282956515201</v>
      </c>
      <c r="AR8" s="62">
        <f>VLOOKUP($A8,'ADR Raw Data'!$B$6:$BE$43,'ADR Raw Data'!AE$1,FALSE)</f>
        <v>40.943748414331303</v>
      </c>
      <c r="AS8" s="50"/>
      <c r="AT8" s="64">
        <f>VLOOKUP($A8,'RevPAR Raw Data'!$B$6:$BE$43,'RevPAR Raw Data'!G$1,FALSE)</f>
        <v>132.65011193639501</v>
      </c>
      <c r="AU8" s="65">
        <f>VLOOKUP($A8,'RevPAR Raw Data'!$B$6:$BE$43,'RevPAR Raw Data'!H$1,FALSE)</f>
        <v>203.532814101893</v>
      </c>
      <c r="AV8" s="65">
        <f>VLOOKUP($A8,'RevPAR Raw Data'!$B$6:$BE$43,'RevPAR Raw Data'!I$1,FALSE)</f>
        <v>229.46603410398501</v>
      </c>
      <c r="AW8" s="65">
        <f>VLOOKUP($A8,'RevPAR Raw Data'!$B$6:$BE$43,'RevPAR Raw Data'!J$1,FALSE)</f>
        <v>225.324391672769</v>
      </c>
      <c r="AX8" s="65">
        <f>VLOOKUP($A8,'RevPAR Raw Data'!$B$6:$BE$43,'RevPAR Raw Data'!K$1,FALSE)</f>
        <v>176.349969662098</v>
      </c>
      <c r="AY8" s="66">
        <f>VLOOKUP($A8,'RevPAR Raw Data'!$B$6:$BE$43,'RevPAR Raw Data'!L$1,FALSE)</f>
        <v>193.46466429542801</v>
      </c>
      <c r="AZ8" s="65">
        <f>VLOOKUP($A8,'RevPAR Raw Data'!$B$6:$BE$43,'RevPAR Raw Data'!N$1,FALSE)</f>
        <v>118.789458102311</v>
      </c>
      <c r="BA8" s="65">
        <f>VLOOKUP($A8,'RevPAR Raw Data'!$B$6:$BE$43,'RevPAR Raw Data'!O$1,FALSE)</f>
        <v>105.46470237472499</v>
      </c>
      <c r="BB8" s="66">
        <f>VLOOKUP($A8,'RevPAR Raw Data'!$B$6:$BE$43,'RevPAR Raw Data'!P$1,FALSE)</f>
        <v>112.127080238518</v>
      </c>
      <c r="BC8" s="67">
        <f>VLOOKUP($A8,'RevPAR Raw Data'!$B$6:$BE$43,'RevPAR Raw Data'!R$1,FALSE)</f>
        <v>170.225354564882</v>
      </c>
      <c r="BD8" s="63"/>
      <c r="BE8" s="59">
        <f>VLOOKUP($A8,'RevPAR Raw Data'!$B$6:$BE$43,'RevPAR Raw Data'!T$1,FALSE)</f>
        <v>131.740099385902</v>
      </c>
      <c r="BF8" s="60">
        <f>VLOOKUP($A8,'RevPAR Raw Data'!$B$6:$BE$43,'RevPAR Raw Data'!U$1,FALSE)</f>
        <v>175.51943236757799</v>
      </c>
      <c r="BG8" s="60">
        <f>VLOOKUP($A8,'RevPAR Raw Data'!$B$6:$BE$43,'RevPAR Raw Data'!V$1,FALSE)</f>
        <v>169.31131490151199</v>
      </c>
      <c r="BH8" s="60">
        <f>VLOOKUP($A8,'RevPAR Raw Data'!$B$6:$BE$43,'RevPAR Raw Data'!W$1,FALSE)</f>
        <v>152.119497639179</v>
      </c>
      <c r="BI8" s="60">
        <f>VLOOKUP($A8,'RevPAR Raw Data'!$B$6:$BE$43,'RevPAR Raw Data'!X$1,FALSE)</f>
        <v>131.20211956027299</v>
      </c>
      <c r="BJ8" s="61">
        <f>VLOOKUP($A8,'RevPAR Raw Data'!$B$6:$BE$43,'RevPAR Raw Data'!Y$1,FALSE)</f>
        <v>153.248973813417</v>
      </c>
      <c r="BK8" s="60">
        <f>VLOOKUP($A8,'RevPAR Raw Data'!$B$6:$BE$43,'RevPAR Raw Data'!AA$1,FALSE)</f>
        <v>79.106298705644605</v>
      </c>
      <c r="BL8" s="60">
        <f>VLOOKUP($A8,'RevPAR Raw Data'!$B$6:$BE$43,'RevPAR Raw Data'!AB$1,FALSE)</f>
        <v>57.940618922931897</v>
      </c>
      <c r="BM8" s="61">
        <f>VLOOKUP($A8,'RevPAR Raw Data'!$B$6:$BE$43,'RevPAR Raw Data'!AC$1,FALSE)</f>
        <v>68.487561958389094</v>
      </c>
      <c r="BN8" s="62">
        <f>VLOOKUP($A8,'RevPAR Raw Data'!$B$6:$BE$43,'RevPAR Raw Data'!AE$1,FALSE)</f>
        <v>131.345655908221</v>
      </c>
    </row>
    <row r="9" spans="1:66" x14ac:dyDescent="0.35">
      <c r="A9" s="76" t="s">
        <v>90</v>
      </c>
      <c r="B9" s="59">
        <f>VLOOKUP($A9,'Occupancy Raw Data'!$B$8:$BE$45,'Occupancy Raw Data'!G$3,FALSE)</f>
        <v>77.776450919512698</v>
      </c>
      <c r="C9" s="60">
        <f>VLOOKUP($A9,'Occupancy Raw Data'!$B$8:$BE$45,'Occupancy Raw Data'!H$3,FALSE)</f>
        <v>87.819441127298703</v>
      </c>
      <c r="D9" s="60">
        <f>VLOOKUP($A9,'Occupancy Raw Data'!$B$8:$BE$45,'Occupancy Raw Data'!I$3,FALSE)</f>
        <v>92.357296393599199</v>
      </c>
      <c r="E9" s="60">
        <f>VLOOKUP($A9,'Occupancy Raw Data'!$B$8:$BE$45,'Occupancy Raw Data'!J$3,FALSE)</f>
        <v>88.094100788153796</v>
      </c>
      <c r="F9" s="60">
        <f>VLOOKUP($A9,'Occupancy Raw Data'!$B$8:$BE$45,'Occupancy Raw Data'!K$3,FALSE)</f>
        <v>72.629567709577202</v>
      </c>
      <c r="G9" s="61">
        <f>VLOOKUP($A9,'Occupancy Raw Data'!$B$8:$BE$45,'Occupancy Raw Data'!L$3,FALSE)</f>
        <v>83.735371387628305</v>
      </c>
      <c r="H9" s="60">
        <f>VLOOKUP($A9,'Occupancy Raw Data'!$B$8:$BE$45,'Occupancy Raw Data'!N$3,FALSE)</f>
        <v>73.155003582517296</v>
      </c>
      <c r="I9" s="60">
        <f>VLOOKUP($A9,'Occupancy Raw Data'!$B$8:$BE$45,'Occupancy Raw Data'!O$3,FALSE)</f>
        <v>80.941007881537999</v>
      </c>
      <c r="J9" s="61">
        <f>VLOOKUP($A9,'Occupancy Raw Data'!$B$8:$BE$45,'Occupancy Raw Data'!P$3,FALSE)</f>
        <v>77.048005732027704</v>
      </c>
      <c r="K9" s="62">
        <f>VLOOKUP($A9,'Occupancy Raw Data'!$B$8:$BE$45,'Occupancy Raw Data'!R$3,FALSE)</f>
        <v>81.824695486028105</v>
      </c>
      <c r="L9" s="63"/>
      <c r="M9" s="59">
        <f>VLOOKUP($A9,'Occupancy Raw Data'!$B$8:$BE$45,'Occupancy Raw Data'!T$3,FALSE)</f>
        <v>28.389418081321502</v>
      </c>
      <c r="N9" s="60">
        <f>VLOOKUP($A9,'Occupancy Raw Data'!$B$8:$BE$45,'Occupancy Raw Data'!U$3,FALSE)</f>
        <v>34.613028310527298</v>
      </c>
      <c r="O9" s="60">
        <f>VLOOKUP($A9,'Occupancy Raw Data'!$B$8:$BE$45,'Occupancy Raw Data'!V$3,FALSE)</f>
        <v>39.192992120378797</v>
      </c>
      <c r="P9" s="60">
        <f>VLOOKUP($A9,'Occupancy Raw Data'!$B$8:$BE$45,'Occupancy Raw Data'!W$3,FALSE)</f>
        <v>40.156645621360802</v>
      </c>
      <c r="Q9" s="60">
        <f>VLOOKUP($A9,'Occupancy Raw Data'!$B$8:$BE$45,'Occupancy Raw Data'!X$3,FALSE)</f>
        <v>37.251941540834203</v>
      </c>
      <c r="R9" s="61">
        <f>VLOOKUP($A9,'Occupancy Raw Data'!$B$8:$BE$45,'Occupancy Raw Data'!Y$3,FALSE)</f>
        <v>35.9605452410552</v>
      </c>
      <c r="S9" s="60">
        <f>VLOOKUP($A9,'Occupancy Raw Data'!$B$8:$BE$45,'Occupancy Raw Data'!AA$3,FALSE)</f>
        <v>16.545823293242901</v>
      </c>
      <c r="T9" s="60">
        <f>VLOOKUP($A9,'Occupancy Raw Data'!$B$8:$BE$45,'Occupancy Raw Data'!AB$3,FALSE)</f>
        <v>18.7173099799871</v>
      </c>
      <c r="U9" s="61">
        <f>VLOOKUP($A9,'Occupancy Raw Data'!$B$8:$BE$45,'Occupancy Raw Data'!AC$3,FALSE)</f>
        <v>17.6764254289699</v>
      </c>
      <c r="V9" s="62">
        <f>VLOOKUP($A9,'Occupancy Raw Data'!$B$8:$BE$45,'Occupancy Raw Data'!AE$3,FALSE)</f>
        <v>30.505210522019599</v>
      </c>
      <c r="W9" s="63"/>
      <c r="X9" s="64">
        <f>VLOOKUP($A9,'ADR Raw Data'!$B$6:$BE$43,'ADR Raw Data'!G$1,FALSE)</f>
        <v>172.27709964685999</v>
      </c>
      <c r="Y9" s="65">
        <f>VLOOKUP($A9,'ADR Raw Data'!$B$6:$BE$43,'ADR Raw Data'!H$1,FALSE)</f>
        <v>186.01931737829699</v>
      </c>
      <c r="Z9" s="65">
        <f>VLOOKUP($A9,'ADR Raw Data'!$B$6:$BE$43,'ADR Raw Data'!I$1,FALSE)</f>
        <v>188.45227049392199</v>
      </c>
      <c r="AA9" s="65">
        <f>VLOOKUP($A9,'ADR Raw Data'!$B$6:$BE$43,'ADR Raw Data'!J$1,FALSE)</f>
        <v>186.69729971533101</v>
      </c>
      <c r="AB9" s="65">
        <f>VLOOKUP($A9,'ADR Raw Data'!$B$6:$BE$43,'ADR Raw Data'!K$1,FALSE)</f>
        <v>158.182538638605</v>
      </c>
      <c r="AC9" s="66">
        <f>VLOOKUP($A9,'ADR Raw Data'!$B$6:$BE$43,'ADR Raw Data'!L$1,FALSE)</f>
        <v>179.316852538505</v>
      </c>
      <c r="AD9" s="65">
        <f>VLOOKUP($A9,'ADR Raw Data'!$B$6:$BE$43,'ADR Raw Data'!N$1,FALSE)</f>
        <v>141.150432582435</v>
      </c>
      <c r="AE9" s="65">
        <f>VLOOKUP($A9,'ADR Raw Data'!$B$6:$BE$43,'ADR Raw Data'!O$1,FALSE)</f>
        <v>139.450717025671</v>
      </c>
      <c r="AF9" s="66">
        <f>VLOOKUP($A9,'ADR Raw Data'!$B$6:$BE$43,'ADR Raw Data'!P$1,FALSE)</f>
        <v>140.25763406695501</v>
      </c>
      <c r="AG9" s="67">
        <f>VLOOKUP($A9,'ADR Raw Data'!$B$6:$BE$43,'ADR Raw Data'!R$1,FALSE)</f>
        <v>168.80855141356</v>
      </c>
      <c r="AH9" s="63"/>
      <c r="AI9" s="59">
        <f>VLOOKUP($A9,'ADR Raw Data'!$B$6:$BE$43,'ADR Raw Data'!T$1,FALSE)</f>
        <v>18.8534728472811</v>
      </c>
      <c r="AJ9" s="60">
        <f>VLOOKUP($A9,'ADR Raw Data'!$B$6:$BE$43,'ADR Raw Data'!U$1,FALSE)</f>
        <v>18.207645933128301</v>
      </c>
      <c r="AK9" s="60">
        <f>VLOOKUP($A9,'ADR Raw Data'!$B$6:$BE$43,'ADR Raw Data'!V$1,FALSE)</f>
        <v>18.759565050380299</v>
      </c>
      <c r="AL9" s="60">
        <f>VLOOKUP($A9,'ADR Raw Data'!$B$6:$BE$43,'ADR Raw Data'!W$1,FALSE)</f>
        <v>24.5404525149272</v>
      </c>
      <c r="AM9" s="60">
        <f>VLOOKUP($A9,'ADR Raw Data'!$B$6:$BE$43,'ADR Raw Data'!X$1,FALSE)</f>
        <v>24.632662971155899</v>
      </c>
      <c r="AN9" s="61">
        <f>VLOOKUP($A9,'ADR Raw Data'!$B$6:$BE$43,'ADR Raw Data'!Y$1,FALSE)</f>
        <v>20.790089433195401</v>
      </c>
      <c r="AO9" s="60">
        <f>VLOOKUP($A9,'ADR Raw Data'!$B$6:$BE$43,'ADR Raw Data'!AA$1,FALSE)</f>
        <v>21.809225119698699</v>
      </c>
      <c r="AP9" s="60">
        <f>VLOOKUP($A9,'ADR Raw Data'!$B$6:$BE$43,'ADR Raw Data'!AB$1,FALSE)</f>
        <v>18.4721509967472</v>
      </c>
      <c r="AQ9" s="61">
        <f>VLOOKUP($A9,'ADR Raw Data'!$B$6:$BE$43,'ADR Raw Data'!AC$1,FALSE)</f>
        <v>20.052009757026401</v>
      </c>
      <c r="AR9" s="62">
        <f>VLOOKUP($A9,'ADR Raw Data'!$B$6:$BE$43,'ADR Raw Data'!AE$1,FALSE)</f>
        <v>21.429075656095499</v>
      </c>
      <c r="AS9" s="50"/>
      <c r="AT9" s="64">
        <f>VLOOKUP($A9,'RevPAR Raw Data'!$B$6:$BE$43,'RevPAR Raw Data'!G$1,FALSE)</f>
        <v>133.99101385239999</v>
      </c>
      <c r="AU9" s="65">
        <f>VLOOKUP($A9,'RevPAR Raw Data'!$B$6:$BE$43,'RevPAR Raw Data'!H$1,FALSE)</f>
        <v>163.36112491043701</v>
      </c>
      <c r="AV9" s="65">
        <f>VLOOKUP($A9,'RevPAR Raw Data'!$B$6:$BE$43,'RevPAR Raw Data'!I$1,FALSE)</f>
        <v>174.049422020539</v>
      </c>
      <c r="AW9" s="65">
        <f>VLOOKUP($A9,'RevPAR Raw Data'!$B$6:$BE$43,'RevPAR Raw Data'!J$1,FALSE)</f>
        <v>164.469307379985</v>
      </c>
      <c r="AX9" s="65">
        <f>VLOOKUP($A9,'RevPAR Raw Data'!$B$6:$BE$43,'RevPAR Raw Data'!K$1,FALSE)</f>
        <v>114.88729400525401</v>
      </c>
      <c r="AY9" s="66">
        <f>VLOOKUP($A9,'RevPAR Raw Data'!$B$6:$BE$43,'RevPAR Raw Data'!L$1,FALSE)</f>
        <v>150.15163243372299</v>
      </c>
      <c r="AZ9" s="65">
        <f>VLOOKUP($A9,'RevPAR Raw Data'!$B$6:$BE$43,'RevPAR Raw Data'!N$1,FALSE)</f>
        <v>103.258604012419</v>
      </c>
      <c r="BA9" s="65">
        <f>VLOOKUP($A9,'RevPAR Raw Data'!$B$6:$BE$43,'RevPAR Raw Data'!O$1,FALSE)</f>
        <v>112.872815858609</v>
      </c>
      <c r="BB9" s="66">
        <f>VLOOKUP($A9,'RevPAR Raw Data'!$B$6:$BE$43,'RevPAR Raw Data'!P$1,FALSE)</f>
        <v>108.06570993551399</v>
      </c>
      <c r="BC9" s="67">
        <f>VLOOKUP($A9,'RevPAR Raw Data'!$B$6:$BE$43,'RevPAR Raw Data'!R$1,FALSE)</f>
        <v>138.12708314852</v>
      </c>
      <c r="BD9" s="63"/>
      <c r="BE9" s="59">
        <f>VLOOKUP($A9,'RevPAR Raw Data'!$B$6:$BE$43,'RevPAR Raw Data'!T$1,FALSE)</f>
        <v>52.5952821580658</v>
      </c>
      <c r="BF9" s="60">
        <f>VLOOKUP($A9,'RevPAR Raw Data'!$B$6:$BE$43,'RevPAR Raw Data'!U$1,FALSE)</f>
        <v>59.122891885169999</v>
      </c>
      <c r="BG9" s="60">
        <f>VLOOKUP($A9,'RevPAR Raw Data'!$B$6:$BE$43,'RevPAR Raw Data'!V$1,FALSE)</f>
        <v>65.304992022772097</v>
      </c>
      <c r="BH9" s="60">
        <f>VLOOKUP($A9,'RevPAR Raw Data'!$B$6:$BE$43,'RevPAR Raw Data'!W$1,FALSE)</f>
        <v>74.551720686585696</v>
      </c>
      <c r="BI9" s="60">
        <f>VLOOKUP($A9,'RevPAR Raw Data'!$B$6:$BE$43,'RevPAR Raw Data'!X$1,FALSE)</f>
        <v>71.060749721955901</v>
      </c>
      <c r="BJ9" s="61">
        <f>VLOOKUP($A9,'RevPAR Raw Data'!$B$6:$BE$43,'RevPAR Raw Data'!Y$1,FALSE)</f>
        <v>64.226864190530804</v>
      </c>
      <c r="BK9" s="60">
        <f>VLOOKUP($A9,'RevPAR Raw Data'!$B$6:$BE$43,'RevPAR Raw Data'!AA$1,FALSE)</f>
        <v>41.963564262872502</v>
      </c>
      <c r="BL9" s="60">
        <f>VLOOKUP($A9,'RevPAR Raw Data'!$B$6:$BE$43,'RevPAR Raw Data'!AB$1,FALSE)</f>
        <v>40.646950738766797</v>
      </c>
      <c r="BM9" s="61">
        <f>VLOOKUP($A9,'RevPAR Raw Data'!$B$6:$BE$43,'RevPAR Raw Data'!AC$1,FALSE)</f>
        <v>41.272913737706901</v>
      </c>
      <c r="BN9" s="62">
        <f>VLOOKUP($A9,'RevPAR Raw Data'!$B$6:$BE$43,'RevPAR Raw Data'!AE$1,FALSE)</f>
        <v>58.471270819929899</v>
      </c>
    </row>
    <row r="10" spans="1:66" x14ac:dyDescent="0.35">
      <c r="A10" s="76" t="s">
        <v>26</v>
      </c>
      <c r="B10" s="59">
        <f>VLOOKUP($A10,'Occupancy Raw Data'!$B$8:$BE$45,'Occupancy Raw Data'!G$3,FALSE)</f>
        <v>49.0180406485498</v>
      </c>
      <c r="C10" s="60">
        <f>VLOOKUP($A10,'Occupancy Raw Data'!$B$8:$BE$45,'Occupancy Raw Data'!H$3,FALSE)</f>
        <v>73.155971683032604</v>
      </c>
      <c r="D10" s="60">
        <f>VLOOKUP($A10,'Occupancy Raw Data'!$B$8:$BE$45,'Occupancy Raw Data'!I$3,FALSE)</f>
        <v>84.848138844485007</v>
      </c>
      <c r="E10" s="60">
        <f>VLOOKUP($A10,'Occupancy Raw Data'!$B$8:$BE$45,'Occupancy Raw Data'!J$3,FALSE)</f>
        <v>82.804293217629507</v>
      </c>
      <c r="F10" s="60">
        <f>VLOOKUP($A10,'Occupancy Raw Data'!$B$8:$BE$45,'Occupancy Raw Data'!K$3,FALSE)</f>
        <v>66.076729846996997</v>
      </c>
      <c r="G10" s="61">
        <f>VLOOKUP($A10,'Occupancy Raw Data'!$B$8:$BE$45,'Occupancy Raw Data'!L$3,FALSE)</f>
        <v>71.180634848138794</v>
      </c>
      <c r="H10" s="60">
        <f>VLOOKUP($A10,'Occupancy Raw Data'!$B$8:$BE$45,'Occupancy Raw Data'!N$3,FALSE)</f>
        <v>67.172870518383107</v>
      </c>
      <c r="I10" s="60">
        <f>VLOOKUP($A10,'Occupancy Raw Data'!$B$8:$BE$45,'Occupancy Raw Data'!O$3,FALSE)</f>
        <v>72.002740351678398</v>
      </c>
      <c r="J10" s="61">
        <f>VLOOKUP($A10,'Occupancy Raw Data'!$B$8:$BE$45,'Occupancy Raw Data'!P$3,FALSE)</f>
        <v>69.587805435030802</v>
      </c>
      <c r="K10" s="62">
        <f>VLOOKUP($A10,'Occupancy Raw Data'!$B$8:$BE$45,'Occupancy Raw Data'!R$3,FALSE)</f>
        <v>70.725540730107895</v>
      </c>
      <c r="L10" s="63"/>
      <c r="M10" s="59">
        <f>VLOOKUP($A10,'Occupancy Raw Data'!$B$8:$BE$45,'Occupancy Raw Data'!T$3,FALSE)</f>
        <v>10.507824694645301</v>
      </c>
      <c r="N10" s="60">
        <f>VLOOKUP($A10,'Occupancy Raw Data'!$B$8:$BE$45,'Occupancy Raw Data'!U$3,FALSE)</f>
        <v>43.393663443986</v>
      </c>
      <c r="O10" s="60">
        <f>VLOOKUP($A10,'Occupancy Raw Data'!$B$8:$BE$45,'Occupancy Raw Data'!V$3,FALSE)</f>
        <v>51.887125797372498</v>
      </c>
      <c r="P10" s="60">
        <f>VLOOKUP($A10,'Occupancy Raw Data'!$B$8:$BE$45,'Occupancy Raw Data'!W$3,FALSE)</f>
        <v>45.163496400985302</v>
      </c>
      <c r="Q10" s="60">
        <f>VLOOKUP($A10,'Occupancy Raw Data'!$B$8:$BE$45,'Occupancy Raw Data'!X$3,FALSE)</f>
        <v>30.852200530531299</v>
      </c>
      <c r="R10" s="61">
        <f>VLOOKUP($A10,'Occupancy Raw Data'!$B$8:$BE$45,'Occupancy Raw Data'!Y$3,FALSE)</f>
        <v>37.5329840847903</v>
      </c>
      <c r="S10" s="60">
        <f>VLOOKUP($A10,'Occupancy Raw Data'!$B$8:$BE$45,'Occupancy Raw Data'!AA$3,FALSE)</f>
        <v>15.282989530259499</v>
      </c>
      <c r="T10" s="60">
        <f>VLOOKUP($A10,'Occupancy Raw Data'!$B$8:$BE$45,'Occupancy Raw Data'!AB$3,FALSE)</f>
        <v>18.900076104891198</v>
      </c>
      <c r="U10" s="61">
        <f>VLOOKUP($A10,'Occupancy Raw Data'!$B$8:$BE$45,'Occupancy Raw Data'!AC$3,FALSE)</f>
        <v>17.126380187260899</v>
      </c>
      <c r="V10" s="62">
        <f>VLOOKUP($A10,'Occupancy Raw Data'!$B$8:$BE$45,'Occupancy Raw Data'!AE$3,FALSE)</f>
        <v>31.1113561058893</v>
      </c>
      <c r="W10" s="63"/>
      <c r="X10" s="64">
        <f>VLOOKUP($A10,'ADR Raw Data'!$B$6:$BE$43,'ADR Raw Data'!G$1,FALSE)</f>
        <v>145.35897041695699</v>
      </c>
      <c r="Y10" s="65">
        <f>VLOOKUP($A10,'ADR Raw Data'!$B$6:$BE$43,'ADR Raw Data'!H$1,FALSE)</f>
        <v>178.40360074917999</v>
      </c>
      <c r="Z10" s="65">
        <f>VLOOKUP($A10,'ADR Raw Data'!$B$6:$BE$43,'ADR Raw Data'!I$1,FALSE)</f>
        <v>188.88070919122501</v>
      </c>
      <c r="AA10" s="65">
        <f>VLOOKUP($A10,'ADR Raw Data'!$B$6:$BE$43,'ADR Raw Data'!J$1,FALSE)</f>
        <v>183.49963182570301</v>
      </c>
      <c r="AB10" s="65">
        <f>VLOOKUP($A10,'ADR Raw Data'!$B$6:$BE$43,'ADR Raw Data'!K$1,FALSE)</f>
        <v>157.41090720580601</v>
      </c>
      <c r="AC10" s="66">
        <f>VLOOKUP($A10,'ADR Raw Data'!$B$6:$BE$43,'ADR Raw Data'!L$1,FALSE)</f>
        <v>173.63832948347701</v>
      </c>
      <c r="AD10" s="65">
        <f>VLOOKUP($A10,'ADR Raw Data'!$B$6:$BE$43,'ADR Raw Data'!N$1,FALSE)</f>
        <v>131.601608023117</v>
      </c>
      <c r="AE10" s="65">
        <f>VLOOKUP($A10,'ADR Raw Data'!$B$6:$BE$43,'ADR Raw Data'!O$1,FALSE)</f>
        <v>129.80884237234301</v>
      </c>
      <c r="AF10" s="66">
        <f>VLOOKUP($A10,'ADR Raw Data'!$B$6:$BE$43,'ADR Raw Data'!P$1,FALSE)</f>
        <v>130.67411764705801</v>
      </c>
      <c r="AG10" s="67">
        <f>VLOOKUP($A10,'ADR Raw Data'!$B$6:$BE$43,'ADR Raw Data'!R$1,FALSE)</f>
        <v>161.56031158467599</v>
      </c>
      <c r="AH10" s="63"/>
      <c r="AI10" s="59">
        <f>VLOOKUP($A10,'ADR Raw Data'!$B$6:$BE$43,'ADR Raw Data'!T$1,FALSE)</f>
        <v>25.3443752937381</v>
      </c>
      <c r="AJ10" s="60">
        <f>VLOOKUP($A10,'ADR Raw Data'!$B$6:$BE$43,'ADR Raw Data'!U$1,FALSE)</f>
        <v>40.069778665859403</v>
      </c>
      <c r="AK10" s="60">
        <f>VLOOKUP($A10,'ADR Raw Data'!$B$6:$BE$43,'ADR Raw Data'!V$1,FALSE)</f>
        <v>40.708643454427097</v>
      </c>
      <c r="AL10" s="60">
        <f>VLOOKUP($A10,'ADR Raw Data'!$B$6:$BE$43,'ADR Raw Data'!W$1,FALSE)</f>
        <v>38.290446735019501</v>
      </c>
      <c r="AM10" s="60">
        <f>VLOOKUP($A10,'ADR Raw Data'!$B$6:$BE$43,'ADR Raw Data'!X$1,FALSE)</f>
        <v>29.8652382162077</v>
      </c>
      <c r="AN10" s="61">
        <f>VLOOKUP($A10,'ADR Raw Data'!$B$6:$BE$43,'ADR Raw Data'!Y$1,FALSE)</f>
        <v>36.865088577666498</v>
      </c>
      <c r="AO10" s="60">
        <f>VLOOKUP($A10,'ADR Raw Data'!$B$6:$BE$43,'ADR Raw Data'!AA$1,FALSE)</f>
        <v>14.4174076563309</v>
      </c>
      <c r="AP10" s="60">
        <f>VLOOKUP($A10,'ADR Raw Data'!$B$6:$BE$43,'ADR Raw Data'!AB$1,FALSE)</f>
        <v>14.7694431465601</v>
      </c>
      <c r="AQ10" s="61">
        <f>VLOOKUP($A10,'ADR Raw Data'!$B$6:$BE$43,'ADR Raw Data'!AC$1,FALSE)</f>
        <v>14.583207614282401</v>
      </c>
      <c r="AR10" s="62">
        <f>VLOOKUP($A10,'ADR Raw Data'!$B$6:$BE$43,'ADR Raw Data'!AE$1,FALSE)</f>
        <v>31.529130580708699</v>
      </c>
      <c r="AS10" s="50"/>
      <c r="AT10" s="64">
        <f>VLOOKUP($A10,'RevPAR Raw Data'!$B$6:$BE$43,'RevPAR Raw Data'!G$1,FALSE)</f>
        <v>71.252119205298001</v>
      </c>
      <c r="AU10" s="65">
        <f>VLOOKUP($A10,'RevPAR Raw Data'!$B$6:$BE$43,'RevPAR Raw Data'!H$1,FALSE)</f>
        <v>130.512887645581</v>
      </c>
      <c r="AV10" s="65">
        <f>VLOOKUP($A10,'RevPAR Raw Data'!$B$6:$BE$43,'RevPAR Raw Data'!I$1,FALSE)</f>
        <v>160.261766385019</v>
      </c>
      <c r="AW10" s="65">
        <f>VLOOKUP($A10,'RevPAR Raw Data'!$B$6:$BE$43,'RevPAR Raw Data'!J$1,FALSE)</f>
        <v>151.94557319022601</v>
      </c>
      <c r="AX10" s="65">
        <f>VLOOKUP($A10,'RevPAR Raw Data'!$B$6:$BE$43,'RevPAR Raw Data'!K$1,FALSE)</f>
        <v>104.011979904087</v>
      </c>
      <c r="AY10" s="66">
        <f>VLOOKUP($A10,'RevPAR Raw Data'!$B$6:$BE$43,'RevPAR Raw Data'!L$1,FALSE)</f>
        <v>123.596865266042</v>
      </c>
      <c r="AZ10" s="65">
        <f>VLOOKUP($A10,'RevPAR Raw Data'!$B$6:$BE$43,'RevPAR Raw Data'!N$1,FALSE)</f>
        <v>88.4005777574788</v>
      </c>
      <c r="BA10" s="65">
        <f>VLOOKUP($A10,'RevPAR Raw Data'!$B$6:$BE$43,'RevPAR Raw Data'!O$1,FALSE)</f>
        <v>93.465923726878202</v>
      </c>
      <c r="BB10" s="66">
        <f>VLOOKUP($A10,'RevPAR Raw Data'!$B$6:$BE$43,'RevPAR Raw Data'!P$1,FALSE)</f>
        <v>90.933250742178501</v>
      </c>
      <c r="BC10" s="67">
        <f>VLOOKUP($A10,'RevPAR Raw Data'!$B$6:$BE$43,'RevPAR Raw Data'!R$1,FALSE)</f>
        <v>114.264403973509</v>
      </c>
      <c r="BD10" s="63"/>
      <c r="BE10" s="59">
        <f>VLOOKUP($A10,'RevPAR Raw Data'!$B$6:$BE$43,'RevPAR Raw Data'!T$1,FALSE)</f>
        <v>38.515342514202501</v>
      </c>
      <c r="BF10" s="60">
        <f>VLOOKUP($A10,'RevPAR Raw Data'!$B$6:$BE$43,'RevPAR Raw Data'!U$1,FALSE)</f>
        <v>100.851187006858</v>
      </c>
      <c r="BG10" s="60">
        <f>VLOOKUP($A10,'RevPAR Raw Data'!$B$6:$BE$43,'RevPAR Raw Data'!V$1,FALSE)</f>
        <v>113.718314291402</v>
      </c>
      <c r="BH10" s="60">
        <f>VLOOKUP($A10,'RevPAR Raw Data'!$B$6:$BE$43,'RevPAR Raw Data'!W$1,FALSE)</f>
        <v>100.747247669096</v>
      </c>
      <c r="BI10" s="60">
        <f>VLOOKUP($A10,'RevPAR Raw Data'!$B$6:$BE$43,'RevPAR Raw Data'!X$1,FALSE)</f>
        <v>69.931521930124404</v>
      </c>
      <c r="BJ10" s="61">
        <f>VLOOKUP($A10,'RevPAR Raw Data'!$B$6:$BE$43,'RevPAR Raw Data'!Y$1,FALSE)</f>
        <v>88.234640491156398</v>
      </c>
      <c r="BK10" s="60">
        <f>VLOOKUP($A10,'RevPAR Raw Data'!$B$6:$BE$43,'RevPAR Raw Data'!AA$1,FALSE)</f>
        <v>31.9038080892423</v>
      </c>
      <c r="BL10" s="60">
        <f>VLOOKUP($A10,'RevPAR Raw Data'!$B$6:$BE$43,'RevPAR Raw Data'!AB$1,FALSE)</f>
        <v>36.4609552464198</v>
      </c>
      <c r="BM10" s="61">
        <f>VLOOKUP($A10,'RevPAR Raw Data'!$B$6:$BE$43,'RevPAR Raw Data'!AC$1,FALSE)</f>
        <v>34.207163381062898</v>
      </c>
      <c r="BN10" s="62">
        <f>VLOOKUP($A10,'RevPAR Raw Data'!$B$6:$BE$43,'RevPAR Raw Data'!AE$1,FALSE)</f>
        <v>72.449626778653197</v>
      </c>
    </row>
    <row r="11" spans="1:66" x14ac:dyDescent="0.35">
      <c r="A11" s="76" t="s">
        <v>24</v>
      </c>
      <c r="B11" s="59">
        <f>VLOOKUP($A11,'Occupancy Raw Data'!$B$8:$BE$45,'Occupancy Raw Data'!G$3,FALSE)</f>
        <v>56.844026393373497</v>
      </c>
      <c r="C11" s="60">
        <f>VLOOKUP($A11,'Occupancy Raw Data'!$B$8:$BE$45,'Occupancy Raw Data'!H$3,FALSE)</f>
        <v>67.682156394777394</v>
      </c>
      <c r="D11" s="60">
        <f>VLOOKUP($A11,'Occupancy Raw Data'!$B$8:$BE$45,'Occupancy Raw Data'!I$3,FALSE)</f>
        <v>73.452197107960103</v>
      </c>
      <c r="E11" s="60">
        <f>VLOOKUP($A11,'Occupancy Raw Data'!$B$8:$BE$45,'Occupancy Raw Data'!J$3,FALSE)</f>
        <v>72.258879685525699</v>
      </c>
      <c r="F11" s="60">
        <f>VLOOKUP($A11,'Occupancy Raw Data'!$B$8:$BE$45,'Occupancy Raw Data'!K$3,FALSE)</f>
        <v>72.553699284009497</v>
      </c>
      <c r="G11" s="61">
        <f>VLOOKUP($A11,'Occupancy Raw Data'!$B$8:$BE$45,'Occupancy Raw Data'!L$3,FALSE)</f>
        <v>68.558191773129195</v>
      </c>
      <c r="H11" s="60">
        <f>VLOOKUP($A11,'Occupancy Raw Data'!$B$8:$BE$45,'Occupancy Raw Data'!N$3,FALSE)</f>
        <v>82.465253404464406</v>
      </c>
      <c r="I11" s="60">
        <f>VLOOKUP($A11,'Occupancy Raw Data'!$B$8:$BE$45,'Occupancy Raw Data'!O$3,FALSE)</f>
        <v>87.013898638214201</v>
      </c>
      <c r="J11" s="61">
        <f>VLOOKUP($A11,'Occupancy Raw Data'!$B$8:$BE$45,'Occupancy Raw Data'!P$3,FALSE)</f>
        <v>84.739576021339303</v>
      </c>
      <c r="K11" s="62">
        <f>VLOOKUP($A11,'Occupancy Raw Data'!$B$8:$BE$45,'Occupancy Raw Data'!R$3,FALSE)</f>
        <v>73.181444415474999</v>
      </c>
      <c r="L11" s="63"/>
      <c r="M11" s="59">
        <f>VLOOKUP($A11,'Occupancy Raw Data'!$B$8:$BE$45,'Occupancy Raw Data'!T$3,FALSE)</f>
        <v>3.2249633152253798</v>
      </c>
      <c r="N11" s="60">
        <f>VLOOKUP($A11,'Occupancy Raw Data'!$B$8:$BE$45,'Occupancy Raw Data'!U$3,FALSE)</f>
        <v>8.6997561256212101</v>
      </c>
      <c r="O11" s="60">
        <f>VLOOKUP($A11,'Occupancy Raw Data'!$B$8:$BE$45,'Occupancy Raw Data'!V$3,FALSE)</f>
        <v>17.939473947518799</v>
      </c>
      <c r="P11" s="60">
        <f>VLOOKUP($A11,'Occupancy Raw Data'!$B$8:$BE$45,'Occupancy Raw Data'!W$3,FALSE)</f>
        <v>10.648888212193601</v>
      </c>
      <c r="Q11" s="60">
        <f>VLOOKUP($A11,'Occupancy Raw Data'!$B$8:$BE$45,'Occupancy Raw Data'!X$3,FALSE)</f>
        <v>14.1579184538611</v>
      </c>
      <c r="R11" s="61">
        <f>VLOOKUP($A11,'Occupancy Raw Data'!$B$8:$BE$45,'Occupancy Raw Data'!Y$3,FALSE)</f>
        <v>11.1250668380686</v>
      </c>
      <c r="S11" s="60">
        <f>VLOOKUP($A11,'Occupancy Raw Data'!$B$8:$BE$45,'Occupancy Raw Data'!AA$3,FALSE)</f>
        <v>1.9307358667622301</v>
      </c>
      <c r="T11" s="60">
        <f>VLOOKUP($A11,'Occupancy Raw Data'!$B$8:$BE$45,'Occupancy Raw Data'!AB$3,FALSE)</f>
        <v>6.2724466821124603</v>
      </c>
      <c r="U11" s="61">
        <f>VLOOKUP($A11,'Occupancy Raw Data'!$B$8:$BE$45,'Occupancy Raw Data'!AC$3,FALSE)</f>
        <v>4.1145926984044001</v>
      </c>
      <c r="V11" s="62">
        <f>VLOOKUP($A11,'Occupancy Raw Data'!$B$8:$BE$45,'Occupancy Raw Data'!AE$3,FALSE)</f>
        <v>8.7034993485113397</v>
      </c>
      <c r="W11" s="63"/>
      <c r="X11" s="64">
        <f>VLOOKUP($A11,'ADR Raw Data'!$B$6:$BE$43,'ADR Raw Data'!G$1,FALSE)</f>
        <v>123.651358360088</v>
      </c>
      <c r="Y11" s="65">
        <f>VLOOKUP($A11,'ADR Raw Data'!$B$6:$BE$43,'ADR Raw Data'!H$1,FALSE)</f>
        <v>115.42998340593201</v>
      </c>
      <c r="Z11" s="65">
        <f>VLOOKUP($A11,'ADR Raw Data'!$B$6:$BE$43,'ADR Raw Data'!I$1,FALSE)</f>
        <v>127.502090978593</v>
      </c>
      <c r="AA11" s="65">
        <f>VLOOKUP($A11,'ADR Raw Data'!$B$6:$BE$43,'ADR Raw Data'!J$1,FALSE)</f>
        <v>128.32620944239301</v>
      </c>
      <c r="AB11" s="65">
        <f>VLOOKUP($A11,'ADR Raw Data'!$B$6:$BE$43,'ADR Raw Data'!K$1,FALSE)</f>
        <v>130.59195820433399</v>
      </c>
      <c r="AC11" s="66">
        <f>VLOOKUP($A11,'ADR Raw Data'!$B$6:$BE$43,'ADR Raw Data'!L$1,FALSE)</f>
        <v>125.307674161444</v>
      </c>
      <c r="AD11" s="65">
        <f>VLOOKUP($A11,'ADR Raw Data'!$B$6:$BE$43,'ADR Raw Data'!N$1,FALSE)</f>
        <v>161.63538304392199</v>
      </c>
      <c r="AE11" s="65">
        <f>VLOOKUP($A11,'ADR Raw Data'!$B$6:$BE$43,'ADR Raw Data'!O$1,FALSE)</f>
        <v>165.72408841561699</v>
      </c>
      <c r="AF11" s="66">
        <f>VLOOKUP($A11,'ADR Raw Data'!$B$6:$BE$43,'ADR Raw Data'!P$1,FALSE)</f>
        <v>163.734604042412</v>
      </c>
      <c r="AG11" s="67">
        <f>VLOOKUP($A11,'ADR Raw Data'!$B$6:$BE$43,'ADR Raw Data'!R$1,FALSE)</f>
        <v>138.02081778070101</v>
      </c>
      <c r="AH11" s="63"/>
      <c r="AI11" s="59">
        <f>VLOOKUP($A11,'ADR Raw Data'!$B$6:$BE$43,'ADR Raw Data'!T$1,FALSE)</f>
        <v>15.3017411955448</v>
      </c>
      <c r="AJ11" s="60">
        <f>VLOOKUP($A11,'ADR Raw Data'!$B$6:$BE$43,'ADR Raw Data'!U$1,FALSE)</f>
        <v>7.3474542092894799</v>
      </c>
      <c r="AK11" s="60">
        <f>VLOOKUP($A11,'ADR Raw Data'!$B$6:$BE$43,'ADR Raw Data'!V$1,FALSE)</f>
        <v>19.7564924682192</v>
      </c>
      <c r="AL11" s="60">
        <f>VLOOKUP($A11,'ADR Raw Data'!$B$6:$BE$43,'ADR Raw Data'!W$1,FALSE)</f>
        <v>19.364279096103601</v>
      </c>
      <c r="AM11" s="60">
        <f>VLOOKUP($A11,'ADR Raw Data'!$B$6:$BE$43,'ADR Raw Data'!X$1,FALSE)</f>
        <v>19.316072570308101</v>
      </c>
      <c r="AN11" s="61">
        <f>VLOOKUP($A11,'ADR Raw Data'!$B$6:$BE$43,'ADR Raw Data'!Y$1,FALSE)</f>
        <v>16.397519761103499</v>
      </c>
      <c r="AO11" s="60">
        <f>VLOOKUP($A11,'ADR Raw Data'!$B$6:$BE$43,'ADR Raw Data'!AA$1,FALSE)</f>
        <v>13.1973221389597</v>
      </c>
      <c r="AP11" s="60">
        <f>VLOOKUP($A11,'ADR Raw Data'!$B$6:$BE$43,'ADR Raw Data'!AB$1,FALSE)</f>
        <v>13.788772624067001</v>
      </c>
      <c r="AQ11" s="61">
        <f>VLOOKUP($A11,'ADR Raw Data'!$B$6:$BE$43,'ADR Raw Data'!AC$1,FALSE)</f>
        <v>13.527295563855599</v>
      </c>
      <c r="AR11" s="62">
        <f>VLOOKUP($A11,'ADR Raw Data'!$B$6:$BE$43,'ADR Raw Data'!AE$1,FALSE)</f>
        <v>14.742945707774201</v>
      </c>
      <c r="AS11" s="50"/>
      <c r="AT11" s="64">
        <f>VLOOKUP($A11,'RevPAR Raw Data'!$B$6:$BE$43,'RevPAR Raw Data'!G$1,FALSE)</f>
        <v>70.288410781973795</v>
      </c>
      <c r="AU11" s="65">
        <f>VLOOKUP($A11,'RevPAR Raw Data'!$B$6:$BE$43,'RevPAR Raw Data'!H$1,FALSE)</f>
        <v>78.125501895268798</v>
      </c>
      <c r="AV11" s="65">
        <f>VLOOKUP($A11,'RevPAR Raw Data'!$B$6:$BE$43,'RevPAR Raw Data'!I$1,FALSE)</f>
        <v>93.653087182366903</v>
      </c>
      <c r="AW11" s="65">
        <f>VLOOKUP($A11,'RevPAR Raw Data'!$B$6:$BE$43,'RevPAR Raw Data'!J$1,FALSE)</f>
        <v>92.727081285975004</v>
      </c>
      <c r="AX11" s="65">
        <f>VLOOKUP($A11,'RevPAR Raw Data'!$B$6:$BE$43,'RevPAR Raw Data'!K$1,FALSE)</f>
        <v>94.7492966446721</v>
      </c>
      <c r="AY11" s="66">
        <f>VLOOKUP($A11,'RevPAR Raw Data'!$B$6:$BE$43,'RevPAR Raw Data'!L$1,FALSE)</f>
        <v>85.9086755580513</v>
      </c>
      <c r="AZ11" s="65">
        <f>VLOOKUP($A11,'RevPAR Raw Data'!$B$6:$BE$43,'RevPAR Raw Data'!N$1,FALSE)</f>
        <v>133.29302821844701</v>
      </c>
      <c r="BA11" s="65">
        <f>VLOOKUP($A11,'RevPAR Raw Data'!$B$6:$BE$43,'RevPAR Raw Data'!O$1,FALSE)</f>
        <v>144.20299031306999</v>
      </c>
      <c r="BB11" s="66">
        <f>VLOOKUP($A11,'RevPAR Raw Data'!$B$6:$BE$43,'RevPAR Raw Data'!P$1,FALSE)</f>
        <v>138.74800926575799</v>
      </c>
      <c r="BC11" s="67">
        <f>VLOOKUP($A11,'RevPAR Raw Data'!$B$6:$BE$43,'RevPAR Raw Data'!R$1,FALSE)</f>
        <v>101.005628045967</v>
      </c>
      <c r="BD11" s="63"/>
      <c r="BE11" s="59">
        <f>VLOOKUP($A11,'RevPAR Raw Data'!$B$6:$BE$43,'RevPAR Raw Data'!T$1,FALSE)</f>
        <v>19.0201800509173</v>
      </c>
      <c r="BF11" s="60">
        <f>VLOOKUP($A11,'RevPAR Raw Data'!$B$6:$BE$43,'RevPAR Raw Data'!U$1,FALSE)</f>
        <v>16.686420932560502</v>
      </c>
      <c r="BG11" s="60">
        <f>VLOOKUP($A11,'RevPAR Raw Data'!$B$6:$BE$43,'RevPAR Raw Data'!V$1,FALSE)</f>
        <v>41.240177235017697</v>
      </c>
      <c r="BH11" s="60">
        <f>VLOOKUP($A11,'RevPAR Raw Data'!$B$6:$BE$43,'RevPAR Raw Data'!W$1,FALSE)</f>
        <v>32.075247742338497</v>
      </c>
      <c r="BI11" s="60">
        <f>VLOOKUP($A11,'RevPAR Raw Data'!$B$6:$BE$43,'RevPAR Raw Data'!X$1,FALSE)</f>
        <v>36.208744827162199</v>
      </c>
      <c r="BJ11" s="61">
        <f>VLOOKUP($A11,'RevPAR Raw Data'!$B$6:$BE$43,'RevPAR Raw Data'!Y$1,FALSE)</f>
        <v>29.346821632380401</v>
      </c>
      <c r="BK11" s="60">
        <f>VLOOKUP($A11,'RevPAR Raw Data'!$B$6:$BE$43,'RevPAR Raw Data'!AA$1,FALSE)</f>
        <v>15.382863437711</v>
      </c>
      <c r="BL11" s="60">
        <f>VLOOKUP($A11,'RevPAR Raw Data'!$B$6:$BE$43,'RevPAR Raw Data'!AB$1,FALSE)</f>
        <v>20.926112717141802</v>
      </c>
      <c r="BM11" s="61">
        <f>VLOOKUP($A11,'RevPAR Raw Data'!$B$6:$BE$43,'RevPAR Raw Data'!AC$1,FALSE)</f>
        <v>18.198481377821999</v>
      </c>
      <c r="BN11" s="62">
        <f>VLOOKUP($A11,'RevPAR Raw Data'!$B$6:$BE$43,'RevPAR Raw Data'!AE$1,FALSE)</f>
        <v>24.729597239913002</v>
      </c>
    </row>
    <row r="12" spans="1:66" x14ac:dyDescent="0.35">
      <c r="A12" s="76" t="s">
        <v>27</v>
      </c>
      <c r="B12" s="59">
        <f>VLOOKUP($A12,'Occupancy Raw Data'!$B$8:$BE$45,'Occupancy Raw Data'!G$3,FALSE)</f>
        <v>61.584647986814197</v>
      </c>
      <c r="C12" s="60">
        <f>VLOOKUP($A12,'Occupancy Raw Data'!$B$8:$BE$45,'Occupancy Raw Data'!H$3,FALSE)</f>
        <v>68.483635507417006</v>
      </c>
      <c r="D12" s="60">
        <f>VLOOKUP($A12,'Occupancy Raw Data'!$B$8:$BE$45,'Occupancy Raw Data'!I$3,FALSE)</f>
        <v>70.708735578054998</v>
      </c>
      <c r="E12" s="60">
        <f>VLOOKUP($A12,'Occupancy Raw Data'!$B$8:$BE$45,'Occupancy Raw Data'!J$3,FALSE)</f>
        <v>73.251707087355697</v>
      </c>
      <c r="F12" s="60">
        <f>VLOOKUP($A12,'Occupancy Raw Data'!$B$8:$BE$45,'Occupancy Raw Data'!K$3,FALSE)</f>
        <v>71.6270308453025</v>
      </c>
      <c r="G12" s="61">
        <f>VLOOKUP($A12,'Occupancy Raw Data'!$B$8:$BE$45,'Occupancy Raw Data'!L$3,FALSE)</f>
        <v>69.131151400988898</v>
      </c>
      <c r="H12" s="60">
        <f>VLOOKUP($A12,'Occupancy Raw Data'!$B$8:$BE$45,'Occupancy Raw Data'!N$3,FALSE)</f>
        <v>77.030845302566505</v>
      </c>
      <c r="I12" s="60">
        <f>VLOOKUP($A12,'Occupancy Raw Data'!$B$8:$BE$45,'Occupancy Raw Data'!O$3,FALSE)</f>
        <v>79.562043795620397</v>
      </c>
      <c r="J12" s="61">
        <f>VLOOKUP($A12,'Occupancy Raw Data'!$B$8:$BE$45,'Occupancy Raw Data'!P$3,FALSE)</f>
        <v>78.296444549093394</v>
      </c>
      <c r="K12" s="62">
        <f>VLOOKUP($A12,'Occupancy Raw Data'!$B$8:$BE$45,'Occupancy Raw Data'!R$3,FALSE)</f>
        <v>71.749806586161597</v>
      </c>
      <c r="L12" s="63"/>
      <c r="M12" s="59">
        <f>VLOOKUP($A12,'Occupancy Raw Data'!$B$8:$BE$45,'Occupancy Raw Data'!T$3,FALSE)</f>
        <v>2.33796274164018</v>
      </c>
      <c r="N12" s="60">
        <f>VLOOKUP($A12,'Occupancy Raw Data'!$B$8:$BE$45,'Occupancy Raw Data'!U$3,FALSE)</f>
        <v>10.163726630607</v>
      </c>
      <c r="O12" s="60">
        <f>VLOOKUP($A12,'Occupancy Raw Data'!$B$8:$BE$45,'Occupancy Raw Data'!V$3,FALSE)</f>
        <v>10.6424836075933</v>
      </c>
      <c r="P12" s="60">
        <f>VLOOKUP($A12,'Occupancy Raw Data'!$B$8:$BE$45,'Occupancy Raw Data'!W$3,FALSE)</f>
        <v>12.119157250922299</v>
      </c>
      <c r="Q12" s="60">
        <f>VLOOKUP($A12,'Occupancy Raw Data'!$B$8:$BE$45,'Occupancy Raw Data'!X$3,FALSE)</f>
        <v>7.4782447052408498</v>
      </c>
      <c r="R12" s="61">
        <f>VLOOKUP($A12,'Occupancy Raw Data'!$B$8:$BE$45,'Occupancy Raw Data'!Y$3,FALSE)</f>
        <v>8.6190642098350896</v>
      </c>
      <c r="S12" s="60">
        <f>VLOOKUP($A12,'Occupancy Raw Data'!$B$8:$BE$45,'Occupancy Raw Data'!AA$3,FALSE)</f>
        <v>0.67922064071690402</v>
      </c>
      <c r="T12" s="60">
        <f>VLOOKUP($A12,'Occupancy Raw Data'!$B$8:$BE$45,'Occupancy Raw Data'!AB$3,FALSE)</f>
        <v>-0.25004975316012801</v>
      </c>
      <c r="U12" s="61">
        <f>VLOOKUP($A12,'Occupancy Raw Data'!$B$8:$BE$45,'Occupancy Raw Data'!AC$3,FALSE)</f>
        <v>0.20492147664170501</v>
      </c>
      <c r="V12" s="62">
        <f>VLOOKUP($A12,'Occupancy Raw Data'!$B$8:$BE$45,'Occupancy Raw Data'!AE$3,FALSE)</f>
        <v>5.84793687463248</v>
      </c>
      <c r="W12" s="63"/>
      <c r="X12" s="64">
        <f>VLOOKUP($A12,'ADR Raw Data'!$B$6:$BE$43,'ADR Raw Data'!G$1,FALSE)</f>
        <v>90.162041674631993</v>
      </c>
      <c r="Y12" s="65">
        <f>VLOOKUP($A12,'ADR Raw Data'!$B$6:$BE$43,'ADR Raw Data'!H$1,FALSE)</f>
        <v>92.936095925734904</v>
      </c>
      <c r="Z12" s="65">
        <f>VLOOKUP($A12,'ADR Raw Data'!$B$6:$BE$43,'ADR Raw Data'!I$1,FALSE)</f>
        <v>94.322367632367602</v>
      </c>
      <c r="AA12" s="65">
        <f>VLOOKUP($A12,'ADR Raw Data'!$B$6:$BE$43,'ADR Raw Data'!J$1,FALSE)</f>
        <v>95.138702989392399</v>
      </c>
      <c r="AB12" s="65">
        <f>VLOOKUP($A12,'ADR Raw Data'!$B$6:$BE$43,'ADR Raw Data'!K$1,FALSE)</f>
        <v>94.922028270874407</v>
      </c>
      <c r="AC12" s="66">
        <f>VLOOKUP($A12,'ADR Raw Data'!$B$6:$BE$43,'ADR Raw Data'!L$1,FALSE)</f>
        <v>93.603735694822802</v>
      </c>
      <c r="AD12" s="65">
        <f>VLOOKUP($A12,'ADR Raw Data'!$B$6:$BE$43,'ADR Raw Data'!N$1,FALSE)</f>
        <v>104.671616995262</v>
      </c>
      <c r="AE12" s="65">
        <f>VLOOKUP($A12,'ADR Raw Data'!$B$6:$BE$43,'ADR Raw Data'!O$1,FALSE)</f>
        <v>105.431296241491</v>
      </c>
      <c r="AF12" s="66">
        <f>VLOOKUP($A12,'ADR Raw Data'!$B$6:$BE$43,'ADR Raw Data'!P$1,FALSE)</f>
        <v>105.05759642132099</v>
      </c>
      <c r="AG12" s="67">
        <f>VLOOKUP($A12,'ADR Raw Data'!$B$6:$BE$43,'ADR Raw Data'!R$1,FALSE)</f>
        <v>97.174861583178995</v>
      </c>
      <c r="AH12" s="63"/>
      <c r="AI12" s="59">
        <f>VLOOKUP($A12,'ADR Raw Data'!$B$6:$BE$43,'ADR Raw Data'!T$1,FALSE)</f>
        <v>7.2979469981808798</v>
      </c>
      <c r="AJ12" s="60">
        <f>VLOOKUP($A12,'ADR Raw Data'!$B$6:$BE$43,'ADR Raw Data'!U$1,FALSE)</f>
        <v>9.7284905048878194</v>
      </c>
      <c r="AK12" s="60">
        <f>VLOOKUP($A12,'ADR Raw Data'!$B$6:$BE$43,'ADR Raw Data'!V$1,FALSE)</f>
        <v>10.1524071431149</v>
      </c>
      <c r="AL12" s="60">
        <f>VLOOKUP($A12,'ADR Raw Data'!$B$6:$BE$43,'ADR Raw Data'!W$1,FALSE)</f>
        <v>9.9134553362615403</v>
      </c>
      <c r="AM12" s="60">
        <f>VLOOKUP($A12,'ADR Raw Data'!$B$6:$BE$43,'ADR Raw Data'!X$1,FALSE)</f>
        <v>9.7354206201301192</v>
      </c>
      <c r="AN12" s="61">
        <f>VLOOKUP($A12,'ADR Raw Data'!$B$6:$BE$43,'ADR Raw Data'!Y$1,FALSE)</f>
        <v>9.4554807168215191</v>
      </c>
      <c r="AO12" s="60">
        <f>VLOOKUP($A12,'ADR Raw Data'!$B$6:$BE$43,'ADR Raw Data'!AA$1,FALSE)</f>
        <v>9.8912621921677708</v>
      </c>
      <c r="AP12" s="60">
        <f>VLOOKUP($A12,'ADR Raw Data'!$B$6:$BE$43,'ADR Raw Data'!AB$1,FALSE)</f>
        <v>8.6356333946084298</v>
      </c>
      <c r="AQ12" s="61">
        <f>VLOOKUP($A12,'ADR Raw Data'!$B$6:$BE$43,'ADR Raw Data'!AC$1,FALSE)</f>
        <v>9.2426856709378402</v>
      </c>
      <c r="AR12" s="62">
        <f>VLOOKUP($A12,'ADR Raw Data'!$B$6:$BE$43,'ADR Raw Data'!AE$1,FALSE)</f>
        <v>9.1538769397635704</v>
      </c>
      <c r="AS12" s="50"/>
      <c r="AT12" s="64">
        <f>VLOOKUP($A12,'RevPAR Raw Data'!$B$6:$BE$43,'RevPAR Raw Data'!G$1,FALSE)</f>
        <v>55.525975983046798</v>
      </c>
      <c r="AU12" s="65">
        <f>VLOOKUP($A12,'RevPAR Raw Data'!$B$6:$BE$43,'RevPAR Raw Data'!H$1,FALSE)</f>
        <v>63.6460171886037</v>
      </c>
      <c r="AV12" s="65">
        <f>VLOOKUP($A12,'RevPAR Raw Data'!$B$6:$BE$43,'RevPAR Raw Data'!I$1,FALSE)</f>
        <v>66.694153520131806</v>
      </c>
      <c r="AW12" s="65">
        <f>VLOOKUP($A12,'RevPAR Raw Data'!$B$6:$BE$43,'RevPAR Raw Data'!J$1,FALSE)</f>
        <v>69.690724040499106</v>
      </c>
      <c r="AX12" s="65">
        <f>VLOOKUP($A12,'RevPAR Raw Data'!$B$6:$BE$43,'RevPAR Raw Data'!K$1,FALSE)</f>
        <v>67.989830468565998</v>
      </c>
      <c r="AY12" s="66">
        <f>VLOOKUP($A12,'RevPAR Raw Data'!$B$6:$BE$43,'RevPAR Raw Data'!L$1,FALSE)</f>
        <v>64.709340240169496</v>
      </c>
      <c r="AZ12" s="65">
        <f>VLOOKUP($A12,'RevPAR Raw Data'!$B$6:$BE$43,'RevPAR Raw Data'!N$1,FALSE)</f>
        <v>80.629431363315206</v>
      </c>
      <c r="BA12" s="65">
        <f>VLOOKUP($A12,'RevPAR Raw Data'!$B$6:$BE$43,'RevPAR Raw Data'!O$1,FALSE)</f>
        <v>83.883294089945807</v>
      </c>
      <c r="BB12" s="66">
        <f>VLOOKUP($A12,'RevPAR Raw Data'!$B$6:$BE$43,'RevPAR Raw Data'!P$1,FALSE)</f>
        <v>82.256362726630499</v>
      </c>
      <c r="BC12" s="67">
        <f>VLOOKUP($A12,'RevPAR Raw Data'!$B$6:$BE$43,'RevPAR Raw Data'!R$1,FALSE)</f>
        <v>69.722775236301203</v>
      </c>
      <c r="BD12" s="63"/>
      <c r="BE12" s="59">
        <f>VLOOKUP($A12,'RevPAR Raw Data'!$B$6:$BE$43,'RevPAR Raw Data'!T$1,FALSE)</f>
        <v>9.8065330215431796</v>
      </c>
      <c r="BF12" s="60">
        <f>VLOOKUP($A12,'RevPAR Raw Data'!$B$6:$BE$43,'RevPAR Raw Data'!U$1,FALSE)</f>
        <v>20.880994315696199</v>
      </c>
      <c r="BG12" s="60">
        <f>VLOOKUP($A12,'RevPAR Raw Data'!$B$6:$BE$43,'RevPAR Raw Data'!V$1,FALSE)</f>
        <v>21.8753590166904</v>
      </c>
      <c r="BH12" s="60">
        <f>VLOOKUP($A12,'RevPAR Raw Data'!$B$6:$BE$43,'RevPAR Raw Data'!W$1,FALSE)</f>
        <v>23.234039828385299</v>
      </c>
      <c r="BI12" s="60">
        <f>VLOOKUP($A12,'RevPAR Raw Data'!$B$6:$BE$43,'RevPAR Raw Data'!X$1,FALSE)</f>
        <v>17.941703902428699</v>
      </c>
      <c r="BJ12" s="61">
        <f>VLOOKUP($A12,'RevPAR Raw Data'!$B$6:$BE$43,'RevPAR Raw Data'!Y$1,FALSE)</f>
        <v>18.889518880988</v>
      </c>
      <c r="BK12" s="60">
        <f>VLOOKUP($A12,'RevPAR Raw Data'!$B$6:$BE$43,'RevPAR Raw Data'!AA$1,FALSE)</f>
        <v>10.6376663273213</v>
      </c>
      <c r="BL12" s="60">
        <f>VLOOKUP($A12,'RevPAR Raw Data'!$B$6:$BE$43,'RevPAR Raw Data'!AB$1,FALSE)</f>
        <v>8.3639902614612698</v>
      </c>
      <c r="BM12" s="61">
        <f>VLOOKUP($A12,'RevPAR Raw Data'!$B$6:$BE$43,'RevPAR Raw Data'!AC$1,FALSE)</f>
        <v>9.4665473955377895</v>
      </c>
      <c r="BN12" s="62">
        <f>VLOOKUP($A12,'RevPAR Raw Data'!$B$6:$BE$43,'RevPAR Raw Data'!AE$1,FALSE)</f>
        <v>15.5371267594149</v>
      </c>
    </row>
    <row r="13" spans="1:66" x14ac:dyDescent="0.35">
      <c r="A13" s="76" t="s">
        <v>91</v>
      </c>
      <c r="B13" s="59">
        <f>VLOOKUP($A13,'Occupancy Raw Data'!$B$8:$BE$45,'Occupancy Raw Data'!G$3,FALSE)</f>
        <v>62.910263707076403</v>
      </c>
      <c r="C13" s="60">
        <f>VLOOKUP($A13,'Occupancy Raw Data'!$B$8:$BE$45,'Occupancy Raw Data'!H$3,FALSE)</f>
        <v>81.919939290457194</v>
      </c>
      <c r="D13" s="60">
        <f>VLOOKUP($A13,'Occupancy Raw Data'!$B$8:$BE$45,'Occupancy Raw Data'!I$3,FALSE)</f>
        <v>87.744261051033902</v>
      </c>
      <c r="E13" s="60">
        <f>VLOOKUP($A13,'Occupancy Raw Data'!$B$8:$BE$45,'Occupancy Raw Data'!J$3,FALSE)</f>
        <v>84.215518876873404</v>
      </c>
      <c r="F13" s="60">
        <f>VLOOKUP($A13,'Occupancy Raw Data'!$B$8:$BE$45,'Occupancy Raw Data'!K$3,FALSE)</f>
        <v>75.659267691140201</v>
      </c>
      <c r="G13" s="61">
        <f>VLOOKUP($A13,'Occupancy Raw Data'!$B$8:$BE$45,'Occupancy Raw Data'!L$3,FALSE)</f>
        <v>78.489850123316202</v>
      </c>
      <c r="H13" s="60">
        <f>VLOOKUP($A13,'Occupancy Raw Data'!$B$8:$BE$45,'Occupancy Raw Data'!N$3,FALSE)</f>
        <v>71.200910643141697</v>
      </c>
      <c r="I13" s="60">
        <f>VLOOKUP($A13,'Occupancy Raw Data'!$B$8:$BE$45,'Occupancy Raw Data'!O$3,FALSE)</f>
        <v>71.143995446784203</v>
      </c>
      <c r="J13" s="61">
        <f>VLOOKUP($A13,'Occupancy Raw Data'!$B$8:$BE$45,'Occupancy Raw Data'!P$3,FALSE)</f>
        <v>71.172453044963007</v>
      </c>
      <c r="K13" s="62">
        <f>VLOOKUP($A13,'Occupancy Raw Data'!$B$8:$BE$45,'Occupancy Raw Data'!R$3,FALSE)</f>
        <v>76.399165243786697</v>
      </c>
      <c r="L13" s="63"/>
      <c r="M13" s="59">
        <f>VLOOKUP($A13,'Occupancy Raw Data'!$B$8:$BE$45,'Occupancy Raw Data'!T$3,FALSE)</f>
        <v>14.9192666682252</v>
      </c>
      <c r="N13" s="60">
        <f>VLOOKUP($A13,'Occupancy Raw Data'!$B$8:$BE$45,'Occupancy Raw Data'!U$3,FALSE)</f>
        <v>32.757715120226401</v>
      </c>
      <c r="O13" s="60">
        <f>VLOOKUP($A13,'Occupancy Raw Data'!$B$8:$BE$45,'Occupancy Raw Data'!V$3,FALSE)</f>
        <v>36.071100214526503</v>
      </c>
      <c r="P13" s="60">
        <f>VLOOKUP($A13,'Occupancy Raw Data'!$B$8:$BE$45,'Occupancy Raw Data'!W$3,FALSE)</f>
        <v>26.9349262023396</v>
      </c>
      <c r="Q13" s="60">
        <f>VLOOKUP($A13,'Occupancy Raw Data'!$B$8:$BE$45,'Occupancy Raw Data'!X$3,FALSE)</f>
        <v>17.398869556227499</v>
      </c>
      <c r="R13" s="61">
        <f>VLOOKUP($A13,'Occupancy Raw Data'!$B$8:$BE$45,'Occupancy Raw Data'!Y$3,FALSE)</f>
        <v>25.8958830214256</v>
      </c>
      <c r="S13" s="60">
        <f>VLOOKUP($A13,'Occupancy Raw Data'!$B$8:$BE$45,'Occupancy Raw Data'!AA$3,FALSE)</f>
        <v>4.6508038115556101</v>
      </c>
      <c r="T13" s="60">
        <f>VLOOKUP($A13,'Occupancy Raw Data'!$B$8:$BE$45,'Occupancy Raw Data'!AB$3,FALSE)</f>
        <v>3.0643372308739298</v>
      </c>
      <c r="U13" s="61">
        <f>VLOOKUP($A13,'Occupancy Raw Data'!$B$8:$BE$45,'Occupancy Raw Data'!AC$3,FALSE)</f>
        <v>3.8518291897550698</v>
      </c>
      <c r="V13" s="62">
        <f>VLOOKUP($A13,'Occupancy Raw Data'!$B$8:$BE$45,'Occupancy Raw Data'!AE$3,FALSE)</f>
        <v>19.163396938561501</v>
      </c>
      <c r="W13" s="63"/>
      <c r="X13" s="64">
        <f>VLOOKUP($A13,'ADR Raw Data'!$B$6:$BE$43,'ADR Raw Data'!G$1,FALSE)</f>
        <v>120.304377261761</v>
      </c>
      <c r="Y13" s="65">
        <f>VLOOKUP($A13,'ADR Raw Data'!$B$6:$BE$43,'ADR Raw Data'!H$1,FALSE)</f>
        <v>141.19432144511299</v>
      </c>
      <c r="Z13" s="65">
        <f>VLOOKUP($A13,'ADR Raw Data'!$B$6:$BE$43,'ADR Raw Data'!I$1,FALSE)</f>
        <v>147.368438918918</v>
      </c>
      <c r="AA13" s="65">
        <f>VLOOKUP($A13,'ADR Raw Data'!$B$6:$BE$43,'ADR Raw Data'!J$1,FALSE)</f>
        <v>144.72609596756001</v>
      </c>
      <c r="AB13" s="65">
        <f>VLOOKUP($A13,'ADR Raw Data'!$B$6:$BE$43,'ADR Raw Data'!K$1,FALSE)</f>
        <v>130.200738465396</v>
      </c>
      <c r="AC13" s="66">
        <f>VLOOKUP($A13,'ADR Raw Data'!$B$6:$BE$43,'ADR Raw Data'!L$1,FALSE)</f>
        <v>137.86450304553799</v>
      </c>
      <c r="AD13" s="65">
        <f>VLOOKUP($A13,'ADR Raw Data'!$B$6:$BE$43,'ADR Raw Data'!N$1,FALSE)</f>
        <v>112.940988542499</v>
      </c>
      <c r="AE13" s="65">
        <f>VLOOKUP($A13,'ADR Raw Data'!$B$6:$BE$43,'ADR Raw Data'!O$1,FALSE)</f>
        <v>110.75849599999999</v>
      </c>
      <c r="AF13" s="66">
        <f>VLOOKUP($A13,'ADR Raw Data'!$B$6:$BE$43,'ADR Raw Data'!P$1,FALSE)</f>
        <v>111.850178595228</v>
      </c>
      <c r="AG13" s="67">
        <f>VLOOKUP($A13,'ADR Raw Data'!$B$6:$BE$43,'ADR Raw Data'!R$1,FALSE)</f>
        <v>130.940331334917</v>
      </c>
      <c r="AH13" s="63"/>
      <c r="AI13" s="59">
        <f>VLOOKUP($A13,'ADR Raw Data'!$B$6:$BE$43,'ADR Raw Data'!T$1,FALSE)</f>
        <v>19.716849363939499</v>
      </c>
      <c r="AJ13" s="60">
        <f>VLOOKUP($A13,'ADR Raw Data'!$B$6:$BE$43,'ADR Raw Data'!U$1,FALSE)</f>
        <v>29.6333927726048</v>
      </c>
      <c r="AK13" s="60">
        <f>VLOOKUP($A13,'ADR Raw Data'!$B$6:$BE$43,'ADR Raw Data'!V$1,FALSE)</f>
        <v>31.951576343267501</v>
      </c>
      <c r="AL13" s="60">
        <f>VLOOKUP($A13,'ADR Raw Data'!$B$6:$BE$43,'ADR Raw Data'!W$1,FALSE)</f>
        <v>31.676019804086899</v>
      </c>
      <c r="AM13" s="60">
        <f>VLOOKUP($A13,'ADR Raw Data'!$B$6:$BE$43,'ADR Raw Data'!X$1,FALSE)</f>
        <v>25.745363264587901</v>
      </c>
      <c r="AN13" s="61">
        <f>VLOOKUP($A13,'ADR Raw Data'!$B$6:$BE$43,'ADR Raw Data'!Y$1,FALSE)</f>
        <v>28.712625000686099</v>
      </c>
      <c r="AO13" s="60">
        <f>VLOOKUP($A13,'ADR Raw Data'!$B$6:$BE$43,'ADR Raw Data'!AA$1,FALSE)</f>
        <v>14.7556998982122</v>
      </c>
      <c r="AP13" s="60">
        <f>VLOOKUP($A13,'ADR Raw Data'!$B$6:$BE$43,'ADR Raw Data'!AB$1,FALSE)</f>
        <v>12.592334791627501</v>
      </c>
      <c r="AQ13" s="61">
        <f>VLOOKUP($A13,'ADR Raw Data'!$B$6:$BE$43,'ADR Raw Data'!AC$1,FALSE)</f>
        <v>13.674919240854299</v>
      </c>
      <c r="AR13" s="62">
        <f>VLOOKUP($A13,'ADR Raw Data'!$B$6:$BE$43,'ADR Raw Data'!AE$1,FALSE)</f>
        <v>25.3635352606189</v>
      </c>
      <c r="AS13" s="50"/>
      <c r="AT13" s="64">
        <f>VLOOKUP($A13,'RevPAR Raw Data'!$B$6:$BE$43,'RevPAR Raw Data'!G$1,FALSE)</f>
        <v>75.683800986530002</v>
      </c>
      <c r="AU13" s="65">
        <f>VLOOKUP($A13,'RevPAR Raw Data'!$B$6:$BE$43,'RevPAR Raw Data'!H$1,FALSE)</f>
        <v>115.666302409409</v>
      </c>
      <c r="AV13" s="65">
        <f>VLOOKUP($A13,'RevPAR Raw Data'!$B$6:$BE$43,'RevPAR Raw Data'!I$1,FALSE)</f>
        <v>129.30734775184899</v>
      </c>
      <c r="AW13" s="65">
        <f>VLOOKUP($A13,'RevPAR Raw Data'!$B$6:$BE$43,'RevPAR Raw Data'!J$1,FALSE)</f>
        <v>121.88183266932199</v>
      </c>
      <c r="AX13" s="65">
        <f>VLOOKUP($A13,'RevPAR Raw Data'!$B$6:$BE$43,'RevPAR Raw Data'!K$1,FALSE)</f>
        <v>98.508925251375402</v>
      </c>
      <c r="AY13" s="66">
        <f>VLOOKUP($A13,'RevPAR Raw Data'!$B$6:$BE$43,'RevPAR Raw Data'!L$1,FALSE)</f>
        <v>108.209641813697</v>
      </c>
      <c r="AZ13" s="65">
        <f>VLOOKUP($A13,'RevPAR Raw Data'!$B$6:$BE$43,'RevPAR Raw Data'!N$1,FALSE)</f>
        <v>80.415012331625803</v>
      </c>
      <c r="BA13" s="65">
        <f>VLOOKUP($A13,'RevPAR Raw Data'!$B$6:$BE$43,'RevPAR Raw Data'!O$1,FALSE)</f>
        <v>78.798019351166701</v>
      </c>
      <c r="BB13" s="66">
        <f>VLOOKUP($A13,'RevPAR Raw Data'!$B$6:$BE$43,'RevPAR Raw Data'!P$1,FALSE)</f>
        <v>79.606515841396302</v>
      </c>
      <c r="BC13" s="67">
        <f>VLOOKUP($A13,'RevPAR Raw Data'!$B$6:$BE$43,'RevPAR Raw Data'!R$1,FALSE)</f>
        <v>100.037320107325</v>
      </c>
      <c r="BD13" s="63"/>
      <c r="BE13" s="59">
        <f>VLOOKUP($A13,'RevPAR Raw Data'!$B$6:$BE$43,'RevPAR Raw Data'!T$1,FALSE)</f>
        <v>37.577725367343099</v>
      </c>
      <c r="BF13" s="60">
        <f>VLOOKUP($A13,'RevPAR Raw Data'!$B$6:$BE$43,'RevPAR Raw Data'!U$1,FALSE)</f>
        <v>72.098330277738896</v>
      </c>
      <c r="BG13" s="60">
        <f>VLOOKUP($A13,'RevPAR Raw Data'!$B$6:$BE$43,'RevPAR Raw Data'!V$1,FALSE)</f>
        <v>79.547961680694897</v>
      </c>
      <c r="BH13" s="60">
        <f>VLOOKUP($A13,'RevPAR Raw Data'!$B$6:$BE$43,'RevPAR Raw Data'!W$1,FALSE)</f>
        <v>67.142858564495796</v>
      </c>
      <c r="BI13" s="60">
        <f>VLOOKUP($A13,'RevPAR Raw Data'!$B$6:$BE$43,'RevPAR Raw Data'!X$1,FALSE)</f>
        <v>47.623634991998003</v>
      </c>
      <c r="BJ13" s="61">
        <f>VLOOKUP($A13,'RevPAR Raw Data'!$B$6:$BE$43,'RevPAR Raw Data'!Y$1,FALSE)</f>
        <v>62.0438958046701</v>
      </c>
      <c r="BK13" s="60">
        <f>VLOOKUP($A13,'RevPAR Raw Data'!$B$6:$BE$43,'RevPAR Raw Data'!AA$1,FALSE)</f>
        <v>20.092762363055598</v>
      </c>
      <c r="BL13" s="60">
        <f>VLOOKUP($A13,'RevPAR Raw Data'!$B$6:$BE$43,'RevPAR Raw Data'!AB$1,FALSE)</f>
        <v>16.042543625757599</v>
      </c>
      <c r="BM13" s="61">
        <f>VLOOKUP($A13,'RevPAR Raw Data'!$B$6:$BE$43,'RevPAR Raw Data'!AC$1,FALSE)</f>
        <v>18.0534829616041</v>
      </c>
      <c r="BN13" s="62">
        <f>VLOOKUP($A13,'RevPAR Raw Data'!$B$6:$BE$43,'RevPAR Raw Data'!AE$1,FALSE)</f>
        <v>49.387447138824903</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Data'!$B$8:$BE$45,'Occupancy Raw Data'!G$3,FALSE)</f>
        <v>55.749083289680399</v>
      </c>
      <c r="C15" s="60">
        <f>VLOOKUP($A15,'Occupancy Raw Data'!$B$8:$BE$45,'Occupancy Raw Data'!H$3,FALSE)</f>
        <v>62.341540073336802</v>
      </c>
      <c r="D15" s="60">
        <f>VLOOKUP($A15,'Occupancy Raw Data'!$B$8:$BE$45,'Occupancy Raw Data'!I$3,FALSE)</f>
        <v>66.7784180199057</v>
      </c>
      <c r="E15" s="60">
        <f>VLOOKUP($A15,'Occupancy Raw Data'!$B$8:$BE$45,'Occupancy Raw Data'!J$3,FALSE)</f>
        <v>66.448402304871607</v>
      </c>
      <c r="F15" s="60">
        <f>VLOOKUP($A15,'Occupancy Raw Data'!$B$8:$BE$45,'Occupancy Raw Data'!K$3,FALSE)</f>
        <v>64.167103195390197</v>
      </c>
      <c r="G15" s="61">
        <f>VLOOKUP($A15,'Occupancy Raw Data'!$B$8:$BE$45,'Occupancy Raw Data'!L$3,FALSE)</f>
        <v>63.096909376636901</v>
      </c>
      <c r="H15" s="60">
        <f>VLOOKUP($A15,'Occupancy Raw Data'!$B$8:$BE$45,'Occupancy Raw Data'!N$3,FALSE)</f>
        <v>75.041906757464602</v>
      </c>
      <c r="I15" s="60">
        <f>VLOOKUP($A15,'Occupancy Raw Data'!$B$8:$BE$45,'Occupancy Raw Data'!O$3,FALSE)</f>
        <v>79.944997380827601</v>
      </c>
      <c r="J15" s="61">
        <f>VLOOKUP($A15,'Occupancy Raw Data'!$B$8:$BE$45,'Occupancy Raw Data'!P$3,FALSE)</f>
        <v>77.493452069146102</v>
      </c>
      <c r="K15" s="62">
        <f>VLOOKUP($A15,'Occupancy Raw Data'!$B$8:$BE$45,'Occupancy Raw Data'!R$3,FALSE)</f>
        <v>67.210207288782399</v>
      </c>
      <c r="L15" s="63"/>
      <c r="M15" s="59">
        <f>VLOOKUP($A15,'Occupancy Raw Data'!$B$8:$BE$45,'Occupancy Raw Data'!T$3,FALSE)</f>
        <v>3.1489428707844498</v>
      </c>
      <c r="N15" s="60">
        <f>VLOOKUP($A15,'Occupancy Raw Data'!$B$8:$BE$45,'Occupancy Raw Data'!U$3,FALSE)</f>
        <v>11.8253394183055</v>
      </c>
      <c r="O15" s="60">
        <f>VLOOKUP($A15,'Occupancy Raw Data'!$B$8:$BE$45,'Occupancy Raw Data'!V$3,FALSE)</f>
        <v>14.570136733471299</v>
      </c>
      <c r="P15" s="60">
        <f>VLOOKUP($A15,'Occupancy Raw Data'!$B$8:$BE$45,'Occupancy Raw Data'!W$3,FALSE)</f>
        <v>11.916192602304299</v>
      </c>
      <c r="Q15" s="60">
        <f>VLOOKUP($A15,'Occupancy Raw Data'!$B$8:$BE$45,'Occupancy Raw Data'!X$3,FALSE)</f>
        <v>5.2978761913407402</v>
      </c>
      <c r="R15" s="61">
        <f>VLOOKUP($A15,'Occupancy Raw Data'!$B$8:$BE$45,'Occupancy Raw Data'!Y$3,FALSE)</f>
        <v>9.3934887588826808</v>
      </c>
      <c r="S15" s="60">
        <f>VLOOKUP($A15,'Occupancy Raw Data'!$B$8:$BE$45,'Occupancy Raw Data'!AA$3,FALSE)</f>
        <v>-2.6607739423171002</v>
      </c>
      <c r="T15" s="60">
        <f>VLOOKUP($A15,'Occupancy Raw Data'!$B$8:$BE$45,'Occupancy Raw Data'!AB$3,FALSE)</f>
        <v>-2.0344451508626999</v>
      </c>
      <c r="U15" s="61">
        <f>VLOOKUP($A15,'Occupancy Raw Data'!$B$8:$BE$45,'Occupancy Raw Data'!AC$3,FALSE)</f>
        <v>-2.33870582249995</v>
      </c>
      <c r="V15" s="62">
        <f>VLOOKUP($A15,'Occupancy Raw Data'!$B$8:$BE$45,'Occupancy Raw Data'!AE$3,FALSE)</f>
        <v>5.2290713959747697</v>
      </c>
      <c r="W15" s="63"/>
      <c r="X15" s="64">
        <f>VLOOKUP($A15,'ADR Raw Data'!$B$6:$BE$43,'ADR Raw Data'!G$1,FALSE)</f>
        <v>105.82839274606501</v>
      </c>
      <c r="Y15" s="65">
        <f>VLOOKUP($A15,'ADR Raw Data'!$B$6:$BE$43,'ADR Raw Data'!H$1,FALSE)</f>
        <v>108.017009259726</v>
      </c>
      <c r="Z15" s="65">
        <f>VLOOKUP($A15,'ADR Raw Data'!$B$6:$BE$43,'ADR Raw Data'!I$1,FALSE)</f>
        <v>111.633209742704</v>
      </c>
      <c r="AA15" s="65">
        <f>VLOOKUP($A15,'ADR Raw Data'!$B$6:$BE$43,'ADR Raw Data'!J$1,FALSE)</f>
        <v>113.089578675601</v>
      </c>
      <c r="AB15" s="65">
        <f>VLOOKUP($A15,'ADR Raw Data'!$B$6:$BE$43,'ADR Raw Data'!K$1,FALSE)</f>
        <v>110.380296101881</v>
      </c>
      <c r="AC15" s="66">
        <f>VLOOKUP($A15,'ADR Raw Data'!$B$6:$BE$43,'ADR Raw Data'!L$1,FALSE)</f>
        <v>109.94477463886</v>
      </c>
      <c r="AD15" s="65">
        <f>VLOOKUP($A15,'ADR Raw Data'!$B$6:$BE$43,'ADR Raw Data'!N$1,FALSE)</f>
        <v>140.44919810826801</v>
      </c>
      <c r="AE15" s="65">
        <f>VLOOKUP($A15,'ADR Raw Data'!$B$6:$BE$43,'ADR Raw Data'!O$1,FALSE)</f>
        <v>150.347512007338</v>
      </c>
      <c r="AF15" s="66">
        <f>VLOOKUP($A15,'ADR Raw Data'!$B$6:$BE$43,'ADR Raw Data'!P$1,FALSE)</f>
        <v>145.554924189677</v>
      </c>
      <c r="AG15" s="67">
        <f>VLOOKUP($A15,'ADR Raw Data'!$B$6:$BE$43,'ADR Raw Data'!R$1,FALSE)</f>
        <v>121.675787908209</v>
      </c>
      <c r="AH15" s="63"/>
      <c r="AI15" s="59">
        <f>VLOOKUP($A15,'ADR Raw Data'!$B$6:$BE$43,'ADR Raw Data'!T$1,FALSE)</f>
        <v>3.6523190524732301</v>
      </c>
      <c r="AJ15" s="60">
        <f>VLOOKUP($A15,'ADR Raw Data'!$B$6:$BE$43,'ADR Raw Data'!U$1,FALSE)</f>
        <v>6.99929983329198</v>
      </c>
      <c r="AK15" s="60">
        <f>VLOOKUP($A15,'ADR Raw Data'!$B$6:$BE$43,'ADR Raw Data'!V$1,FALSE)</f>
        <v>9.8329871071798305</v>
      </c>
      <c r="AL15" s="60">
        <f>VLOOKUP($A15,'ADR Raw Data'!$B$6:$BE$43,'ADR Raw Data'!W$1,FALSE)</f>
        <v>7.9363536988057399</v>
      </c>
      <c r="AM15" s="60">
        <f>VLOOKUP($A15,'ADR Raw Data'!$B$6:$BE$43,'ADR Raw Data'!X$1,FALSE)</f>
        <v>4.1099329443246502</v>
      </c>
      <c r="AN15" s="61">
        <f>VLOOKUP($A15,'ADR Raw Data'!$B$6:$BE$43,'ADR Raw Data'!Y$1,FALSE)</f>
        <v>6.5726806976361596</v>
      </c>
      <c r="AO15" s="60">
        <f>VLOOKUP($A15,'ADR Raw Data'!$B$6:$BE$43,'ADR Raw Data'!AA$1,FALSE)</f>
        <v>-0.44996698924120898</v>
      </c>
      <c r="AP15" s="60">
        <f>VLOOKUP($A15,'ADR Raw Data'!$B$6:$BE$43,'ADR Raw Data'!AB$1,FALSE)</f>
        <v>1.3779575849255601</v>
      </c>
      <c r="AQ15" s="61">
        <f>VLOOKUP($A15,'ADR Raw Data'!$B$6:$BE$43,'ADR Raw Data'!AC$1,FALSE)</f>
        <v>0.52369982354336897</v>
      </c>
      <c r="AR15" s="62">
        <f>VLOOKUP($A15,'ADR Raw Data'!$B$6:$BE$43,'ADR Raw Data'!AE$1,FALSE)</f>
        <v>3.1659168036724799</v>
      </c>
      <c r="AS15" s="50"/>
      <c r="AT15" s="64">
        <f>VLOOKUP($A15,'RevPAR Raw Data'!$B$6:$BE$43,'RevPAR Raw Data'!G$1,FALSE)</f>
        <v>58.9983588161341</v>
      </c>
      <c r="AU15" s="65">
        <f>VLOOKUP($A15,'RevPAR Raw Data'!$B$6:$BE$43,'RevPAR Raw Data'!H$1,FALSE)</f>
        <v>67.339467113672001</v>
      </c>
      <c r="AV15" s="65">
        <f>VLOOKUP($A15,'RevPAR Raw Data'!$B$6:$BE$43,'RevPAR Raw Data'!I$1,FALSE)</f>
        <v>74.546891451021395</v>
      </c>
      <c r="AW15" s="65">
        <f>VLOOKUP($A15,'RevPAR Raw Data'!$B$6:$BE$43,'RevPAR Raw Data'!J$1,FALSE)</f>
        <v>75.146218203247699</v>
      </c>
      <c r="AX15" s="65">
        <f>VLOOKUP($A15,'RevPAR Raw Data'!$B$6:$BE$43,'RevPAR Raw Data'!K$1,FALSE)</f>
        <v>70.827838507071704</v>
      </c>
      <c r="AY15" s="66">
        <f>VLOOKUP($A15,'RevPAR Raw Data'!$B$6:$BE$43,'RevPAR Raw Data'!L$1,FALSE)</f>
        <v>69.371754818229405</v>
      </c>
      <c r="AZ15" s="65">
        <f>VLOOKUP($A15,'RevPAR Raw Data'!$B$6:$BE$43,'RevPAR Raw Data'!N$1,FALSE)</f>
        <v>105.395756286013</v>
      </c>
      <c r="BA15" s="65">
        <f>VLOOKUP($A15,'RevPAR Raw Data'!$B$6:$BE$43,'RevPAR Raw Data'!O$1,FALSE)</f>
        <v>120.195314536406</v>
      </c>
      <c r="BB15" s="66">
        <f>VLOOKUP($A15,'RevPAR Raw Data'!$B$6:$BE$43,'RevPAR Raw Data'!P$1,FALSE)</f>
        <v>112.79553541121</v>
      </c>
      <c r="BC15" s="67">
        <f>VLOOKUP($A15,'RevPAR Raw Data'!$B$6:$BE$43,'RevPAR Raw Data'!R$1,FALSE)</f>
        <v>81.778549273366707</v>
      </c>
      <c r="BD15" s="63"/>
      <c r="BE15" s="59">
        <f>VLOOKUP($A15,'RevPAR Raw Data'!$B$6:$BE$43,'RevPAR Raw Data'!T$1,FALSE)</f>
        <v>6.91627136367884</v>
      </c>
      <c r="BF15" s="60">
        <f>VLOOKUP($A15,'RevPAR Raw Data'!$B$6:$BE$43,'RevPAR Raw Data'!U$1,FALSE)</f>
        <v>19.652330213789199</v>
      </c>
      <c r="BG15" s="60">
        <f>VLOOKUP($A15,'RevPAR Raw Data'!$B$6:$BE$43,'RevPAR Raw Data'!V$1,FALSE)</f>
        <v>25.835803507151901</v>
      </c>
      <c r="BH15" s="60">
        <f>VLOOKUP($A15,'RevPAR Raw Data'!$B$6:$BE$43,'RevPAR Raw Data'!W$1,FALSE)</f>
        <v>20.798257493459801</v>
      </c>
      <c r="BI15" s="60">
        <f>VLOOKUP($A15,'RevPAR Raw Data'!$B$6:$BE$43,'RevPAR Raw Data'!X$1,FALSE)</f>
        <v>9.6255482946028508</v>
      </c>
      <c r="BJ15" s="61">
        <f>VLOOKUP($A15,'RevPAR Raw Data'!$B$6:$BE$43,'RevPAR Raw Data'!Y$1,FALSE)</f>
        <v>16.5835734790085</v>
      </c>
      <c r="BK15" s="60">
        <f>VLOOKUP($A15,'RevPAR Raw Data'!$B$6:$BE$43,'RevPAR Raw Data'!AA$1,FALSE)</f>
        <v>-3.0987683271595499</v>
      </c>
      <c r="BL15" s="60">
        <f>VLOOKUP($A15,'RevPAR Raw Data'!$B$6:$BE$43,'RevPAR Raw Data'!AB$1,FALSE)</f>
        <v>-0.68452135720460405</v>
      </c>
      <c r="BM15" s="61">
        <f>VLOOKUP($A15,'RevPAR Raw Data'!$B$6:$BE$43,'RevPAR Raw Data'!AC$1,FALSE)</f>
        <v>-1.82725379722221</v>
      </c>
      <c r="BN15" s="62">
        <f>VLOOKUP($A15,'RevPAR Raw Data'!$B$6:$BE$43,'RevPAR Raw Data'!AE$1,FALSE)</f>
        <v>8.5605362496484592</v>
      </c>
    </row>
    <row r="16" spans="1:66" x14ac:dyDescent="0.35">
      <c r="A16" s="76" t="s">
        <v>92</v>
      </c>
      <c r="B16" s="59">
        <f>VLOOKUP($A16,'Occupancy Raw Data'!$B$8:$BE$45,'Occupancy Raw Data'!G$3,FALSE)</f>
        <v>62.655021834061102</v>
      </c>
      <c r="C16" s="60">
        <f>VLOOKUP($A16,'Occupancy Raw Data'!$B$8:$BE$45,'Occupancy Raw Data'!H$3,FALSE)</f>
        <v>75.737991266375502</v>
      </c>
      <c r="D16" s="60">
        <f>VLOOKUP($A16,'Occupancy Raw Data'!$B$8:$BE$45,'Occupancy Raw Data'!I$3,FALSE)</f>
        <v>81.886462882095998</v>
      </c>
      <c r="E16" s="60">
        <f>VLOOKUP($A16,'Occupancy Raw Data'!$B$8:$BE$45,'Occupancy Raw Data'!J$3,FALSE)</f>
        <v>81.659388646288207</v>
      </c>
      <c r="F16" s="60">
        <f>VLOOKUP($A16,'Occupancy Raw Data'!$B$8:$BE$45,'Occupancy Raw Data'!K$3,FALSE)</f>
        <v>79.720524017467199</v>
      </c>
      <c r="G16" s="61">
        <f>VLOOKUP($A16,'Occupancy Raw Data'!$B$8:$BE$45,'Occupancy Raw Data'!L$3,FALSE)</f>
        <v>76.331877729257599</v>
      </c>
      <c r="H16" s="60">
        <f>VLOOKUP($A16,'Occupancy Raw Data'!$B$8:$BE$45,'Occupancy Raw Data'!N$3,FALSE)</f>
        <v>81.048034934497807</v>
      </c>
      <c r="I16" s="60">
        <f>VLOOKUP($A16,'Occupancy Raw Data'!$B$8:$BE$45,'Occupancy Raw Data'!O$3,FALSE)</f>
        <v>81.484716157205199</v>
      </c>
      <c r="J16" s="61">
        <f>VLOOKUP($A16,'Occupancy Raw Data'!$B$8:$BE$45,'Occupancy Raw Data'!P$3,FALSE)</f>
        <v>81.266375545851503</v>
      </c>
      <c r="K16" s="62">
        <f>VLOOKUP($A16,'Occupancy Raw Data'!$B$8:$BE$45,'Occupancy Raw Data'!R$3,FALSE)</f>
        <v>77.741734248284402</v>
      </c>
      <c r="L16" s="63"/>
      <c r="M16" s="59">
        <f>VLOOKUP($A16,'Occupancy Raw Data'!$B$8:$BE$45,'Occupancy Raw Data'!T$3,FALSE)</f>
        <v>-1.13009922822491</v>
      </c>
      <c r="N16" s="60">
        <f>VLOOKUP($A16,'Occupancy Raw Data'!$B$8:$BE$45,'Occupancy Raw Data'!U$3,FALSE)</f>
        <v>5.4218332117675603</v>
      </c>
      <c r="O16" s="60">
        <f>VLOOKUP($A16,'Occupancy Raw Data'!$B$8:$BE$45,'Occupancy Raw Data'!V$3,FALSE)</f>
        <v>7.6958419480817799</v>
      </c>
      <c r="P16" s="60">
        <f>VLOOKUP($A16,'Occupancy Raw Data'!$B$8:$BE$45,'Occupancy Raw Data'!W$3,FALSE)</f>
        <v>9.8707403055229097</v>
      </c>
      <c r="Q16" s="60">
        <f>VLOOKUP($A16,'Occupancy Raw Data'!$B$8:$BE$45,'Occupancy Raw Data'!X$3,FALSE)</f>
        <v>10.938259601361199</v>
      </c>
      <c r="R16" s="61">
        <f>VLOOKUP($A16,'Occupancy Raw Data'!$B$8:$BE$45,'Occupancy Raw Data'!Y$3,FALSE)</f>
        <v>6.7780872794800304</v>
      </c>
      <c r="S16" s="60">
        <f>VLOOKUP($A16,'Occupancy Raw Data'!$B$8:$BE$45,'Occupancy Raw Data'!AA$3,FALSE)</f>
        <v>3.9892424921559799</v>
      </c>
      <c r="T16" s="60">
        <f>VLOOKUP($A16,'Occupancy Raw Data'!$B$8:$BE$45,'Occupancy Raw Data'!AB$3,FALSE)</f>
        <v>-0.38436899423446502</v>
      </c>
      <c r="U16" s="61">
        <f>VLOOKUP($A16,'Occupancy Raw Data'!$B$8:$BE$45,'Occupancy Raw Data'!AC$3,FALSE)</f>
        <v>1.7495899398578401</v>
      </c>
      <c r="V16" s="62">
        <f>VLOOKUP($A16,'Occupancy Raw Data'!$B$8:$BE$45,'Occupancy Raw Data'!AE$3,FALSE)</f>
        <v>5.2249392056200996</v>
      </c>
      <c r="W16" s="63"/>
      <c r="X16" s="64">
        <f>VLOOKUP($A16,'ADR Raw Data'!$B$6:$BE$43,'ADR Raw Data'!G$1,FALSE)</f>
        <v>88.037793950376297</v>
      </c>
      <c r="Y16" s="65">
        <f>VLOOKUP($A16,'ADR Raw Data'!$B$6:$BE$43,'ADR Raw Data'!H$1,FALSE)</f>
        <v>91.288613583948305</v>
      </c>
      <c r="Z16" s="65">
        <f>VLOOKUP($A16,'ADR Raw Data'!$B$6:$BE$43,'ADR Raw Data'!I$1,FALSE)</f>
        <v>94.190069389931693</v>
      </c>
      <c r="AA16" s="65">
        <f>VLOOKUP($A16,'ADR Raw Data'!$B$6:$BE$43,'ADR Raw Data'!J$1,FALSE)</f>
        <v>95.477780106951798</v>
      </c>
      <c r="AB16" s="65">
        <f>VLOOKUP($A16,'ADR Raw Data'!$B$6:$BE$43,'ADR Raw Data'!K$1,FALSE)</f>
        <v>92.547251336546793</v>
      </c>
      <c r="AC16" s="66">
        <f>VLOOKUP($A16,'ADR Raw Data'!$B$6:$BE$43,'ADR Raw Data'!L$1,FALSE)</f>
        <v>92.536673583524006</v>
      </c>
      <c r="AD16" s="65">
        <f>VLOOKUP($A16,'ADR Raw Data'!$B$6:$BE$43,'ADR Raw Data'!N$1,FALSE)</f>
        <v>101.65222674568901</v>
      </c>
      <c r="AE16" s="65">
        <f>VLOOKUP($A16,'ADR Raw Data'!$B$6:$BE$43,'ADR Raw Data'!O$1,FALSE)</f>
        <v>104.817235348338</v>
      </c>
      <c r="AF16" s="66">
        <f>VLOOKUP($A16,'ADR Raw Data'!$B$6:$BE$43,'ADR Raw Data'!P$1,FALSE)</f>
        <v>103.23898280494301</v>
      </c>
      <c r="AG16" s="67">
        <f>VLOOKUP($A16,'ADR Raw Data'!$B$6:$BE$43,'ADR Raw Data'!R$1,FALSE)</f>
        <v>95.7331103450489</v>
      </c>
      <c r="AH16" s="63"/>
      <c r="AI16" s="59">
        <f>VLOOKUP($A16,'ADR Raw Data'!$B$6:$BE$43,'ADR Raw Data'!T$1,FALSE)</f>
        <v>7.4438633037778796</v>
      </c>
      <c r="AJ16" s="60">
        <f>VLOOKUP($A16,'ADR Raw Data'!$B$6:$BE$43,'ADR Raw Data'!U$1,FALSE)</f>
        <v>10.916555481220801</v>
      </c>
      <c r="AK16" s="60">
        <f>VLOOKUP($A16,'ADR Raw Data'!$B$6:$BE$43,'ADR Raw Data'!V$1,FALSE)</f>
        <v>6.8387309189747496</v>
      </c>
      <c r="AL16" s="60">
        <f>VLOOKUP($A16,'ADR Raw Data'!$B$6:$BE$43,'ADR Raw Data'!W$1,FALSE)</f>
        <v>11.879558624453299</v>
      </c>
      <c r="AM16" s="60">
        <f>VLOOKUP($A16,'ADR Raw Data'!$B$6:$BE$43,'ADR Raw Data'!X$1,FALSE)</f>
        <v>12.976167848989</v>
      </c>
      <c r="AN16" s="61">
        <f>VLOOKUP($A16,'ADR Raw Data'!$B$6:$BE$43,'ADR Raw Data'!Y$1,FALSE)</f>
        <v>10.1120680819598</v>
      </c>
      <c r="AO16" s="60">
        <f>VLOOKUP($A16,'ADR Raw Data'!$B$6:$BE$43,'ADR Raw Data'!AA$1,FALSE)</f>
        <v>11.867593913789101</v>
      </c>
      <c r="AP16" s="60">
        <f>VLOOKUP($A16,'ADR Raw Data'!$B$6:$BE$43,'ADR Raw Data'!AB$1,FALSE)</f>
        <v>10.8166480539626</v>
      </c>
      <c r="AQ16" s="61">
        <f>VLOOKUP($A16,'ADR Raw Data'!$B$6:$BE$43,'ADR Raw Data'!AC$1,FALSE)</f>
        <v>11.282259675120599</v>
      </c>
      <c r="AR16" s="62">
        <f>VLOOKUP($A16,'ADR Raw Data'!$B$6:$BE$43,'ADR Raw Data'!AE$1,FALSE)</f>
        <v>10.3727840861921</v>
      </c>
      <c r="AS16" s="50"/>
      <c r="AT16" s="64">
        <f>VLOOKUP($A16,'RevPAR Raw Data'!$B$6:$BE$43,'RevPAR Raw Data'!G$1,FALSE)</f>
        <v>55.160099021834</v>
      </c>
      <c r="AU16" s="65">
        <f>VLOOKUP($A16,'RevPAR Raw Data'!$B$6:$BE$43,'RevPAR Raw Data'!H$1,FALSE)</f>
        <v>69.140162183406105</v>
      </c>
      <c r="AV16" s="65">
        <f>VLOOKUP($A16,'RevPAR Raw Data'!$B$6:$BE$43,'RevPAR Raw Data'!I$1,FALSE)</f>
        <v>77.128916209606899</v>
      </c>
      <c r="AW16" s="65">
        <f>VLOOKUP($A16,'RevPAR Raw Data'!$B$6:$BE$43,'RevPAR Raw Data'!J$1,FALSE)</f>
        <v>77.966571528384193</v>
      </c>
      <c r="AX16" s="65">
        <f>VLOOKUP($A16,'RevPAR Raw Data'!$B$6:$BE$43,'RevPAR Raw Data'!K$1,FALSE)</f>
        <v>73.779153729257601</v>
      </c>
      <c r="AY16" s="66">
        <f>VLOOKUP($A16,'RevPAR Raw Data'!$B$6:$BE$43,'RevPAR Raw Data'!L$1,FALSE)</f>
        <v>70.634980534497799</v>
      </c>
      <c r="AZ16" s="65">
        <f>VLOOKUP($A16,'RevPAR Raw Data'!$B$6:$BE$43,'RevPAR Raw Data'!N$1,FALSE)</f>
        <v>82.387132244541405</v>
      </c>
      <c r="BA16" s="65">
        <f>VLOOKUP($A16,'RevPAR Raw Data'!$B$6:$BE$43,'RevPAR Raw Data'!O$1,FALSE)</f>
        <v>85.410026707423498</v>
      </c>
      <c r="BB16" s="66">
        <f>VLOOKUP($A16,'RevPAR Raw Data'!$B$6:$BE$43,'RevPAR Raw Data'!P$1,FALSE)</f>
        <v>83.898579475982501</v>
      </c>
      <c r="BC16" s="67">
        <f>VLOOKUP($A16,'RevPAR Raw Data'!$B$6:$BE$43,'RevPAR Raw Data'!R$1,FALSE)</f>
        <v>74.424580232064798</v>
      </c>
      <c r="BD16" s="63"/>
      <c r="BE16" s="59">
        <f>VLOOKUP($A16,'RevPAR Raw Data'!$B$6:$BE$43,'RevPAR Raw Data'!T$1,FALSE)</f>
        <v>6.2296410338068497</v>
      </c>
      <c r="BF16" s="60">
        <f>VLOOKUP($A16,'RevPAR Raw Data'!$B$6:$BE$43,'RevPAR Raw Data'!U$1,FALSE)</f>
        <v>16.930266123650298</v>
      </c>
      <c r="BG16" s="60">
        <f>VLOOKUP($A16,'RevPAR Raw Data'!$B$6:$BE$43,'RevPAR Raw Data'!V$1,FALSE)</f>
        <v>15.0608707898354</v>
      </c>
      <c r="BH16" s="60">
        <f>VLOOKUP($A16,'RevPAR Raw Data'!$B$6:$BE$43,'RevPAR Raw Data'!W$1,FALSE)</f>
        <v>22.9228993112384</v>
      </c>
      <c r="BI16" s="60">
        <f>VLOOKUP($A16,'RevPAR Raw Data'!$B$6:$BE$43,'RevPAR Raw Data'!X$1,FALSE)</f>
        <v>25.333794375981</v>
      </c>
      <c r="BJ16" s="61">
        <f>VLOOKUP($A16,'RevPAR Raw Data'!$B$6:$BE$43,'RevPAR Raw Data'!Y$1,FALSE)</f>
        <v>17.575560161795501</v>
      </c>
      <c r="BK16" s="60">
        <f>VLOOKUP($A16,'RevPAR Raw Data'!$B$6:$BE$43,'RevPAR Raw Data'!AA$1,FALSE)</f>
        <v>16.330263505150501</v>
      </c>
      <c r="BL16" s="60">
        <f>VLOOKUP($A16,'RevPAR Raw Data'!$B$6:$BE$43,'RevPAR Raw Data'!AB$1,FALSE)</f>
        <v>10.3907032183933</v>
      </c>
      <c r="BM16" s="61">
        <f>VLOOKUP($A16,'RevPAR Raw Data'!$B$6:$BE$43,'RevPAR Raw Data'!AC$1,FALSE)</f>
        <v>13.2292428952429</v>
      </c>
      <c r="BN16" s="62">
        <f>VLOOKUP($A16,'RevPAR Raw Data'!$B$6:$BE$43,'RevPAR Raw Data'!AE$1,FALSE)</f>
        <v>16.139694954246</v>
      </c>
    </row>
    <row r="17" spans="1:66" x14ac:dyDescent="0.35">
      <c r="A17" s="78" t="s">
        <v>32</v>
      </c>
      <c r="B17" s="59">
        <f>VLOOKUP($A17,'Occupancy Raw Data'!$B$8:$BE$45,'Occupancy Raw Data'!G$3,FALSE)</f>
        <v>55.821670754580801</v>
      </c>
      <c r="C17" s="60">
        <f>VLOOKUP($A17,'Occupancy Raw Data'!$B$8:$BE$45,'Occupancy Raw Data'!H$3,FALSE)</f>
        <v>64.290867118741801</v>
      </c>
      <c r="D17" s="60">
        <f>VLOOKUP($A17,'Occupancy Raw Data'!$B$8:$BE$45,'Occupancy Raw Data'!I$3,FALSE)</f>
        <v>67.811282643197202</v>
      </c>
      <c r="E17" s="60">
        <f>VLOOKUP($A17,'Occupancy Raw Data'!$B$8:$BE$45,'Occupancy Raw Data'!J$3,FALSE)</f>
        <v>66.339633530515002</v>
      </c>
      <c r="F17" s="60">
        <f>VLOOKUP($A17,'Occupancy Raw Data'!$B$8:$BE$45,'Occupancy Raw Data'!K$3,FALSE)</f>
        <v>64.449574375991901</v>
      </c>
      <c r="G17" s="61">
        <f>VLOOKUP($A17,'Occupancy Raw Data'!$B$8:$BE$45,'Occupancy Raw Data'!L$3,FALSE)</f>
        <v>63.742605684605302</v>
      </c>
      <c r="H17" s="60">
        <f>VLOOKUP($A17,'Occupancy Raw Data'!$B$8:$BE$45,'Occupancy Raw Data'!N$3,FALSE)</f>
        <v>76.843168373972006</v>
      </c>
      <c r="I17" s="60">
        <f>VLOOKUP($A17,'Occupancy Raw Data'!$B$8:$BE$45,'Occupancy Raw Data'!O$3,FALSE)</f>
        <v>82.253643052950494</v>
      </c>
      <c r="J17" s="61">
        <f>VLOOKUP($A17,'Occupancy Raw Data'!$B$8:$BE$45,'Occupancy Raw Data'!P$3,FALSE)</f>
        <v>79.548405713461193</v>
      </c>
      <c r="K17" s="62">
        <f>VLOOKUP($A17,'Occupancy Raw Data'!$B$8:$BE$45,'Occupancy Raw Data'!R$3,FALSE)</f>
        <v>68.258548549992696</v>
      </c>
      <c r="L17" s="63"/>
      <c r="M17" s="59">
        <f>VLOOKUP($A17,'Occupancy Raw Data'!$B$8:$BE$45,'Occupancy Raw Data'!T$3,FALSE)</f>
        <v>-8.5173688819694409</v>
      </c>
      <c r="N17" s="60">
        <f>VLOOKUP($A17,'Occupancy Raw Data'!$B$8:$BE$45,'Occupancy Raw Data'!U$3,FALSE)</f>
        <v>2.2011596178150299</v>
      </c>
      <c r="O17" s="60">
        <f>VLOOKUP($A17,'Occupancy Raw Data'!$B$8:$BE$45,'Occupancy Raw Data'!V$3,FALSE)</f>
        <v>1.7169239647958401</v>
      </c>
      <c r="P17" s="60">
        <f>VLOOKUP($A17,'Occupancy Raw Data'!$B$8:$BE$45,'Occupancy Raw Data'!W$3,FALSE)</f>
        <v>-1.57991631799163</v>
      </c>
      <c r="Q17" s="60">
        <f>VLOOKUP($A17,'Occupancy Raw Data'!$B$8:$BE$45,'Occupancy Raw Data'!X$3,FALSE)</f>
        <v>1.67364016736401</v>
      </c>
      <c r="R17" s="61">
        <f>VLOOKUP($A17,'Occupancy Raw Data'!$B$8:$BE$45,'Occupancy Raw Data'!Y$3,FALSE)</f>
        <v>-0.83138858631794699</v>
      </c>
      <c r="S17" s="60">
        <f>VLOOKUP($A17,'Occupancy Raw Data'!$B$8:$BE$45,'Occupancy Raw Data'!AA$3,FALSE)</f>
        <v>9.7737294813259101</v>
      </c>
      <c r="T17" s="60">
        <f>VLOOKUP($A17,'Occupancy Raw Data'!$B$8:$BE$45,'Occupancy Raw Data'!AB$3,FALSE)</f>
        <v>11.921494997903499</v>
      </c>
      <c r="U17" s="61">
        <f>VLOOKUP($A17,'Occupancy Raw Data'!$B$8:$BE$45,'Occupancy Raw Data'!AC$3,FALSE)</f>
        <v>10.873737156400599</v>
      </c>
      <c r="V17" s="62">
        <f>VLOOKUP($A17,'Occupancy Raw Data'!$B$8:$BE$45,'Occupancy Raw Data'!AE$3,FALSE)</f>
        <v>2.7816221435468198</v>
      </c>
      <c r="W17" s="63"/>
      <c r="X17" s="64">
        <f>VLOOKUP($A17,'ADR Raw Data'!$B$6:$BE$43,'ADR Raw Data'!G$1,FALSE)</f>
        <v>75.655803644352503</v>
      </c>
      <c r="Y17" s="65">
        <f>VLOOKUP($A17,'ADR Raw Data'!$B$6:$BE$43,'ADR Raw Data'!H$1,FALSE)</f>
        <v>78.745610839317706</v>
      </c>
      <c r="Z17" s="65">
        <f>VLOOKUP($A17,'ADR Raw Data'!$B$6:$BE$43,'ADR Raw Data'!I$1,FALSE)</f>
        <v>79.984501659574406</v>
      </c>
      <c r="AA17" s="65">
        <f>VLOOKUP($A17,'ADR Raw Data'!$B$6:$BE$43,'ADR Raw Data'!J$1,FALSE)</f>
        <v>79.007312374945599</v>
      </c>
      <c r="AB17" s="65">
        <f>VLOOKUP($A17,'ADR Raw Data'!$B$6:$BE$43,'ADR Raw Data'!K$1,FALSE)</f>
        <v>81.467771099171699</v>
      </c>
      <c r="AC17" s="66">
        <f>VLOOKUP($A17,'ADR Raw Data'!$B$6:$BE$43,'ADR Raw Data'!L$1,FALSE)</f>
        <v>79.072976903576205</v>
      </c>
      <c r="AD17" s="65">
        <f>VLOOKUP($A17,'ADR Raw Data'!$B$6:$BE$43,'ADR Raw Data'!N$1,FALSE)</f>
        <v>100.53933323319499</v>
      </c>
      <c r="AE17" s="65">
        <f>VLOOKUP($A17,'ADR Raw Data'!$B$6:$BE$43,'ADR Raw Data'!O$1,FALSE)</f>
        <v>107.005479354499</v>
      </c>
      <c r="AF17" s="66">
        <f>VLOOKUP($A17,'ADR Raw Data'!$B$6:$BE$43,'ADR Raw Data'!P$1,FALSE)</f>
        <v>103.882354819987</v>
      </c>
      <c r="AG17" s="67">
        <f>VLOOKUP($A17,'ADR Raw Data'!$B$6:$BE$43,'ADR Raw Data'!R$1,FALSE)</f>
        <v>87.3337798230516</v>
      </c>
      <c r="AH17" s="63"/>
      <c r="AI17" s="59">
        <f>VLOOKUP($A17,'ADR Raw Data'!$B$6:$BE$43,'ADR Raw Data'!T$1,FALSE)</f>
        <v>0.86168752952428396</v>
      </c>
      <c r="AJ17" s="60">
        <f>VLOOKUP($A17,'ADR Raw Data'!$B$6:$BE$43,'ADR Raw Data'!U$1,FALSE)</f>
        <v>2.4154660166133501</v>
      </c>
      <c r="AK17" s="60">
        <f>VLOOKUP($A17,'ADR Raw Data'!$B$6:$BE$43,'ADR Raw Data'!V$1,FALSE)</f>
        <v>-0.62773207028927203</v>
      </c>
      <c r="AL17" s="60">
        <f>VLOOKUP($A17,'ADR Raw Data'!$B$6:$BE$43,'ADR Raw Data'!W$1,FALSE)</f>
        <v>-1.99171953792788</v>
      </c>
      <c r="AM17" s="60">
        <f>VLOOKUP($A17,'ADR Raw Data'!$B$6:$BE$43,'ADR Raw Data'!X$1,FALSE)</f>
        <v>5.5981316754778598</v>
      </c>
      <c r="AN17" s="61">
        <f>VLOOKUP($A17,'ADR Raw Data'!$B$6:$BE$43,'ADR Raw Data'!Y$1,FALSE)</f>
        <v>1.23125463968407</v>
      </c>
      <c r="AO17" s="60">
        <f>VLOOKUP($A17,'ADR Raw Data'!$B$6:$BE$43,'ADR Raw Data'!AA$1,FALSE)</f>
        <v>15.284651148180799</v>
      </c>
      <c r="AP17" s="60">
        <f>VLOOKUP($A17,'ADR Raw Data'!$B$6:$BE$43,'ADR Raw Data'!AB$1,FALSE)</f>
        <v>18.3681499113132</v>
      </c>
      <c r="AQ17" s="61">
        <f>VLOOKUP($A17,'ADR Raw Data'!$B$6:$BE$43,'ADR Raw Data'!AC$1,FALSE)</f>
        <v>16.926803527304799</v>
      </c>
      <c r="AR17" s="62">
        <f>VLOOKUP($A17,'ADR Raw Data'!$B$6:$BE$43,'ADR Raw Data'!AE$1,FALSE)</f>
        <v>7.2579280709890996</v>
      </c>
      <c r="AS17" s="50"/>
      <c r="AT17" s="64">
        <f>VLOOKUP($A17,'RevPAR Raw Data'!$B$6:$BE$43,'RevPAR Raw Data'!G$1,FALSE)</f>
        <v>42.232333617082602</v>
      </c>
      <c r="AU17" s="65">
        <f>VLOOKUP($A17,'RevPAR Raw Data'!$B$6:$BE$43,'RevPAR Raw Data'!H$1,FALSE)</f>
        <v>50.626236026547303</v>
      </c>
      <c r="AV17" s="65">
        <f>VLOOKUP($A17,'RevPAR Raw Data'!$B$6:$BE$43,'RevPAR Raw Data'!I$1,FALSE)</f>
        <v>54.238516491126802</v>
      </c>
      <c r="AW17" s="65">
        <f>VLOOKUP($A17,'RevPAR Raw Data'!$B$6:$BE$43,'RevPAR Raw Data'!J$1,FALSE)</f>
        <v>52.4131614918482</v>
      </c>
      <c r="AX17" s="65">
        <f>VLOOKUP($A17,'RevPAR Raw Data'!$B$6:$BE$43,'RevPAR Raw Data'!K$1,FALSE)</f>
        <v>52.505631727023498</v>
      </c>
      <c r="AY17" s="66">
        <f>VLOOKUP($A17,'RevPAR Raw Data'!$B$6:$BE$43,'RevPAR Raw Data'!L$1,FALSE)</f>
        <v>50.403175870725697</v>
      </c>
      <c r="AZ17" s="65">
        <f>VLOOKUP($A17,'RevPAR Raw Data'!$B$6:$BE$43,'RevPAR Raw Data'!N$1,FALSE)</f>
        <v>77.257609118453303</v>
      </c>
      <c r="BA17" s="65">
        <f>VLOOKUP($A17,'RevPAR Raw Data'!$B$6:$BE$43,'RevPAR Raw Data'!O$1,FALSE)</f>
        <v>88.015905035348396</v>
      </c>
      <c r="BB17" s="66">
        <f>VLOOKUP($A17,'RevPAR Raw Data'!$B$6:$BE$43,'RevPAR Raw Data'!P$1,FALSE)</f>
        <v>82.636757076900807</v>
      </c>
      <c r="BC17" s="67">
        <f>VLOOKUP($A17,'RevPAR Raw Data'!$B$6:$BE$43,'RevPAR Raw Data'!R$1,FALSE)</f>
        <v>59.612770501061398</v>
      </c>
      <c r="BD17" s="63"/>
      <c r="BE17" s="59">
        <f>VLOOKUP($A17,'RevPAR Raw Data'!$B$6:$BE$43,'RevPAR Raw Data'!T$1,FALSE)</f>
        <v>-7.7290744579446704</v>
      </c>
      <c r="BF17" s="60">
        <f>VLOOKUP($A17,'RevPAR Raw Data'!$B$6:$BE$43,'RevPAR Raw Data'!U$1,FALSE)</f>
        <v>4.6697938969681303</v>
      </c>
      <c r="BG17" s="60">
        <f>VLOOKUP($A17,'RevPAR Raw Data'!$B$6:$BE$43,'RevPAR Raw Data'!V$1,FALSE)</f>
        <v>1.0784142121570599</v>
      </c>
      <c r="BH17" s="60">
        <f>VLOOKUP($A17,'RevPAR Raw Data'!$B$6:$BE$43,'RevPAR Raw Data'!W$1,FALSE)</f>
        <v>-3.5401683539311599</v>
      </c>
      <c r="BI17" s="60">
        <f>VLOOKUP($A17,'RevPAR Raw Data'!$B$6:$BE$43,'RevPAR Raw Data'!X$1,FALSE)</f>
        <v>7.3654644231845996</v>
      </c>
      <c r="BJ17" s="61">
        <f>VLOOKUP($A17,'RevPAR Raw Data'!$B$6:$BE$43,'RevPAR Raw Data'!Y$1,FALSE)</f>
        <v>0.38962954282328099</v>
      </c>
      <c r="BK17" s="60">
        <f>VLOOKUP($A17,'RevPAR Raw Data'!$B$6:$BE$43,'RevPAR Raw Data'!AA$1,FALSE)</f>
        <v>26.552261084894301</v>
      </c>
      <c r="BL17" s="60">
        <f>VLOOKUP($A17,'RevPAR Raw Data'!$B$6:$BE$43,'RevPAR Raw Data'!AB$1,FALSE)</f>
        <v>32.479402982101298</v>
      </c>
      <c r="BM17" s="61">
        <f>VLOOKUP($A17,'RevPAR Raw Data'!$B$6:$BE$43,'RevPAR Raw Data'!AC$1,FALSE)</f>
        <v>29.641116808244899</v>
      </c>
      <c r="BN17" s="62">
        <f>VLOOKUP($A17,'RevPAR Raw Data'!$B$6:$BE$43,'RevPAR Raw Data'!AE$1,FALSE)</f>
        <v>10.2414383489212</v>
      </c>
    </row>
    <row r="18" spans="1:66" x14ac:dyDescent="0.35">
      <c r="A18" s="78" t="s">
        <v>93</v>
      </c>
      <c r="B18" s="59">
        <f>VLOOKUP($A18,'Occupancy Raw Data'!$B$8:$BE$45,'Occupancy Raw Data'!G$3,FALSE)</f>
        <v>63.121814027069703</v>
      </c>
      <c r="C18" s="60">
        <f>VLOOKUP($A18,'Occupancy Raw Data'!$B$8:$BE$45,'Occupancy Raw Data'!H$3,FALSE)</f>
        <v>74.301283178062903</v>
      </c>
      <c r="D18" s="60">
        <f>VLOOKUP($A18,'Occupancy Raw Data'!$B$8:$BE$45,'Occupancy Raw Data'!I$3,FALSE)</f>
        <v>79.627351028300197</v>
      </c>
      <c r="E18" s="60">
        <f>VLOOKUP($A18,'Occupancy Raw Data'!$B$8:$BE$45,'Occupancy Raw Data'!J$3,FALSE)</f>
        <v>77.060994902443298</v>
      </c>
      <c r="F18" s="60">
        <f>VLOOKUP($A18,'Occupancy Raw Data'!$B$8:$BE$45,'Occupancy Raw Data'!K$3,FALSE)</f>
        <v>74.547372121638205</v>
      </c>
      <c r="G18" s="61">
        <f>VLOOKUP($A18,'Occupancy Raw Data'!$B$8:$BE$45,'Occupancy Raw Data'!L$3,FALSE)</f>
        <v>73.731763051502895</v>
      </c>
      <c r="H18" s="60">
        <f>VLOOKUP($A18,'Occupancy Raw Data'!$B$8:$BE$45,'Occupancy Raw Data'!N$3,FALSE)</f>
        <v>78.590261908946999</v>
      </c>
      <c r="I18" s="60">
        <f>VLOOKUP($A18,'Occupancy Raw Data'!$B$8:$BE$45,'Occupancy Raw Data'!O$3,FALSE)</f>
        <v>78.396906310423603</v>
      </c>
      <c r="J18" s="61">
        <f>VLOOKUP($A18,'Occupancy Raw Data'!$B$8:$BE$45,'Occupancy Raw Data'!P$3,FALSE)</f>
        <v>78.493584109685301</v>
      </c>
      <c r="K18" s="62">
        <f>VLOOKUP($A18,'Occupancy Raw Data'!$B$8:$BE$45,'Occupancy Raw Data'!R$3,FALSE)</f>
        <v>75.092283353840699</v>
      </c>
      <c r="L18" s="63"/>
      <c r="M18" s="59">
        <f>VLOOKUP($A18,'Occupancy Raw Data'!$B$8:$BE$45,'Occupancy Raw Data'!T$3,FALSE)</f>
        <v>12.8067081450804</v>
      </c>
      <c r="N18" s="60">
        <f>VLOOKUP($A18,'Occupancy Raw Data'!$B$8:$BE$45,'Occupancy Raw Data'!U$3,FALSE)</f>
        <v>29.373785209401699</v>
      </c>
      <c r="O18" s="60">
        <f>VLOOKUP($A18,'Occupancy Raw Data'!$B$8:$BE$45,'Occupancy Raw Data'!V$3,FALSE)</f>
        <v>33.148907771176503</v>
      </c>
      <c r="P18" s="60">
        <f>VLOOKUP($A18,'Occupancy Raw Data'!$B$8:$BE$45,'Occupancy Raw Data'!W$3,FALSE)</f>
        <v>20.436898128694999</v>
      </c>
      <c r="Q18" s="60">
        <f>VLOOKUP($A18,'Occupancy Raw Data'!$B$8:$BE$45,'Occupancy Raw Data'!X$3,FALSE)</f>
        <v>18.7583661114931</v>
      </c>
      <c r="R18" s="61">
        <f>VLOOKUP($A18,'Occupancy Raw Data'!$B$8:$BE$45,'Occupancy Raw Data'!Y$3,FALSE)</f>
        <v>22.9078648419008</v>
      </c>
      <c r="S18" s="60">
        <f>VLOOKUP($A18,'Occupancy Raw Data'!$B$8:$BE$45,'Occupancy Raw Data'!AA$3,FALSE)</f>
        <v>3.4302360198212298</v>
      </c>
      <c r="T18" s="60">
        <f>VLOOKUP($A18,'Occupancy Raw Data'!$B$8:$BE$45,'Occupancy Raw Data'!AB$3,FALSE)</f>
        <v>-0.21574447251089601</v>
      </c>
      <c r="U18" s="61">
        <f>VLOOKUP($A18,'Occupancy Raw Data'!$B$8:$BE$45,'Occupancy Raw Data'!AC$3,FALSE)</f>
        <v>1.5767831652447499</v>
      </c>
      <c r="V18" s="62">
        <f>VLOOKUP($A18,'Occupancy Raw Data'!$B$8:$BE$45,'Occupancy Raw Data'!AE$3,FALSE)</f>
        <v>15.654307613081899</v>
      </c>
      <c r="W18" s="63"/>
      <c r="X18" s="64">
        <f>VLOOKUP($A18,'ADR Raw Data'!$B$6:$BE$43,'ADR Raw Data'!G$1,FALSE)</f>
        <v>101.124436090225</v>
      </c>
      <c r="Y18" s="65">
        <f>VLOOKUP($A18,'ADR Raw Data'!$B$6:$BE$43,'ADR Raw Data'!H$1,FALSE)</f>
        <v>105.358106008989</v>
      </c>
      <c r="Z18" s="65">
        <f>VLOOKUP($A18,'ADR Raw Data'!$B$6:$BE$43,'ADR Raw Data'!I$1,FALSE)</f>
        <v>109.373893377483</v>
      </c>
      <c r="AA18" s="65">
        <f>VLOOKUP($A18,'ADR Raw Data'!$B$6:$BE$43,'ADR Raw Data'!J$1,FALSE)</f>
        <v>114.280472787408</v>
      </c>
      <c r="AB18" s="65">
        <f>VLOOKUP($A18,'ADR Raw Data'!$B$6:$BE$43,'ADR Raw Data'!K$1,FALSE)</f>
        <v>108.587805093138</v>
      </c>
      <c r="AC18" s="66">
        <f>VLOOKUP($A18,'ADR Raw Data'!$B$6:$BE$43,'ADR Raw Data'!L$1,FALSE)</f>
        <v>108.018727659371</v>
      </c>
      <c r="AD18" s="65">
        <f>VLOOKUP($A18,'ADR Raw Data'!$B$6:$BE$43,'ADR Raw Data'!N$1,FALSE)</f>
        <v>124.460535875643</v>
      </c>
      <c r="AE18" s="65">
        <f>VLOOKUP($A18,'ADR Raw Data'!$B$6:$BE$43,'ADR Raw Data'!O$1,FALSE)</f>
        <v>124.94053260089601</v>
      </c>
      <c r="AF18" s="66">
        <f>VLOOKUP($A18,'ADR Raw Data'!$B$6:$BE$43,'ADR Raw Data'!P$1,FALSE)</f>
        <v>124.70023864068899</v>
      </c>
      <c r="AG18" s="67">
        <f>VLOOKUP($A18,'ADR Raw Data'!$B$6:$BE$43,'ADR Raw Data'!R$1,FALSE)</f>
        <v>113.00075596910099</v>
      </c>
      <c r="AH18" s="63"/>
      <c r="AI18" s="59">
        <f>VLOOKUP($A18,'ADR Raw Data'!$B$6:$BE$43,'ADR Raw Data'!T$1,FALSE)</f>
        <v>8.85575361264012</v>
      </c>
      <c r="AJ18" s="60">
        <f>VLOOKUP($A18,'ADR Raw Data'!$B$6:$BE$43,'ADR Raw Data'!U$1,FALSE)</f>
        <v>13.4397046431053</v>
      </c>
      <c r="AK18" s="60">
        <f>VLOOKUP($A18,'ADR Raw Data'!$B$6:$BE$43,'ADR Raw Data'!V$1,FALSE)</f>
        <v>14.553425079022499</v>
      </c>
      <c r="AL18" s="60">
        <f>VLOOKUP($A18,'ADR Raw Data'!$B$6:$BE$43,'ADR Raw Data'!W$1,FALSE)</f>
        <v>14.756239426383299</v>
      </c>
      <c r="AM18" s="60">
        <f>VLOOKUP($A18,'ADR Raw Data'!$B$6:$BE$43,'ADR Raw Data'!X$1,FALSE)</f>
        <v>9.47872228334254</v>
      </c>
      <c r="AN18" s="61">
        <f>VLOOKUP($A18,'ADR Raw Data'!$B$6:$BE$43,'ADR Raw Data'!Y$1,FALSE)</f>
        <v>12.343114521731501</v>
      </c>
      <c r="AO18" s="60">
        <f>VLOOKUP($A18,'ADR Raw Data'!$B$6:$BE$43,'ADR Raw Data'!AA$1,FALSE)</f>
        <v>7.8812456249098002</v>
      </c>
      <c r="AP18" s="60">
        <f>VLOOKUP($A18,'ADR Raw Data'!$B$6:$BE$43,'ADR Raw Data'!AB$1,FALSE)</f>
        <v>3.0989052970559499</v>
      </c>
      <c r="AQ18" s="61">
        <f>VLOOKUP($A18,'ADR Raw Data'!$B$6:$BE$43,'ADR Raw Data'!AC$1,FALSE)</f>
        <v>5.3877191131893802</v>
      </c>
      <c r="AR18" s="62">
        <f>VLOOKUP($A18,'ADR Raw Data'!$B$6:$BE$43,'ADR Raw Data'!AE$1,FALSE)</f>
        <v>8.9782772129466597</v>
      </c>
      <c r="AS18" s="50"/>
      <c r="AT18" s="64">
        <f>VLOOKUP($A18,'RevPAR Raw Data'!$B$6:$BE$43,'RevPAR Raw Data'!G$1,FALSE)</f>
        <v>63.831578484795202</v>
      </c>
      <c r="AU18" s="65">
        <f>VLOOKUP($A18,'RevPAR Raw Data'!$B$6:$BE$43,'RevPAR Raw Data'!H$1,FALSE)</f>
        <v>78.282424696783195</v>
      </c>
      <c r="AV18" s="65">
        <f>VLOOKUP($A18,'RevPAR Raw Data'!$B$6:$BE$43,'RevPAR Raw Data'!I$1,FALSE)</f>
        <v>87.091534013007504</v>
      </c>
      <c r="AW18" s="65">
        <f>VLOOKUP($A18,'RevPAR Raw Data'!$B$6:$BE$43,'RevPAR Raw Data'!J$1,FALSE)</f>
        <v>88.065669309193098</v>
      </c>
      <c r="AX18" s="65">
        <f>VLOOKUP($A18,'RevPAR Raw Data'!$B$6:$BE$43,'RevPAR Raw Data'!K$1,FALSE)</f>
        <v>80.949355141501101</v>
      </c>
      <c r="AY18" s="66">
        <f>VLOOKUP($A18,'RevPAR Raw Data'!$B$6:$BE$43,'RevPAR Raw Data'!L$1,FALSE)</f>
        <v>79.644112329056</v>
      </c>
      <c r="AZ18" s="65">
        <f>VLOOKUP($A18,'RevPAR Raw Data'!$B$6:$BE$43,'RevPAR Raw Data'!N$1,FALSE)</f>
        <v>97.8138611179469</v>
      </c>
      <c r="BA18" s="65">
        <f>VLOOKUP($A18,'RevPAR Raw Data'!$B$6:$BE$43,'RevPAR Raw Data'!O$1,FALSE)</f>
        <v>97.949512286869293</v>
      </c>
      <c r="BB18" s="66">
        <f>VLOOKUP($A18,'RevPAR Raw Data'!$B$6:$BE$43,'RevPAR Raw Data'!P$1,FALSE)</f>
        <v>97.881686702408103</v>
      </c>
      <c r="BC18" s="67">
        <f>VLOOKUP($A18,'RevPAR Raw Data'!$B$6:$BE$43,'RevPAR Raw Data'!R$1,FALSE)</f>
        <v>84.854847864299501</v>
      </c>
      <c r="BD18" s="63"/>
      <c r="BE18" s="59">
        <f>VLOOKUP($A18,'RevPAR Raw Data'!$B$6:$BE$43,'RevPAR Raw Data'!T$1,FALSE)</f>
        <v>22.796592276938799</v>
      </c>
      <c r="BF18" s="60">
        <f>VLOOKUP($A18,'RevPAR Raw Data'!$B$6:$BE$43,'RevPAR Raw Data'!U$1,FALSE)</f>
        <v>46.761239827150703</v>
      </c>
      <c r="BG18" s="60">
        <f>VLOOKUP($A18,'RevPAR Raw Data'!$B$6:$BE$43,'RevPAR Raw Data'!V$1,FALSE)</f>
        <v>52.5266343071915</v>
      </c>
      <c r="BH18" s="60">
        <f>VLOOKUP($A18,'RevPAR Raw Data'!$B$6:$BE$43,'RevPAR Raw Data'!W$1,FALSE)</f>
        <v>38.208855174274603</v>
      </c>
      <c r="BI18" s="60">
        <f>VLOOKUP($A18,'RevPAR Raw Data'!$B$6:$BE$43,'RevPAR Raw Data'!X$1,FALSE)</f>
        <v>30.0151418234367</v>
      </c>
      <c r="BJ18" s="61">
        <f>VLOOKUP($A18,'RevPAR Raw Data'!$B$6:$BE$43,'RevPAR Raw Data'!Y$1,FALSE)</f>
        <v>38.078523355551603</v>
      </c>
      <c r="BK18" s="60">
        <f>VLOOKUP($A18,'RevPAR Raw Data'!$B$6:$BE$43,'RevPAR Raw Data'!AA$1,FALSE)</f>
        <v>11.581826970967199</v>
      </c>
      <c r="BL18" s="60">
        <f>VLOOKUP($A18,'RevPAR Raw Data'!$B$6:$BE$43,'RevPAR Raw Data'!AB$1,FALSE)</f>
        <v>2.8764751076583099</v>
      </c>
      <c r="BM18" s="61">
        <f>VLOOKUP($A18,'RevPAR Raw Data'!$B$6:$BE$43,'RevPAR Raw Data'!AC$1,FALSE)</f>
        <v>7.0494549264015802</v>
      </c>
      <c r="BN18" s="62">
        <f>VLOOKUP($A18,'RevPAR Raw Data'!$B$6:$BE$43,'RevPAR Raw Data'!AE$1,FALSE)</f>
        <v>26.038071959298499</v>
      </c>
    </row>
    <row r="19" spans="1:66" x14ac:dyDescent="0.35">
      <c r="A19" s="78" t="s">
        <v>94</v>
      </c>
      <c r="B19" s="59">
        <f>VLOOKUP($A19,'Occupancy Raw Data'!$B$8:$BE$45,'Occupancy Raw Data'!G$3,FALSE)</f>
        <v>61.038750910120498</v>
      </c>
      <c r="C19" s="60">
        <f>VLOOKUP($A19,'Occupancy Raw Data'!$B$8:$BE$45,'Occupancy Raw Data'!H$3,FALSE)</f>
        <v>64.056306124099905</v>
      </c>
      <c r="D19" s="60">
        <f>VLOOKUP($A19,'Occupancy Raw Data'!$B$8:$BE$45,'Occupancy Raw Data'!I$3,FALSE)</f>
        <v>70.859962786182294</v>
      </c>
      <c r="E19" s="60">
        <f>VLOOKUP($A19,'Occupancy Raw Data'!$B$8:$BE$45,'Occupancy Raw Data'!J$3,FALSE)</f>
        <v>68.481514440579204</v>
      </c>
      <c r="F19" s="60">
        <f>VLOOKUP($A19,'Occupancy Raw Data'!$B$8:$BE$45,'Occupancy Raw Data'!K$3,FALSE)</f>
        <v>61.791117223525603</v>
      </c>
      <c r="G19" s="61">
        <f>VLOOKUP($A19,'Occupancy Raw Data'!$B$8:$BE$45,'Occupancy Raw Data'!L$3,FALSE)</f>
        <v>65.245530296901507</v>
      </c>
      <c r="H19" s="60">
        <f>VLOOKUP($A19,'Occupancy Raw Data'!$B$8:$BE$45,'Occupancy Raw Data'!N$3,FALSE)</f>
        <v>72.105816681498197</v>
      </c>
      <c r="I19" s="60">
        <f>VLOOKUP($A19,'Occupancy Raw Data'!$B$8:$BE$45,'Occupancy Raw Data'!O$3,FALSE)</f>
        <v>77.898228298681303</v>
      </c>
      <c r="J19" s="61">
        <f>VLOOKUP($A19,'Occupancy Raw Data'!$B$8:$BE$45,'Occupancy Raw Data'!P$3,FALSE)</f>
        <v>75.002022490089701</v>
      </c>
      <c r="K19" s="62">
        <f>VLOOKUP($A19,'Occupancy Raw Data'!$B$8:$BE$45,'Occupancy Raw Data'!R$3,FALSE)</f>
        <v>68.033099494955295</v>
      </c>
      <c r="L19" s="63"/>
      <c r="M19" s="59">
        <f>VLOOKUP($A19,'Occupancy Raw Data'!$B$8:$BE$45,'Occupancy Raw Data'!T$3,FALSE)</f>
        <v>4.9252572826336802</v>
      </c>
      <c r="N19" s="60">
        <f>VLOOKUP($A19,'Occupancy Raw Data'!$B$8:$BE$45,'Occupancy Raw Data'!U$3,FALSE)</f>
        <v>14.9972261278352</v>
      </c>
      <c r="O19" s="60">
        <f>VLOOKUP($A19,'Occupancy Raw Data'!$B$8:$BE$45,'Occupancy Raw Data'!V$3,FALSE)</f>
        <v>21.6523197662892</v>
      </c>
      <c r="P19" s="60">
        <f>VLOOKUP($A19,'Occupancy Raw Data'!$B$8:$BE$45,'Occupancy Raw Data'!W$3,FALSE)</f>
        <v>13.7597919729556</v>
      </c>
      <c r="Q19" s="60">
        <f>VLOOKUP($A19,'Occupancy Raw Data'!$B$8:$BE$45,'Occupancy Raw Data'!X$3,FALSE)</f>
        <v>-6.94803753520101</v>
      </c>
      <c r="R19" s="61">
        <f>VLOOKUP($A19,'Occupancy Raw Data'!$B$8:$BE$45,'Occupancy Raw Data'!Y$3,FALSE)</f>
        <v>9.2058480319411107</v>
      </c>
      <c r="S19" s="60">
        <f>VLOOKUP($A19,'Occupancy Raw Data'!$B$8:$BE$45,'Occupancy Raw Data'!AA$3,FALSE)</f>
        <v>-15.6779373880227</v>
      </c>
      <c r="T19" s="60">
        <f>VLOOKUP($A19,'Occupancy Raw Data'!$B$8:$BE$45,'Occupancy Raw Data'!AB$3,FALSE)</f>
        <v>-13.5416838732302</v>
      </c>
      <c r="U19" s="61">
        <f>VLOOKUP($A19,'Occupancy Raw Data'!$B$8:$BE$45,'Occupancy Raw Data'!AC$3,FALSE)</f>
        <v>-14.581912360102899</v>
      </c>
      <c r="V19" s="62">
        <f>VLOOKUP($A19,'Occupancy Raw Data'!$B$8:$BE$45,'Occupancy Raw Data'!AE$3,FALSE)</f>
        <v>0.39905091423846301</v>
      </c>
      <c r="W19" s="63"/>
      <c r="X19" s="64">
        <f>VLOOKUP($A19,'ADR Raw Data'!$B$6:$BE$43,'ADR Raw Data'!G$1,FALSE)</f>
        <v>131.07148819085401</v>
      </c>
      <c r="Y19" s="65">
        <f>VLOOKUP($A19,'ADR Raw Data'!$B$6:$BE$43,'ADR Raw Data'!H$1,FALSE)</f>
        <v>136.499810545592</v>
      </c>
      <c r="Z19" s="65">
        <f>VLOOKUP($A19,'ADR Raw Data'!$B$6:$BE$43,'ADR Raw Data'!I$1,FALSE)</f>
        <v>140.869692373558</v>
      </c>
      <c r="AA19" s="65">
        <f>VLOOKUP($A19,'ADR Raw Data'!$B$6:$BE$43,'ADR Raw Data'!J$1,FALSE)</f>
        <v>140.613348375664</v>
      </c>
      <c r="AB19" s="65">
        <f>VLOOKUP($A19,'ADR Raw Data'!$B$6:$BE$43,'ADR Raw Data'!K$1,FALSE)</f>
        <v>133.419699423932</v>
      </c>
      <c r="AC19" s="66">
        <f>VLOOKUP($A19,'ADR Raw Data'!$B$6:$BE$43,'ADR Raw Data'!L$1,FALSE)</f>
        <v>136.71343265964001</v>
      </c>
      <c r="AD19" s="65">
        <f>VLOOKUP($A19,'ADR Raw Data'!$B$6:$BE$43,'ADR Raw Data'!N$1,FALSE)</f>
        <v>174.3622885897</v>
      </c>
      <c r="AE19" s="65">
        <f>VLOOKUP($A19,'ADR Raw Data'!$B$6:$BE$43,'ADR Raw Data'!O$1,FALSE)</f>
        <v>185.56699479696701</v>
      </c>
      <c r="AF19" s="66">
        <f>VLOOKUP($A19,'ADR Raw Data'!$B$6:$BE$43,'ADR Raw Data'!P$1,FALSE)</f>
        <v>180.180976760867</v>
      </c>
      <c r="AG19" s="67">
        <f>VLOOKUP($A19,'ADR Raw Data'!$B$6:$BE$43,'ADR Raw Data'!R$1,FALSE)</f>
        <v>150.404893116686</v>
      </c>
      <c r="AH19" s="63"/>
      <c r="AI19" s="59">
        <f>VLOOKUP($A19,'ADR Raw Data'!$B$6:$BE$43,'ADR Raw Data'!T$1,FALSE)</f>
        <v>0.39213280251499499</v>
      </c>
      <c r="AJ19" s="60">
        <f>VLOOKUP($A19,'ADR Raw Data'!$B$6:$BE$43,'ADR Raw Data'!U$1,FALSE)</f>
        <v>6.5367131420220197</v>
      </c>
      <c r="AK19" s="60">
        <f>VLOOKUP($A19,'ADR Raw Data'!$B$6:$BE$43,'ADR Raw Data'!V$1,FALSE)</f>
        <v>14.116845968845601</v>
      </c>
      <c r="AL19" s="60">
        <f>VLOOKUP($A19,'ADR Raw Data'!$B$6:$BE$43,'ADR Raw Data'!W$1,FALSE)</f>
        <v>7.4571794272782101</v>
      </c>
      <c r="AM19" s="60">
        <f>VLOOKUP($A19,'ADR Raw Data'!$B$6:$BE$43,'ADR Raw Data'!X$1,FALSE)</f>
        <v>0.154379887062747</v>
      </c>
      <c r="AN19" s="61">
        <f>VLOOKUP($A19,'ADR Raw Data'!$B$6:$BE$43,'ADR Raw Data'!Y$1,FALSE)</f>
        <v>5.67824472700394</v>
      </c>
      <c r="AO19" s="60">
        <f>VLOOKUP($A19,'ADR Raw Data'!$B$6:$BE$43,'ADR Raw Data'!AA$1,FALSE)</f>
        <v>-7.7182207329403596</v>
      </c>
      <c r="AP19" s="60">
        <f>VLOOKUP($A19,'ADR Raw Data'!$B$6:$BE$43,'ADR Raw Data'!AB$1,FALSE)</f>
        <v>-6.0341551820517898</v>
      </c>
      <c r="AQ19" s="61">
        <f>VLOOKUP($A19,'ADR Raw Data'!$B$6:$BE$43,'ADR Raw Data'!AC$1,FALSE)</f>
        <v>-6.7994018203912399</v>
      </c>
      <c r="AR19" s="62">
        <f>VLOOKUP($A19,'ADR Raw Data'!$B$6:$BE$43,'ADR Raw Data'!AE$1,FALSE)</f>
        <v>-1.7260396101114299</v>
      </c>
      <c r="AS19" s="50"/>
      <c r="AT19" s="64">
        <f>VLOOKUP($A19,'RevPAR Raw Data'!$B$6:$BE$43,'RevPAR Raw Data'!G$1,FALSE)</f>
        <v>80.004399191003898</v>
      </c>
      <c r="AU19" s="65">
        <f>VLOOKUP($A19,'RevPAR Raw Data'!$B$6:$BE$43,'RevPAR Raw Data'!H$1,FALSE)</f>
        <v>87.436736501901095</v>
      </c>
      <c r="AV19" s="65">
        <f>VLOOKUP($A19,'RevPAR Raw Data'!$B$6:$BE$43,'RevPAR Raw Data'!I$1,FALSE)</f>
        <v>99.820211592913097</v>
      </c>
      <c r="AW19" s="65">
        <f>VLOOKUP($A19,'RevPAR Raw Data'!$B$6:$BE$43,'RevPAR Raw Data'!J$1,FALSE)</f>
        <v>96.294150473262604</v>
      </c>
      <c r="AX19" s="65">
        <f>VLOOKUP($A19,'RevPAR Raw Data'!$B$6:$BE$43,'RevPAR Raw Data'!K$1,FALSE)</f>
        <v>82.441522870317897</v>
      </c>
      <c r="AY19" s="66">
        <f>VLOOKUP($A19,'RevPAR Raw Data'!$B$6:$BE$43,'RevPAR Raw Data'!L$1,FALSE)</f>
        <v>89.199404125879695</v>
      </c>
      <c r="AZ19" s="65">
        <f>VLOOKUP($A19,'RevPAR Raw Data'!$B$6:$BE$43,'RevPAR Raw Data'!N$1,FALSE)</f>
        <v>125.725352172154</v>
      </c>
      <c r="BA19" s="65">
        <f>VLOOKUP($A19,'RevPAR Raw Data'!$B$6:$BE$43,'RevPAR Raw Data'!O$1,FALSE)</f>
        <v>144.55340125394301</v>
      </c>
      <c r="BB19" s="66">
        <f>VLOOKUP($A19,'RevPAR Raw Data'!$B$6:$BE$43,'RevPAR Raw Data'!P$1,FALSE)</f>
        <v>135.13937671304899</v>
      </c>
      <c r="BC19" s="67">
        <f>VLOOKUP($A19,'RevPAR Raw Data'!$B$6:$BE$43,'RevPAR Raw Data'!R$1,FALSE)</f>
        <v>102.32511057935599</v>
      </c>
      <c r="BD19" s="63"/>
      <c r="BE19" s="59">
        <f>VLOOKUP($A19,'RevPAR Raw Data'!$B$6:$BE$43,'RevPAR Raw Data'!T$1,FALSE)</f>
        <v>5.3367036345621397</v>
      </c>
      <c r="BF19" s="60">
        <f>VLOOKUP($A19,'RevPAR Raw Data'!$B$6:$BE$43,'RevPAR Raw Data'!U$1,FALSE)</f>
        <v>22.514264921094199</v>
      </c>
      <c r="BG19" s="60">
        <f>VLOOKUP($A19,'RevPAR Raw Data'!$B$6:$BE$43,'RevPAR Raw Data'!V$1,FALSE)</f>
        <v>38.825790365223803</v>
      </c>
      <c r="BH19" s="60">
        <f>VLOOKUP($A19,'RevPAR Raw Data'!$B$6:$BE$43,'RevPAR Raw Data'!W$1,FALSE)</f>
        <v>22.2430637764773</v>
      </c>
      <c r="BI19" s="60">
        <f>VLOOKUP($A19,'RevPAR Raw Data'!$B$6:$BE$43,'RevPAR Raw Data'!X$1,FALSE)</f>
        <v>-6.8043840206381896</v>
      </c>
      <c r="BJ19" s="61">
        <f>VLOOKUP($A19,'RevPAR Raw Data'!$B$6:$BE$43,'RevPAR Raw Data'!Y$1,FALSE)</f>
        <v>15.4068233393947</v>
      </c>
      <c r="BK19" s="60">
        <f>VLOOKUP($A19,'RevPAR Raw Data'!$B$6:$BE$43,'RevPAR Raw Data'!AA$1,FALSE)</f>
        <v>-22.186100306983299</v>
      </c>
      <c r="BL19" s="60">
        <f>VLOOKUP($A19,'RevPAR Raw Data'!$B$6:$BE$43,'RevPAR Raw Data'!AB$1,FALSE)</f>
        <v>-18.758712836108401</v>
      </c>
      <c r="BM19" s="61">
        <f>VLOOKUP($A19,'RevPAR Raw Data'!$B$6:$BE$43,'RevPAR Raw Data'!AC$1,FALSE)</f>
        <v>-20.389831366033398</v>
      </c>
      <c r="BN19" s="62">
        <f>VLOOKUP($A19,'RevPAR Raw Data'!$B$6:$BE$43,'RevPAR Raw Data'!AE$1,FALSE)</f>
        <v>-1.3338764727172301</v>
      </c>
    </row>
    <row r="20" spans="1:66" x14ac:dyDescent="0.35">
      <c r="A20" s="78" t="s">
        <v>29</v>
      </c>
      <c r="B20" s="59">
        <f>VLOOKUP($A20,'Occupancy Raw Data'!$B$8:$BE$45,'Occupancy Raw Data'!G$3,FALSE)</f>
        <v>36.031576130585997</v>
      </c>
      <c r="C20" s="60">
        <f>VLOOKUP($A20,'Occupancy Raw Data'!$B$8:$BE$45,'Occupancy Raw Data'!H$3,FALSE)</f>
        <v>38.332887342788297</v>
      </c>
      <c r="D20" s="60">
        <f>VLOOKUP($A20,'Occupancy Raw Data'!$B$8:$BE$45,'Occupancy Raw Data'!I$3,FALSE)</f>
        <v>37.7174203906877</v>
      </c>
      <c r="E20" s="60">
        <f>VLOOKUP($A20,'Occupancy Raw Data'!$B$8:$BE$45,'Occupancy Raw Data'!J$3,FALSE)</f>
        <v>43.457318704843402</v>
      </c>
      <c r="F20" s="60">
        <f>VLOOKUP($A20,'Occupancy Raw Data'!$B$8:$BE$45,'Occupancy Raw Data'!K$3,FALSE)</f>
        <v>48.019801980197997</v>
      </c>
      <c r="G20" s="61">
        <f>VLOOKUP($A20,'Occupancy Raw Data'!$B$8:$BE$45,'Occupancy Raw Data'!L$3,FALSE)</f>
        <v>40.711800909820703</v>
      </c>
      <c r="H20" s="60">
        <f>VLOOKUP($A20,'Occupancy Raw Data'!$B$8:$BE$45,'Occupancy Raw Data'!N$3,FALSE)</f>
        <v>70.925876371420898</v>
      </c>
      <c r="I20" s="60">
        <f>VLOOKUP($A20,'Occupancy Raw Data'!$B$8:$BE$45,'Occupancy Raw Data'!O$3,FALSE)</f>
        <v>81.188118811881097</v>
      </c>
      <c r="J20" s="61">
        <f>VLOOKUP($A20,'Occupancy Raw Data'!$B$8:$BE$45,'Occupancy Raw Data'!P$3,FALSE)</f>
        <v>76.056997591650997</v>
      </c>
      <c r="K20" s="62">
        <f>VLOOKUP($A20,'Occupancy Raw Data'!$B$8:$BE$45,'Occupancy Raw Data'!R$3,FALSE)</f>
        <v>50.810428533200799</v>
      </c>
      <c r="L20" s="63"/>
      <c r="M20" s="59">
        <f>VLOOKUP($A20,'Occupancy Raw Data'!$B$8:$BE$45,'Occupancy Raw Data'!T$3,FALSE)</f>
        <v>11.5241861940512</v>
      </c>
      <c r="N20" s="60">
        <f>VLOOKUP($A20,'Occupancy Raw Data'!$B$8:$BE$45,'Occupancy Raw Data'!U$3,FALSE)</f>
        <v>7.7682072301743803</v>
      </c>
      <c r="O20" s="60">
        <f>VLOOKUP($A20,'Occupancy Raw Data'!$B$8:$BE$45,'Occupancy Raw Data'!V$3,FALSE)</f>
        <v>5.3283501765227204</v>
      </c>
      <c r="P20" s="60">
        <f>VLOOKUP($A20,'Occupancy Raw Data'!$B$8:$BE$45,'Occupancy Raw Data'!W$3,FALSE)</f>
        <v>21.992293763372199</v>
      </c>
      <c r="Q20" s="60">
        <f>VLOOKUP($A20,'Occupancy Raw Data'!$B$8:$BE$45,'Occupancy Raw Data'!X$3,FALSE)</f>
        <v>19.683063196830599</v>
      </c>
      <c r="R20" s="61">
        <f>VLOOKUP($A20,'Occupancy Raw Data'!$B$8:$BE$45,'Occupancy Raw Data'!Y$3,FALSE)</f>
        <v>13.445748362108899</v>
      </c>
      <c r="S20" s="60">
        <f>VLOOKUP($A20,'Occupancy Raw Data'!$B$8:$BE$45,'Occupancy Raw Data'!AA$3,FALSE)</f>
        <v>0.77457599813012901</v>
      </c>
      <c r="T20" s="60">
        <f>VLOOKUP($A20,'Occupancy Raw Data'!$B$8:$BE$45,'Occupancy Raw Data'!AB$3,FALSE)</f>
        <v>4.5039665035729</v>
      </c>
      <c r="U20" s="61">
        <f>VLOOKUP($A20,'Occupancy Raw Data'!$B$8:$BE$45,'Occupancy Raw Data'!AC$3,FALSE)</f>
        <v>2.7313073646467201</v>
      </c>
      <c r="V20" s="62">
        <f>VLOOKUP($A20,'Occupancy Raw Data'!$B$8:$BE$45,'Occupancy Raw Data'!AE$3,FALSE)</f>
        <v>8.6015597914735107</v>
      </c>
      <c r="W20" s="63"/>
      <c r="X20" s="64">
        <f>VLOOKUP($A20,'ADR Raw Data'!$B$6:$BE$43,'ADR Raw Data'!G$1,FALSE)</f>
        <v>108.42229483846999</v>
      </c>
      <c r="Y20" s="65">
        <f>VLOOKUP($A20,'ADR Raw Data'!$B$6:$BE$43,'ADR Raw Data'!H$1,FALSE)</f>
        <v>104.06588830715501</v>
      </c>
      <c r="Z20" s="65">
        <f>VLOOKUP($A20,'ADR Raw Data'!$B$6:$BE$43,'ADR Raw Data'!I$1,FALSE)</f>
        <v>106.196786094359</v>
      </c>
      <c r="AA20" s="65">
        <f>VLOOKUP($A20,'ADR Raw Data'!$B$6:$BE$43,'ADR Raw Data'!J$1,FALSE)</f>
        <v>113.34691502462999</v>
      </c>
      <c r="AB20" s="65">
        <f>VLOOKUP($A20,'ADR Raw Data'!$B$6:$BE$43,'ADR Raw Data'!K$1,FALSE)</f>
        <v>122.129880189467</v>
      </c>
      <c r="AC20" s="66">
        <f>VLOOKUP($A20,'ADR Raw Data'!$B$6:$BE$43,'ADR Raw Data'!L$1,FALSE)</f>
        <v>111.474541212041</v>
      </c>
      <c r="AD20" s="65">
        <f>VLOOKUP($A20,'ADR Raw Data'!$B$6:$BE$43,'ADR Raw Data'!N$1,FALSE)</f>
        <v>170.970952650443</v>
      </c>
      <c r="AE20" s="65">
        <f>VLOOKUP($A20,'ADR Raw Data'!$B$6:$BE$43,'ADR Raw Data'!O$1,FALSE)</f>
        <v>188.857465392221</v>
      </c>
      <c r="AF20" s="66">
        <f>VLOOKUP($A20,'ADR Raw Data'!$B$6:$BE$43,'ADR Raw Data'!P$1,FALSE)</f>
        <v>180.51755827249499</v>
      </c>
      <c r="AG20" s="67">
        <f>VLOOKUP($A20,'ADR Raw Data'!$B$6:$BE$43,'ADR Raw Data'!R$1,FALSE)</f>
        <v>141.002813452206</v>
      </c>
      <c r="AH20" s="63"/>
      <c r="AI20" s="59">
        <f>VLOOKUP($A20,'ADR Raw Data'!$B$6:$BE$43,'ADR Raw Data'!T$1,FALSE)</f>
        <v>-1.22441676644341</v>
      </c>
      <c r="AJ20" s="60">
        <f>VLOOKUP($A20,'ADR Raw Data'!$B$6:$BE$43,'ADR Raw Data'!U$1,FALSE)</f>
        <v>-6.1723641936073204</v>
      </c>
      <c r="AK20" s="60">
        <f>VLOOKUP($A20,'ADR Raw Data'!$B$6:$BE$43,'ADR Raw Data'!V$1,FALSE)</f>
        <v>-4.3727418838068104</v>
      </c>
      <c r="AL20" s="60">
        <f>VLOOKUP($A20,'ADR Raw Data'!$B$6:$BE$43,'ADR Raw Data'!W$1,FALSE)</f>
        <v>-1.12301814380863</v>
      </c>
      <c r="AM20" s="60">
        <f>VLOOKUP($A20,'ADR Raw Data'!$B$6:$BE$43,'ADR Raw Data'!X$1,FALSE)</f>
        <v>4.0864316480720797</v>
      </c>
      <c r="AN20" s="61">
        <f>VLOOKUP($A20,'ADR Raw Data'!$B$6:$BE$43,'ADR Raw Data'!Y$1,FALSE)</f>
        <v>-1.27045365498181</v>
      </c>
      <c r="AO20" s="60">
        <f>VLOOKUP($A20,'ADR Raw Data'!$B$6:$BE$43,'ADR Raw Data'!AA$1,FALSE)</f>
        <v>6.1273590711977199</v>
      </c>
      <c r="AP20" s="60">
        <f>VLOOKUP($A20,'ADR Raw Data'!$B$6:$BE$43,'ADR Raw Data'!AB$1,FALSE)</f>
        <v>9.9901816693095693</v>
      </c>
      <c r="AQ20" s="61">
        <f>VLOOKUP($A20,'ADR Raw Data'!$B$6:$BE$43,'ADR Raw Data'!AC$1,FALSE)</f>
        <v>8.3125567070037896</v>
      </c>
      <c r="AR20" s="62">
        <f>VLOOKUP($A20,'ADR Raw Data'!$B$6:$BE$43,'ADR Raw Data'!AE$1,FALSE)</f>
        <v>2.7624531545164599</v>
      </c>
      <c r="AS20" s="50"/>
      <c r="AT20" s="64">
        <f>VLOOKUP($A20,'RevPAR Raw Data'!$B$6:$BE$43,'RevPAR Raw Data'!G$1,FALSE)</f>
        <v>39.066261707251797</v>
      </c>
      <c r="AU20" s="65">
        <f>VLOOKUP($A20,'RevPAR Raw Data'!$B$6:$BE$43,'RevPAR Raw Data'!H$1,FALSE)</f>
        <v>39.8914597270537</v>
      </c>
      <c r="AV20" s="65">
        <f>VLOOKUP($A20,'RevPAR Raw Data'!$B$6:$BE$43,'RevPAR Raw Data'!I$1,FALSE)</f>
        <v>40.054688252608997</v>
      </c>
      <c r="AW20" s="65">
        <f>VLOOKUP($A20,'RevPAR Raw Data'!$B$6:$BE$43,'RevPAR Raw Data'!J$1,FALSE)</f>
        <v>49.257530104361699</v>
      </c>
      <c r="AX20" s="65">
        <f>VLOOKUP($A20,'RevPAR Raw Data'!$B$6:$BE$43,'RevPAR Raw Data'!K$1,FALSE)</f>
        <v>58.646526625635502</v>
      </c>
      <c r="AY20" s="66">
        <f>VLOOKUP($A20,'RevPAR Raw Data'!$B$6:$BE$43,'RevPAR Raw Data'!L$1,FALSE)</f>
        <v>45.383293283382301</v>
      </c>
      <c r="AZ20" s="65">
        <f>VLOOKUP($A20,'RevPAR Raw Data'!$B$6:$BE$43,'RevPAR Raw Data'!N$1,FALSE)</f>
        <v>121.262646507894</v>
      </c>
      <c r="BA20" s="65">
        <f>VLOOKUP($A20,'RevPAR Raw Data'!$B$6:$BE$43,'RevPAR Raw Data'!O$1,FALSE)</f>
        <v>153.329823387744</v>
      </c>
      <c r="BB20" s="66">
        <f>VLOOKUP($A20,'RevPAR Raw Data'!$B$6:$BE$43,'RevPAR Raw Data'!P$1,FALSE)</f>
        <v>137.29623494781899</v>
      </c>
      <c r="BC20" s="67">
        <f>VLOOKUP($A20,'RevPAR Raw Data'!$B$6:$BE$43,'RevPAR Raw Data'!R$1,FALSE)</f>
        <v>71.644133758935695</v>
      </c>
      <c r="BD20" s="63"/>
      <c r="BE20" s="59">
        <f>VLOOKUP($A20,'RevPAR Raw Data'!$B$6:$BE$43,'RevPAR Raw Data'!T$1,FALSE)</f>
        <v>10.1586653596516</v>
      </c>
      <c r="BF20" s="60">
        <f>VLOOKUP($A20,'RevPAR Raw Data'!$B$6:$BE$43,'RevPAR Raw Data'!U$1,FALSE)</f>
        <v>1.1163609950065601</v>
      </c>
      <c r="BG20" s="60">
        <f>VLOOKUP($A20,'RevPAR Raw Data'!$B$6:$BE$43,'RevPAR Raw Data'!V$1,FALSE)</f>
        <v>0.72261329283121101</v>
      </c>
      <c r="BH20" s="60">
        <f>VLOOKUP($A20,'RevPAR Raw Data'!$B$6:$BE$43,'RevPAR Raw Data'!W$1,FALSE)</f>
        <v>20.622298170361201</v>
      </c>
      <c r="BI20" s="60">
        <f>VLOOKUP($A20,'RevPAR Raw Data'!$B$6:$BE$43,'RevPAR Raw Data'!X$1,FALSE)</f>
        <v>24.573829768688</v>
      </c>
      <c r="BJ20" s="61">
        <f>VLOOKUP($A20,'RevPAR Raw Data'!$B$6:$BE$43,'RevPAR Raw Data'!Y$1,FALSE)</f>
        <v>12.004472705621</v>
      </c>
      <c r="BK20" s="60">
        <f>VLOOKUP($A20,'RevPAR Raw Data'!$B$6:$BE$43,'RevPAR Raw Data'!AA$1,FALSE)</f>
        <v>6.9493961220126002</v>
      </c>
      <c r="BL20" s="60">
        <f>VLOOKUP($A20,'RevPAR Raw Data'!$B$6:$BE$43,'RevPAR Raw Data'!AB$1,FALSE)</f>
        <v>14.9441026089142</v>
      </c>
      <c r="BM20" s="61">
        <f>VLOOKUP($A20,'RevPAR Raw Data'!$B$6:$BE$43,'RevPAR Raw Data'!AC$1,FALSE)</f>
        <v>11.2709055451793</v>
      </c>
      <c r="BN20" s="62">
        <f>VLOOKUP($A20,'RevPAR Raw Data'!$B$6:$BE$43,'RevPAR Raw Data'!AE$1,FALSE)</f>
        <v>11.601627005787099</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Data'!$B$8:$BE$45,'Occupancy Raw Data'!G$3,FALSE)</f>
        <v>46.2001399580125</v>
      </c>
      <c r="C22" s="60">
        <f>VLOOKUP($A22,'Occupancy Raw Data'!$B$8:$BE$45,'Occupancy Raw Data'!H$3,FALSE)</f>
        <v>58.348495451364499</v>
      </c>
      <c r="D22" s="60">
        <f>VLOOKUP($A22,'Occupancy Raw Data'!$B$8:$BE$45,'Occupancy Raw Data'!I$3,FALSE)</f>
        <v>62.4562631210636</v>
      </c>
      <c r="E22" s="60">
        <f>VLOOKUP($A22,'Occupancy Raw Data'!$B$8:$BE$45,'Occupancy Raw Data'!J$3,FALSE)</f>
        <v>66.281782132027004</v>
      </c>
      <c r="F22" s="60">
        <f>VLOOKUP($A22,'Occupancy Raw Data'!$B$8:$BE$45,'Occupancy Raw Data'!K$3,FALSE)</f>
        <v>69.988336832283593</v>
      </c>
      <c r="G22" s="61">
        <f>VLOOKUP($A22,'Occupancy Raw Data'!$B$8:$BE$45,'Occupancy Raw Data'!L$3,FALSE)</f>
        <v>60.6550034989503</v>
      </c>
      <c r="H22" s="60">
        <f>VLOOKUP($A22,'Occupancy Raw Data'!$B$8:$BE$45,'Occupancy Raw Data'!N$3,FALSE)</f>
        <v>73.925822253324</v>
      </c>
      <c r="I22" s="60">
        <f>VLOOKUP($A22,'Occupancy Raw Data'!$B$8:$BE$45,'Occupancy Raw Data'!O$3,FALSE)</f>
        <v>77.123862841147599</v>
      </c>
      <c r="J22" s="61">
        <f>VLOOKUP($A22,'Occupancy Raw Data'!$B$8:$BE$45,'Occupancy Raw Data'!P$3,FALSE)</f>
        <v>75.524842547235806</v>
      </c>
      <c r="K22" s="62">
        <f>VLOOKUP($A22,'Occupancy Raw Data'!$B$8:$BE$45,'Occupancy Raw Data'!R$3,FALSE)</f>
        <v>64.903528941317603</v>
      </c>
      <c r="L22" s="63"/>
      <c r="M22" s="59">
        <f>VLOOKUP($A22,'Occupancy Raw Data'!$B$8:$BE$45,'Occupancy Raw Data'!T$3,FALSE)</f>
        <v>-2.7918520377793898</v>
      </c>
      <c r="N22" s="60">
        <f>VLOOKUP($A22,'Occupancy Raw Data'!$B$8:$BE$45,'Occupancy Raw Data'!U$3,FALSE)</f>
        <v>5.9621710565867998</v>
      </c>
      <c r="O22" s="60">
        <f>VLOOKUP($A22,'Occupancy Raw Data'!$B$8:$BE$45,'Occupancy Raw Data'!V$3,FALSE)</f>
        <v>10.442673413468601</v>
      </c>
      <c r="P22" s="60">
        <f>VLOOKUP($A22,'Occupancy Raw Data'!$B$8:$BE$45,'Occupancy Raw Data'!W$3,FALSE)</f>
        <v>12.7326267528546</v>
      </c>
      <c r="Q22" s="60">
        <f>VLOOKUP($A22,'Occupancy Raw Data'!$B$8:$BE$45,'Occupancy Raw Data'!X$3,FALSE)</f>
        <v>14.659262042100799</v>
      </c>
      <c r="R22" s="61">
        <f>VLOOKUP($A22,'Occupancy Raw Data'!$B$8:$BE$45,'Occupancy Raw Data'!Y$3,FALSE)</f>
        <v>8.7088611088788905</v>
      </c>
      <c r="S22" s="60">
        <f>VLOOKUP($A22,'Occupancy Raw Data'!$B$8:$BE$45,'Occupancy Raw Data'!AA$3,FALSE)</f>
        <v>-4.3939434871893797</v>
      </c>
      <c r="T22" s="60">
        <f>VLOOKUP($A22,'Occupancy Raw Data'!$B$8:$BE$45,'Occupancy Raw Data'!AB$3,FALSE)</f>
        <v>-1.86113805275705</v>
      </c>
      <c r="U22" s="61">
        <f>VLOOKUP($A22,'Occupancy Raw Data'!$B$8:$BE$45,'Occupancy Raw Data'!AC$3,FALSE)</f>
        <v>-3.1172810519923102</v>
      </c>
      <c r="V22" s="62">
        <f>VLOOKUP($A22,'Occupancy Raw Data'!$B$8:$BE$45,'Occupancy Raw Data'!AE$3,FALSE)</f>
        <v>4.4691308040150002</v>
      </c>
      <c r="W22" s="63"/>
      <c r="X22" s="64">
        <f>VLOOKUP($A22,'ADR Raw Data'!$B$6:$BE$43,'ADR Raw Data'!G$1,FALSE)</f>
        <v>100.28047864283501</v>
      </c>
      <c r="Y22" s="65">
        <f>VLOOKUP($A22,'ADR Raw Data'!$B$6:$BE$43,'ADR Raw Data'!H$1,FALSE)</f>
        <v>102.170567682098</v>
      </c>
      <c r="Z22" s="65">
        <f>VLOOKUP($A22,'ADR Raw Data'!$B$6:$BE$43,'ADR Raw Data'!I$1,FALSE)</f>
        <v>103.837706816059</v>
      </c>
      <c r="AA22" s="65">
        <f>VLOOKUP($A22,'ADR Raw Data'!$B$6:$BE$43,'ADR Raw Data'!J$1,FALSE)</f>
        <v>110.877511877529</v>
      </c>
      <c r="AB22" s="65">
        <f>VLOOKUP($A22,'ADR Raw Data'!$B$6:$BE$43,'ADR Raw Data'!K$1,FALSE)</f>
        <v>131.28960805225901</v>
      </c>
      <c r="AC22" s="66">
        <f>VLOOKUP($A22,'ADR Raw Data'!$B$6:$BE$43,'ADR Raw Data'!L$1,FALSE)</f>
        <v>110.84884889319601</v>
      </c>
      <c r="AD22" s="65">
        <f>VLOOKUP($A22,'ADR Raw Data'!$B$6:$BE$43,'ADR Raw Data'!N$1,FALSE)</f>
        <v>141.48533226050699</v>
      </c>
      <c r="AE22" s="65">
        <f>VLOOKUP($A22,'ADR Raw Data'!$B$6:$BE$43,'ADR Raw Data'!O$1,FALSE)</f>
        <v>141.86025436288199</v>
      </c>
      <c r="AF22" s="66">
        <f>VLOOKUP($A22,'ADR Raw Data'!$B$6:$BE$43,'ADR Raw Data'!P$1,FALSE)</f>
        <v>141.67676225773999</v>
      </c>
      <c r="AG22" s="67">
        <f>VLOOKUP($A22,'ADR Raw Data'!$B$6:$BE$43,'ADR Raw Data'!R$1,FALSE)</f>
        <v>121.09822908163</v>
      </c>
      <c r="AH22" s="63"/>
      <c r="AI22" s="59">
        <f>VLOOKUP($A22,'ADR Raw Data'!$B$6:$BE$43,'ADR Raw Data'!T$1,FALSE)</f>
        <v>3.1239914475541699</v>
      </c>
      <c r="AJ22" s="60">
        <f>VLOOKUP($A22,'ADR Raw Data'!$B$6:$BE$43,'ADR Raw Data'!U$1,FALSE)</f>
        <v>7.78379835503807</v>
      </c>
      <c r="AK22" s="60">
        <f>VLOOKUP($A22,'ADR Raw Data'!$B$6:$BE$43,'ADR Raw Data'!V$1,FALSE)</f>
        <v>9.9634262671197895</v>
      </c>
      <c r="AL22" s="60">
        <f>VLOOKUP($A22,'ADR Raw Data'!$B$6:$BE$43,'ADR Raw Data'!W$1,FALSE)</f>
        <v>14.316780295013199</v>
      </c>
      <c r="AM22" s="60">
        <f>VLOOKUP($A22,'ADR Raw Data'!$B$6:$BE$43,'ADR Raw Data'!X$1,FALSE)</f>
        <v>28.042361767394901</v>
      </c>
      <c r="AN22" s="61">
        <f>VLOOKUP($A22,'ADR Raw Data'!$B$6:$BE$43,'ADR Raw Data'!Y$1,FALSE)</f>
        <v>13.931923102995301</v>
      </c>
      <c r="AO22" s="60">
        <f>VLOOKUP($A22,'ADR Raw Data'!$B$6:$BE$43,'ADR Raw Data'!AA$1,FALSE)</f>
        <v>2.0508662002725901</v>
      </c>
      <c r="AP22" s="60">
        <f>VLOOKUP($A22,'ADR Raw Data'!$B$6:$BE$43,'ADR Raw Data'!AB$1,FALSE)</f>
        <v>2.3239375319246101</v>
      </c>
      <c r="AQ22" s="61">
        <f>VLOOKUP($A22,'ADR Raw Data'!$B$6:$BE$43,'ADR Raw Data'!AC$1,FALSE)</f>
        <v>2.19027357488656</v>
      </c>
      <c r="AR22" s="62">
        <f>VLOOKUP($A22,'ADR Raw Data'!$B$6:$BE$43,'ADR Raw Data'!AE$1,FALSE)</f>
        <v>8.0108170220324997</v>
      </c>
      <c r="AS22" s="50"/>
      <c r="AT22" s="64">
        <f>VLOOKUP($A22,'RevPAR Raw Data'!$B$6:$BE$43,'RevPAR Raw Data'!G$1,FALSE)</f>
        <v>46.329721483554898</v>
      </c>
      <c r="AU22" s="65">
        <f>VLOOKUP($A22,'RevPAR Raw Data'!$B$6:$BE$43,'RevPAR Raw Data'!H$1,FALSE)</f>
        <v>59.614989036622298</v>
      </c>
      <c r="AV22" s="65">
        <f>VLOOKUP($A22,'RevPAR Raw Data'!$B$6:$BE$43,'RevPAR Raw Data'!I$1,FALSE)</f>
        <v>64.853151387916895</v>
      </c>
      <c r="AW22" s="65">
        <f>VLOOKUP($A22,'RevPAR Raw Data'!$B$6:$BE$43,'RevPAR Raw Data'!J$1,FALSE)</f>
        <v>73.491590856076499</v>
      </c>
      <c r="AX22" s="65">
        <f>VLOOKUP($A22,'RevPAR Raw Data'!$B$6:$BE$43,'RevPAR Raw Data'!K$1,FALSE)</f>
        <v>91.887413109400498</v>
      </c>
      <c r="AY22" s="66">
        <f>VLOOKUP($A22,'RevPAR Raw Data'!$B$6:$BE$43,'RevPAR Raw Data'!L$1,FALSE)</f>
        <v>67.235373174714198</v>
      </c>
      <c r="AZ22" s="65">
        <f>VLOOKUP($A22,'RevPAR Raw Data'!$B$6:$BE$43,'RevPAR Raw Data'!N$1,FALSE)</f>
        <v>104.594195241427</v>
      </c>
      <c r="BA22" s="65">
        <f>VLOOKUP($A22,'RevPAR Raw Data'!$B$6:$BE$43,'RevPAR Raw Data'!O$1,FALSE)</f>
        <v>109.408108000933</v>
      </c>
      <c r="BB22" s="66">
        <f>VLOOKUP($A22,'RevPAR Raw Data'!$B$6:$BE$43,'RevPAR Raw Data'!P$1,FALSE)</f>
        <v>107.00115162118</v>
      </c>
      <c r="BC22" s="67">
        <f>VLOOKUP($A22,'RevPAR Raw Data'!$B$6:$BE$43,'RevPAR Raw Data'!R$1,FALSE)</f>
        <v>78.597024159418794</v>
      </c>
      <c r="BD22" s="63"/>
      <c r="BE22" s="59">
        <f>VLOOKUP($A22,'RevPAR Raw Data'!$B$6:$BE$43,'RevPAR Raw Data'!T$1,FALSE)</f>
        <v>0.244922190886184</v>
      </c>
      <c r="BF22" s="60">
        <f>VLOOKUP($A22,'RevPAR Raw Data'!$B$6:$BE$43,'RevPAR Raw Data'!U$1,FALSE)</f>
        <v>14.210052784251999</v>
      </c>
      <c r="BG22" s="60">
        <f>VLOOKUP($A22,'RevPAR Raw Data'!$B$6:$BE$43,'RevPAR Raw Data'!V$1,FALSE)</f>
        <v>21.446547746455501</v>
      </c>
      <c r="BH22" s="60">
        <f>VLOOKUP($A22,'RevPAR Raw Data'!$B$6:$BE$43,'RevPAR Raw Data'!W$1,FALSE)</f>
        <v>28.872309245858201</v>
      </c>
      <c r="BI22" s="60">
        <f>VLOOKUP($A22,'RevPAR Raw Data'!$B$6:$BE$43,'RevPAR Raw Data'!X$1,FALSE)</f>
        <v>46.812427103772201</v>
      </c>
      <c r="BJ22" s="61">
        <f>VLOOKUP($A22,'RevPAR Raw Data'!$B$6:$BE$43,'RevPAR Raw Data'!Y$1,FALSE)</f>
        <v>23.854096044709902</v>
      </c>
      <c r="BK22" s="60">
        <f>VLOOKUP($A22,'RevPAR Raw Data'!$B$6:$BE$43,'RevPAR Raw Data'!AA$1,FALSE)</f>
        <v>-2.4331911887546398</v>
      </c>
      <c r="BL22" s="60">
        <f>VLOOKUP($A22,'RevPAR Raw Data'!$B$6:$BE$43,'RevPAR Raw Data'!AB$1,FALSE)</f>
        <v>0.41954779343860299</v>
      </c>
      <c r="BM22" s="61">
        <f>VLOOKUP($A22,'RevPAR Raw Data'!$B$6:$BE$43,'RevPAR Raw Data'!AC$1,FALSE)</f>
        <v>-0.99528446024248496</v>
      </c>
      <c r="BN22" s="62">
        <f>VLOOKUP($A22,'RevPAR Raw Data'!$B$6:$BE$43,'RevPAR Raw Data'!AE$1,FALSE)</f>
        <v>12.8379617172324</v>
      </c>
    </row>
    <row r="23" spans="1:66" x14ac:dyDescent="0.35">
      <c r="A23" s="78" t="s">
        <v>71</v>
      </c>
      <c r="B23" s="59">
        <f>VLOOKUP($A23,'Occupancy Raw Data'!$B$8:$BE$45,'Occupancy Raw Data'!G$3,FALSE)</f>
        <v>45.502161200101703</v>
      </c>
      <c r="C23" s="60">
        <f>VLOOKUP($A23,'Occupancy Raw Data'!$B$8:$BE$45,'Occupancy Raw Data'!H$3,FALSE)</f>
        <v>57.142130689041402</v>
      </c>
      <c r="D23" s="60">
        <f>VLOOKUP($A23,'Occupancy Raw Data'!$B$8:$BE$45,'Occupancy Raw Data'!I$3,FALSE)</f>
        <v>60.8187134502923</v>
      </c>
      <c r="E23" s="60">
        <f>VLOOKUP($A23,'Occupancy Raw Data'!$B$8:$BE$45,'Occupancy Raw Data'!J$3,FALSE)</f>
        <v>62.486651411136499</v>
      </c>
      <c r="F23" s="60">
        <f>VLOOKUP($A23,'Occupancy Raw Data'!$B$8:$BE$45,'Occupancy Raw Data'!K$3,FALSE)</f>
        <v>61.749300788202298</v>
      </c>
      <c r="G23" s="61">
        <f>VLOOKUP($A23,'Occupancy Raw Data'!$B$8:$BE$45,'Occupancy Raw Data'!L$3,FALSE)</f>
        <v>57.539791507754799</v>
      </c>
      <c r="H23" s="60">
        <f>VLOOKUP($A23,'Occupancy Raw Data'!$B$8:$BE$45,'Occupancy Raw Data'!N$3,FALSE)</f>
        <v>71.934909738113305</v>
      </c>
      <c r="I23" s="60">
        <f>VLOOKUP($A23,'Occupancy Raw Data'!$B$8:$BE$45,'Occupancy Raw Data'!O$3,FALSE)</f>
        <v>74.380879735570801</v>
      </c>
      <c r="J23" s="61">
        <f>VLOOKUP($A23,'Occupancy Raw Data'!$B$8:$BE$45,'Occupancy Raw Data'!P$3,FALSE)</f>
        <v>73.157894736842096</v>
      </c>
      <c r="K23" s="62">
        <f>VLOOKUP($A23,'Occupancy Raw Data'!$B$8:$BE$45,'Occupancy Raw Data'!R$3,FALSE)</f>
        <v>62.002106716065498</v>
      </c>
      <c r="L23" s="63"/>
      <c r="M23" s="59">
        <f>VLOOKUP($A23,'Occupancy Raw Data'!$B$8:$BE$45,'Occupancy Raw Data'!T$3,FALSE)</f>
        <v>-9.4038519306435795</v>
      </c>
      <c r="N23" s="60">
        <f>VLOOKUP($A23,'Occupancy Raw Data'!$B$8:$BE$45,'Occupancy Raw Data'!U$3,FALSE)</f>
        <v>-1.3174096712327501</v>
      </c>
      <c r="O23" s="60">
        <f>VLOOKUP($A23,'Occupancy Raw Data'!$B$8:$BE$45,'Occupancy Raw Data'!V$3,FALSE)</f>
        <v>3.2517263025737599</v>
      </c>
      <c r="P23" s="60">
        <f>VLOOKUP($A23,'Occupancy Raw Data'!$B$8:$BE$45,'Occupancy Raw Data'!W$3,FALSE)</f>
        <v>2.3385271979137001</v>
      </c>
      <c r="Q23" s="60">
        <f>VLOOKUP($A23,'Occupancy Raw Data'!$B$8:$BE$45,'Occupancy Raw Data'!X$3,FALSE)</f>
        <v>-1.39900727639232</v>
      </c>
      <c r="R23" s="61">
        <f>VLOOKUP($A23,'Occupancy Raw Data'!$B$8:$BE$45,'Occupancy Raw Data'!Y$3,FALSE)</f>
        <v>-1.0384087024753299</v>
      </c>
      <c r="S23" s="60">
        <f>VLOOKUP($A23,'Occupancy Raw Data'!$B$8:$BE$45,'Occupancy Raw Data'!AA$3,FALSE)</f>
        <v>-5.0140172387215403</v>
      </c>
      <c r="T23" s="60">
        <f>VLOOKUP($A23,'Occupancy Raw Data'!$B$8:$BE$45,'Occupancy Raw Data'!AB$3,FALSE)</f>
        <v>-5.1692334859550204</v>
      </c>
      <c r="U23" s="61">
        <f>VLOOKUP($A23,'Occupancy Raw Data'!$B$8:$BE$45,'Occupancy Raw Data'!AC$3,FALSE)</f>
        <v>-5.0929861849096696</v>
      </c>
      <c r="V23" s="62">
        <f>VLOOKUP($A23,'Occupancy Raw Data'!$B$8:$BE$45,'Occupancy Raw Data'!AE$3,FALSE)</f>
        <v>-2.44345429947243</v>
      </c>
      <c r="W23" s="63"/>
      <c r="X23" s="64">
        <f>VLOOKUP($A23,'ADR Raw Data'!$B$6:$BE$43,'ADR Raw Data'!G$1,FALSE)</f>
        <v>99.148287885561004</v>
      </c>
      <c r="Y23" s="65">
        <f>VLOOKUP($A23,'ADR Raw Data'!$B$6:$BE$43,'ADR Raw Data'!H$1,FALSE)</f>
        <v>103.070823173444</v>
      </c>
      <c r="Z23" s="65">
        <f>VLOOKUP($A23,'ADR Raw Data'!$B$6:$BE$43,'ADR Raw Data'!I$1,FALSE)</f>
        <v>103.299859531772</v>
      </c>
      <c r="AA23" s="65">
        <f>VLOOKUP($A23,'ADR Raw Data'!$B$6:$BE$43,'ADR Raw Data'!J$1,FALSE)</f>
        <v>103.140270182291</v>
      </c>
      <c r="AB23" s="65">
        <f>VLOOKUP($A23,'ADR Raw Data'!$B$6:$BE$43,'ADR Raw Data'!K$1,FALSE)</f>
        <v>108.977880260232</v>
      </c>
      <c r="AC23" s="66">
        <f>VLOOKUP($A23,'ADR Raw Data'!$B$6:$BE$43,'ADR Raw Data'!L$1,FALSE)</f>
        <v>103.78178167420801</v>
      </c>
      <c r="AD23" s="65">
        <f>VLOOKUP($A23,'ADR Raw Data'!$B$6:$BE$43,'ADR Raw Data'!N$1,FALSE)</f>
        <v>128.31457867948501</v>
      </c>
      <c r="AE23" s="65">
        <f>VLOOKUP($A23,'ADR Raw Data'!$B$6:$BE$43,'ADR Raw Data'!O$1,FALSE)</f>
        <v>131.89695631366601</v>
      </c>
      <c r="AF23" s="66">
        <f>VLOOKUP($A23,'ADR Raw Data'!$B$6:$BE$43,'ADR Raw Data'!P$1,FALSE)</f>
        <v>130.135710909533</v>
      </c>
      <c r="AG23" s="67">
        <f>VLOOKUP($A23,'ADR Raw Data'!$B$6:$BE$43,'ADR Raw Data'!R$1,FALSE)</f>
        <v>112.666263107945</v>
      </c>
      <c r="AH23" s="63"/>
      <c r="AI23" s="59">
        <f>VLOOKUP($A23,'ADR Raw Data'!$B$6:$BE$43,'ADR Raw Data'!T$1,FALSE)</f>
        <v>0.52671616103672803</v>
      </c>
      <c r="AJ23" s="60">
        <f>VLOOKUP($A23,'ADR Raw Data'!$B$6:$BE$43,'ADR Raw Data'!U$1,FALSE)</f>
        <v>6.2671947558458303</v>
      </c>
      <c r="AK23" s="60">
        <f>VLOOKUP($A23,'ADR Raw Data'!$B$6:$BE$43,'ADR Raw Data'!V$1,FALSE)</f>
        <v>8.4874978237315695</v>
      </c>
      <c r="AL23" s="60">
        <f>VLOOKUP($A23,'ADR Raw Data'!$B$6:$BE$43,'ADR Raw Data'!W$1,FALSE)</f>
        <v>5.0998258554234104</v>
      </c>
      <c r="AM23" s="60">
        <f>VLOOKUP($A23,'ADR Raw Data'!$B$6:$BE$43,'ADR Raw Data'!X$1,FALSE)</f>
        <v>5.3828126345336198</v>
      </c>
      <c r="AN23" s="61">
        <f>VLOOKUP($A23,'ADR Raw Data'!$B$6:$BE$43,'ADR Raw Data'!Y$1,FALSE)</f>
        <v>5.3211151632979403</v>
      </c>
      <c r="AO23" s="60">
        <f>VLOOKUP($A23,'ADR Raw Data'!$B$6:$BE$43,'ADR Raw Data'!AA$1,FALSE)</f>
        <v>1.8402686414181699</v>
      </c>
      <c r="AP23" s="60">
        <f>VLOOKUP($A23,'ADR Raw Data'!$B$6:$BE$43,'ADR Raw Data'!AB$1,FALSE)</f>
        <v>3.3062233230489602</v>
      </c>
      <c r="AQ23" s="61">
        <f>VLOOKUP($A23,'ADR Raw Data'!$B$6:$BE$43,'ADR Raw Data'!AC$1,FALSE)</f>
        <v>2.58979575790877</v>
      </c>
      <c r="AR23" s="62">
        <f>VLOOKUP($A23,'ADR Raw Data'!$B$6:$BE$43,'ADR Raw Data'!AE$1,FALSE)</f>
        <v>3.9840898926613599</v>
      </c>
      <c r="AS23" s="50"/>
      <c r="AT23" s="64">
        <f>VLOOKUP($A23,'RevPAR Raw Data'!$B$6:$BE$43,'RevPAR Raw Data'!G$1,FALSE)</f>
        <v>45.114613780828797</v>
      </c>
      <c r="AU23" s="65">
        <f>VLOOKUP($A23,'RevPAR Raw Data'!$B$6:$BE$43,'RevPAR Raw Data'!H$1,FALSE)</f>
        <v>58.896864480040598</v>
      </c>
      <c r="AV23" s="65">
        <f>VLOOKUP($A23,'RevPAR Raw Data'!$B$6:$BE$43,'RevPAR Raw Data'!I$1,FALSE)</f>
        <v>62.825645563183301</v>
      </c>
      <c r="AW23" s="65">
        <f>VLOOKUP($A23,'RevPAR Raw Data'!$B$6:$BE$43,'RevPAR Raw Data'!J$1,FALSE)</f>
        <v>64.448901093312898</v>
      </c>
      <c r="AX23" s="65">
        <f>VLOOKUP($A23,'RevPAR Raw Data'!$B$6:$BE$43,'RevPAR Raw Data'!K$1,FALSE)</f>
        <v>67.293079074497797</v>
      </c>
      <c r="AY23" s="66">
        <f>VLOOKUP($A23,'RevPAR Raw Data'!$B$6:$BE$43,'RevPAR Raw Data'!L$1,FALSE)</f>
        <v>59.715820798372697</v>
      </c>
      <c r="AZ23" s="65">
        <f>VLOOKUP($A23,'RevPAR Raw Data'!$B$6:$BE$43,'RevPAR Raw Data'!N$1,FALSE)</f>
        <v>92.302976353928202</v>
      </c>
      <c r="BA23" s="65">
        <f>VLOOKUP($A23,'RevPAR Raw Data'!$B$6:$BE$43,'RevPAR Raw Data'!O$1,FALSE)</f>
        <v>98.106116450546594</v>
      </c>
      <c r="BB23" s="66">
        <f>VLOOKUP($A23,'RevPAR Raw Data'!$B$6:$BE$43,'RevPAR Raw Data'!P$1,FALSE)</f>
        <v>95.204546402237398</v>
      </c>
      <c r="BC23" s="67">
        <f>VLOOKUP($A23,'RevPAR Raw Data'!$B$6:$BE$43,'RevPAR Raw Data'!R$1,FALSE)</f>
        <v>69.8554566851912</v>
      </c>
      <c r="BD23" s="63"/>
      <c r="BE23" s="59">
        <f>VLOOKUP($A23,'RevPAR Raw Data'!$B$6:$BE$43,'RevPAR Raw Data'!T$1,FALSE)</f>
        <v>-8.9266673774855096</v>
      </c>
      <c r="BF23" s="60">
        <f>VLOOKUP($A23,'RevPAR Raw Data'!$B$6:$BE$43,'RevPAR Raw Data'!U$1,FALSE)</f>
        <v>4.8672204547845599</v>
      </c>
      <c r="BG23" s="60">
        <f>VLOOKUP($A23,'RevPAR Raw Data'!$B$6:$BE$43,'RevPAR Raw Data'!V$1,FALSE)</f>
        <v>12.0152143254699</v>
      </c>
      <c r="BH23" s="60">
        <f>VLOOKUP($A23,'RevPAR Raw Data'!$B$6:$BE$43,'RevPAR Raw Data'!W$1,FALSE)</f>
        <v>7.5576138680124201</v>
      </c>
      <c r="BI23" s="60">
        <f>VLOOKUP($A23,'RevPAR Raw Data'!$B$6:$BE$43,'RevPAR Raw Data'!X$1,FALSE)</f>
        <v>3.9084994177096002</v>
      </c>
      <c r="BJ23" s="61">
        <f>VLOOKUP($A23,'RevPAR Raw Data'!$B$6:$BE$43,'RevPAR Raw Data'!Y$1,FALSE)</f>
        <v>4.2274515378981796</v>
      </c>
      <c r="BK23" s="60">
        <f>VLOOKUP($A23,'RevPAR Raw Data'!$B$6:$BE$43,'RevPAR Raw Data'!AA$1,FALSE)</f>
        <v>-3.2660199842228601</v>
      </c>
      <c r="BL23" s="60">
        <f>VLOOKUP($A23,'RevPAR Raw Data'!$B$6:$BE$43,'RevPAR Raw Data'!AB$1,FALSE)</f>
        <v>-2.0339165660415501</v>
      </c>
      <c r="BM23" s="61">
        <f>VLOOKUP($A23,'RevPAR Raw Data'!$B$6:$BE$43,'RevPAR Raw Data'!AC$1,FALSE)</f>
        <v>-2.6350883671685601</v>
      </c>
      <c r="BN23" s="62">
        <f>VLOOKUP($A23,'RevPAR Raw Data'!$B$6:$BE$43,'RevPAR Raw Data'!AE$1,FALSE)</f>
        <v>1.4432861774118499</v>
      </c>
    </row>
    <row r="24" spans="1:66" x14ac:dyDescent="0.35">
      <c r="A24" s="78" t="s">
        <v>53</v>
      </c>
      <c r="B24" s="59">
        <f>VLOOKUP($A24,'Occupancy Raw Data'!$B$8:$BE$45,'Occupancy Raw Data'!G$3,FALSE)</f>
        <v>40.611780019524801</v>
      </c>
      <c r="C24" s="60">
        <f>VLOOKUP($A24,'Occupancy Raw Data'!$B$8:$BE$45,'Occupancy Raw Data'!H$3,FALSE)</f>
        <v>55.5157826228441</v>
      </c>
      <c r="D24" s="60">
        <f>VLOOKUP($A24,'Occupancy Raw Data'!$B$8:$BE$45,'Occupancy Raw Data'!I$3,FALSE)</f>
        <v>63.358281809306803</v>
      </c>
      <c r="E24" s="60">
        <f>VLOOKUP($A24,'Occupancy Raw Data'!$B$8:$BE$45,'Occupancy Raw Data'!J$3,FALSE)</f>
        <v>69.248291571753896</v>
      </c>
      <c r="F24" s="60">
        <f>VLOOKUP($A24,'Occupancy Raw Data'!$B$8:$BE$45,'Occupancy Raw Data'!K$3,FALSE)</f>
        <v>79.889358932639098</v>
      </c>
      <c r="G24" s="61">
        <f>VLOOKUP($A24,'Occupancy Raw Data'!$B$8:$BE$45,'Occupancy Raw Data'!L$3,FALSE)</f>
        <v>61.7246989912137</v>
      </c>
      <c r="H24" s="60">
        <f>VLOOKUP($A24,'Occupancy Raw Data'!$B$8:$BE$45,'Occupancy Raw Data'!N$3,FALSE)</f>
        <v>87.081028311096603</v>
      </c>
      <c r="I24" s="60">
        <f>VLOOKUP($A24,'Occupancy Raw Data'!$B$8:$BE$45,'Occupancy Raw Data'!O$3,FALSE)</f>
        <v>81.972014318255702</v>
      </c>
      <c r="J24" s="61">
        <f>VLOOKUP($A24,'Occupancy Raw Data'!$B$8:$BE$45,'Occupancy Raw Data'!P$3,FALSE)</f>
        <v>84.526521314676202</v>
      </c>
      <c r="K24" s="62">
        <f>VLOOKUP($A24,'Occupancy Raw Data'!$B$8:$BE$45,'Occupancy Raw Data'!R$3,FALSE)</f>
        <v>68.239505369345906</v>
      </c>
      <c r="L24" s="63"/>
      <c r="M24" s="59">
        <f>VLOOKUP($A24,'Occupancy Raw Data'!$B$8:$BE$45,'Occupancy Raw Data'!T$3,FALSE)</f>
        <v>2.8715560837922398</v>
      </c>
      <c r="N24" s="60">
        <f>VLOOKUP($A24,'Occupancy Raw Data'!$B$8:$BE$45,'Occupancy Raw Data'!U$3,FALSE)</f>
        <v>12.8285637190172</v>
      </c>
      <c r="O24" s="60">
        <f>VLOOKUP($A24,'Occupancy Raw Data'!$B$8:$BE$45,'Occupancy Raw Data'!V$3,FALSE)</f>
        <v>16.275055733373399</v>
      </c>
      <c r="P24" s="60">
        <f>VLOOKUP($A24,'Occupancy Raw Data'!$B$8:$BE$45,'Occupancy Raw Data'!W$3,FALSE)</f>
        <v>24.7568427522869</v>
      </c>
      <c r="Q24" s="60">
        <f>VLOOKUP($A24,'Occupancy Raw Data'!$B$8:$BE$45,'Occupancy Raw Data'!X$3,FALSE)</f>
        <v>61.254102742967099</v>
      </c>
      <c r="R24" s="61">
        <f>VLOOKUP($A24,'Occupancy Raw Data'!$B$8:$BE$45,'Occupancy Raw Data'!Y$3,FALSE)</f>
        <v>24.334188889468798</v>
      </c>
      <c r="S24" s="60">
        <f>VLOOKUP($A24,'Occupancy Raw Data'!$B$8:$BE$45,'Occupancy Raw Data'!AA$3,FALSE)</f>
        <v>38.606318525375499</v>
      </c>
      <c r="T24" s="60">
        <f>VLOOKUP($A24,'Occupancy Raw Data'!$B$8:$BE$45,'Occupancy Raw Data'!AB$3,FALSE)</f>
        <v>10.861326422169</v>
      </c>
      <c r="U24" s="61">
        <f>VLOOKUP($A24,'Occupancy Raw Data'!$B$8:$BE$45,'Occupancy Raw Data'!AC$3,FALSE)</f>
        <v>23.606424380381299</v>
      </c>
      <c r="V24" s="62">
        <f>VLOOKUP($A24,'Occupancy Raw Data'!$B$8:$BE$45,'Occupancy Raw Data'!AE$3,FALSE)</f>
        <v>24.0756502433393</v>
      </c>
      <c r="W24" s="63"/>
      <c r="X24" s="64">
        <f>VLOOKUP($A24,'ADR Raw Data'!$B$6:$BE$43,'ADR Raw Data'!G$1,FALSE)</f>
        <v>95.116963141025593</v>
      </c>
      <c r="Y24" s="65">
        <f>VLOOKUP($A24,'ADR Raw Data'!$B$6:$BE$43,'ADR Raw Data'!H$1,FALSE)</f>
        <v>108.957063305978</v>
      </c>
      <c r="Z24" s="65">
        <f>VLOOKUP($A24,'ADR Raw Data'!$B$6:$BE$43,'ADR Raw Data'!I$1,FALSE)</f>
        <v>105.89431432973799</v>
      </c>
      <c r="AA24" s="65">
        <f>VLOOKUP($A24,'ADR Raw Data'!$B$6:$BE$43,'ADR Raw Data'!J$1,FALSE)</f>
        <v>107.964365601503</v>
      </c>
      <c r="AB24" s="65">
        <f>VLOOKUP($A24,'ADR Raw Data'!$B$6:$BE$43,'ADR Raw Data'!K$1,FALSE)</f>
        <v>117.633698574338</v>
      </c>
      <c r="AC24" s="66">
        <f>VLOOKUP($A24,'ADR Raw Data'!$B$6:$BE$43,'ADR Raw Data'!L$1,FALSE)</f>
        <v>108.530351117671</v>
      </c>
      <c r="AD24" s="65">
        <f>VLOOKUP($A24,'ADR Raw Data'!$B$6:$BE$43,'ADR Raw Data'!N$1,FALSE)</f>
        <v>145.23378923766799</v>
      </c>
      <c r="AE24" s="65">
        <f>VLOOKUP($A24,'ADR Raw Data'!$B$6:$BE$43,'ADR Raw Data'!O$1,FALSE)</f>
        <v>150.21452560539799</v>
      </c>
      <c r="AF24" s="66">
        <f>VLOOKUP($A24,'ADR Raw Data'!$B$6:$BE$43,'ADR Raw Data'!P$1,FALSE)</f>
        <v>147.64889509143401</v>
      </c>
      <c r="AG24" s="67">
        <f>VLOOKUP($A24,'ADR Raw Data'!$B$6:$BE$43,'ADR Raw Data'!R$1,FALSE)</f>
        <v>122.374675386606</v>
      </c>
      <c r="AH24" s="63"/>
      <c r="AI24" s="59">
        <f>VLOOKUP($A24,'ADR Raw Data'!$B$6:$BE$43,'ADR Raw Data'!T$1,FALSE)</f>
        <v>-0.26275387835860298</v>
      </c>
      <c r="AJ24" s="60">
        <f>VLOOKUP($A24,'ADR Raw Data'!$B$6:$BE$43,'ADR Raw Data'!U$1,FALSE)</f>
        <v>14.6560202624306</v>
      </c>
      <c r="AK24" s="60">
        <f>VLOOKUP($A24,'ADR Raw Data'!$B$6:$BE$43,'ADR Raw Data'!V$1,FALSE)</f>
        <v>9.5523546576101097</v>
      </c>
      <c r="AL24" s="60">
        <f>VLOOKUP($A24,'ADR Raw Data'!$B$6:$BE$43,'ADR Raw Data'!W$1,FALSE)</f>
        <v>11.114320929122799</v>
      </c>
      <c r="AM24" s="60">
        <f>VLOOKUP($A24,'ADR Raw Data'!$B$6:$BE$43,'ADR Raw Data'!X$1,FALSE)</f>
        <v>20.459478548515701</v>
      </c>
      <c r="AN24" s="61">
        <f>VLOOKUP($A24,'ADR Raw Data'!$B$6:$BE$43,'ADR Raw Data'!Y$1,FALSE)</f>
        <v>12.5333633376524</v>
      </c>
      <c r="AO24" s="60">
        <f>VLOOKUP($A24,'ADR Raw Data'!$B$6:$BE$43,'ADR Raw Data'!AA$1,FALSE)</f>
        <v>21.6461483451581</v>
      </c>
      <c r="AP24" s="60">
        <f>VLOOKUP($A24,'ADR Raw Data'!$B$6:$BE$43,'ADR Raw Data'!AB$1,FALSE)</f>
        <v>19.504598611584701</v>
      </c>
      <c r="AQ24" s="61">
        <f>VLOOKUP($A24,'ADR Raw Data'!$B$6:$BE$43,'ADR Raw Data'!AC$1,FALSE)</f>
        <v>20.234936364226002</v>
      </c>
      <c r="AR24" s="62">
        <f>VLOOKUP($A24,'ADR Raw Data'!$B$6:$BE$43,'ADR Raw Data'!AE$1,FALSE)</f>
        <v>15.6591177149496</v>
      </c>
      <c r="AS24" s="50"/>
      <c r="AT24" s="64">
        <f>VLOOKUP($A24,'RevPAR Raw Data'!$B$6:$BE$43,'RevPAR Raw Data'!G$1,FALSE)</f>
        <v>38.628691832085899</v>
      </c>
      <c r="AU24" s="65">
        <f>VLOOKUP($A24,'RevPAR Raw Data'!$B$6:$BE$43,'RevPAR Raw Data'!H$1,FALSE)</f>
        <v>60.488366417181901</v>
      </c>
      <c r="AV24" s="65">
        <f>VLOOKUP($A24,'RevPAR Raw Data'!$B$6:$BE$43,'RevPAR Raw Data'!I$1,FALSE)</f>
        <v>67.092818093068601</v>
      </c>
      <c r="AW24" s="65">
        <f>VLOOKUP($A24,'RevPAR Raw Data'!$B$6:$BE$43,'RevPAR Raw Data'!J$1,FALSE)</f>
        <v>74.763478685323705</v>
      </c>
      <c r="AX24" s="65">
        <f>VLOOKUP($A24,'RevPAR Raw Data'!$B$6:$BE$43,'RevPAR Raw Data'!K$1,FALSE)</f>
        <v>93.976807679791705</v>
      </c>
      <c r="AY24" s="66">
        <f>VLOOKUP($A24,'RevPAR Raw Data'!$B$6:$BE$43,'RevPAR Raw Data'!L$1,FALSE)</f>
        <v>66.990032541490393</v>
      </c>
      <c r="AZ24" s="65">
        <f>VLOOKUP($A24,'RevPAR Raw Data'!$B$6:$BE$43,'RevPAR Raw Data'!N$1,FALSE)</f>
        <v>126.47107712333199</v>
      </c>
      <c r="BA24" s="65">
        <f>VLOOKUP($A24,'RevPAR Raw Data'!$B$6:$BE$43,'RevPAR Raw Data'!O$1,FALSE)</f>
        <v>123.133872437357</v>
      </c>
      <c r="BB24" s="66">
        <f>VLOOKUP($A24,'RevPAR Raw Data'!$B$6:$BE$43,'RevPAR Raw Data'!P$1,FALSE)</f>
        <v>124.802474780344</v>
      </c>
      <c r="BC24" s="67">
        <f>VLOOKUP($A24,'RevPAR Raw Data'!$B$6:$BE$43,'RevPAR Raw Data'!R$1,FALSE)</f>
        <v>83.507873181163106</v>
      </c>
      <c r="BD24" s="63"/>
      <c r="BE24" s="59">
        <f>VLOOKUP($A24,'RevPAR Raw Data'!$B$6:$BE$43,'RevPAR Raw Data'!T$1,FALSE)</f>
        <v>2.6012570804542299</v>
      </c>
      <c r="BF24" s="60">
        <f>VLOOKUP($A24,'RevPAR Raw Data'!$B$6:$BE$43,'RevPAR Raw Data'!U$1,FALSE)</f>
        <v>29.3647408794859</v>
      </c>
      <c r="BG24" s="60">
        <f>VLOOKUP($A24,'RevPAR Raw Data'!$B$6:$BE$43,'RevPAR Raw Data'!V$1,FALSE)</f>
        <v>27.382061435359098</v>
      </c>
      <c r="BH24" s="60">
        <f>VLOOKUP($A24,'RevPAR Raw Data'!$B$6:$BE$43,'RevPAR Raw Data'!W$1,FALSE)</f>
        <v>38.622718636817197</v>
      </c>
      <c r="BI24" s="60">
        <f>VLOOKUP($A24,'RevPAR Raw Data'!$B$6:$BE$43,'RevPAR Raw Data'!X$1,FALSE)</f>
        <v>94.245851302266104</v>
      </c>
      <c r="BJ24" s="61">
        <f>VLOOKUP($A24,'RevPAR Raw Data'!$B$6:$BE$43,'RevPAR Raw Data'!Y$1,FALSE)</f>
        <v>39.917444535909098</v>
      </c>
      <c r="BK24" s="60">
        <f>VLOOKUP($A24,'RevPAR Raw Data'!$B$6:$BE$43,'RevPAR Raw Data'!AA$1,FALSE)</f>
        <v>68.609247849140701</v>
      </c>
      <c r="BL24" s="60">
        <f>VLOOKUP($A24,'RevPAR Raw Data'!$B$6:$BE$43,'RevPAR Raw Data'!AB$1,FALSE)</f>
        <v>32.484383156291798</v>
      </c>
      <c r="BM24" s="61">
        <f>VLOOKUP($A24,'RevPAR Raw Data'!$B$6:$BE$43,'RevPAR Raw Data'!AC$1,FALSE)</f>
        <v>48.618105695846602</v>
      </c>
      <c r="BN24" s="62">
        <f>VLOOKUP($A24,'RevPAR Raw Data'!$B$6:$BE$43,'RevPAR Raw Data'!AE$1,FALSE)</f>
        <v>43.504802370533</v>
      </c>
    </row>
    <row r="25" spans="1:66" x14ac:dyDescent="0.35">
      <c r="A25" s="78" t="s">
        <v>52</v>
      </c>
      <c r="B25" s="59">
        <f>VLOOKUP($A25,'Occupancy Raw Data'!$B$8:$BE$45,'Occupancy Raw Data'!G$3,FALSE)</f>
        <v>40.179267342166703</v>
      </c>
      <c r="C25" s="60">
        <f>VLOOKUP($A25,'Occupancy Raw Data'!$B$8:$BE$45,'Occupancy Raw Data'!H$3,FALSE)</f>
        <v>52.084957131722497</v>
      </c>
      <c r="D25" s="60">
        <f>VLOOKUP($A25,'Occupancy Raw Data'!$B$8:$BE$45,'Occupancy Raw Data'!I$3,FALSE)</f>
        <v>61.184723304754399</v>
      </c>
      <c r="E25" s="60">
        <f>VLOOKUP($A25,'Occupancy Raw Data'!$B$8:$BE$45,'Occupancy Raw Data'!J$3,FALSE)</f>
        <v>67.887763055338993</v>
      </c>
      <c r="F25" s="60">
        <f>VLOOKUP($A25,'Occupancy Raw Data'!$B$8:$BE$45,'Occupancy Raw Data'!K$3,FALSE)</f>
        <v>81.176929072486303</v>
      </c>
      <c r="G25" s="61">
        <f>VLOOKUP($A25,'Occupancy Raw Data'!$B$8:$BE$45,'Occupancy Raw Data'!L$3,FALSE)</f>
        <v>60.502727981293802</v>
      </c>
      <c r="H25" s="60">
        <f>VLOOKUP($A25,'Occupancy Raw Data'!$B$8:$BE$45,'Occupancy Raw Data'!N$3,FALSE)</f>
        <v>71.200311769290707</v>
      </c>
      <c r="I25" s="60">
        <f>VLOOKUP($A25,'Occupancy Raw Data'!$B$8:$BE$45,'Occupancy Raw Data'!O$3,FALSE)</f>
        <v>74.356975837879901</v>
      </c>
      <c r="J25" s="61">
        <f>VLOOKUP($A25,'Occupancy Raw Data'!$B$8:$BE$45,'Occupancy Raw Data'!P$3,FALSE)</f>
        <v>72.778643803585297</v>
      </c>
      <c r="K25" s="62">
        <f>VLOOKUP($A25,'Occupancy Raw Data'!$B$8:$BE$45,'Occupancy Raw Data'!R$3,FALSE)</f>
        <v>64.010132501948505</v>
      </c>
      <c r="L25" s="63"/>
      <c r="M25" s="59">
        <f>VLOOKUP($A25,'Occupancy Raw Data'!$B$8:$BE$45,'Occupancy Raw Data'!T$3,FALSE)</f>
        <v>6.3434760185662702</v>
      </c>
      <c r="N25" s="60">
        <f>VLOOKUP($A25,'Occupancy Raw Data'!$B$8:$BE$45,'Occupancy Raw Data'!U$3,FALSE)</f>
        <v>12.594776748104399</v>
      </c>
      <c r="O25" s="60">
        <f>VLOOKUP($A25,'Occupancy Raw Data'!$B$8:$BE$45,'Occupancy Raw Data'!V$3,FALSE)</f>
        <v>31.2709030100334</v>
      </c>
      <c r="P25" s="60">
        <f>VLOOKUP($A25,'Occupancy Raw Data'!$B$8:$BE$45,'Occupancy Raw Data'!W$3,FALSE)</f>
        <v>42.088091353996703</v>
      </c>
      <c r="Q25" s="60">
        <f>VLOOKUP($A25,'Occupancy Raw Data'!$B$8:$BE$45,'Occupancy Raw Data'!X$3,FALSE)</f>
        <v>54.869888475836397</v>
      </c>
      <c r="R25" s="61">
        <f>VLOOKUP($A25,'Occupancy Raw Data'!$B$8:$BE$45,'Occupancy Raw Data'!Y$3,FALSE)</f>
        <v>31.0458343884527</v>
      </c>
      <c r="S25" s="60">
        <f>VLOOKUP($A25,'Occupancy Raw Data'!$B$8:$BE$45,'Occupancy Raw Data'!AA$3,FALSE)</f>
        <v>-6.2114989733059502</v>
      </c>
      <c r="T25" s="60">
        <f>VLOOKUP($A25,'Occupancy Raw Data'!$B$8:$BE$45,'Occupancy Raw Data'!AB$3,FALSE)</f>
        <v>2.7463651050080702</v>
      </c>
      <c r="U25" s="61">
        <f>VLOOKUP($A25,'Occupancy Raw Data'!$B$8:$BE$45,'Occupancy Raw Data'!AC$3,FALSE)</f>
        <v>-1.8396846254927699</v>
      </c>
      <c r="V25" s="62">
        <f>VLOOKUP($A25,'Occupancy Raw Data'!$B$8:$BE$45,'Occupancy Raw Data'!AE$3,FALSE)</f>
        <v>18.183687104897899</v>
      </c>
      <c r="W25" s="63"/>
      <c r="X25" s="64">
        <f>VLOOKUP($A25,'ADR Raw Data'!$B$6:$BE$43,'ADR Raw Data'!G$1,FALSE)</f>
        <v>95.277599418040694</v>
      </c>
      <c r="Y25" s="65">
        <f>VLOOKUP($A25,'ADR Raw Data'!$B$6:$BE$43,'ADR Raw Data'!H$1,FALSE)</f>
        <v>94.012689861578707</v>
      </c>
      <c r="Z25" s="65">
        <f>VLOOKUP($A25,'ADR Raw Data'!$B$6:$BE$43,'ADR Raw Data'!I$1,FALSE)</f>
        <v>103.095267515923</v>
      </c>
      <c r="AA25" s="65">
        <f>VLOOKUP($A25,'ADR Raw Data'!$B$6:$BE$43,'ADR Raw Data'!J$1,FALSE)</f>
        <v>140.25114810562499</v>
      </c>
      <c r="AB25" s="65">
        <f>VLOOKUP($A25,'ADR Raw Data'!$B$6:$BE$43,'ADR Raw Data'!K$1,FALSE)</f>
        <v>218.37355256840999</v>
      </c>
      <c r="AC25" s="66">
        <f>VLOOKUP($A25,'ADR Raw Data'!$B$6:$BE$43,'ADR Raw Data'!L$1,FALSE)</f>
        <v>139.76532624798699</v>
      </c>
      <c r="AD25" s="65">
        <f>VLOOKUP($A25,'ADR Raw Data'!$B$6:$BE$43,'ADR Raw Data'!N$1,FALSE)</f>
        <v>159.04538861521601</v>
      </c>
      <c r="AE25" s="65">
        <f>VLOOKUP($A25,'ADR Raw Data'!$B$6:$BE$43,'ADR Raw Data'!O$1,FALSE)</f>
        <v>134.50729559748399</v>
      </c>
      <c r="AF25" s="66">
        <f>VLOOKUP($A25,'ADR Raw Data'!$B$6:$BE$43,'ADR Raw Data'!P$1,FALSE)</f>
        <v>146.51026639892899</v>
      </c>
      <c r="AG25" s="67">
        <f>VLOOKUP($A25,'ADR Raw Data'!$B$6:$BE$43,'ADR Raw Data'!R$1,FALSE)</f>
        <v>141.95644183518101</v>
      </c>
      <c r="AH25" s="63"/>
      <c r="AI25" s="59">
        <f>VLOOKUP($A25,'ADR Raw Data'!$B$6:$BE$43,'ADR Raw Data'!T$1,FALSE)</f>
        <v>8.89543715999128</v>
      </c>
      <c r="AJ25" s="60">
        <f>VLOOKUP($A25,'ADR Raw Data'!$B$6:$BE$43,'ADR Raw Data'!U$1,FALSE)</f>
        <v>10.2449000321804</v>
      </c>
      <c r="AK25" s="60">
        <f>VLOOKUP($A25,'ADR Raw Data'!$B$6:$BE$43,'ADR Raw Data'!V$1,FALSE)</f>
        <v>21.848518633927199</v>
      </c>
      <c r="AL25" s="60">
        <f>VLOOKUP($A25,'ADR Raw Data'!$B$6:$BE$43,'ADR Raw Data'!W$1,FALSE)</f>
        <v>64.390136794428003</v>
      </c>
      <c r="AM25" s="60">
        <f>VLOOKUP($A25,'ADR Raw Data'!$B$6:$BE$43,'ADR Raw Data'!X$1,FALSE)</f>
        <v>142.89728406471599</v>
      </c>
      <c r="AN25" s="61">
        <f>VLOOKUP($A25,'ADR Raw Data'!$B$6:$BE$43,'ADR Raw Data'!Y$1,FALSE)</f>
        <v>61.459671655262298</v>
      </c>
      <c r="AO25" s="60">
        <f>VLOOKUP($A25,'ADR Raw Data'!$B$6:$BE$43,'ADR Raw Data'!AA$1,FALSE)</f>
        <v>1.5753908234915399</v>
      </c>
      <c r="AP25" s="60">
        <f>VLOOKUP($A25,'ADR Raw Data'!$B$6:$BE$43,'ADR Raw Data'!AB$1,FALSE)</f>
        <v>-16.218457889107199</v>
      </c>
      <c r="AQ25" s="61">
        <f>VLOOKUP($A25,'ADR Raw Data'!$B$6:$BE$43,'ADR Raw Data'!AC$1,FALSE)</f>
        <v>-7.5729734051953699</v>
      </c>
      <c r="AR25" s="62">
        <f>VLOOKUP($A25,'ADR Raw Data'!$B$6:$BE$43,'ADR Raw Data'!AE$1,FALSE)</f>
        <v>23.757876887679199</v>
      </c>
      <c r="AS25" s="50"/>
      <c r="AT25" s="64">
        <f>VLOOKUP($A25,'RevPAR Raw Data'!$B$6:$BE$43,'RevPAR Raw Data'!G$1,FALSE)</f>
        <v>38.281841387373298</v>
      </c>
      <c r="AU25" s="65">
        <f>VLOOKUP($A25,'RevPAR Raw Data'!$B$6:$BE$43,'RevPAR Raw Data'!H$1,FALSE)</f>
        <v>48.966469212782499</v>
      </c>
      <c r="AV25" s="65">
        <f>VLOOKUP($A25,'RevPAR Raw Data'!$B$6:$BE$43,'RevPAR Raw Data'!I$1,FALSE)</f>
        <v>63.078554169914199</v>
      </c>
      <c r="AW25" s="65">
        <f>VLOOKUP($A25,'RevPAR Raw Data'!$B$6:$BE$43,'RevPAR Raw Data'!J$1,FALSE)</f>
        <v>95.213367108339796</v>
      </c>
      <c r="AX25" s="65">
        <f>VLOOKUP($A25,'RevPAR Raw Data'!$B$6:$BE$43,'RevPAR Raw Data'!K$1,FALSE)</f>
        <v>177.26894388152701</v>
      </c>
      <c r="AY25" s="66">
        <f>VLOOKUP($A25,'RevPAR Raw Data'!$B$6:$BE$43,'RevPAR Raw Data'!L$1,FALSE)</f>
        <v>84.561835151987495</v>
      </c>
      <c r="AZ25" s="65">
        <f>VLOOKUP($A25,'RevPAR Raw Data'!$B$6:$BE$43,'RevPAR Raw Data'!N$1,FALSE)</f>
        <v>113.240812548713</v>
      </c>
      <c r="BA25" s="65">
        <f>VLOOKUP($A25,'RevPAR Raw Data'!$B$6:$BE$43,'RevPAR Raw Data'!O$1,FALSE)</f>
        <v>100.015557287607</v>
      </c>
      <c r="BB25" s="66">
        <f>VLOOKUP($A25,'RevPAR Raw Data'!$B$6:$BE$43,'RevPAR Raw Data'!P$1,FALSE)</f>
        <v>106.62818491816</v>
      </c>
      <c r="BC25" s="67">
        <f>VLOOKUP($A25,'RevPAR Raw Data'!$B$6:$BE$43,'RevPAR Raw Data'!R$1,FALSE)</f>
        <v>90.866506513751204</v>
      </c>
      <c r="BD25" s="63"/>
      <c r="BE25" s="59">
        <f>VLOOKUP($A25,'RevPAR Raw Data'!$B$6:$BE$43,'RevPAR Raw Data'!T$1,FALSE)</f>
        <v>15.803193101548199</v>
      </c>
      <c r="BF25" s="60">
        <f>VLOOKUP($A25,'RevPAR Raw Data'!$B$6:$BE$43,'RevPAR Raw Data'!U$1,FALSE)</f>
        <v>24.129999067404501</v>
      </c>
      <c r="BG25" s="60">
        <f>VLOOKUP($A25,'RevPAR Raw Data'!$B$6:$BE$43,'RevPAR Raw Data'!V$1,FALSE)</f>
        <v>59.951650715105103</v>
      </c>
      <c r="BH25" s="60">
        <f>VLOOKUP($A25,'RevPAR Raw Data'!$B$6:$BE$43,'RevPAR Raw Data'!W$1,FALSE)</f>
        <v>133.57880774542701</v>
      </c>
      <c r="BI25" s="60">
        <f>VLOOKUP($A25,'RevPAR Raw Data'!$B$6:$BE$43,'RevPAR Raw Data'!X$1,FALSE)</f>
        <v>276.17475294186198</v>
      </c>
      <c r="BJ25" s="61">
        <f>VLOOKUP($A25,'RevPAR Raw Data'!$B$6:$BE$43,'RevPAR Raw Data'!Y$1,FALSE)</f>
        <v>111.58617392149399</v>
      </c>
      <c r="BK25" s="60">
        <f>VLOOKUP($A25,'RevPAR Raw Data'!$B$6:$BE$43,'RevPAR Raw Data'!AA$1,FALSE)</f>
        <v>-4.7339635346411404</v>
      </c>
      <c r="BL25" s="60">
        <f>VLOOKUP($A25,'RevPAR Raw Data'!$B$6:$BE$43,'RevPAR Raw Data'!AB$1,FALSE)</f>
        <v>-13.917510852135999</v>
      </c>
      <c r="BM25" s="61">
        <f>VLOOKUP($A25,'RevPAR Raw Data'!$B$6:$BE$43,'RevPAR Raw Data'!AC$1,FALSE)</f>
        <v>-9.2733392032601003</v>
      </c>
      <c r="BN25" s="62">
        <f>VLOOKUP($A25,'RevPAR Raw Data'!$B$6:$BE$43,'RevPAR Raw Data'!AE$1,FALSE)</f>
        <v>46.2616219885996</v>
      </c>
    </row>
    <row r="26" spans="1:66" x14ac:dyDescent="0.35">
      <c r="A26" s="78" t="s">
        <v>51</v>
      </c>
      <c r="B26" s="59">
        <f>VLOOKUP($A26,'Occupancy Raw Data'!$B$8:$BE$45,'Occupancy Raw Data'!G$3,FALSE)</f>
        <v>52.922714790113702</v>
      </c>
      <c r="C26" s="60">
        <f>VLOOKUP($A26,'Occupancy Raw Data'!$B$8:$BE$45,'Occupancy Raw Data'!H$3,FALSE)</f>
        <v>63.750490388387597</v>
      </c>
      <c r="D26" s="60">
        <f>VLOOKUP($A26,'Occupancy Raw Data'!$B$8:$BE$45,'Occupancy Raw Data'!I$3,FALSE)</f>
        <v>65.437426441741806</v>
      </c>
      <c r="E26" s="60">
        <f>VLOOKUP($A26,'Occupancy Raw Data'!$B$8:$BE$45,'Occupancy Raw Data'!J$3,FALSE)</f>
        <v>69.438995684582096</v>
      </c>
      <c r="F26" s="60">
        <f>VLOOKUP($A26,'Occupancy Raw Data'!$B$8:$BE$45,'Occupancy Raw Data'!K$3,FALSE)</f>
        <v>70.615927814829305</v>
      </c>
      <c r="G26" s="61">
        <f>VLOOKUP($A26,'Occupancy Raw Data'!$B$8:$BE$45,'Occupancy Raw Data'!L$3,FALSE)</f>
        <v>64.433111023930906</v>
      </c>
      <c r="H26" s="60">
        <f>VLOOKUP($A26,'Occupancy Raw Data'!$B$8:$BE$45,'Occupancy Raw Data'!N$3,FALSE)</f>
        <v>82.444095723813206</v>
      </c>
      <c r="I26" s="60">
        <f>VLOOKUP($A26,'Occupancy Raw Data'!$B$8:$BE$45,'Occupancy Raw Data'!O$3,FALSE)</f>
        <v>87.053746567281195</v>
      </c>
      <c r="J26" s="61">
        <f>VLOOKUP($A26,'Occupancy Raw Data'!$B$8:$BE$45,'Occupancy Raw Data'!P$3,FALSE)</f>
        <v>84.7489211455472</v>
      </c>
      <c r="K26" s="62">
        <f>VLOOKUP($A26,'Occupancy Raw Data'!$B$8:$BE$45,'Occupancy Raw Data'!R$3,FALSE)</f>
        <v>70.2376282015356</v>
      </c>
      <c r="L26" s="63"/>
      <c r="M26" s="59">
        <f>VLOOKUP($A26,'Occupancy Raw Data'!$B$8:$BE$45,'Occupancy Raw Data'!T$3,FALSE)</f>
        <v>9.5894418625077407</v>
      </c>
      <c r="N26" s="60">
        <f>VLOOKUP($A26,'Occupancy Raw Data'!$B$8:$BE$45,'Occupancy Raw Data'!U$3,FALSE)</f>
        <v>15.1442614056684</v>
      </c>
      <c r="O26" s="60">
        <f>VLOOKUP($A26,'Occupancy Raw Data'!$B$8:$BE$45,'Occupancy Raw Data'!V$3,FALSE)</f>
        <v>14.734543331257001</v>
      </c>
      <c r="P26" s="60">
        <f>VLOOKUP($A26,'Occupancy Raw Data'!$B$8:$BE$45,'Occupancy Raw Data'!W$3,FALSE)</f>
        <v>15.677416312849299</v>
      </c>
      <c r="Q26" s="60">
        <f>VLOOKUP($A26,'Occupancy Raw Data'!$B$8:$BE$45,'Occupancy Raw Data'!X$3,FALSE)</f>
        <v>12.335312278321799</v>
      </c>
      <c r="R26" s="61">
        <f>VLOOKUP($A26,'Occupancy Raw Data'!$B$8:$BE$45,'Occupancy Raw Data'!Y$3,FALSE)</f>
        <v>13.606108870767599</v>
      </c>
      <c r="S26" s="60">
        <f>VLOOKUP($A26,'Occupancy Raw Data'!$B$8:$BE$45,'Occupancy Raw Data'!AA$3,FALSE)</f>
        <v>-2.1836384545315202</v>
      </c>
      <c r="T26" s="60">
        <f>VLOOKUP($A26,'Occupancy Raw Data'!$B$8:$BE$45,'Occupancy Raw Data'!AB$3,FALSE)</f>
        <v>5.6277597948772602</v>
      </c>
      <c r="U26" s="61">
        <f>VLOOKUP($A26,'Occupancy Raw Data'!$B$8:$BE$45,'Occupancy Raw Data'!AC$3,FALSE)</f>
        <v>1.6782716383949901</v>
      </c>
      <c r="V26" s="62">
        <f>VLOOKUP($A26,'Occupancy Raw Data'!$B$8:$BE$45,'Occupancy Raw Data'!AE$3,FALSE)</f>
        <v>9.1902644611215099</v>
      </c>
      <c r="W26" s="63"/>
      <c r="X26" s="64">
        <f>VLOOKUP($A26,'ADR Raw Data'!$B$6:$BE$43,'ADR Raw Data'!G$1,FALSE)</f>
        <v>89.744069681245307</v>
      </c>
      <c r="Y26" s="65">
        <f>VLOOKUP($A26,'ADR Raw Data'!$B$6:$BE$43,'ADR Raw Data'!H$1,FALSE)</f>
        <v>91.494929230769202</v>
      </c>
      <c r="Z26" s="65">
        <f>VLOOKUP($A26,'ADR Raw Data'!$B$6:$BE$43,'ADR Raw Data'!I$1,FALSE)</f>
        <v>91.968845923261298</v>
      </c>
      <c r="AA26" s="65">
        <f>VLOOKUP($A26,'ADR Raw Data'!$B$6:$BE$43,'ADR Raw Data'!J$1,FALSE)</f>
        <v>96.240802259887005</v>
      </c>
      <c r="AB26" s="65">
        <f>VLOOKUP($A26,'ADR Raw Data'!$B$6:$BE$43,'ADR Raw Data'!K$1,FALSE)</f>
        <v>97.793005555555496</v>
      </c>
      <c r="AC26" s="66">
        <f>VLOOKUP($A26,'ADR Raw Data'!$B$6:$BE$43,'ADR Raw Data'!L$1,FALSE)</f>
        <v>93.706974549439806</v>
      </c>
      <c r="AD26" s="65">
        <f>VLOOKUP($A26,'ADR Raw Data'!$B$6:$BE$43,'ADR Raw Data'!N$1,FALSE)</f>
        <v>130.26417083035901</v>
      </c>
      <c r="AE26" s="65">
        <f>VLOOKUP($A26,'ADR Raw Data'!$B$6:$BE$43,'ADR Raw Data'!O$1,FALSE)</f>
        <v>135.36029292474001</v>
      </c>
      <c r="AF26" s="66">
        <f>VLOOKUP($A26,'ADR Raw Data'!$B$6:$BE$43,'ADR Raw Data'!P$1,FALSE)</f>
        <v>132.881528758245</v>
      </c>
      <c r="AG26" s="67">
        <f>VLOOKUP($A26,'ADR Raw Data'!$B$6:$BE$43,'ADR Raw Data'!R$1,FALSE)</f>
        <v>107.212153999601</v>
      </c>
      <c r="AH26" s="63"/>
      <c r="AI26" s="59">
        <f>VLOOKUP($A26,'ADR Raw Data'!$B$6:$BE$43,'ADR Raw Data'!T$1,FALSE)</f>
        <v>0.99945197138145903</v>
      </c>
      <c r="AJ26" s="60">
        <f>VLOOKUP($A26,'ADR Raw Data'!$B$6:$BE$43,'ADR Raw Data'!U$1,FALSE)</f>
        <v>2.0442240761119099</v>
      </c>
      <c r="AK26" s="60">
        <f>VLOOKUP($A26,'ADR Raw Data'!$B$6:$BE$43,'ADR Raw Data'!V$1,FALSE)</f>
        <v>1.5285020850920299</v>
      </c>
      <c r="AL26" s="60">
        <f>VLOOKUP($A26,'ADR Raw Data'!$B$6:$BE$43,'ADR Raw Data'!W$1,FALSE)</f>
        <v>5.0002830178374298</v>
      </c>
      <c r="AM26" s="60">
        <f>VLOOKUP($A26,'ADR Raw Data'!$B$6:$BE$43,'ADR Raw Data'!X$1,FALSE)</f>
        <v>3.5471378835278702</v>
      </c>
      <c r="AN26" s="61">
        <f>VLOOKUP($A26,'ADR Raw Data'!$B$6:$BE$43,'ADR Raw Data'!Y$1,FALSE)</f>
        <v>2.7573481999019398</v>
      </c>
      <c r="AO26" s="60">
        <f>VLOOKUP($A26,'ADR Raw Data'!$B$6:$BE$43,'ADR Raw Data'!AA$1,FALSE)</f>
        <v>9.0927704529753797</v>
      </c>
      <c r="AP26" s="60">
        <f>VLOOKUP($A26,'ADR Raw Data'!$B$6:$BE$43,'ADR Raw Data'!AB$1,FALSE)</f>
        <v>12.4051381703199</v>
      </c>
      <c r="AQ26" s="61">
        <f>VLOOKUP($A26,'ADR Raw Data'!$B$6:$BE$43,'ADR Raw Data'!AC$1,FALSE)</f>
        <v>10.8190107711479</v>
      </c>
      <c r="AR26" s="62">
        <f>VLOOKUP($A26,'ADR Raw Data'!$B$6:$BE$43,'ADR Raw Data'!AE$1,FALSE)</f>
        <v>5.29207689605167</v>
      </c>
      <c r="AS26" s="50"/>
      <c r="AT26" s="64">
        <f>VLOOKUP($A26,'RevPAR Raw Data'!$B$6:$BE$43,'RevPAR Raw Data'!G$1,FALSE)</f>
        <v>47.494998038446397</v>
      </c>
      <c r="AU26" s="65">
        <f>VLOOKUP($A26,'RevPAR Raw Data'!$B$6:$BE$43,'RevPAR Raw Data'!H$1,FALSE)</f>
        <v>58.3284660651235</v>
      </c>
      <c r="AV26" s="65">
        <f>VLOOKUP($A26,'RevPAR Raw Data'!$B$6:$BE$43,'RevPAR Raw Data'!I$1,FALSE)</f>
        <v>60.182045900353003</v>
      </c>
      <c r="AW26" s="65">
        <f>VLOOKUP($A26,'RevPAR Raw Data'!$B$6:$BE$43,'RevPAR Raw Data'!J$1,FALSE)</f>
        <v>66.8286465280502</v>
      </c>
      <c r="AX26" s="65">
        <f>VLOOKUP($A26,'RevPAR Raw Data'!$B$6:$BE$43,'RevPAR Raw Data'!K$1,FALSE)</f>
        <v>69.057438211063101</v>
      </c>
      <c r="AY26" s="66">
        <f>VLOOKUP($A26,'RevPAR Raw Data'!$B$6:$BE$43,'RevPAR Raw Data'!L$1,FALSE)</f>
        <v>60.378318948607202</v>
      </c>
      <c r="AZ26" s="65">
        <f>VLOOKUP($A26,'RevPAR Raw Data'!$B$6:$BE$43,'RevPAR Raw Data'!N$1,FALSE)</f>
        <v>107.395117693213</v>
      </c>
      <c r="BA26" s="65">
        <f>VLOOKUP($A26,'RevPAR Raw Data'!$B$6:$BE$43,'RevPAR Raw Data'!O$1,FALSE)</f>
        <v>117.83620635543301</v>
      </c>
      <c r="BB26" s="66">
        <f>VLOOKUP($A26,'RevPAR Raw Data'!$B$6:$BE$43,'RevPAR Raw Data'!P$1,FALSE)</f>
        <v>112.615662024323</v>
      </c>
      <c r="BC26" s="67">
        <f>VLOOKUP($A26,'RevPAR Raw Data'!$B$6:$BE$43,'RevPAR Raw Data'!R$1,FALSE)</f>
        <v>75.303274113097501</v>
      </c>
      <c r="BD26" s="63"/>
      <c r="BE26" s="59">
        <f>VLOOKUP($A26,'RevPAR Raw Data'!$B$6:$BE$43,'RevPAR Raw Data'!T$1,FALSE)</f>
        <v>10.684735699628501</v>
      </c>
      <c r="BF26" s="60">
        <f>VLOOKUP($A26,'RevPAR Raw Data'!$B$6:$BE$43,'RevPAR Raw Data'!U$1,FALSE)</f>
        <v>17.498068119584399</v>
      </c>
      <c r="BG26" s="60">
        <f>VLOOKUP($A26,'RevPAR Raw Data'!$B$6:$BE$43,'RevPAR Raw Data'!V$1,FALSE)</f>
        <v>16.488263218396099</v>
      </c>
      <c r="BH26" s="60">
        <f>VLOOKUP($A26,'RevPAR Raw Data'!$B$6:$BE$43,'RevPAR Raw Data'!W$1,FALSE)</f>
        <v>21.4616145162138</v>
      </c>
      <c r="BI26" s="60">
        <f>VLOOKUP($A26,'RevPAR Raw Data'!$B$6:$BE$43,'RevPAR Raw Data'!X$1,FALSE)</f>
        <v>16.320000696725501</v>
      </c>
      <c r="BJ26" s="61">
        <f>VLOOKUP($A26,'RevPAR Raw Data'!$B$6:$BE$43,'RevPAR Raw Data'!Y$1,FALSE)</f>
        <v>16.738624868694298</v>
      </c>
      <c r="BK26" s="60">
        <f>VLOOKUP($A26,'RevPAR Raw Data'!$B$6:$BE$43,'RevPAR Raw Data'!AA$1,FALSE)</f>
        <v>6.7105787662504</v>
      </c>
      <c r="BL26" s="60">
        <f>VLOOKUP($A26,'RevPAR Raw Data'!$B$6:$BE$43,'RevPAR Raw Data'!AB$1,FALSE)</f>
        <v>18.7310293436454</v>
      </c>
      <c r="BM26" s="61">
        <f>VLOOKUP($A26,'RevPAR Raw Data'!$B$6:$BE$43,'RevPAR Raw Data'!AC$1,FALSE)</f>
        <v>12.678854798869899</v>
      </c>
      <c r="BN26" s="62">
        <f>VLOOKUP($A26,'RevPAR Raw Data'!$B$6:$BE$43,'RevPAR Raw Data'!AE$1,FALSE)</f>
        <v>14.9686972194062</v>
      </c>
    </row>
    <row r="27" spans="1:66" x14ac:dyDescent="0.35">
      <c r="A27" s="78" t="s">
        <v>48</v>
      </c>
      <c r="B27" s="59">
        <f>VLOOKUP($A27,'Occupancy Raw Data'!$B$8:$BE$45,'Occupancy Raw Data'!G$3,FALSE)</f>
        <v>49.288849868305498</v>
      </c>
      <c r="C27" s="60">
        <f>VLOOKUP($A27,'Occupancy Raw Data'!$B$8:$BE$45,'Occupancy Raw Data'!H$3,FALSE)</f>
        <v>60.333625987708501</v>
      </c>
      <c r="D27" s="60">
        <f>VLOOKUP($A27,'Occupancy Raw Data'!$B$8:$BE$45,'Occupancy Raw Data'!I$3,FALSE)</f>
        <v>62.897278314310697</v>
      </c>
      <c r="E27" s="60">
        <f>VLOOKUP($A27,'Occupancy Raw Data'!$B$8:$BE$45,'Occupancy Raw Data'!J$3,FALSE)</f>
        <v>70.570676031606595</v>
      </c>
      <c r="F27" s="60">
        <f>VLOOKUP($A27,'Occupancy Raw Data'!$B$8:$BE$45,'Occupancy Raw Data'!K$3,FALSE)</f>
        <v>80.403863037752402</v>
      </c>
      <c r="G27" s="61">
        <f>VLOOKUP($A27,'Occupancy Raw Data'!$B$8:$BE$45,'Occupancy Raw Data'!L$3,FALSE)</f>
        <v>64.698858647936703</v>
      </c>
      <c r="H27" s="60">
        <f>VLOOKUP($A27,'Occupancy Raw Data'!$B$8:$BE$45,'Occupancy Raw Data'!N$3,FALSE)</f>
        <v>66.040386303775193</v>
      </c>
      <c r="I27" s="60">
        <f>VLOOKUP($A27,'Occupancy Raw Data'!$B$8:$BE$45,'Occupancy Raw Data'!O$3,FALSE)</f>
        <v>72.326602282704101</v>
      </c>
      <c r="J27" s="61">
        <f>VLOOKUP($A27,'Occupancy Raw Data'!$B$8:$BE$45,'Occupancy Raw Data'!P$3,FALSE)</f>
        <v>69.183494293239605</v>
      </c>
      <c r="K27" s="62">
        <f>VLOOKUP($A27,'Occupancy Raw Data'!$B$8:$BE$45,'Occupancy Raw Data'!R$3,FALSE)</f>
        <v>65.980183118023305</v>
      </c>
      <c r="L27" s="63"/>
      <c r="M27" s="59">
        <f>VLOOKUP($A27,'Occupancy Raw Data'!$B$8:$BE$45,'Occupancy Raw Data'!T$3,FALSE)</f>
        <v>2.1755553724492498</v>
      </c>
      <c r="N27" s="60">
        <f>VLOOKUP($A27,'Occupancy Raw Data'!$B$8:$BE$45,'Occupancy Raw Data'!U$3,FALSE)</f>
        <v>9.5506626202014395</v>
      </c>
      <c r="O27" s="60">
        <f>VLOOKUP($A27,'Occupancy Raw Data'!$B$8:$BE$45,'Occupancy Raw Data'!V$3,FALSE)</f>
        <v>11.193747157927501</v>
      </c>
      <c r="P27" s="60">
        <f>VLOOKUP($A27,'Occupancy Raw Data'!$B$8:$BE$45,'Occupancy Raw Data'!W$3,FALSE)</f>
        <v>25.027642078123002</v>
      </c>
      <c r="Q27" s="60">
        <f>VLOOKUP($A27,'Occupancy Raw Data'!$B$8:$BE$45,'Occupancy Raw Data'!X$3,FALSE)</f>
        <v>37.954842384715</v>
      </c>
      <c r="R27" s="61">
        <f>VLOOKUP($A27,'Occupancy Raw Data'!$B$8:$BE$45,'Occupancy Raw Data'!Y$3,FALSE)</f>
        <v>17.8033352616245</v>
      </c>
      <c r="S27" s="60">
        <f>VLOOKUP($A27,'Occupancy Raw Data'!$B$8:$BE$45,'Occupancy Raw Data'!AA$3,FALSE)</f>
        <v>-12.3566236092853</v>
      </c>
      <c r="T27" s="60">
        <f>VLOOKUP($A27,'Occupancy Raw Data'!$B$8:$BE$45,'Occupancy Raw Data'!AB$3,FALSE)</f>
        <v>-4.8681583025805804</v>
      </c>
      <c r="U27" s="61">
        <f>VLOOKUP($A27,'Occupancy Raw Data'!$B$8:$BE$45,'Occupancy Raw Data'!AC$3,FALSE)</f>
        <v>-8.59565839337073</v>
      </c>
      <c r="V27" s="62">
        <f>VLOOKUP($A27,'Occupancy Raw Data'!$B$8:$BE$45,'Occupancy Raw Data'!AE$3,FALSE)</f>
        <v>8.4221145747956392</v>
      </c>
      <c r="W27" s="63"/>
      <c r="X27" s="64">
        <f>VLOOKUP($A27,'ADR Raw Data'!$B$6:$BE$43,'ADR Raw Data'!G$1,FALSE)</f>
        <v>91.167078731741995</v>
      </c>
      <c r="Y27" s="65">
        <f>VLOOKUP($A27,'ADR Raw Data'!$B$6:$BE$43,'ADR Raw Data'!H$1,FALSE)</f>
        <v>94.297019790454002</v>
      </c>
      <c r="Z27" s="65">
        <f>VLOOKUP($A27,'ADR Raw Data'!$B$6:$BE$43,'ADR Raw Data'!I$1,FALSE)</f>
        <v>98.433218872138397</v>
      </c>
      <c r="AA27" s="65">
        <f>VLOOKUP($A27,'ADR Raw Data'!$B$6:$BE$43,'ADR Raw Data'!J$1,FALSE)</f>
        <v>107.93313510823501</v>
      </c>
      <c r="AB27" s="65">
        <f>VLOOKUP($A27,'ADR Raw Data'!$B$6:$BE$43,'ADR Raw Data'!K$1,FALSE)</f>
        <v>135.74809783795499</v>
      </c>
      <c r="AC27" s="66">
        <f>VLOOKUP($A27,'ADR Raw Data'!$B$6:$BE$43,'ADR Raw Data'!L$1,FALSE)</f>
        <v>107.901652825272</v>
      </c>
      <c r="AD27" s="65">
        <f>VLOOKUP($A27,'ADR Raw Data'!$B$6:$BE$43,'ADR Raw Data'!N$1,FALSE)</f>
        <v>120.999210316405</v>
      </c>
      <c r="AE27" s="65">
        <f>VLOOKUP($A27,'ADR Raw Data'!$B$6:$BE$43,'ADR Raw Data'!O$1,FALSE)</f>
        <v>122.364277737314</v>
      </c>
      <c r="AF27" s="66">
        <f>VLOOKUP($A27,'ADR Raw Data'!$B$6:$BE$43,'ADR Raw Data'!P$1,FALSE)</f>
        <v>121.712752538071</v>
      </c>
      <c r="AG27" s="67">
        <f>VLOOKUP($A27,'ADR Raw Data'!$B$6:$BE$43,'ADR Raw Data'!R$1,FALSE)</f>
        <v>112.039259400068</v>
      </c>
      <c r="AH27" s="63"/>
      <c r="AI27" s="59">
        <f>VLOOKUP($A27,'ADR Raw Data'!$B$6:$BE$43,'ADR Raw Data'!T$1,FALSE)</f>
        <v>9.7637069655150501</v>
      </c>
      <c r="AJ27" s="60">
        <f>VLOOKUP($A27,'ADR Raw Data'!$B$6:$BE$43,'ADR Raw Data'!U$1,FALSE)</f>
        <v>15.1979520585654</v>
      </c>
      <c r="AK27" s="60">
        <f>VLOOKUP($A27,'ADR Raw Data'!$B$6:$BE$43,'ADR Raw Data'!V$1,FALSE)</f>
        <v>14.928895177037299</v>
      </c>
      <c r="AL27" s="60">
        <f>VLOOKUP($A27,'ADR Raw Data'!$B$6:$BE$43,'ADR Raw Data'!W$1,FALSE)</f>
        <v>26.299146319068502</v>
      </c>
      <c r="AM27" s="60">
        <f>VLOOKUP($A27,'ADR Raw Data'!$B$6:$BE$43,'ADR Raw Data'!X$1,FALSE)</f>
        <v>58.204606018821202</v>
      </c>
      <c r="AN27" s="61">
        <f>VLOOKUP($A27,'ADR Raw Data'!$B$6:$BE$43,'ADR Raw Data'!Y$1,FALSE)</f>
        <v>27.805028352625602</v>
      </c>
      <c r="AO27" s="60">
        <f>VLOOKUP($A27,'ADR Raw Data'!$B$6:$BE$43,'ADR Raw Data'!AA$1,FALSE)</f>
        <v>7.04195029286603</v>
      </c>
      <c r="AP27" s="60">
        <f>VLOOKUP($A27,'ADR Raw Data'!$B$6:$BE$43,'ADR Raw Data'!AB$1,FALSE)</f>
        <v>8.4606472359518605</v>
      </c>
      <c r="AQ27" s="61">
        <f>VLOOKUP($A27,'ADR Raw Data'!$B$6:$BE$43,'ADR Raw Data'!AC$1,FALSE)</f>
        <v>7.7785353708463596</v>
      </c>
      <c r="AR27" s="62">
        <f>VLOOKUP($A27,'ADR Raw Data'!$B$6:$BE$43,'ADR Raw Data'!AE$1,FALSE)</f>
        <v>18.490792085446301</v>
      </c>
      <c r="AS27" s="50"/>
      <c r="AT27" s="64">
        <f>VLOOKUP($A27,'RevPAR Raw Data'!$B$6:$BE$43,'RevPAR Raw Data'!G$1,FALSE)</f>
        <v>44.935204565408199</v>
      </c>
      <c r="AU27" s="65">
        <f>VLOOKUP($A27,'RevPAR Raw Data'!$B$6:$BE$43,'RevPAR Raw Data'!H$1,FALSE)</f>
        <v>56.892811237928001</v>
      </c>
      <c r="AV27" s="65">
        <f>VLOOKUP($A27,'RevPAR Raw Data'!$B$6:$BE$43,'RevPAR Raw Data'!I$1,FALSE)</f>
        <v>61.9118156277436</v>
      </c>
      <c r="AW27" s="65">
        <f>VLOOKUP($A27,'RevPAR Raw Data'!$B$6:$BE$43,'RevPAR Raw Data'!J$1,FALSE)</f>
        <v>76.169143107989399</v>
      </c>
      <c r="AX27" s="65">
        <f>VLOOKUP($A27,'RevPAR Raw Data'!$B$6:$BE$43,'RevPAR Raw Data'!K$1,FALSE)</f>
        <v>109.14671466198401</v>
      </c>
      <c r="AY27" s="66">
        <f>VLOOKUP($A27,'RevPAR Raw Data'!$B$6:$BE$43,'RevPAR Raw Data'!L$1,FALSE)</f>
        <v>69.811137840210705</v>
      </c>
      <c r="AZ27" s="65">
        <f>VLOOKUP($A27,'RevPAR Raw Data'!$B$6:$BE$43,'RevPAR Raw Data'!N$1,FALSE)</f>
        <v>79.908345917471394</v>
      </c>
      <c r="BA27" s="65">
        <f>VLOOKUP($A27,'RevPAR Raw Data'!$B$6:$BE$43,'RevPAR Raw Data'!O$1,FALSE)</f>
        <v>88.501924495171195</v>
      </c>
      <c r="BB27" s="66">
        <f>VLOOKUP($A27,'RevPAR Raw Data'!$B$6:$BE$43,'RevPAR Raw Data'!P$1,FALSE)</f>
        <v>84.205135206321302</v>
      </c>
      <c r="BC27" s="67">
        <f>VLOOKUP($A27,'RevPAR Raw Data'!$B$6:$BE$43,'RevPAR Raw Data'!R$1,FALSE)</f>
        <v>73.9237085162423</v>
      </c>
      <c r="BD27" s="63"/>
      <c r="BE27" s="59">
        <f>VLOOKUP($A27,'RevPAR Raw Data'!$B$6:$BE$43,'RevPAR Raw Data'!T$1,FALSE)</f>
        <v>12.151677189402699</v>
      </c>
      <c r="BF27" s="60">
        <f>VLOOKUP($A27,'RevPAR Raw Data'!$B$6:$BE$43,'RevPAR Raw Data'!U$1,FALSE)</f>
        <v>26.2001198050604</v>
      </c>
      <c r="BG27" s="60">
        <f>VLOOKUP($A27,'RevPAR Raw Data'!$B$6:$BE$43,'RevPAR Raw Data'!V$1,FALSE)</f>
        <v>27.793745114554401</v>
      </c>
      <c r="BH27" s="60">
        <f>VLOOKUP($A27,'RevPAR Raw Data'!$B$6:$BE$43,'RevPAR Raw Data'!W$1,FALSE)</f>
        <v>57.9088446075299</v>
      </c>
      <c r="BI27" s="60">
        <f>VLOOKUP($A27,'RevPAR Raw Data'!$B$6:$BE$43,'RevPAR Raw Data'!X$1,FALSE)</f>
        <v>118.250914878624</v>
      </c>
      <c r="BJ27" s="61">
        <f>VLOOKUP($A27,'RevPAR Raw Data'!$B$6:$BE$43,'RevPAR Raw Data'!Y$1,FALSE)</f>
        <v>50.5585860314578</v>
      </c>
      <c r="BK27" s="60">
        <f>VLOOKUP($A27,'RevPAR Raw Data'!$B$6:$BE$43,'RevPAR Raw Data'!AA$1,FALSE)</f>
        <v>-6.1848206088617799</v>
      </c>
      <c r="BL27" s="60">
        <f>VLOOKUP($A27,'RevPAR Raw Data'!$B$6:$BE$43,'RevPAR Raw Data'!AB$1,FALSE)</f>
        <v>3.18061123250222</v>
      </c>
      <c r="BM27" s="61">
        <f>VLOOKUP($A27,'RevPAR Raw Data'!$B$6:$BE$43,'RevPAR Raw Data'!AC$1,FALSE)</f>
        <v>-1.48573935100984</v>
      </c>
      <c r="BN27" s="62">
        <f>VLOOKUP($A27,'RevPAR Raw Data'!$B$6:$BE$43,'RevPAR Raw Data'!AE$1,FALSE)</f>
        <v>28.470222355465399</v>
      </c>
    </row>
    <row r="28" spans="1:66" x14ac:dyDescent="0.35">
      <c r="A28" s="78" t="s">
        <v>49</v>
      </c>
      <c r="B28" s="59">
        <f>VLOOKUP($A28,'Occupancy Raw Data'!$B$8:$BE$45,'Occupancy Raw Data'!G$3,FALSE)</f>
        <v>48.561920608509602</v>
      </c>
      <c r="C28" s="60">
        <f>VLOOKUP($A28,'Occupancy Raw Data'!$B$8:$BE$45,'Occupancy Raw Data'!H$3,FALSE)</f>
        <v>64.463988590444401</v>
      </c>
      <c r="D28" s="60">
        <f>VLOOKUP($A28,'Occupancy Raw Data'!$B$8:$BE$45,'Occupancy Raw Data'!I$3,FALSE)</f>
        <v>66.793439505585894</v>
      </c>
      <c r="E28" s="60">
        <f>VLOOKUP($A28,'Occupancy Raw Data'!$B$8:$BE$45,'Occupancy Raw Data'!J$3,FALSE)</f>
        <v>70.263845971000706</v>
      </c>
      <c r="F28" s="60">
        <f>VLOOKUP($A28,'Occupancy Raw Data'!$B$8:$BE$45,'Occupancy Raw Data'!K$3,FALSE)</f>
        <v>72.759686237223605</v>
      </c>
      <c r="G28" s="61">
        <f>VLOOKUP($A28,'Occupancy Raw Data'!$B$8:$BE$45,'Occupancy Raw Data'!L$3,FALSE)</f>
        <v>64.568576182552803</v>
      </c>
      <c r="H28" s="60">
        <f>VLOOKUP($A28,'Occupancy Raw Data'!$B$8:$BE$45,'Occupancy Raw Data'!N$3,FALSE)</f>
        <v>77.299738531019699</v>
      </c>
      <c r="I28" s="60">
        <f>VLOOKUP($A28,'Occupancy Raw Data'!$B$8:$BE$45,'Occupancy Raw Data'!O$3,FALSE)</f>
        <v>84.240551461849194</v>
      </c>
      <c r="J28" s="61">
        <f>VLOOKUP($A28,'Occupancy Raw Data'!$B$8:$BE$45,'Occupancy Raw Data'!P$3,FALSE)</f>
        <v>80.770144996434496</v>
      </c>
      <c r="K28" s="62">
        <f>VLOOKUP($A28,'Occupancy Raw Data'!$B$8:$BE$45,'Occupancy Raw Data'!R$3,FALSE)</f>
        <v>69.197595843661901</v>
      </c>
      <c r="L28" s="63"/>
      <c r="M28" s="59">
        <f>VLOOKUP($A28,'Occupancy Raw Data'!$B$8:$BE$45,'Occupancy Raw Data'!T$3,FALSE)</f>
        <v>-4.5557440070344599</v>
      </c>
      <c r="N28" s="60">
        <f>VLOOKUP($A28,'Occupancy Raw Data'!$B$8:$BE$45,'Occupancy Raw Data'!U$3,FALSE)</f>
        <v>14.1658984928332</v>
      </c>
      <c r="O28" s="60">
        <f>VLOOKUP($A28,'Occupancy Raw Data'!$B$8:$BE$45,'Occupancy Raw Data'!V$3,FALSE)</f>
        <v>13.670606033594799</v>
      </c>
      <c r="P28" s="60">
        <f>VLOOKUP($A28,'Occupancy Raw Data'!$B$8:$BE$45,'Occupancy Raw Data'!W$3,FALSE)</f>
        <v>5.9632846354976099</v>
      </c>
      <c r="Q28" s="60">
        <f>VLOOKUP($A28,'Occupancy Raw Data'!$B$8:$BE$45,'Occupancy Raw Data'!X$3,FALSE)</f>
        <v>-2.7638957954485202</v>
      </c>
      <c r="R28" s="61">
        <f>VLOOKUP($A28,'Occupancy Raw Data'!$B$8:$BE$45,'Occupancy Raw Data'!Y$3,FALSE)</f>
        <v>5.0773583513695799</v>
      </c>
      <c r="S28" s="60">
        <f>VLOOKUP($A28,'Occupancy Raw Data'!$B$8:$BE$45,'Occupancy Raw Data'!AA$3,FALSE)</f>
        <v>-16.040921113537799</v>
      </c>
      <c r="T28" s="60">
        <f>VLOOKUP($A28,'Occupancy Raw Data'!$B$8:$BE$45,'Occupancy Raw Data'!AB$3,FALSE)</f>
        <v>-6.26923885303317</v>
      </c>
      <c r="U28" s="61">
        <f>VLOOKUP($A28,'Occupancy Raw Data'!$B$8:$BE$45,'Occupancy Raw Data'!AC$3,FALSE)</f>
        <v>-11.213978544709899</v>
      </c>
      <c r="V28" s="62">
        <f>VLOOKUP($A28,'Occupancy Raw Data'!$B$8:$BE$45,'Occupancy Raw Data'!AE$3,FALSE)</f>
        <v>-0.98188764292847897</v>
      </c>
      <c r="W28" s="63"/>
      <c r="X28" s="64">
        <f>VLOOKUP($A28,'ADR Raw Data'!$B$6:$BE$43,'ADR Raw Data'!G$1,FALSE)</f>
        <v>139.878810572687</v>
      </c>
      <c r="Y28" s="65">
        <f>VLOOKUP($A28,'ADR Raw Data'!$B$6:$BE$43,'ADR Raw Data'!H$1,FALSE)</f>
        <v>124.980822271386</v>
      </c>
      <c r="Z28" s="65">
        <f>VLOOKUP($A28,'ADR Raw Data'!$B$6:$BE$43,'ADR Raw Data'!I$1,FALSE)</f>
        <v>126.51140569395</v>
      </c>
      <c r="AA28" s="65">
        <f>VLOOKUP($A28,'ADR Raw Data'!$B$6:$BE$43,'ADR Raw Data'!J$1,FALSE)</f>
        <v>132.04938430311199</v>
      </c>
      <c r="AB28" s="65">
        <f>VLOOKUP($A28,'ADR Raw Data'!$B$6:$BE$43,'ADR Raw Data'!K$1,FALSE)</f>
        <v>144.957428944789</v>
      </c>
      <c r="AC28" s="66">
        <f>VLOOKUP($A28,'ADR Raw Data'!$B$6:$BE$43,'ADR Raw Data'!L$1,FALSE)</f>
        <v>133.57901045501299</v>
      </c>
      <c r="AD28" s="65">
        <f>VLOOKUP($A28,'ADR Raw Data'!$B$6:$BE$43,'ADR Raw Data'!N$1,FALSE)</f>
        <v>214.15722939729301</v>
      </c>
      <c r="AE28" s="65">
        <f>VLOOKUP($A28,'ADR Raw Data'!$B$6:$BE$43,'ADR Raw Data'!O$1,FALSE)</f>
        <v>215.759351015801</v>
      </c>
      <c r="AF28" s="66">
        <f>VLOOKUP($A28,'ADR Raw Data'!$B$6:$BE$43,'ADR Raw Data'!P$1,FALSE)</f>
        <v>214.992708946439</v>
      </c>
      <c r="AG28" s="67">
        <f>VLOOKUP($A28,'ADR Raw Data'!$B$6:$BE$43,'ADR Raw Data'!R$1,FALSE)</f>
        <v>160.73022720581</v>
      </c>
      <c r="AH28" s="63"/>
      <c r="AI28" s="59">
        <f>VLOOKUP($A28,'ADR Raw Data'!$B$6:$BE$43,'ADR Raw Data'!T$1,FALSE)</f>
        <v>6.8826682721425598</v>
      </c>
      <c r="AJ28" s="60">
        <f>VLOOKUP($A28,'ADR Raw Data'!$B$6:$BE$43,'ADR Raw Data'!U$1,FALSE)</f>
        <v>5.4373077055575401</v>
      </c>
      <c r="AK28" s="60">
        <f>VLOOKUP($A28,'ADR Raw Data'!$B$6:$BE$43,'ADR Raw Data'!V$1,FALSE)</f>
        <v>8.7860584145594203</v>
      </c>
      <c r="AL28" s="60">
        <f>VLOOKUP($A28,'ADR Raw Data'!$B$6:$BE$43,'ADR Raw Data'!W$1,FALSE)</f>
        <v>7.1768722850460502</v>
      </c>
      <c r="AM28" s="60">
        <f>VLOOKUP($A28,'ADR Raw Data'!$B$6:$BE$43,'ADR Raw Data'!X$1,FALSE)</f>
        <v>3.0337932072380198</v>
      </c>
      <c r="AN28" s="61">
        <f>VLOOKUP($A28,'ADR Raw Data'!$B$6:$BE$43,'ADR Raw Data'!Y$1,FALSE)</f>
        <v>5.55159084420354</v>
      </c>
      <c r="AO28" s="60">
        <f>VLOOKUP($A28,'ADR Raw Data'!$B$6:$BE$43,'ADR Raw Data'!AA$1,FALSE)</f>
        <v>-8.5361744719114707</v>
      </c>
      <c r="AP28" s="60">
        <f>VLOOKUP($A28,'ADR Raw Data'!$B$6:$BE$43,'ADR Raw Data'!AB$1,FALSE)</f>
        <v>-3.90778887798154</v>
      </c>
      <c r="AQ28" s="61">
        <f>VLOOKUP($A28,'ADR Raw Data'!$B$6:$BE$43,'ADR Raw Data'!AC$1,FALSE)</f>
        <v>-6.2791347781274904</v>
      </c>
      <c r="AR28" s="62">
        <f>VLOOKUP($A28,'ADR Raw Data'!$B$6:$BE$43,'ADR Raw Data'!AE$1,FALSE)</f>
        <v>-2.4718603889199602</v>
      </c>
      <c r="AS28" s="50"/>
      <c r="AT28" s="64">
        <f>VLOOKUP($A28,'RevPAR Raw Data'!$B$6:$BE$43,'RevPAR Raw Data'!G$1,FALSE)</f>
        <v>67.927836938435902</v>
      </c>
      <c r="AU28" s="65">
        <f>VLOOKUP($A28,'RevPAR Raw Data'!$B$6:$BE$43,'RevPAR Raw Data'!H$1,FALSE)</f>
        <v>80.567623009270207</v>
      </c>
      <c r="AV28" s="65">
        <f>VLOOKUP($A28,'RevPAR Raw Data'!$B$6:$BE$43,'RevPAR Raw Data'!I$1,FALSE)</f>
        <v>84.501319229855</v>
      </c>
      <c r="AW28" s="65">
        <f>VLOOKUP($A28,'RevPAR Raw Data'!$B$6:$BE$43,'RevPAR Raw Data'!J$1,FALSE)</f>
        <v>92.782975992393602</v>
      </c>
      <c r="AX28" s="65">
        <f>VLOOKUP($A28,'RevPAR Raw Data'!$B$6:$BE$43,'RevPAR Raw Data'!K$1,FALSE)</f>
        <v>105.470570477775</v>
      </c>
      <c r="AY28" s="66">
        <f>VLOOKUP($A28,'RevPAR Raw Data'!$B$6:$BE$43,'RevPAR Raw Data'!L$1,FALSE)</f>
        <v>86.250065129545902</v>
      </c>
      <c r="AZ28" s="65">
        <f>VLOOKUP($A28,'RevPAR Raw Data'!$B$6:$BE$43,'RevPAR Raw Data'!N$1,FALSE)</f>
        <v>165.542978369384</v>
      </c>
      <c r="BA28" s="65">
        <f>VLOOKUP($A28,'RevPAR Raw Data'!$B$6:$BE$43,'RevPAR Raw Data'!O$1,FALSE)</f>
        <v>181.756867126218</v>
      </c>
      <c r="BB28" s="66">
        <f>VLOOKUP($A28,'RevPAR Raw Data'!$B$6:$BE$43,'RevPAR Raw Data'!P$1,FALSE)</f>
        <v>173.64992274780101</v>
      </c>
      <c r="BC28" s="67">
        <f>VLOOKUP($A28,'RevPAR Raw Data'!$B$6:$BE$43,'RevPAR Raw Data'!R$1,FALSE)</f>
        <v>111.22145302047601</v>
      </c>
      <c r="BD28" s="63"/>
      <c r="BE28" s="59">
        <f>VLOOKUP($A28,'RevPAR Raw Data'!$B$6:$BE$43,'RevPAR Raw Data'!T$1,FALSE)</f>
        <v>2.0133675177759001</v>
      </c>
      <c r="BF28" s="60">
        <f>VLOOKUP($A28,'RevPAR Raw Data'!$B$6:$BE$43,'RevPAR Raw Data'!U$1,FALSE)</f>
        <v>20.373449688703101</v>
      </c>
      <c r="BG28" s="60">
        <f>VLOOKUP($A28,'RevPAR Raw Data'!$B$6:$BE$43,'RevPAR Raw Data'!V$1,FALSE)</f>
        <v>23.657771879890099</v>
      </c>
      <c r="BH28" s="60">
        <f>VLOOKUP($A28,'RevPAR Raw Data'!$B$6:$BE$43,'RevPAR Raw Data'!W$1,FALSE)</f>
        <v>13.568134242827099</v>
      </c>
      <c r="BI28" s="60">
        <f>VLOOKUP($A28,'RevPAR Raw Data'!$B$6:$BE$43,'RevPAR Raw Data'!X$1,FALSE)</f>
        <v>0.18604652889204701</v>
      </c>
      <c r="BJ28" s="61">
        <f>VLOOKUP($A28,'RevPAR Raw Data'!$B$6:$BE$43,'RevPAR Raw Data'!Y$1,FALSE)</f>
        <v>10.910823356935101</v>
      </c>
      <c r="BK28" s="60">
        <f>VLOOKUP($A28,'RevPAR Raw Data'!$B$6:$BE$43,'RevPAR Raw Data'!AA$1,FALSE)</f>
        <v>-23.207814572296002</v>
      </c>
      <c r="BL28" s="60">
        <f>VLOOKUP($A28,'RevPAR Raw Data'!$B$6:$BE$43,'RevPAR Raw Data'!AB$1,FALSE)</f>
        <v>-9.9320391123817799</v>
      </c>
      <c r="BM28" s="61">
        <f>VLOOKUP($A28,'RevPAR Raw Data'!$B$6:$BE$43,'RevPAR Raw Data'!AC$1,FALSE)</f>
        <v>-16.788972496024702</v>
      </c>
      <c r="BN28" s="62">
        <f>VLOOKUP($A28,'RevPAR Raw Data'!$B$6:$BE$43,'RevPAR Raw Data'!AE$1,FALSE)</f>
        <v>-3.4294771401391899</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Data'!$B$8:$BE$45,'Occupancy Raw Data'!G$3,FALSE)</f>
        <v>44.180169466329701</v>
      </c>
      <c r="C30" s="60">
        <f>VLOOKUP($A30,'Occupancy Raw Data'!$B$8:$BE$45,'Occupancy Raw Data'!H$3,FALSE)</f>
        <v>61.795748476289504</v>
      </c>
      <c r="D30" s="60">
        <f>VLOOKUP($A30,'Occupancy Raw Data'!$B$8:$BE$45,'Occupancy Raw Data'!I$3,FALSE)</f>
        <v>67.816262821465699</v>
      </c>
      <c r="E30" s="60">
        <f>VLOOKUP($A30,'Occupancy Raw Data'!$B$8:$BE$45,'Occupancy Raw Data'!J$3,FALSE)</f>
        <v>70.923145532926995</v>
      </c>
      <c r="F30" s="60">
        <f>VLOOKUP($A30,'Occupancy Raw Data'!$B$8:$BE$45,'Occupancy Raw Data'!K$3,FALSE)</f>
        <v>70.685298052623693</v>
      </c>
      <c r="G30" s="61">
        <f>VLOOKUP($A30,'Occupancy Raw Data'!$B$8:$BE$45,'Occupancy Raw Data'!L$3,FALSE)</f>
        <v>63.080124869927097</v>
      </c>
      <c r="H30" s="60">
        <f>VLOOKUP($A30,'Occupancy Raw Data'!$B$8:$BE$45,'Occupancy Raw Data'!N$3,FALSE)</f>
        <v>81.537089341459705</v>
      </c>
      <c r="I30" s="60">
        <f>VLOOKUP($A30,'Occupancy Raw Data'!$B$8:$BE$45,'Occupancy Raw Data'!O$3,FALSE)</f>
        <v>86.398097220157496</v>
      </c>
      <c r="J30" s="61">
        <f>VLOOKUP($A30,'Occupancy Raw Data'!$B$8:$BE$45,'Occupancy Raw Data'!P$3,FALSE)</f>
        <v>83.9675932808086</v>
      </c>
      <c r="K30" s="62">
        <f>VLOOKUP($A30,'Occupancy Raw Data'!$B$8:$BE$45,'Occupancy Raw Data'!R$3,FALSE)</f>
        <v>69.047972987321799</v>
      </c>
      <c r="L30" s="63"/>
      <c r="M30" s="59">
        <f>VLOOKUP($A30,'Occupancy Raw Data'!$B$8:$BE$45,'Occupancy Raw Data'!T$3,FALSE)</f>
        <v>8.1031051807616894</v>
      </c>
      <c r="N30" s="60">
        <f>VLOOKUP($A30,'Occupancy Raw Data'!$B$8:$BE$45,'Occupancy Raw Data'!U$3,FALSE)</f>
        <v>22.783592048037299</v>
      </c>
      <c r="O30" s="60">
        <f>VLOOKUP($A30,'Occupancy Raw Data'!$B$8:$BE$45,'Occupancy Raw Data'!V$3,FALSE)</f>
        <v>34.824250417442997</v>
      </c>
      <c r="P30" s="60">
        <f>VLOOKUP($A30,'Occupancy Raw Data'!$B$8:$BE$45,'Occupancy Raw Data'!W$3,FALSE)</f>
        <v>37.483954733471599</v>
      </c>
      <c r="Q30" s="60">
        <f>VLOOKUP($A30,'Occupancy Raw Data'!$B$8:$BE$45,'Occupancy Raw Data'!X$3,FALSE)</f>
        <v>27.416118445412099</v>
      </c>
      <c r="R30" s="61">
        <f>VLOOKUP($A30,'Occupancy Raw Data'!$B$8:$BE$45,'Occupancy Raw Data'!Y$3,FALSE)</f>
        <v>26.891280071013501</v>
      </c>
      <c r="S30" s="60">
        <f>VLOOKUP($A30,'Occupancy Raw Data'!$B$8:$BE$45,'Occupancy Raw Data'!AA$3,FALSE)</f>
        <v>15.427893605101101</v>
      </c>
      <c r="T30" s="60">
        <f>VLOOKUP($A30,'Occupancy Raw Data'!$B$8:$BE$45,'Occupancy Raw Data'!AB$3,FALSE)</f>
        <v>18.840826003350202</v>
      </c>
      <c r="U30" s="61">
        <f>VLOOKUP($A30,'Occupancy Raw Data'!$B$8:$BE$45,'Occupancy Raw Data'!AC$3,FALSE)</f>
        <v>17.1589045083036</v>
      </c>
      <c r="V30" s="62">
        <f>VLOOKUP($A30,'Occupancy Raw Data'!$B$8:$BE$45,'Occupancy Raw Data'!AE$3,FALSE)</f>
        <v>23.331602523022902</v>
      </c>
      <c r="W30" s="63"/>
      <c r="X30" s="64">
        <f>VLOOKUP($A30,'ADR Raw Data'!$B$6:$BE$43,'ADR Raw Data'!G$1,FALSE)</f>
        <v>105.694838492597</v>
      </c>
      <c r="Y30" s="65">
        <f>VLOOKUP($A30,'ADR Raw Data'!$B$6:$BE$43,'ADR Raw Data'!H$1,FALSE)</f>
        <v>97.822614866490198</v>
      </c>
      <c r="Z30" s="65">
        <f>VLOOKUP($A30,'ADR Raw Data'!$B$6:$BE$43,'ADR Raw Data'!I$1,FALSE)</f>
        <v>101.923667251205</v>
      </c>
      <c r="AA30" s="65">
        <f>VLOOKUP($A30,'ADR Raw Data'!$B$6:$BE$43,'ADR Raw Data'!J$1,FALSE)</f>
        <v>102.28940892894499</v>
      </c>
      <c r="AB30" s="65">
        <f>VLOOKUP($A30,'ADR Raw Data'!$B$6:$BE$43,'ADR Raw Data'!K$1,FALSE)</f>
        <v>99.661261829652901</v>
      </c>
      <c r="AC30" s="66">
        <f>VLOOKUP($A30,'ADR Raw Data'!$B$6:$BE$43,'ADR Raw Data'!L$1,FALSE)</f>
        <v>101.223618324928</v>
      </c>
      <c r="AD30" s="65">
        <f>VLOOKUP($A30,'ADR Raw Data'!$B$6:$BE$43,'ADR Raw Data'!N$1,FALSE)</f>
        <v>112.559899726526</v>
      </c>
      <c r="AE30" s="65">
        <f>VLOOKUP($A30,'ADR Raw Data'!$B$6:$BE$43,'ADR Raw Data'!O$1,FALSE)</f>
        <v>116.067157604955</v>
      </c>
      <c r="AF30" s="66">
        <f>VLOOKUP($A30,'ADR Raw Data'!$B$6:$BE$43,'ADR Raw Data'!P$1,FALSE)</f>
        <v>114.364288749225</v>
      </c>
      <c r="AG30" s="67">
        <f>VLOOKUP($A30,'ADR Raw Data'!$B$6:$BE$43,'ADR Raw Data'!R$1,FALSE)</f>
        <v>105.7893485883</v>
      </c>
      <c r="AH30" s="80"/>
      <c r="AI30" s="59">
        <f>VLOOKUP($A30,'ADR Raw Data'!$B$6:$BE$43,'ADR Raw Data'!T$1,FALSE)</f>
        <v>14.5533138803565</v>
      </c>
      <c r="AJ30" s="60">
        <f>VLOOKUP($A30,'ADR Raw Data'!$B$6:$BE$43,'ADR Raw Data'!U$1,FALSE)</f>
        <v>7.9001745539798502</v>
      </c>
      <c r="AK30" s="60">
        <f>VLOOKUP($A30,'ADR Raw Data'!$B$6:$BE$43,'ADR Raw Data'!V$1,FALSE)</f>
        <v>12.628701161700301</v>
      </c>
      <c r="AL30" s="60">
        <f>VLOOKUP($A30,'ADR Raw Data'!$B$6:$BE$43,'ADR Raw Data'!W$1,FALSE)</f>
        <v>12.2698274479087</v>
      </c>
      <c r="AM30" s="60">
        <f>VLOOKUP($A30,'ADR Raw Data'!$B$6:$BE$43,'ADR Raw Data'!X$1,FALSE)</f>
        <v>10.775076491923199</v>
      </c>
      <c r="AN30" s="61">
        <f>VLOOKUP($A30,'ADR Raw Data'!$B$6:$BE$43,'ADR Raw Data'!Y$1,FALSE)</f>
        <v>11.4431996803874</v>
      </c>
      <c r="AO30" s="60">
        <f>VLOOKUP($A30,'ADR Raw Data'!$B$6:$BE$43,'ADR Raw Data'!AA$1,FALSE)</f>
        <v>11.8894086407382</v>
      </c>
      <c r="AP30" s="60">
        <f>VLOOKUP($A30,'ADR Raw Data'!$B$6:$BE$43,'ADR Raw Data'!AB$1,FALSE)</f>
        <v>9.8362751677409008</v>
      </c>
      <c r="AQ30" s="61">
        <f>VLOOKUP($A30,'ADR Raw Data'!$B$6:$BE$43,'ADR Raw Data'!AC$1,FALSE)</f>
        <v>10.847592070513899</v>
      </c>
      <c r="AR30" s="62">
        <f>VLOOKUP($A30,'ADR Raw Data'!$B$6:$BE$43,'ADR Raw Data'!AE$1,FALSE)</f>
        <v>10.955166891695001</v>
      </c>
      <c r="AS30" s="50"/>
      <c r="AT30" s="64">
        <f>VLOOKUP($A30,'RevPAR Raw Data'!$B$6:$BE$43,'RevPAR Raw Data'!G$1,FALSE)</f>
        <v>46.696158763193097</v>
      </c>
      <c r="AU30" s="65">
        <f>VLOOKUP($A30,'RevPAR Raw Data'!$B$6:$BE$43,'RevPAR Raw Data'!H$1,FALSE)</f>
        <v>60.450217035825702</v>
      </c>
      <c r="AV30" s="65">
        <f>VLOOKUP($A30,'RevPAR Raw Data'!$B$6:$BE$43,'RevPAR Raw Data'!I$1,FALSE)</f>
        <v>69.120822060353703</v>
      </c>
      <c r="AW30" s="65">
        <f>VLOOKUP($A30,'RevPAR Raw Data'!$B$6:$BE$43,'RevPAR Raw Data'!J$1,FALSE)</f>
        <v>72.546866359446994</v>
      </c>
      <c r="AX30" s="65">
        <f>VLOOKUP($A30,'RevPAR Raw Data'!$B$6:$BE$43,'RevPAR Raw Data'!K$1,FALSE)</f>
        <v>70.445859967295902</v>
      </c>
      <c r="AY30" s="66">
        <f>VLOOKUP($A30,'RevPAR Raw Data'!$B$6:$BE$43,'RevPAR Raw Data'!L$1,FALSE)</f>
        <v>63.8519848372231</v>
      </c>
      <c r="AZ30" s="65">
        <f>VLOOKUP($A30,'RevPAR Raw Data'!$B$6:$BE$43,'RevPAR Raw Data'!N$1,FALSE)</f>
        <v>91.7780660026757</v>
      </c>
      <c r="BA30" s="65">
        <f>VLOOKUP($A30,'RevPAR Raw Data'!$B$6:$BE$43,'RevPAR Raw Data'!O$1,FALSE)</f>
        <v>100.279815668202</v>
      </c>
      <c r="BB30" s="66">
        <f>VLOOKUP($A30,'RevPAR Raw Data'!$B$6:$BE$43,'RevPAR Raw Data'!P$1,FALSE)</f>
        <v>96.028940835439201</v>
      </c>
      <c r="BC30" s="67">
        <f>VLOOKUP($A30,'RevPAR Raw Data'!$B$6:$BE$43,'RevPAR Raw Data'!R$1,FALSE)</f>
        <v>73.045400836713398</v>
      </c>
      <c r="BD30" s="63"/>
      <c r="BE30" s="59">
        <f>VLOOKUP($A30,'RevPAR Raw Data'!$B$6:$BE$43,'RevPAR Raw Data'!T$1,FALSE)</f>
        <v>23.8356893921299</v>
      </c>
      <c r="BF30" s="60">
        <f>VLOOKUP($A30,'RevPAR Raw Data'!$B$6:$BE$43,'RevPAR Raw Data'!U$1,FALSE)</f>
        <v>32.483710143478703</v>
      </c>
      <c r="BG30" s="60">
        <f>VLOOKUP($A30,'RevPAR Raw Data'!$B$6:$BE$43,'RevPAR Raw Data'!V$1,FALSE)</f>
        <v>51.8508020961645</v>
      </c>
      <c r="BH30" s="60">
        <f>VLOOKUP($A30,'RevPAR Raw Data'!$B$6:$BE$43,'RevPAR Raw Data'!W$1,FALSE)</f>
        <v>54.352998747829602</v>
      </c>
      <c r="BI30" s="60">
        <f>VLOOKUP($A30,'RevPAR Raw Data'!$B$6:$BE$43,'RevPAR Raw Data'!X$1,FALSE)</f>
        <v>41.145302670944901</v>
      </c>
      <c r="BJ30" s="61">
        <f>VLOOKUP($A30,'RevPAR Raw Data'!$B$6:$BE$43,'RevPAR Raw Data'!Y$1,FALSE)</f>
        <v>41.411702626539302</v>
      </c>
      <c r="BK30" s="60">
        <f>VLOOKUP($A30,'RevPAR Raw Data'!$B$6:$BE$43,'RevPAR Raw Data'!AA$1,FALSE)</f>
        <v>29.1515875612081</v>
      </c>
      <c r="BL30" s="60">
        <f>VLOOKUP($A30,'RevPAR Raw Data'!$B$6:$BE$43,'RevPAR Raw Data'!AB$1,FALSE)</f>
        <v>30.530336660656001</v>
      </c>
      <c r="BM30" s="61">
        <f>VLOOKUP($A30,'RevPAR Raw Data'!$B$6:$BE$43,'RevPAR Raw Data'!AC$1,FALSE)</f>
        <v>29.867824543647401</v>
      </c>
      <c r="BN30" s="62">
        <f>VLOOKUP($A30,'RevPAR Raw Data'!$B$6:$BE$43,'RevPAR Raw Data'!AE$1,FALSE)</f>
        <v>36.842785409622003</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Data'!$B$8:$BE$45,'Occupancy Raw Data'!G$3,FALSE)</f>
        <v>54.507403573518097</v>
      </c>
      <c r="C32" s="60">
        <f>VLOOKUP($A32,'Occupancy Raw Data'!$B$8:$BE$45,'Occupancy Raw Data'!H$3,FALSE)</f>
        <v>68.283901165668993</v>
      </c>
      <c r="D32" s="60">
        <f>VLOOKUP($A32,'Occupancy Raw Data'!$B$8:$BE$45,'Occupancy Raw Data'!I$3,FALSE)</f>
        <v>73.347135334623502</v>
      </c>
      <c r="E32" s="60">
        <f>VLOOKUP($A32,'Occupancy Raw Data'!$B$8:$BE$45,'Occupancy Raw Data'!J$3,FALSE)</f>
        <v>72.8070570232683</v>
      </c>
      <c r="F32" s="60">
        <f>VLOOKUP($A32,'Occupancy Raw Data'!$B$8:$BE$45,'Occupancy Raw Data'!K$3,FALSE)</f>
        <v>68.454925964264802</v>
      </c>
      <c r="G32" s="61">
        <f>VLOOKUP($A32,'Occupancy Raw Data'!$B$8:$BE$45,'Occupancy Raw Data'!L$3,FALSE)</f>
        <v>67.480084612268698</v>
      </c>
      <c r="H32" s="60">
        <f>VLOOKUP($A32,'Occupancy Raw Data'!$B$8:$BE$45,'Occupancy Raw Data'!N$3,FALSE)</f>
        <v>75.561456411179606</v>
      </c>
      <c r="I32" s="60">
        <f>VLOOKUP($A32,'Occupancy Raw Data'!$B$8:$BE$45,'Occupancy Raw Data'!O$3,FALSE)</f>
        <v>79.540033304829194</v>
      </c>
      <c r="J32" s="61">
        <f>VLOOKUP($A32,'Occupancy Raw Data'!$B$8:$BE$45,'Occupancy Raw Data'!P$3,FALSE)</f>
        <v>77.550744858004407</v>
      </c>
      <c r="K32" s="62">
        <f>VLOOKUP($A32,'Occupancy Raw Data'!$B$8:$BE$45,'Occupancy Raw Data'!R$3,FALSE)</f>
        <v>70.357416111050298</v>
      </c>
      <c r="L32" s="63"/>
      <c r="M32" s="59">
        <f>VLOOKUP($A32,'Occupancy Raw Data'!$B$8:$BE$45,'Occupancy Raw Data'!T$3,FALSE)</f>
        <v>-6.2384504115587998</v>
      </c>
      <c r="N32" s="60">
        <f>VLOOKUP($A32,'Occupancy Raw Data'!$B$8:$BE$45,'Occupancy Raw Data'!U$3,FALSE)</f>
        <v>8.3287734304837393</v>
      </c>
      <c r="O32" s="60">
        <f>VLOOKUP($A32,'Occupancy Raw Data'!$B$8:$BE$45,'Occupancy Raw Data'!V$3,FALSE)</f>
        <v>10.1825677332706</v>
      </c>
      <c r="P32" s="60">
        <f>VLOOKUP($A32,'Occupancy Raw Data'!$B$8:$BE$45,'Occupancy Raw Data'!W$3,FALSE)</f>
        <v>6.8748273190741296</v>
      </c>
      <c r="Q32" s="60">
        <f>VLOOKUP($A32,'Occupancy Raw Data'!$B$8:$BE$45,'Occupancy Raw Data'!X$3,FALSE)</f>
        <v>-0.57587138212771904</v>
      </c>
      <c r="R32" s="61">
        <f>VLOOKUP($A32,'Occupancy Raw Data'!$B$8:$BE$45,'Occupancy Raw Data'!Y$3,FALSE)</f>
        <v>3.9076446264562401</v>
      </c>
      <c r="S32" s="60">
        <f>VLOOKUP($A32,'Occupancy Raw Data'!$B$8:$BE$45,'Occupancy Raw Data'!AA$3,FALSE)</f>
        <v>-1.1211344975436599</v>
      </c>
      <c r="T32" s="60">
        <f>VLOOKUP($A32,'Occupancy Raw Data'!$B$8:$BE$45,'Occupancy Raw Data'!AB$3,FALSE)</f>
        <v>-2.5656613066037401</v>
      </c>
      <c r="U32" s="61">
        <f>VLOOKUP($A32,'Occupancy Raw Data'!$B$8:$BE$45,'Occupancy Raw Data'!AC$3,FALSE)</f>
        <v>-1.86723511447511</v>
      </c>
      <c r="V32" s="62">
        <f>VLOOKUP($A32,'Occupancy Raw Data'!$B$8:$BE$45,'Occupancy Raw Data'!AE$3,FALSE)</f>
        <v>2.01700170758388</v>
      </c>
      <c r="W32" s="63"/>
      <c r="X32" s="64">
        <f>VLOOKUP($A32,'ADR Raw Data'!$B$6:$BE$43,'ADR Raw Data'!G$1,FALSE)</f>
        <v>96.376779778713498</v>
      </c>
      <c r="Y32" s="65">
        <f>VLOOKUP($A32,'ADR Raw Data'!$B$6:$BE$43,'ADR Raw Data'!H$1,FALSE)</f>
        <v>104.363238571051</v>
      </c>
      <c r="Z32" s="65">
        <f>VLOOKUP($A32,'ADR Raw Data'!$B$6:$BE$43,'ADR Raw Data'!I$1,FALSE)</f>
        <v>108.752365772841</v>
      </c>
      <c r="AA32" s="65">
        <f>VLOOKUP($A32,'ADR Raw Data'!$B$6:$BE$43,'ADR Raw Data'!J$1,FALSE)</f>
        <v>107.42932660567401</v>
      </c>
      <c r="AB32" s="65">
        <f>VLOOKUP($A32,'ADR Raw Data'!$B$6:$BE$43,'ADR Raw Data'!K$1,FALSE)</f>
        <v>105.665757672583</v>
      </c>
      <c r="AC32" s="66">
        <f>VLOOKUP($A32,'ADR Raw Data'!$B$6:$BE$43,'ADR Raw Data'!L$1,FALSE)</f>
        <v>104.953058428375</v>
      </c>
      <c r="AD32" s="65">
        <f>VLOOKUP($A32,'ADR Raw Data'!$B$6:$BE$43,'ADR Raw Data'!N$1,FALSE)</f>
        <v>120.655896021204</v>
      </c>
      <c r="AE32" s="65">
        <f>VLOOKUP($A32,'ADR Raw Data'!$B$6:$BE$43,'ADR Raw Data'!O$1,FALSE)</f>
        <v>123.86245475584199</v>
      </c>
      <c r="AF32" s="66">
        <f>VLOOKUP($A32,'ADR Raw Data'!$B$6:$BE$43,'ADR Raw Data'!P$1,FALSE)</f>
        <v>122.300301816493</v>
      </c>
      <c r="AG32" s="67">
        <f>VLOOKUP($A32,'ADR Raw Data'!$B$6:$BE$43,'ADR Raw Data'!R$1,FALSE)</f>
        <v>110.41615049392701</v>
      </c>
      <c r="AH32" s="63"/>
      <c r="AI32" s="59">
        <f>VLOOKUP($A32,'ADR Raw Data'!$B$6:$BE$43,'ADR Raw Data'!T$1,FALSE)</f>
        <v>6.7422586899030597</v>
      </c>
      <c r="AJ32" s="60">
        <f>VLOOKUP($A32,'ADR Raw Data'!$B$6:$BE$43,'ADR Raw Data'!U$1,FALSE)</f>
        <v>14.3546495249629</v>
      </c>
      <c r="AK32" s="60">
        <f>VLOOKUP($A32,'ADR Raw Data'!$B$6:$BE$43,'ADR Raw Data'!V$1,FALSE)</f>
        <v>15.861755799960299</v>
      </c>
      <c r="AL32" s="60">
        <f>VLOOKUP($A32,'ADR Raw Data'!$B$6:$BE$43,'ADR Raw Data'!W$1,FALSE)</f>
        <v>14.842684021544001</v>
      </c>
      <c r="AM32" s="60">
        <f>VLOOKUP($A32,'ADR Raw Data'!$B$6:$BE$43,'ADR Raw Data'!X$1,FALSE)</f>
        <v>11.565542134963</v>
      </c>
      <c r="AN32" s="61">
        <f>VLOOKUP($A32,'ADR Raw Data'!$B$6:$BE$43,'ADR Raw Data'!Y$1,FALSE)</f>
        <v>13.057196596347101</v>
      </c>
      <c r="AO32" s="60">
        <f>VLOOKUP($A32,'ADR Raw Data'!$B$6:$BE$43,'ADR Raw Data'!AA$1,FALSE)</f>
        <v>13.1244403288546</v>
      </c>
      <c r="AP32" s="60">
        <f>VLOOKUP($A32,'ADR Raw Data'!$B$6:$BE$43,'ADR Raw Data'!AB$1,FALSE)</f>
        <v>10.8580412361916</v>
      </c>
      <c r="AQ32" s="61">
        <f>VLOOKUP($A32,'ADR Raw Data'!$B$6:$BE$43,'ADR Raw Data'!AC$1,FALSE)</f>
        <v>11.916779970383001</v>
      </c>
      <c r="AR32" s="62">
        <f>VLOOKUP($A32,'ADR Raw Data'!$B$6:$BE$43,'ADR Raw Data'!AE$1,FALSE)</f>
        <v>12.421619431668301</v>
      </c>
      <c r="AS32" s="50"/>
      <c r="AT32" s="64">
        <f>VLOOKUP($A32,'RevPAR Raw Data'!$B$6:$BE$43,'RevPAR Raw Data'!G$1,FALSE)</f>
        <v>52.532480305144198</v>
      </c>
      <c r="AU32" s="65">
        <f>VLOOKUP($A32,'RevPAR Raw Data'!$B$6:$BE$43,'RevPAR Raw Data'!H$1,FALSE)</f>
        <v>71.263290679148398</v>
      </c>
      <c r="AV32" s="65">
        <f>VLOOKUP($A32,'RevPAR Raw Data'!$B$6:$BE$43,'RevPAR Raw Data'!I$1,FALSE)</f>
        <v>79.766744903010903</v>
      </c>
      <c r="AW32" s="65">
        <f>VLOOKUP($A32,'RevPAR Raw Data'!$B$6:$BE$43,'RevPAR Raw Data'!J$1,FALSE)</f>
        <v>78.216131081506802</v>
      </c>
      <c r="AX32" s="65">
        <f>VLOOKUP($A32,'RevPAR Raw Data'!$B$6:$BE$43,'RevPAR Raw Data'!K$1,FALSE)</f>
        <v>72.333416184346703</v>
      </c>
      <c r="AY32" s="66">
        <f>VLOOKUP($A32,'RevPAR Raw Data'!$B$6:$BE$43,'RevPAR Raw Data'!L$1,FALSE)</f>
        <v>70.822412630631405</v>
      </c>
      <c r="AZ32" s="65">
        <f>VLOOKUP($A32,'RevPAR Raw Data'!$B$6:$BE$43,'RevPAR Raw Data'!N$1,FALSE)</f>
        <v>91.169352279580494</v>
      </c>
      <c r="BA32" s="65">
        <f>VLOOKUP($A32,'RevPAR Raw Data'!$B$6:$BE$43,'RevPAR Raw Data'!O$1,FALSE)</f>
        <v>98.520237764975903</v>
      </c>
      <c r="BB32" s="66">
        <f>VLOOKUP($A32,'RevPAR Raw Data'!$B$6:$BE$43,'RevPAR Raw Data'!P$1,FALSE)</f>
        <v>94.844795022278205</v>
      </c>
      <c r="BC32" s="67">
        <f>VLOOKUP($A32,'RevPAR Raw Data'!$B$6:$BE$43,'RevPAR Raw Data'!R$1,FALSE)</f>
        <v>77.685950456816201</v>
      </c>
      <c r="BD32" s="80"/>
      <c r="BE32" s="59">
        <f>VLOOKUP($A32,'RevPAR Raw Data'!$B$6:$BE$43,'RevPAR Raw Data'!T$1,FALSE)</f>
        <v>8.3195813355643605E-2</v>
      </c>
      <c r="BF32" s="60">
        <f>VLOOKUP($A32,'RevPAR Raw Data'!$B$6:$BE$43,'RevPAR Raw Data'!U$1,FALSE)</f>
        <v>23.878989191120802</v>
      </c>
      <c r="BG32" s="60">
        <f>VLOOKUP($A32,'RevPAR Raw Data'!$B$6:$BE$43,'RevPAR Raw Data'!V$1,FALSE)</f>
        <v>27.659457561247802</v>
      </c>
      <c r="BH32" s="60">
        <f>VLOOKUP($A32,'RevPAR Raw Data'!$B$6:$BE$43,'RevPAR Raw Data'!W$1,FALSE)</f>
        <v>22.737920236615</v>
      </c>
      <c r="BI32" s="60">
        <f>VLOOKUP($A32,'RevPAR Raw Data'!$B$6:$BE$43,'RevPAR Raw Data'!X$1,FALSE)</f>
        <v>10.923068105492099</v>
      </c>
      <c r="BJ32" s="61">
        <f>VLOOKUP($A32,'RevPAR Raw Data'!$B$6:$BE$43,'RevPAR Raw Data'!Y$1,FALSE)</f>
        <v>17.475070063966299</v>
      </c>
      <c r="BK32" s="60">
        <f>VLOOKUP($A32,'RevPAR Raw Data'!$B$6:$BE$43,'RevPAR Raw Data'!AA$1,FALSE)</f>
        <v>11.856163203174599</v>
      </c>
      <c r="BL32" s="60">
        <f>VLOOKUP($A32,'RevPAR Raw Data'!$B$6:$BE$43,'RevPAR Raw Data'!AB$1,FALSE)</f>
        <v>8.0137993669358192</v>
      </c>
      <c r="BM32" s="61">
        <f>VLOOKUP($A32,'RevPAR Raw Data'!$B$6:$BE$43,'RevPAR Raw Data'!AC$1,FALSE)</f>
        <v>9.8270305557862407</v>
      </c>
      <c r="BN32" s="62">
        <f>VLOOKUP($A32,'RevPAR Raw Data'!$B$6:$BE$43,'RevPAR Raw Data'!AE$1,FALSE)</f>
        <v>14.689165415298501</v>
      </c>
    </row>
    <row r="33" spans="1:66" x14ac:dyDescent="0.35">
      <c r="A33" s="78" t="s">
        <v>46</v>
      </c>
      <c r="B33" s="59">
        <f>VLOOKUP($A33,'Occupancy Raw Data'!$B$8:$BE$45,'Occupancy Raw Data'!G$3,FALSE)</f>
        <v>69.956348453216904</v>
      </c>
      <c r="C33" s="60">
        <f>VLOOKUP($A33,'Occupancy Raw Data'!$B$8:$BE$45,'Occupancy Raw Data'!H$3,FALSE)</f>
        <v>77.965458341241202</v>
      </c>
      <c r="D33" s="60">
        <f>VLOOKUP($A33,'Occupancy Raw Data'!$B$8:$BE$45,'Occupancy Raw Data'!I$3,FALSE)</f>
        <v>77.320174606187095</v>
      </c>
      <c r="E33" s="60">
        <f>VLOOKUP($A33,'Occupancy Raw Data'!$B$8:$BE$45,'Occupancy Raw Data'!J$3,FALSE)</f>
        <v>76.1434807363826</v>
      </c>
      <c r="F33" s="60">
        <f>VLOOKUP($A33,'Occupancy Raw Data'!$B$8:$BE$45,'Occupancy Raw Data'!K$3,FALSE)</f>
        <v>70.772442588726506</v>
      </c>
      <c r="G33" s="61">
        <f>VLOOKUP($A33,'Occupancy Raw Data'!$B$8:$BE$45,'Occupancy Raw Data'!L$3,FALSE)</f>
        <v>74.431580945150799</v>
      </c>
      <c r="H33" s="60">
        <f>VLOOKUP($A33,'Occupancy Raw Data'!$B$8:$BE$45,'Occupancy Raw Data'!N$3,FALSE)</f>
        <v>68.551907382804998</v>
      </c>
      <c r="I33" s="60">
        <f>VLOOKUP($A33,'Occupancy Raw Data'!$B$8:$BE$45,'Occupancy Raw Data'!O$3,FALSE)</f>
        <v>68.931486050483898</v>
      </c>
      <c r="J33" s="61">
        <f>VLOOKUP($A33,'Occupancy Raw Data'!$B$8:$BE$45,'Occupancy Raw Data'!P$3,FALSE)</f>
        <v>68.741696716644498</v>
      </c>
      <c r="K33" s="62">
        <f>VLOOKUP($A33,'Occupancy Raw Data'!$B$8:$BE$45,'Occupancy Raw Data'!R$3,FALSE)</f>
        <v>72.8058997370062</v>
      </c>
      <c r="L33" s="63"/>
      <c r="M33" s="59">
        <f>VLOOKUP($A33,'Occupancy Raw Data'!$B$8:$BE$45,'Occupancy Raw Data'!T$3,FALSE)</f>
        <v>-8.2869777155609903</v>
      </c>
      <c r="N33" s="60">
        <f>VLOOKUP($A33,'Occupancy Raw Data'!$B$8:$BE$45,'Occupancy Raw Data'!U$3,FALSE)</f>
        <v>-3.8600349587042202</v>
      </c>
      <c r="O33" s="60">
        <f>VLOOKUP($A33,'Occupancy Raw Data'!$B$8:$BE$45,'Occupancy Raw Data'!V$3,FALSE)</f>
        <v>-6.9300891725806402</v>
      </c>
      <c r="P33" s="60">
        <f>VLOOKUP($A33,'Occupancy Raw Data'!$B$8:$BE$45,'Occupancy Raw Data'!W$3,FALSE)</f>
        <v>-7.8291403221633704</v>
      </c>
      <c r="Q33" s="60">
        <f>VLOOKUP($A33,'Occupancy Raw Data'!$B$8:$BE$45,'Occupancy Raw Data'!X$3,FALSE)</f>
        <v>-12.076813419219</v>
      </c>
      <c r="R33" s="61">
        <f>VLOOKUP($A33,'Occupancy Raw Data'!$B$8:$BE$45,'Occupancy Raw Data'!Y$3,FALSE)</f>
        <v>-7.7802351536537397</v>
      </c>
      <c r="S33" s="60">
        <f>VLOOKUP($A33,'Occupancy Raw Data'!$B$8:$BE$45,'Occupancy Raw Data'!AA$3,FALSE)</f>
        <v>-12.0108061597761</v>
      </c>
      <c r="T33" s="60">
        <f>VLOOKUP($A33,'Occupancy Raw Data'!$B$8:$BE$45,'Occupancy Raw Data'!AB$3,FALSE)</f>
        <v>-13.402402074239401</v>
      </c>
      <c r="U33" s="61">
        <f>VLOOKUP($A33,'Occupancy Raw Data'!$B$8:$BE$45,'Occupancy Raw Data'!AC$3,FALSE)</f>
        <v>-12.714071049569601</v>
      </c>
      <c r="V33" s="62">
        <f>VLOOKUP($A33,'Occupancy Raw Data'!$B$8:$BE$45,'Occupancy Raw Data'!AE$3,FALSE)</f>
        <v>-9.1653244121962398</v>
      </c>
      <c r="W33" s="63"/>
      <c r="X33" s="64">
        <f>VLOOKUP($A33,'ADR Raw Data'!$B$6:$BE$43,'ADR Raw Data'!G$1,FALSE)</f>
        <v>82.628113130765001</v>
      </c>
      <c r="Y33" s="65">
        <f>VLOOKUP($A33,'ADR Raw Data'!$B$6:$BE$43,'ADR Raw Data'!H$1,FALSE)</f>
        <v>86.133849367088601</v>
      </c>
      <c r="Z33" s="65">
        <f>VLOOKUP($A33,'ADR Raw Data'!$B$6:$BE$43,'ADR Raw Data'!I$1,FALSE)</f>
        <v>88.463103092783498</v>
      </c>
      <c r="AA33" s="65">
        <f>VLOOKUP($A33,'ADR Raw Data'!$B$6:$BE$43,'ADR Raw Data'!J$1,FALSE)</f>
        <v>87.841825423728807</v>
      </c>
      <c r="AB33" s="65">
        <f>VLOOKUP($A33,'ADR Raw Data'!$B$6:$BE$43,'ADR Raw Data'!K$1,FALSE)</f>
        <v>83.5334936712255</v>
      </c>
      <c r="AC33" s="66">
        <f>VLOOKUP($A33,'ADR Raw Data'!$B$6:$BE$43,'ADR Raw Data'!L$1,FALSE)</f>
        <v>85.813736636238403</v>
      </c>
      <c r="AD33" s="65">
        <f>VLOOKUP($A33,'ADR Raw Data'!$B$6:$BE$43,'ADR Raw Data'!N$1,FALSE)</f>
        <v>85.5727991694352</v>
      </c>
      <c r="AE33" s="65">
        <f>VLOOKUP($A33,'ADR Raw Data'!$B$6:$BE$43,'ADR Raw Data'!O$1,FALSE)</f>
        <v>87.677486398678397</v>
      </c>
      <c r="AF33" s="66">
        <f>VLOOKUP($A33,'ADR Raw Data'!$B$6:$BE$43,'ADR Raw Data'!P$1,FALSE)</f>
        <v>86.628048205411304</v>
      </c>
      <c r="AG33" s="67">
        <f>VLOOKUP($A33,'ADR Raw Data'!$B$6:$BE$43,'ADR Raw Data'!R$1,FALSE)</f>
        <v>86.033409410494102</v>
      </c>
      <c r="AH33" s="63"/>
      <c r="AI33" s="59">
        <f>VLOOKUP($A33,'ADR Raw Data'!$B$6:$BE$43,'ADR Raw Data'!T$1,FALSE)</f>
        <v>-2.19579761797895</v>
      </c>
      <c r="AJ33" s="60">
        <f>VLOOKUP($A33,'ADR Raw Data'!$B$6:$BE$43,'ADR Raw Data'!U$1,FALSE)</f>
        <v>4.0421643024659601E-2</v>
      </c>
      <c r="AK33" s="60">
        <f>VLOOKUP($A33,'ADR Raw Data'!$B$6:$BE$43,'ADR Raw Data'!V$1,FALSE)</f>
        <v>1.79429484235894</v>
      </c>
      <c r="AL33" s="60">
        <f>VLOOKUP($A33,'ADR Raw Data'!$B$6:$BE$43,'ADR Raw Data'!W$1,FALSE)</f>
        <v>1.5520751510794299</v>
      </c>
      <c r="AM33" s="60">
        <f>VLOOKUP($A33,'ADR Raw Data'!$B$6:$BE$43,'ADR Raw Data'!X$1,FALSE)</f>
        <v>-3.9788468479440802</v>
      </c>
      <c r="AN33" s="61">
        <f>VLOOKUP($A33,'ADR Raw Data'!$B$6:$BE$43,'ADR Raw Data'!Y$1,FALSE)</f>
        <v>-0.471096011943681</v>
      </c>
      <c r="AO33" s="60">
        <f>VLOOKUP($A33,'ADR Raw Data'!$B$6:$BE$43,'ADR Raw Data'!AA$1,FALSE)</f>
        <v>-3.49624752477005</v>
      </c>
      <c r="AP33" s="60">
        <f>VLOOKUP($A33,'ADR Raw Data'!$B$6:$BE$43,'ADR Raw Data'!AB$1,FALSE)</f>
        <v>-3.5055595233940702</v>
      </c>
      <c r="AQ33" s="61">
        <f>VLOOKUP($A33,'ADR Raw Data'!$B$6:$BE$43,'ADR Raw Data'!AC$1,FALSE)</f>
        <v>-3.5103528819448999</v>
      </c>
      <c r="AR33" s="62">
        <f>VLOOKUP($A33,'ADR Raw Data'!$B$6:$BE$43,'ADR Raw Data'!AE$1,FALSE)</f>
        <v>-1.3596016701003999</v>
      </c>
      <c r="AS33" s="50"/>
      <c r="AT33" s="64">
        <f>VLOOKUP($A33,'RevPAR Raw Data'!$B$6:$BE$43,'RevPAR Raw Data'!G$1,FALSE)</f>
        <v>57.803610742076202</v>
      </c>
      <c r="AU33" s="65">
        <f>VLOOKUP($A33,'RevPAR Raw Data'!$B$6:$BE$43,'RevPAR Raw Data'!H$1,FALSE)</f>
        <v>67.154650446004894</v>
      </c>
      <c r="AV33" s="65">
        <f>VLOOKUP($A33,'RevPAR Raw Data'!$B$6:$BE$43,'RevPAR Raw Data'!I$1,FALSE)</f>
        <v>68.399825773391498</v>
      </c>
      <c r="AW33" s="65">
        <f>VLOOKUP($A33,'RevPAR Raw Data'!$B$6:$BE$43,'RevPAR Raw Data'!J$1,FALSE)</f>
        <v>66.885823420003703</v>
      </c>
      <c r="AX33" s="65">
        <f>VLOOKUP($A33,'RevPAR Raw Data'!$B$6:$BE$43,'RevPAR Raw Data'!K$1,FALSE)</f>
        <v>59.118693850825501</v>
      </c>
      <c r="AY33" s="66">
        <f>VLOOKUP($A33,'RevPAR Raw Data'!$B$6:$BE$43,'RevPAR Raw Data'!L$1,FALSE)</f>
        <v>63.872520846460397</v>
      </c>
      <c r="AZ33" s="65">
        <f>VLOOKUP($A33,'RevPAR Raw Data'!$B$6:$BE$43,'RevPAR Raw Data'!N$1,FALSE)</f>
        <v>58.661786031505002</v>
      </c>
      <c r="BA33" s="65">
        <f>VLOOKUP($A33,'RevPAR Raw Data'!$B$6:$BE$43,'RevPAR Raw Data'!O$1,FALSE)</f>
        <v>60.437394306319902</v>
      </c>
      <c r="BB33" s="66">
        <f>VLOOKUP($A33,'RevPAR Raw Data'!$B$6:$BE$43,'RevPAR Raw Data'!P$1,FALSE)</f>
        <v>59.549590168912502</v>
      </c>
      <c r="BC33" s="67">
        <f>VLOOKUP($A33,'RevPAR Raw Data'!$B$6:$BE$43,'RevPAR Raw Data'!R$1,FALSE)</f>
        <v>62.637397795732397</v>
      </c>
      <c r="BD33" s="63"/>
      <c r="BE33" s="59">
        <f>VLOOKUP($A33,'RevPAR Raw Data'!$B$6:$BE$43,'RevPAR Raw Data'!T$1,FALSE)</f>
        <v>-10.3008100742592</v>
      </c>
      <c r="BF33" s="60">
        <f>VLOOKUP($A33,'RevPAR Raw Data'!$B$6:$BE$43,'RevPAR Raw Data'!U$1,FALSE)</f>
        <v>-3.82117360523119</v>
      </c>
      <c r="BG33" s="60">
        <f>VLOOKUP($A33,'RevPAR Raw Data'!$B$6:$BE$43,'RevPAR Raw Data'!V$1,FALSE)</f>
        <v>-5.2601405628161801</v>
      </c>
      <c r="BH33" s="60">
        <f>VLOOKUP($A33,'RevPAR Raw Data'!$B$6:$BE$43,'RevPAR Raw Data'!W$1,FALSE)</f>
        <v>-6.39857931256737</v>
      </c>
      <c r="BI33" s="60">
        <f>VLOOKUP($A33,'RevPAR Raw Data'!$B$6:$BE$43,'RevPAR Raw Data'!X$1,FALSE)</f>
        <v>-15.5751423571004</v>
      </c>
      <c r="BJ33" s="61">
        <f>VLOOKUP($A33,'RevPAR Raw Data'!$B$6:$BE$43,'RevPAR Raw Data'!Y$1,FALSE)</f>
        <v>-8.2146787880687206</v>
      </c>
      <c r="BK33" s="60">
        <f>VLOOKUP($A33,'RevPAR Raw Data'!$B$6:$BE$43,'RevPAR Raw Data'!AA$1,FALSE)</f>
        <v>-15.08712617148</v>
      </c>
      <c r="BL33" s="60">
        <f>VLOOKUP($A33,'RevPAR Raw Data'!$B$6:$BE$43,'RevPAR Raw Data'!AB$1,FALSE)</f>
        <v>-16.438132415356399</v>
      </c>
      <c r="BM33" s="61">
        <f>VLOOKUP($A33,'RevPAR Raw Data'!$B$6:$BE$43,'RevPAR Raw Data'!AC$1,FALSE)</f>
        <v>-15.778115172013401</v>
      </c>
      <c r="BN33" s="62">
        <f>VLOOKUP($A33,'RevPAR Raw Data'!$B$6:$BE$43,'RevPAR Raw Data'!AE$1,FALSE)</f>
        <v>-10.4003141785183</v>
      </c>
    </row>
    <row r="34" spans="1:66" x14ac:dyDescent="0.35">
      <c r="A34" s="78" t="s">
        <v>95</v>
      </c>
      <c r="B34" s="59">
        <f>VLOOKUP($A34,'Occupancy Raw Data'!$B$8:$BE$45,'Occupancy Raw Data'!G$3,FALSE)</f>
        <v>47.648301017469699</v>
      </c>
      <c r="C34" s="60">
        <f>VLOOKUP($A34,'Occupancy Raw Data'!$B$8:$BE$45,'Occupancy Raw Data'!H$3,FALSE)</f>
        <v>67.172201958149302</v>
      </c>
      <c r="D34" s="60">
        <f>VLOOKUP($A34,'Occupancy Raw Data'!$B$8:$BE$45,'Occupancy Raw Data'!I$3,FALSE)</f>
        <v>77.692455365713101</v>
      </c>
      <c r="E34" s="60">
        <f>VLOOKUP($A34,'Occupancy Raw Data'!$B$8:$BE$45,'Occupancy Raw Data'!J$3,FALSE)</f>
        <v>76.540602802841207</v>
      </c>
      <c r="F34" s="60">
        <f>VLOOKUP($A34,'Occupancy Raw Data'!$B$8:$BE$45,'Occupancy Raw Data'!K$3,FALSE)</f>
        <v>69.629487425609497</v>
      </c>
      <c r="G34" s="61">
        <f>VLOOKUP($A34,'Occupancy Raw Data'!$B$8:$BE$45,'Occupancy Raw Data'!L$3,FALSE)</f>
        <v>67.736609713956597</v>
      </c>
      <c r="H34" s="60">
        <f>VLOOKUP($A34,'Occupancy Raw Data'!$B$8:$BE$45,'Occupancy Raw Data'!N$3,FALSE)</f>
        <v>74.716836244960604</v>
      </c>
      <c r="I34" s="60">
        <f>VLOOKUP($A34,'Occupancy Raw Data'!$B$8:$BE$45,'Occupancy Raw Data'!O$3,FALSE)</f>
        <v>79.765789978882694</v>
      </c>
      <c r="J34" s="61">
        <f>VLOOKUP($A34,'Occupancy Raw Data'!$B$8:$BE$45,'Occupancy Raw Data'!P$3,FALSE)</f>
        <v>77.241313111921599</v>
      </c>
      <c r="K34" s="62">
        <f>VLOOKUP($A34,'Occupancy Raw Data'!$B$8:$BE$45,'Occupancy Raw Data'!R$3,FALSE)</f>
        <v>70.452239256232303</v>
      </c>
      <c r="L34" s="63"/>
      <c r="M34" s="59">
        <f>VLOOKUP($A34,'Occupancy Raw Data'!$B$8:$BE$45,'Occupancy Raw Data'!T$3,FALSE)</f>
        <v>-3.5510590153097601</v>
      </c>
      <c r="N34" s="60">
        <f>VLOOKUP($A34,'Occupancy Raw Data'!$B$8:$BE$45,'Occupancy Raw Data'!U$3,FALSE)</f>
        <v>34.3698865422312</v>
      </c>
      <c r="O34" s="60">
        <f>VLOOKUP($A34,'Occupancy Raw Data'!$B$8:$BE$45,'Occupancy Raw Data'!V$3,FALSE)</f>
        <v>40.443029531506902</v>
      </c>
      <c r="P34" s="60">
        <f>VLOOKUP($A34,'Occupancy Raw Data'!$B$8:$BE$45,'Occupancy Raw Data'!W$3,FALSE)</f>
        <v>29.6077708989665</v>
      </c>
      <c r="Q34" s="60">
        <f>VLOOKUP($A34,'Occupancy Raw Data'!$B$8:$BE$45,'Occupancy Raw Data'!X$3,FALSE)</f>
        <v>8.2099284395045693</v>
      </c>
      <c r="R34" s="61">
        <f>VLOOKUP($A34,'Occupancy Raw Data'!$B$8:$BE$45,'Occupancy Raw Data'!Y$3,FALSE)</f>
        <v>21.778091722363801</v>
      </c>
      <c r="S34" s="60">
        <f>VLOOKUP($A34,'Occupancy Raw Data'!$B$8:$BE$45,'Occupancy Raw Data'!AA$3,FALSE)</f>
        <v>6.5679950012652002</v>
      </c>
      <c r="T34" s="60">
        <f>VLOOKUP($A34,'Occupancy Raw Data'!$B$8:$BE$45,'Occupancy Raw Data'!AB$3,FALSE)</f>
        <v>2.83741089453508</v>
      </c>
      <c r="U34" s="61">
        <f>VLOOKUP($A34,'Occupancy Raw Data'!$B$8:$BE$45,'Occupancy Raw Data'!AC$3,FALSE)</f>
        <v>4.60856402700988</v>
      </c>
      <c r="V34" s="62">
        <f>VLOOKUP($A34,'Occupancy Raw Data'!$B$8:$BE$45,'Occupancy Raw Data'!AE$3,FALSE)</f>
        <v>15.8232052016208</v>
      </c>
      <c r="W34" s="63"/>
      <c r="X34" s="64">
        <f>VLOOKUP($A34,'ADR Raw Data'!$B$6:$BE$43,'ADR Raw Data'!G$1,FALSE)</f>
        <v>128.39404512489901</v>
      </c>
      <c r="Y34" s="65">
        <f>VLOOKUP($A34,'ADR Raw Data'!$B$6:$BE$43,'ADR Raw Data'!H$1,FALSE)</f>
        <v>144.28905973135099</v>
      </c>
      <c r="Z34" s="65">
        <f>VLOOKUP($A34,'ADR Raw Data'!$B$6:$BE$43,'ADR Raw Data'!I$1,FALSE)</f>
        <v>148.22641709908501</v>
      </c>
      <c r="AA34" s="65">
        <f>VLOOKUP($A34,'ADR Raw Data'!$B$6:$BE$43,'ADR Raw Data'!J$1,FALSE)</f>
        <v>145.90415600702201</v>
      </c>
      <c r="AB34" s="65">
        <f>VLOOKUP($A34,'ADR Raw Data'!$B$6:$BE$43,'ADR Raw Data'!K$1,FALSE)</f>
        <v>147.51582299421</v>
      </c>
      <c r="AC34" s="66">
        <f>VLOOKUP($A34,'ADR Raw Data'!$B$6:$BE$43,'ADR Raw Data'!L$1,FALSE)</f>
        <v>143.98444110644999</v>
      </c>
      <c r="AD34" s="65">
        <f>VLOOKUP($A34,'ADR Raw Data'!$B$6:$BE$43,'ADR Raw Data'!N$1,FALSE)</f>
        <v>166.09101233299</v>
      </c>
      <c r="AE34" s="65">
        <f>VLOOKUP($A34,'ADR Raw Data'!$B$6:$BE$43,'ADR Raw Data'!O$1,FALSE)</f>
        <v>165.86437545126299</v>
      </c>
      <c r="AF34" s="66">
        <f>VLOOKUP($A34,'ADR Raw Data'!$B$6:$BE$43,'ADR Raw Data'!P$1,FALSE)</f>
        <v>165.97399030694601</v>
      </c>
      <c r="AG34" s="67">
        <f>VLOOKUP($A34,'ADR Raw Data'!$B$6:$BE$43,'ADR Raw Data'!R$1,FALSE)</f>
        <v>150.87259955623</v>
      </c>
      <c r="AH34" s="63"/>
      <c r="AI34" s="59">
        <f>VLOOKUP($A34,'ADR Raw Data'!$B$6:$BE$43,'ADR Raw Data'!T$1,FALSE)</f>
        <v>10.79013489077</v>
      </c>
      <c r="AJ34" s="60">
        <f>VLOOKUP($A34,'ADR Raw Data'!$B$6:$BE$43,'ADR Raw Data'!U$1,FALSE)</f>
        <v>27.239519255269801</v>
      </c>
      <c r="AK34" s="60">
        <f>VLOOKUP($A34,'ADR Raw Data'!$B$6:$BE$43,'ADR Raw Data'!V$1,FALSE)</f>
        <v>28.042787180689</v>
      </c>
      <c r="AL34" s="60">
        <f>VLOOKUP($A34,'ADR Raw Data'!$B$6:$BE$43,'ADR Raw Data'!W$1,FALSE)</f>
        <v>24.943678353198099</v>
      </c>
      <c r="AM34" s="60">
        <f>VLOOKUP($A34,'ADR Raw Data'!$B$6:$BE$43,'ADR Raw Data'!X$1,FALSE)</f>
        <v>22.462713008352502</v>
      </c>
      <c r="AN34" s="61">
        <f>VLOOKUP($A34,'ADR Raw Data'!$B$6:$BE$43,'ADR Raw Data'!Y$1,FALSE)</f>
        <v>23.420200896890801</v>
      </c>
      <c r="AO34" s="60">
        <f>VLOOKUP($A34,'ADR Raw Data'!$B$6:$BE$43,'ADR Raw Data'!AA$1,FALSE)</f>
        <v>20.403168592261299</v>
      </c>
      <c r="AP34" s="60">
        <f>VLOOKUP($A34,'ADR Raw Data'!$B$6:$BE$43,'ADR Raw Data'!AB$1,FALSE)</f>
        <v>14.8677428767447</v>
      </c>
      <c r="AQ34" s="61">
        <f>VLOOKUP($A34,'ADR Raw Data'!$B$6:$BE$43,'ADR Raw Data'!AC$1,FALSE)</f>
        <v>17.434202670342899</v>
      </c>
      <c r="AR34" s="62">
        <f>VLOOKUP($A34,'ADR Raw Data'!$B$6:$BE$43,'ADR Raw Data'!AE$1,FALSE)</f>
        <v>20.487174498559199</v>
      </c>
      <c r="AS34" s="50"/>
      <c r="AT34" s="64">
        <f>VLOOKUP($A34,'RevPAR Raw Data'!$B$6:$BE$43,'RevPAR Raw Data'!G$1,FALSE)</f>
        <v>61.177581109617897</v>
      </c>
      <c r="AU34" s="65">
        <f>VLOOKUP($A34,'RevPAR Raw Data'!$B$6:$BE$43,'RevPAR Raw Data'!H$1,FALSE)</f>
        <v>96.922138606258301</v>
      </c>
      <c r="AV34" s="65">
        <f>VLOOKUP($A34,'RevPAR Raw Data'!$B$6:$BE$43,'RevPAR Raw Data'!I$1,FALSE)</f>
        <v>115.16074294490301</v>
      </c>
      <c r="AW34" s="65">
        <f>VLOOKUP($A34,'RevPAR Raw Data'!$B$6:$BE$43,'RevPAR Raw Data'!J$1,FALSE)</f>
        <v>111.675920522173</v>
      </c>
      <c r="AX34" s="65">
        <f>VLOOKUP($A34,'RevPAR Raw Data'!$B$6:$BE$43,'RevPAR Raw Data'!K$1,FALSE)</f>
        <v>102.714511422537</v>
      </c>
      <c r="AY34" s="66">
        <f>VLOOKUP($A34,'RevPAR Raw Data'!$B$6:$BE$43,'RevPAR Raw Data'!L$1,FALSE)</f>
        <v>97.530178921097999</v>
      </c>
      <c r="AZ34" s="65">
        <f>VLOOKUP($A34,'RevPAR Raw Data'!$B$6:$BE$43,'RevPAR Raw Data'!N$1,FALSE)</f>
        <v>124.097949702438</v>
      </c>
      <c r="BA34" s="65">
        <f>VLOOKUP($A34,'RevPAR Raw Data'!$B$6:$BE$43,'RevPAR Raw Data'!O$1,FALSE)</f>
        <v>132.30302937223999</v>
      </c>
      <c r="BB34" s="66">
        <f>VLOOKUP($A34,'RevPAR Raw Data'!$B$6:$BE$43,'RevPAR Raw Data'!P$1,FALSE)</f>
        <v>128.200489537339</v>
      </c>
      <c r="BC34" s="67">
        <f>VLOOKUP($A34,'RevPAR Raw Data'!$B$6:$BE$43,'RevPAR Raw Data'!R$1,FALSE)</f>
        <v>106.293124811452</v>
      </c>
      <c r="BD34" s="63"/>
      <c r="BE34" s="59">
        <f>VLOOKUP($A34,'RevPAR Raw Data'!$B$6:$BE$43,'RevPAR Raw Data'!T$1,FALSE)</f>
        <v>6.8559118176575202</v>
      </c>
      <c r="BF34" s="60">
        <f>VLOOKUP($A34,'RevPAR Raw Data'!$B$6:$BE$43,'RevPAR Raw Data'!U$1,FALSE)</f>
        <v>70.971597660186603</v>
      </c>
      <c r="BG34" s="60">
        <f>VLOOKUP($A34,'RevPAR Raw Data'!$B$6:$BE$43,'RevPAR Raw Data'!V$1,FALSE)</f>
        <v>79.8271694131396</v>
      </c>
      <c r="BH34" s="60">
        <f>VLOOKUP($A34,'RevPAR Raw Data'!$B$6:$BE$43,'RevPAR Raw Data'!W$1,FALSE)</f>
        <v>61.936716392754597</v>
      </c>
      <c r="BI34" s="60">
        <f>VLOOKUP($A34,'RevPAR Raw Data'!$B$6:$BE$43,'RevPAR Raw Data'!X$1,FALSE)</f>
        <v>32.516814111414099</v>
      </c>
      <c r="BJ34" s="61">
        <f>VLOOKUP($A34,'RevPAR Raw Data'!$B$6:$BE$43,'RevPAR Raw Data'!Y$1,FALSE)</f>
        <v>50.298765452141403</v>
      </c>
      <c r="BK34" s="60">
        <f>VLOOKUP($A34,'RevPAR Raw Data'!$B$6:$BE$43,'RevPAR Raw Data'!AA$1,FALSE)</f>
        <v>28.311242686766001</v>
      </c>
      <c r="BL34" s="60">
        <f>VLOOKUP($A34,'RevPAR Raw Data'!$B$6:$BE$43,'RevPAR Raw Data'!AB$1,FALSE)</f>
        <v>18.127012727436</v>
      </c>
      <c r="BM34" s="61">
        <f>VLOOKUP($A34,'RevPAR Raw Data'!$B$6:$BE$43,'RevPAR Raw Data'!AC$1,FALSE)</f>
        <v>22.846233090014199</v>
      </c>
      <c r="BN34" s="62">
        <f>VLOOKUP($A34,'RevPAR Raw Data'!$B$6:$BE$43,'RevPAR Raw Data'!AE$1,FALSE)</f>
        <v>39.552107361101299</v>
      </c>
    </row>
    <row r="35" spans="1:66" x14ac:dyDescent="0.35">
      <c r="A35" s="78" t="s">
        <v>96</v>
      </c>
      <c r="B35" s="59">
        <f>VLOOKUP($A35,'Occupancy Raw Data'!$B$8:$BE$45,'Occupancy Raw Data'!G$3,FALSE)</f>
        <v>49.2095754290876</v>
      </c>
      <c r="C35" s="60">
        <f>VLOOKUP($A35,'Occupancy Raw Data'!$B$8:$BE$45,'Occupancy Raw Data'!H$3,FALSE)</f>
        <v>62.8839205058717</v>
      </c>
      <c r="D35" s="60">
        <f>VLOOKUP($A35,'Occupancy Raw Data'!$B$8:$BE$45,'Occupancy Raw Data'!I$3,FALSE)</f>
        <v>70.483288166214905</v>
      </c>
      <c r="E35" s="60">
        <f>VLOOKUP($A35,'Occupancy Raw Data'!$B$8:$BE$45,'Occupancy Raw Data'!J$3,FALSE)</f>
        <v>69.963866305329702</v>
      </c>
      <c r="F35" s="60">
        <f>VLOOKUP($A35,'Occupancy Raw Data'!$B$8:$BE$45,'Occupancy Raw Data'!K$3,FALSE)</f>
        <v>68.529810298102902</v>
      </c>
      <c r="G35" s="61">
        <f>VLOOKUP($A35,'Occupancy Raw Data'!$B$8:$BE$45,'Occupancy Raw Data'!L$3,FALSE)</f>
        <v>64.214092140921395</v>
      </c>
      <c r="H35" s="60">
        <f>VLOOKUP($A35,'Occupancy Raw Data'!$B$8:$BE$45,'Occupancy Raw Data'!N$3,FALSE)</f>
        <v>78.9747064137308</v>
      </c>
      <c r="I35" s="60">
        <f>VLOOKUP($A35,'Occupancy Raw Data'!$B$8:$BE$45,'Occupancy Raw Data'!O$3,FALSE)</f>
        <v>84.959349593495901</v>
      </c>
      <c r="J35" s="61">
        <f>VLOOKUP($A35,'Occupancy Raw Data'!$B$8:$BE$45,'Occupancy Raw Data'!P$3,FALSE)</f>
        <v>81.967028003613294</v>
      </c>
      <c r="K35" s="62">
        <f>VLOOKUP($A35,'Occupancy Raw Data'!$B$8:$BE$45,'Occupancy Raw Data'!R$3,FALSE)</f>
        <v>69.286359530261905</v>
      </c>
      <c r="L35" s="63"/>
      <c r="M35" s="59">
        <f>VLOOKUP($A35,'Occupancy Raw Data'!$B$8:$BE$45,'Occupancy Raw Data'!T$3,FALSE)</f>
        <v>-8.1629553156201702</v>
      </c>
      <c r="N35" s="60">
        <f>VLOOKUP($A35,'Occupancy Raw Data'!$B$8:$BE$45,'Occupancy Raw Data'!U$3,FALSE)</f>
        <v>8.0706316547996195</v>
      </c>
      <c r="O35" s="60">
        <f>VLOOKUP($A35,'Occupancy Raw Data'!$B$8:$BE$45,'Occupancy Raw Data'!V$3,FALSE)</f>
        <v>12.6761484861645</v>
      </c>
      <c r="P35" s="60">
        <f>VLOOKUP($A35,'Occupancy Raw Data'!$B$8:$BE$45,'Occupancy Raw Data'!W$3,FALSE)</f>
        <v>8.2353286105960404</v>
      </c>
      <c r="Q35" s="60">
        <f>VLOOKUP($A35,'Occupancy Raw Data'!$B$8:$BE$45,'Occupancy Raw Data'!X$3,FALSE)</f>
        <v>5.9796329724082904</v>
      </c>
      <c r="R35" s="61">
        <f>VLOOKUP($A35,'Occupancy Raw Data'!$B$8:$BE$45,'Occupancy Raw Data'!Y$3,FALSE)</f>
        <v>5.7443535703751696</v>
      </c>
      <c r="S35" s="60">
        <f>VLOOKUP($A35,'Occupancy Raw Data'!$B$8:$BE$45,'Occupancy Raw Data'!AA$3,FALSE)</f>
        <v>1.8424921258084499</v>
      </c>
      <c r="T35" s="60">
        <f>VLOOKUP($A35,'Occupancy Raw Data'!$B$8:$BE$45,'Occupancy Raw Data'!AB$3,FALSE)</f>
        <v>2.8234346301739102</v>
      </c>
      <c r="U35" s="61">
        <f>VLOOKUP($A35,'Occupancy Raw Data'!$B$8:$BE$45,'Occupancy Raw Data'!AC$3,FALSE)</f>
        <v>2.34852066494798</v>
      </c>
      <c r="V35" s="62">
        <f>VLOOKUP($A35,'Occupancy Raw Data'!$B$8:$BE$45,'Occupancy Raw Data'!AE$3,FALSE)</f>
        <v>4.5716129973336104</v>
      </c>
      <c r="W35" s="63"/>
      <c r="X35" s="64">
        <f>VLOOKUP($A35,'ADR Raw Data'!$B$6:$BE$43,'ADR Raw Data'!G$1,FALSE)</f>
        <v>93.443809086737005</v>
      </c>
      <c r="Y35" s="65">
        <f>VLOOKUP($A35,'ADR Raw Data'!$B$6:$BE$43,'ADR Raw Data'!H$1,FALSE)</f>
        <v>98.009768360567406</v>
      </c>
      <c r="Z35" s="65">
        <f>VLOOKUP($A35,'ADR Raw Data'!$B$6:$BE$43,'ADR Raw Data'!I$1,FALSE)</f>
        <v>102.24726529958301</v>
      </c>
      <c r="AA35" s="65">
        <f>VLOOKUP($A35,'ADR Raw Data'!$B$6:$BE$43,'ADR Raw Data'!J$1,FALSE)</f>
        <v>101.086612330535</v>
      </c>
      <c r="AB35" s="65">
        <f>VLOOKUP($A35,'ADR Raw Data'!$B$6:$BE$43,'ADR Raw Data'!K$1,FALSE)</f>
        <v>98.784330202669295</v>
      </c>
      <c r="AC35" s="66">
        <f>VLOOKUP($A35,'ADR Raw Data'!$B$6:$BE$43,'ADR Raw Data'!L$1,FALSE)</f>
        <v>99.075990011957501</v>
      </c>
      <c r="AD35" s="65">
        <f>VLOOKUP($A35,'ADR Raw Data'!$B$6:$BE$43,'ADR Raw Data'!N$1,FALSE)</f>
        <v>118.19518730340199</v>
      </c>
      <c r="AE35" s="65">
        <f>VLOOKUP($A35,'ADR Raw Data'!$B$6:$BE$43,'ADR Raw Data'!O$1,FALSE)</f>
        <v>123.00008373205701</v>
      </c>
      <c r="AF35" s="66">
        <f>VLOOKUP($A35,'ADR Raw Data'!$B$6:$BE$43,'ADR Raw Data'!P$1,FALSE)</f>
        <v>120.68534026725401</v>
      </c>
      <c r="AG35" s="67">
        <f>VLOOKUP($A35,'ADR Raw Data'!$B$6:$BE$43,'ADR Raw Data'!R$1,FALSE)</f>
        <v>106.380063093685</v>
      </c>
      <c r="AH35" s="63"/>
      <c r="AI35" s="59">
        <f>VLOOKUP($A35,'ADR Raw Data'!$B$6:$BE$43,'ADR Raw Data'!T$1,FALSE)</f>
        <v>11.0714374092207</v>
      </c>
      <c r="AJ35" s="60">
        <f>VLOOKUP($A35,'ADR Raw Data'!$B$6:$BE$43,'ADR Raw Data'!U$1,FALSE)</f>
        <v>13.210387158587</v>
      </c>
      <c r="AK35" s="60">
        <f>VLOOKUP($A35,'ADR Raw Data'!$B$6:$BE$43,'ADR Raw Data'!V$1,FALSE)</f>
        <v>12.761958777240601</v>
      </c>
      <c r="AL35" s="60">
        <f>VLOOKUP($A35,'ADR Raw Data'!$B$6:$BE$43,'ADR Raw Data'!W$1,FALSE)</f>
        <v>13.2457138291207</v>
      </c>
      <c r="AM35" s="60">
        <f>VLOOKUP($A35,'ADR Raw Data'!$B$6:$BE$43,'ADR Raw Data'!X$1,FALSE)</f>
        <v>11.482717747187801</v>
      </c>
      <c r="AN35" s="61">
        <f>VLOOKUP($A35,'ADR Raw Data'!$B$6:$BE$43,'ADR Raw Data'!Y$1,FALSE)</f>
        <v>12.5948262212451</v>
      </c>
      <c r="AO35" s="60">
        <f>VLOOKUP($A35,'ADR Raw Data'!$B$6:$BE$43,'ADR Raw Data'!AA$1,FALSE)</f>
        <v>16.082305659420499</v>
      </c>
      <c r="AP35" s="60">
        <f>VLOOKUP($A35,'ADR Raw Data'!$B$6:$BE$43,'ADR Raw Data'!AB$1,FALSE)</f>
        <v>15.269732837196599</v>
      </c>
      <c r="AQ35" s="61">
        <f>VLOOKUP($A35,'ADR Raw Data'!$B$6:$BE$43,'ADR Raw Data'!AC$1,FALSE)</f>
        <v>15.664651711449499</v>
      </c>
      <c r="AR35" s="62">
        <f>VLOOKUP($A35,'ADR Raw Data'!$B$6:$BE$43,'ADR Raw Data'!AE$1,FALSE)</f>
        <v>13.606716735449501</v>
      </c>
      <c r="AS35" s="50"/>
      <c r="AT35" s="64">
        <f>VLOOKUP($A35,'RevPAR Raw Data'!$B$6:$BE$43,'RevPAR Raw Data'!G$1,FALSE)</f>
        <v>45.983301716350397</v>
      </c>
      <c r="AU35" s="65">
        <f>VLOOKUP($A35,'RevPAR Raw Data'!$B$6:$BE$43,'RevPAR Raw Data'!H$1,FALSE)</f>
        <v>61.632384823848199</v>
      </c>
      <c r="AV35" s="65">
        <f>VLOOKUP($A35,'RevPAR Raw Data'!$B$6:$BE$43,'RevPAR Raw Data'!I$1,FALSE)</f>
        <v>72.067234643179702</v>
      </c>
      <c r="AW35" s="65">
        <f>VLOOKUP($A35,'RevPAR Raw Data'!$B$6:$BE$43,'RevPAR Raw Data'!J$1,FALSE)</f>
        <v>70.724102303522997</v>
      </c>
      <c r="AX35" s="65">
        <f>VLOOKUP($A35,'RevPAR Raw Data'!$B$6:$BE$43,'RevPAR Raw Data'!K$1,FALSE)</f>
        <v>67.696714092140894</v>
      </c>
      <c r="AY35" s="66">
        <f>VLOOKUP($A35,'RevPAR Raw Data'!$B$6:$BE$43,'RevPAR Raw Data'!L$1,FALSE)</f>
        <v>63.620747515808397</v>
      </c>
      <c r="AZ35" s="65">
        <f>VLOOKUP($A35,'RevPAR Raw Data'!$B$6:$BE$43,'RevPAR Raw Data'!N$1,FALSE)</f>
        <v>93.344302168021599</v>
      </c>
      <c r="BA35" s="65">
        <f>VLOOKUP($A35,'RevPAR Raw Data'!$B$6:$BE$43,'RevPAR Raw Data'!O$1,FALSE)</f>
        <v>104.500071138211</v>
      </c>
      <c r="BB35" s="66">
        <f>VLOOKUP($A35,'RevPAR Raw Data'!$B$6:$BE$43,'RevPAR Raw Data'!P$1,FALSE)</f>
        <v>98.922186653116498</v>
      </c>
      <c r="BC35" s="67">
        <f>VLOOKUP($A35,'RevPAR Raw Data'!$B$6:$BE$43,'RevPAR Raw Data'!R$1,FALSE)</f>
        <v>73.706872983610694</v>
      </c>
      <c r="BD35" s="63"/>
      <c r="BE35" s="59">
        <f>VLOOKUP($A35,'RevPAR Raw Data'!$B$6:$BE$43,'RevPAR Raw Data'!T$1,FALSE)</f>
        <v>2.0047256050890301</v>
      </c>
      <c r="BF35" s="60">
        <f>VLOOKUP($A35,'RevPAR Raw Data'!$B$6:$BE$43,'RevPAR Raw Data'!U$1,FALSE)</f>
        <v>22.347180501129099</v>
      </c>
      <c r="BG35" s="60">
        <f>VLOOKUP($A35,'RevPAR Raw Data'!$B$6:$BE$43,'RevPAR Raw Data'!V$1,FALSE)</f>
        <v>27.055832107751399</v>
      </c>
      <c r="BH35" s="60">
        <f>VLOOKUP($A35,'RevPAR Raw Data'!$B$6:$BE$43,'RevPAR Raw Data'!W$1,FALSE)</f>
        <v>22.571870500364</v>
      </c>
      <c r="BI35" s="60">
        <f>VLOOKUP($A35,'RevPAR Raw Data'!$B$6:$BE$43,'RevPAR Raw Data'!X$1,FALSE)</f>
        <v>18.148975096135501</v>
      </c>
      <c r="BJ35" s="61">
        <f>VLOOKUP($A35,'RevPAR Raw Data'!$B$6:$BE$43,'RevPAR Raw Data'!Y$1,FALSE)</f>
        <v>19.0626711413429</v>
      </c>
      <c r="BK35" s="60">
        <f>VLOOKUP($A35,'RevPAR Raw Data'!$B$6:$BE$43,'RevPAR Raw Data'!AA$1,FALSE)</f>
        <v>18.221113000652299</v>
      </c>
      <c r="BL35" s="60">
        <f>VLOOKUP($A35,'RevPAR Raw Data'!$B$6:$BE$43,'RevPAR Raw Data'!AB$1,FALSE)</f>
        <v>18.524298392231</v>
      </c>
      <c r="BM35" s="61">
        <f>VLOOKUP($A35,'RevPAR Raw Data'!$B$6:$BE$43,'RevPAR Raw Data'!AC$1,FALSE)</f>
        <v>18.381059958933001</v>
      </c>
      <c r="BN35" s="62">
        <f>VLOOKUP($A35,'RevPAR Raw Data'!$B$6:$BE$43,'RevPAR Raw Data'!AE$1,FALSE)</f>
        <v>18.8003761635713</v>
      </c>
    </row>
    <row r="36" spans="1:66" x14ac:dyDescent="0.35">
      <c r="A36" s="78" t="s">
        <v>45</v>
      </c>
      <c r="B36" s="59">
        <f>VLOOKUP($A36,'Occupancy Raw Data'!$B$8:$BE$45,'Occupancy Raw Data'!G$3,FALSE)</f>
        <v>54.939341421143801</v>
      </c>
      <c r="C36" s="60">
        <f>VLOOKUP($A36,'Occupancy Raw Data'!$B$8:$BE$45,'Occupancy Raw Data'!H$3,FALSE)</f>
        <v>69.185441941074501</v>
      </c>
      <c r="D36" s="60">
        <f>VLOOKUP($A36,'Occupancy Raw Data'!$B$8:$BE$45,'Occupancy Raw Data'!I$3,FALSE)</f>
        <v>67.036395147313598</v>
      </c>
      <c r="E36" s="60">
        <f>VLOOKUP($A36,'Occupancy Raw Data'!$B$8:$BE$45,'Occupancy Raw Data'!J$3,FALSE)</f>
        <v>68.700173310225296</v>
      </c>
      <c r="F36" s="60">
        <f>VLOOKUP($A36,'Occupancy Raw Data'!$B$8:$BE$45,'Occupancy Raw Data'!K$3,FALSE)</f>
        <v>61.871750433275501</v>
      </c>
      <c r="G36" s="61">
        <f>VLOOKUP($A36,'Occupancy Raw Data'!$B$8:$BE$45,'Occupancy Raw Data'!L$3,FALSE)</f>
        <v>64.346620450606494</v>
      </c>
      <c r="H36" s="60">
        <f>VLOOKUP($A36,'Occupancy Raw Data'!$B$8:$BE$45,'Occupancy Raw Data'!N$3,FALSE)</f>
        <v>79.410745233968797</v>
      </c>
      <c r="I36" s="60">
        <f>VLOOKUP($A36,'Occupancy Raw Data'!$B$8:$BE$45,'Occupancy Raw Data'!O$3,FALSE)</f>
        <v>81.871750433275494</v>
      </c>
      <c r="J36" s="61">
        <f>VLOOKUP($A36,'Occupancy Raw Data'!$B$8:$BE$45,'Occupancy Raw Data'!P$3,FALSE)</f>
        <v>80.641247833622103</v>
      </c>
      <c r="K36" s="62">
        <f>VLOOKUP($A36,'Occupancy Raw Data'!$B$8:$BE$45,'Occupancy Raw Data'!R$3,FALSE)</f>
        <v>69.002228274325304</v>
      </c>
      <c r="L36" s="63"/>
      <c r="M36" s="59">
        <f>VLOOKUP($A36,'Occupancy Raw Data'!$B$8:$BE$45,'Occupancy Raw Data'!T$3,FALSE)</f>
        <v>-1.2461059190031101</v>
      </c>
      <c r="N36" s="60">
        <f>VLOOKUP($A36,'Occupancy Raw Data'!$B$8:$BE$45,'Occupancy Raw Data'!U$3,FALSE)</f>
        <v>-0.399201596806387</v>
      </c>
      <c r="O36" s="60">
        <f>VLOOKUP($A36,'Occupancy Raw Data'!$B$8:$BE$45,'Occupancy Raw Data'!V$3,FALSE)</f>
        <v>-4.1625371655104004</v>
      </c>
      <c r="P36" s="60">
        <f>VLOOKUP($A36,'Occupancy Raw Data'!$B$8:$BE$45,'Occupancy Raw Data'!W$3,FALSE)</f>
        <v>-1.1471321695760499</v>
      </c>
      <c r="Q36" s="60">
        <f>VLOOKUP($A36,'Occupancy Raw Data'!$B$8:$BE$45,'Occupancy Raw Data'!X$3,FALSE)</f>
        <v>-10.481444332998899</v>
      </c>
      <c r="R36" s="61">
        <f>VLOOKUP($A36,'Occupancy Raw Data'!$B$8:$BE$45,'Occupancy Raw Data'!Y$3,FALSE)</f>
        <v>-3.5736546852275</v>
      </c>
      <c r="S36" s="60">
        <f>VLOOKUP($A36,'Occupancy Raw Data'!$B$8:$BE$45,'Occupancy Raw Data'!AA$3,FALSE)</f>
        <v>-2.96484540448962</v>
      </c>
      <c r="T36" s="60">
        <f>VLOOKUP($A36,'Occupancy Raw Data'!$B$8:$BE$45,'Occupancy Raw Data'!AB$3,FALSE)</f>
        <v>-8.6973328179358305</v>
      </c>
      <c r="U36" s="61">
        <f>VLOOKUP($A36,'Occupancy Raw Data'!$B$8:$BE$45,'Occupancy Raw Data'!AC$3,FALSE)</f>
        <v>-5.9620048504446199</v>
      </c>
      <c r="V36" s="62">
        <f>VLOOKUP($A36,'Occupancy Raw Data'!$B$8:$BE$45,'Occupancy Raw Data'!AE$3,FALSE)</f>
        <v>-4.3845203787566804</v>
      </c>
      <c r="W36" s="63"/>
      <c r="X36" s="64">
        <f>VLOOKUP($A36,'ADR Raw Data'!$B$6:$BE$43,'ADR Raw Data'!G$1,FALSE)</f>
        <v>86.277485741324895</v>
      </c>
      <c r="Y36" s="65">
        <f>VLOOKUP($A36,'ADR Raw Data'!$B$6:$BE$43,'ADR Raw Data'!H$1,FALSE)</f>
        <v>89.617927054108193</v>
      </c>
      <c r="Z36" s="65">
        <f>VLOOKUP($A36,'ADR Raw Data'!$B$6:$BE$43,'ADR Raw Data'!I$1,FALSE)</f>
        <v>89.885668562564604</v>
      </c>
      <c r="AA36" s="65">
        <f>VLOOKUP($A36,'ADR Raw Data'!$B$6:$BE$43,'ADR Raw Data'!J$1,FALSE)</f>
        <v>89.510743138244095</v>
      </c>
      <c r="AB36" s="65">
        <f>VLOOKUP($A36,'ADR Raw Data'!$B$6:$BE$43,'ADR Raw Data'!K$1,FALSE)</f>
        <v>90.262065154061602</v>
      </c>
      <c r="AC36" s="66">
        <f>VLOOKUP($A36,'ADR Raw Data'!$B$6:$BE$43,'ADR Raw Data'!L$1,FALSE)</f>
        <v>89.204283505709896</v>
      </c>
      <c r="AD36" s="65">
        <f>VLOOKUP($A36,'ADR Raw Data'!$B$6:$BE$43,'ADR Raw Data'!N$1,FALSE)</f>
        <v>106.293988520296</v>
      </c>
      <c r="AE36" s="65">
        <f>VLOOKUP($A36,'ADR Raw Data'!$B$6:$BE$43,'ADR Raw Data'!O$1,FALSE)</f>
        <v>108.364700381033</v>
      </c>
      <c r="AF36" s="66">
        <f>VLOOKUP($A36,'ADR Raw Data'!$B$6:$BE$43,'ADR Raw Data'!P$1,FALSE)</f>
        <v>107.345142918547</v>
      </c>
      <c r="AG36" s="67">
        <f>VLOOKUP($A36,'ADR Raw Data'!$B$6:$BE$43,'ADR Raw Data'!R$1,FALSE)</f>
        <v>95.261651202009304</v>
      </c>
      <c r="AH36" s="63"/>
      <c r="AI36" s="59">
        <f>VLOOKUP($A36,'ADR Raw Data'!$B$6:$BE$43,'ADR Raw Data'!T$1,FALSE)</f>
        <v>6.4169476521965096</v>
      </c>
      <c r="AJ36" s="60">
        <f>VLOOKUP($A36,'ADR Raw Data'!$B$6:$BE$43,'ADR Raw Data'!U$1,FALSE)</f>
        <v>5.5479973545550099</v>
      </c>
      <c r="AK36" s="60">
        <f>VLOOKUP($A36,'ADR Raw Data'!$B$6:$BE$43,'ADR Raw Data'!V$1,FALSE)</f>
        <v>4.9179515882420297</v>
      </c>
      <c r="AL36" s="60">
        <f>VLOOKUP($A36,'ADR Raw Data'!$B$6:$BE$43,'ADR Raw Data'!W$1,FALSE)</f>
        <v>5.8324690604915199</v>
      </c>
      <c r="AM36" s="60">
        <f>VLOOKUP($A36,'ADR Raw Data'!$B$6:$BE$43,'ADR Raw Data'!X$1,FALSE)</f>
        <v>6.9631841917562003</v>
      </c>
      <c r="AN36" s="61">
        <f>VLOOKUP($A36,'ADR Raw Data'!$B$6:$BE$43,'ADR Raw Data'!Y$1,FALSE)</f>
        <v>5.8778331455272799</v>
      </c>
      <c r="AO36" s="60">
        <f>VLOOKUP($A36,'ADR Raw Data'!$B$6:$BE$43,'ADR Raw Data'!AA$1,FALSE)</f>
        <v>3.98429853026368</v>
      </c>
      <c r="AP36" s="60">
        <f>VLOOKUP($A36,'ADR Raw Data'!$B$6:$BE$43,'ADR Raw Data'!AB$1,FALSE)</f>
        <v>1.0050442766191301</v>
      </c>
      <c r="AQ36" s="61">
        <f>VLOOKUP($A36,'ADR Raw Data'!$B$6:$BE$43,'ADR Raw Data'!AC$1,FALSE)</f>
        <v>2.3607037773880801</v>
      </c>
      <c r="AR36" s="62">
        <f>VLOOKUP($A36,'ADR Raw Data'!$B$6:$BE$43,'ADR Raw Data'!AE$1,FALSE)</f>
        <v>4.3941873729496601</v>
      </c>
      <c r="AS36" s="50"/>
      <c r="AT36" s="64">
        <f>VLOOKUP($A36,'RevPAR Raw Data'!$B$6:$BE$43,'RevPAR Raw Data'!G$1,FALSE)</f>
        <v>47.400282461005098</v>
      </c>
      <c r="AU36" s="65">
        <f>VLOOKUP($A36,'RevPAR Raw Data'!$B$6:$BE$43,'RevPAR Raw Data'!H$1,FALSE)</f>
        <v>62.002558890814498</v>
      </c>
      <c r="AV36" s="65">
        <f>VLOOKUP($A36,'RevPAR Raw Data'!$B$6:$BE$43,'RevPAR Raw Data'!I$1,FALSE)</f>
        <v>60.256111958405498</v>
      </c>
      <c r="AW36" s="65">
        <f>VLOOKUP($A36,'RevPAR Raw Data'!$B$6:$BE$43,'RevPAR Raw Data'!J$1,FALSE)</f>
        <v>61.494035667244297</v>
      </c>
      <c r="AX36" s="65">
        <f>VLOOKUP($A36,'RevPAR Raw Data'!$B$6:$BE$43,'RevPAR Raw Data'!K$1,FALSE)</f>
        <v>55.846719688041503</v>
      </c>
      <c r="AY36" s="66">
        <f>VLOOKUP($A36,'RevPAR Raw Data'!$B$6:$BE$43,'RevPAR Raw Data'!L$1,FALSE)</f>
        <v>57.399941733102203</v>
      </c>
      <c r="AZ36" s="65">
        <f>VLOOKUP($A36,'RevPAR Raw Data'!$B$6:$BE$43,'RevPAR Raw Data'!N$1,FALSE)</f>
        <v>84.4088484228769</v>
      </c>
      <c r="BA36" s="65">
        <f>VLOOKUP($A36,'RevPAR Raw Data'!$B$6:$BE$43,'RevPAR Raw Data'!O$1,FALSE)</f>
        <v>88.720077053726101</v>
      </c>
      <c r="BB36" s="66">
        <f>VLOOKUP($A36,'RevPAR Raw Data'!$B$6:$BE$43,'RevPAR Raw Data'!P$1,FALSE)</f>
        <v>86.564462738301501</v>
      </c>
      <c r="BC36" s="67">
        <f>VLOOKUP($A36,'RevPAR Raw Data'!$B$6:$BE$43,'RevPAR Raw Data'!R$1,FALSE)</f>
        <v>65.732662020302001</v>
      </c>
      <c r="BD36" s="63"/>
      <c r="BE36" s="59">
        <f>VLOOKUP($A36,'RevPAR Raw Data'!$B$6:$BE$43,'RevPAR Raw Data'!T$1,FALSE)</f>
        <v>5.0908797686800504</v>
      </c>
      <c r="BF36" s="60">
        <f>VLOOKUP($A36,'RevPAR Raw Data'!$B$6:$BE$43,'RevPAR Raw Data'!U$1,FALSE)</f>
        <v>5.1266480637184602</v>
      </c>
      <c r="BG36" s="60">
        <f>VLOOKUP($A36,'RevPAR Raw Data'!$B$6:$BE$43,'RevPAR Raw Data'!V$1,FALSE)</f>
        <v>0.55070286008924396</v>
      </c>
      <c r="BH36" s="60">
        <f>VLOOKUP($A36,'RevPAR Raw Data'!$B$6:$BE$43,'RevPAR Raw Data'!W$1,FALSE)</f>
        <v>4.6184307620419904</v>
      </c>
      <c r="BI36" s="60">
        <f>VLOOKUP($A36,'RevPAR Raw Data'!$B$6:$BE$43,'RevPAR Raw Data'!X$1,FALSE)</f>
        <v>-4.2481024161059002</v>
      </c>
      <c r="BJ36" s="61">
        <f>VLOOKUP($A36,'RevPAR Raw Data'!$B$6:$BE$43,'RevPAR Raw Data'!Y$1,FALSE)</f>
        <v>2.0941250007047798</v>
      </c>
      <c r="BK36" s="60">
        <f>VLOOKUP($A36,'RevPAR Raw Data'!$B$6:$BE$43,'RevPAR Raw Data'!AA$1,FALSE)</f>
        <v>0.90132483389839202</v>
      </c>
      <c r="BL36" s="60">
        <f>VLOOKUP($A36,'RevPAR Raw Data'!$B$6:$BE$43,'RevPAR Raw Data'!AB$1,FALSE)</f>
        <v>-7.7797005870218703</v>
      </c>
      <c r="BM36" s="61">
        <f>VLOOKUP($A36,'RevPAR Raw Data'!$B$6:$BE$43,'RevPAR Raw Data'!AC$1,FALSE)</f>
        <v>-3.7420463467690399</v>
      </c>
      <c r="BN36" s="62">
        <f>VLOOKUP($A36,'RevPAR Raw Data'!$B$6:$BE$43,'RevPAR Raw Data'!AE$1,FALSE)</f>
        <v>-0.18299704665475899</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Data'!$B$8:$BE$45,'Occupancy Raw Data'!G$3,FALSE)</f>
        <v>51.8927125506072</v>
      </c>
      <c r="C39" s="60">
        <f>VLOOKUP($A39,'Occupancy Raw Data'!$B$8:$BE$45,'Occupancy Raw Data'!H$3,FALSE)</f>
        <v>65.890688259109297</v>
      </c>
      <c r="D39" s="60">
        <f>VLOOKUP($A39,'Occupancy Raw Data'!$B$8:$BE$45,'Occupancy Raw Data'!I$3,FALSE)</f>
        <v>70.877192982456094</v>
      </c>
      <c r="E39" s="60">
        <f>VLOOKUP($A39,'Occupancy Raw Data'!$B$8:$BE$45,'Occupancy Raw Data'!J$3,FALSE)</f>
        <v>71.477732793522193</v>
      </c>
      <c r="F39" s="60">
        <f>VLOOKUP($A39,'Occupancy Raw Data'!$B$8:$BE$45,'Occupancy Raw Data'!K$3,FALSE)</f>
        <v>69.456815114709798</v>
      </c>
      <c r="G39" s="61">
        <f>VLOOKUP($A39,'Occupancy Raw Data'!$B$8:$BE$45,'Occupancy Raw Data'!L$3,FALSE)</f>
        <v>65.919028340080899</v>
      </c>
      <c r="H39" s="60">
        <f>VLOOKUP($A39,'Occupancy Raw Data'!$B$8:$BE$45,'Occupancy Raw Data'!N$3,FALSE)</f>
        <v>76.538461538461505</v>
      </c>
      <c r="I39" s="60">
        <f>VLOOKUP($A39,'Occupancy Raw Data'!$B$8:$BE$45,'Occupancy Raw Data'!O$3,FALSE)</f>
        <v>80.195681511470895</v>
      </c>
      <c r="J39" s="61">
        <f>VLOOKUP($A39,'Occupancy Raw Data'!$B$8:$BE$45,'Occupancy Raw Data'!P$3,FALSE)</f>
        <v>78.367071524966207</v>
      </c>
      <c r="K39" s="62">
        <f>VLOOKUP($A39,'Occupancy Raw Data'!$B$8:$BE$45,'Occupancy Raw Data'!R$3,FALSE)</f>
        <v>69.475612107190997</v>
      </c>
      <c r="L39" s="63"/>
      <c r="M39" s="59">
        <f>VLOOKUP($A39,'Occupancy Raw Data'!$B$8:$BE$45,'Occupancy Raw Data'!T$3,FALSE)</f>
        <v>-7.1170850785028898</v>
      </c>
      <c r="N39" s="60">
        <f>VLOOKUP($A39,'Occupancy Raw Data'!$B$8:$BE$45,'Occupancy Raw Data'!U$3,FALSE)</f>
        <v>6.9353498918631704</v>
      </c>
      <c r="O39" s="60">
        <f>VLOOKUP($A39,'Occupancy Raw Data'!$B$8:$BE$45,'Occupancy Raw Data'!V$3,FALSE)</f>
        <v>9.1644806992199292</v>
      </c>
      <c r="P39" s="60">
        <f>VLOOKUP($A39,'Occupancy Raw Data'!$B$8:$BE$45,'Occupancy Raw Data'!W$3,FALSE)</f>
        <v>6.1304789531075201</v>
      </c>
      <c r="Q39" s="60">
        <f>VLOOKUP($A39,'Occupancy Raw Data'!$B$8:$BE$45,'Occupancy Raw Data'!X$3,FALSE)</f>
        <v>1.28595793094223</v>
      </c>
      <c r="R39" s="61">
        <f>VLOOKUP($A39,'Occupancy Raw Data'!$B$8:$BE$45,'Occupancy Raw Data'!Y$3,FALSE)</f>
        <v>3.53650605114685</v>
      </c>
      <c r="S39" s="60">
        <f>VLOOKUP($A39,'Occupancy Raw Data'!$B$8:$BE$45,'Occupancy Raw Data'!AA$3,FALSE)</f>
        <v>-1.77015675639923</v>
      </c>
      <c r="T39" s="60">
        <f>VLOOKUP($A39,'Occupancy Raw Data'!$B$8:$BE$45,'Occupancy Raw Data'!AB$3,FALSE)</f>
        <v>-2.9432626092422001</v>
      </c>
      <c r="U39" s="61">
        <f>VLOOKUP($A39,'Occupancy Raw Data'!$B$8:$BE$45,'Occupancy Raw Data'!AC$3,FALSE)</f>
        <v>-2.3739173240707401</v>
      </c>
      <c r="V39" s="62">
        <f>VLOOKUP($A39,'Occupancy Raw Data'!$B$8:$BE$45,'Occupancy Raw Data'!AE$3,FALSE)</f>
        <v>1.5550365732608</v>
      </c>
      <c r="W39" s="63"/>
      <c r="X39" s="64">
        <f>VLOOKUP($A39,'ADR Raw Data'!$B$6:$BE$43,'ADR Raw Data'!G$1,FALSE)</f>
        <v>101.86262596710201</v>
      </c>
      <c r="Y39" s="65">
        <f>VLOOKUP($A39,'ADR Raw Data'!$B$6:$BE$43,'ADR Raw Data'!H$1,FALSE)</f>
        <v>107.29721095750099</v>
      </c>
      <c r="Z39" s="65">
        <f>VLOOKUP($A39,'ADR Raw Data'!$B$6:$BE$43,'ADR Raw Data'!I$1,FALSE)</f>
        <v>110.275603103579</v>
      </c>
      <c r="AA39" s="65">
        <f>VLOOKUP($A39,'ADR Raw Data'!$B$6:$BE$43,'ADR Raw Data'!J$1,FALSE)</f>
        <v>110.22438969130501</v>
      </c>
      <c r="AB39" s="65">
        <f>VLOOKUP($A39,'ADR Raw Data'!$B$6:$BE$43,'ADR Raw Data'!K$1,FALSE)</f>
        <v>112.506106280662</v>
      </c>
      <c r="AC39" s="66">
        <f>VLOOKUP($A39,'ADR Raw Data'!$B$6:$BE$43,'ADR Raw Data'!L$1,FALSE)</f>
        <v>108.81454551037901</v>
      </c>
      <c r="AD39" s="65">
        <f>VLOOKUP($A39,'ADR Raw Data'!$B$6:$BE$43,'ADR Raw Data'!N$1,FALSE)</f>
        <v>136.846486820065</v>
      </c>
      <c r="AE39" s="65">
        <f>VLOOKUP($A39,'ADR Raw Data'!$B$6:$BE$43,'ADR Raw Data'!O$1,FALSE)</f>
        <v>140.05025199831701</v>
      </c>
      <c r="AF39" s="66">
        <f>VLOOKUP($A39,'ADR Raw Data'!$B$6:$BE$43,'ADR Raw Data'!P$1,FALSE)</f>
        <v>138.48574758911599</v>
      </c>
      <c r="AG39" s="67">
        <f>VLOOKUP($A39,'ADR Raw Data'!$B$6:$BE$43,'ADR Raw Data'!R$1,FALSE)</f>
        <v>118.37697692649201</v>
      </c>
      <c r="AH39" s="63"/>
      <c r="AI39" s="59">
        <f>VLOOKUP($A39,'ADR Raw Data'!$B$6:$BE$43,'ADR Raw Data'!T$1,FALSE)</f>
        <v>5.9139058986600501</v>
      </c>
      <c r="AJ39" s="60">
        <f>VLOOKUP($A39,'ADR Raw Data'!$B$6:$BE$43,'ADR Raw Data'!U$1,FALSE)</f>
        <v>12.552851488595801</v>
      </c>
      <c r="AK39" s="60">
        <f>VLOOKUP($A39,'ADR Raw Data'!$B$6:$BE$43,'ADR Raw Data'!V$1,FALSE)</f>
        <v>13.6510667595561</v>
      </c>
      <c r="AL39" s="60">
        <f>VLOOKUP($A39,'ADR Raw Data'!$B$6:$BE$43,'ADR Raw Data'!W$1,FALSE)</f>
        <v>12.3259925299858</v>
      </c>
      <c r="AM39" s="60">
        <f>VLOOKUP($A39,'ADR Raw Data'!$B$6:$BE$43,'ADR Raw Data'!X$1,FALSE)</f>
        <v>9.8652040627609896</v>
      </c>
      <c r="AN39" s="61">
        <f>VLOOKUP($A39,'ADR Raw Data'!$B$6:$BE$43,'ADR Raw Data'!Y$1,FALSE)</f>
        <v>11.102042330408199</v>
      </c>
      <c r="AO39" s="60">
        <f>VLOOKUP($A39,'ADR Raw Data'!$B$6:$BE$43,'ADR Raw Data'!AA$1,FALSE)</f>
        <v>5.6847295575028696</v>
      </c>
      <c r="AP39" s="60">
        <f>VLOOKUP($A39,'ADR Raw Data'!$B$6:$BE$43,'ADR Raw Data'!AB$1,FALSE)</f>
        <v>7.1159657465914101</v>
      </c>
      <c r="AQ39" s="61">
        <f>VLOOKUP($A39,'ADR Raw Data'!$B$6:$BE$43,'ADR Raw Data'!AC$1,FALSE)</f>
        <v>6.4174159577421301</v>
      </c>
      <c r="AR39" s="62">
        <f>VLOOKUP($A39,'ADR Raw Data'!$B$6:$BE$43,'ADR Raw Data'!AE$1,FALSE)</f>
        <v>8.8684903590587805</v>
      </c>
      <c r="AS39" s="50"/>
      <c r="AT39" s="64">
        <f>VLOOKUP($A39,'RevPAR Raw Data'!$B$6:$BE$43,'RevPAR Raw Data'!G$1,FALSE)</f>
        <v>52.859279689608599</v>
      </c>
      <c r="AU39" s="65">
        <f>VLOOKUP($A39,'RevPAR Raw Data'!$B$6:$BE$43,'RevPAR Raw Data'!H$1,FALSE)</f>
        <v>70.698870782726004</v>
      </c>
      <c r="AV39" s="65">
        <f>VLOOKUP($A39,'RevPAR Raw Data'!$B$6:$BE$43,'RevPAR Raw Data'!I$1,FALSE)</f>
        <v>78.160252024291395</v>
      </c>
      <c r="AW39" s="65">
        <f>VLOOKUP($A39,'RevPAR Raw Data'!$B$6:$BE$43,'RevPAR Raw Data'!J$1,FALSE)</f>
        <v>78.785894736842096</v>
      </c>
      <c r="AX39" s="65">
        <f>VLOOKUP($A39,'RevPAR Raw Data'!$B$6:$BE$43,'RevPAR Raw Data'!K$1,FALSE)</f>
        <v>78.143158232118694</v>
      </c>
      <c r="AY39" s="66">
        <f>VLOOKUP($A39,'RevPAR Raw Data'!$B$6:$BE$43,'RevPAR Raw Data'!L$1,FALSE)</f>
        <v>71.729491093117403</v>
      </c>
      <c r="AZ39" s="65">
        <f>VLOOKUP($A39,'RevPAR Raw Data'!$B$6:$BE$43,'RevPAR Raw Data'!N$1,FALSE)</f>
        <v>104.740195681511</v>
      </c>
      <c r="BA39" s="65">
        <f>VLOOKUP($A39,'RevPAR Raw Data'!$B$6:$BE$43,'RevPAR Raw Data'!O$1,FALSE)</f>
        <v>112.314254048582</v>
      </c>
      <c r="BB39" s="66">
        <f>VLOOKUP($A39,'RevPAR Raw Data'!$B$6:$BE$43,'RevPAR Raw Data'!P$1,FALSE)</f>
        <v>108.527224865047</v>
      </c>
      <c r="BC39" s="67">
        <f>VLOOKUP($A39,'RevPAR Raw Data'!$B$6:$BE$43,'RevPAR Raw Data'!R$1,FALSE)</f>
        <v>82.243129313668703</v>
      </c>
      <c r="BD39" s="63"/>
      <c r="BE39" s="59">
        <f>VLOOKUP($A39,'RevPAR Raw Data'!$B$6:$BE$43,'RevPAR Raw Data'!T$1,FALSE)</f>
        <v>-1.6240768941130701</v>
      </c>
      <c r="BF39" s="60">
        <f>VLOOKUP($A39,'RevPAR Raw Data'!$B$6:$BE$43,'RevPAR Raw Data'!U$1,FALSE)</f>
        <v>20.358785552598999</v>
      </c>
      <c r="BG39" s="60">
        <f>VLOOKUP($A39,'RevPAR Raw Data'!$B$6:$BE$43,'RevPAR Raw Data'!V$1,FALSE)</f>
        <v>24.066596837193199</v>
      </c>
      <c r="BH39" s="60">
        <f>VLOOKUP($A39,'RevPAR Raw Data'!$B$6:$BE$43,'RevPAR Raw Data'!W$1,FALSE)</f>
        <v>19.212113860905699</v>
      </c>
      <c r="BI39" s="60">
        <f>VLOOKUP($A39,'RevPAR Raw Data'!$B$6:$BE$43,'RevPAR Raw Data'!X$1,FALSE)</f>
        <v>11.2780243677519</v>
      </c>
      <c r="BJ39" s="61">
        <f>VLOOKUP($A39,'RevPAR Raw Data'!$B$6:$BE$43,'RevPAR Raw Data'!Y$1,FALSE)</f>
        <v>15.0311727803709</v>
      </c>
      <c r="BK39" s="60">
        <f>VLOOKUP($A39,'RevPAR Raw Data'!$B$6:$BE$43,'RevPAR Raw Data'!AA$1,FALSE)</f>
        <v>3.8139441767584801</v>
      </c>
      <c r="BL39" s="60">
        <f>VLOOKUP($A39,'RevPAR Raw Data'!$B$6:$BE$43,'RevPAR Raw Data'!AB$1,FALSE)</f>
        <v>3.9632615782433001</v>
      </c>
      <c r="BM39" s="61">
        <f>VLOOKUP($A39,'RevPAR Raw Data'!$B$6:$BE$43,'RevPAR Raw Data'!AC$1,FALSE)</f>
        <v>3.89115448449287</v>
      </c>
      <c r="BN39" s="62">
        <f>VLOOKUP($A39,'RevPAR Raw Data'!$B$6:$BE$43,'RevPAR Raw Data'!AE$1,FALSE)</f>
        <v>10.561435200899</v>
      </c>
    </row>
    <row r="40" spans="1:66" x14ac:dyDescent="0.35">
      <c r="A40" s="81" t="s">
        <v>79</v>
      </c>
      <c r="B40" s="59">
        <f>VLOOKUP($A40,'Occupancy Raw Data'!$B$8:$BE$45,'Occupancy Raw Data'!G$3,FALSE)</f>
        <v>51.810584958217198</v>
      </c>
      <c r="C40" s="60">
        <f>VLOOKUP($A40,'Occupancy Raw Data'!$B$8:$BE$45,'Occupancy Raw Data'!H$3,FALSE)</f>
        <v>64.7168059424326</v>
      </c>
      <c r="D40" s="60">
        <f>VLOOKUP($A40,'Occupancy Raw Data'!$B$8:$BE$45,'Occupancy Raw Data'!I$3,FALSE)</f>
        <v>72.051996285979499</v>
      </c>
      <c r="E40" s="60">
        <f>VLOOKUP($A40,'Occupancy Raw Data'!$B$8:$BE$45,'Occupancy Raw Data'!J$3,FALSE)</f>
        <v>71.494893221912704</v>
      </c>
      <c r="F40" s="60">
        <f>VLOOKUP($A40,'Occupancy Raw Data'!$B$8:$BE$45,'Occupancy Raw Data'!K$3,FALSE)</f>
        <v>64.345403899721404</v>
      </c>
      <c r="G40" s="61">
        <f>VLOOKUP($A40,'Occupancy Raw Data'!$B$8:$BE$45,'Occupancy Raw Data'!L$3,FALSE)</f>
        <v>64.8839368616527</v>
      </c>
      <c r="H40" s="60">
        <f>VLOOKUP($A40,'Occupancy Raw Data'!$B$8:$BE$45,'Occupancy Raw Data'!N$3,FALSE)</f>
        <v>81.337047353760397</v>
      </c>
      <c r="I40" s="60">
        <f>VLOOKUP($A40,'Occupancy Raw Data'!$B$8:$BE$45,'Occupancy Raw Data'!O$3,FALSE)</f>
        <v>82.636954503249697</v>
      </c>
      <c r="J40" s="61">
        <f>VLOOKUP($A40,'Occupancy Raw Data'!$B$8:$BE$45,'Occupancy Raw Data'!P$3,FALSE)</f>
        <v>81.987000928505097</v>
      </c>
      <c r="K40" s="62">
        <f>VLOOKUP($A40,'Occupancy Raw Data'!$B$8:$BE$45,'Occupancy Raw Data'!R$3,FALSE)</f>
        <v>69.770526595039101</v>
      </c>
      <c r="L40" s="63"/>
      <c r="M40" s="59">
        <f>VLOOKUP($A40,'Occupancy Raw Data'!$B$8:$BE$45,'Occupancy Raw Data'!T$3,FALSE)</f>
        <v>10.276679841897201</v>
      </c>
      <c r="N40" s="60">
        <f>VLOOKUP($A40,'Occupancy Raw Data'!$B$8:$BE$45,'Occupancy Raw Data'!U$3,FALSE)</f>
        <v>7.0660522273425403</v>
      </c>
      <c r="O40" s="60">
        <f>VLOOKUP($A40,'Occupancy Raw Data'!$B$8:$BE$45,'Occupancy Raw Data'!V$3,FALSE)</f>
        <v>12.1387283236994</v>
      </c>
      <c r="P40" s="60">
        <f>VLOOKUP($A40,'Occupancy Raw Data'!$B$8:$BE$45,'Occupancy Raw Data'!W$3,FALSE)</f>
        <v>12.9032258064516</v>
      </c>
      <c r="Q40" s="60">
        <f>VLOOKUP($A40,'Occupancy Raw Data'!$B$8:$BE$45,'Occupancy Raw Data'!X$3,FALSE)</f>
        <v>13.793103448275801</v>
      </c>
      <c r="R40" s="61">
        <f>VLOOKUP($A40,'Occupancy Raw Data'!$B$8:$BE$45,'Occupancy Raw Data'!Y$3,FALSE)</f>
        <v>11.2738853503184</v>
      </c>
      <c r="S40" s="60">
        <f>VLOOKUP($A40,'Occupancy Raw Data'!$B$8:$BE$45,'Occupancy Raw Data'!AA$3,FALSE)</f>
        <v>3.3018867924528301</v>
      </c>
      <c r="T40" s="60">
        <f>VLOOKUP($A40,'Occupancy Raw Data'!$B$8:$BE$45,'Occupancy Raw Data'!AB$3,FALSE)</f>
        <v>0</v>
      </c>
      <c r="U40" s="61">
        <f>VLOOKUP($A40,'Occupancy Raw Data'!$B$8:$BE$45,'Occupancy Raw Data'!AC$3,FALSE)</f>
        <v>1.61104718066743</v>
      </c>
      <c r="V40" s="62">
        <f>VLOOKUP($A40,'Occupancy Raw Data'!$B$8:$BE$45,'Occupancy Raw Data'!AE$3,FALSE)</f>
        <v>7.8310783107831003</v>
      </c>
      <c r="W40" s="63"/>
      <c r="X40" s="64">
        <f>VLOOKUP($A40,'ADR Raw Data'!$B$6:$BE$43,'ADR Raw Data'!G$1,FALSE)</f>
        <v>114.52157706093099</v>
      </c>
      <c r="Y40" s="65">
        <f>VLOOKUP($A40,'ADR Raw Data'!$B$6:$BE$43,'ADR Raw Data'!H$1,FALSE)</f>
        <v>112.012496413199</v>
      </c>
      <c r="Z40" s="65">
        <f>VLOOKUP($A40,'ADR Raw Data'!$B$6:$BE$43,'ADR Raw Data'!I$1,FALSE)</f>
        <v>111.980567010309</v>
      </c>
      <c r="AA40" s="65">
        <f>VLOOKUP($A40,'ADR Raw Data'!$B$6:$BE$43,'ADR Raw Data'!J$1,FALSE)</f>
        <v>108.714974025974</v>
      </c>
      <c r="AB40" s="65">
        <f>VLOOKUP($A40,'ADR Raw Data'!$B$6:$BE$43,'ADR Raw Data'!K$1,FALSE)</f>
        <v>107.849653679653</v>
      </c>
      <c r="AC40" s="66">
        <f>VLOOKUP($A40,'ADR Raw Data'!$B$6:$BE$43,'ADR Raw Data'!L$1,FALSE)</f>
        <v>110.853752146536</v>
      </c>
      <c r="AD40" s="65">
        <f>VLOOKUP($A40,'ADR Raw Data'!$B$6:$BE$43,'ADR Raw Data'!N$1,FALSE)</f>
        <v>133.74644977168899</v>
      </c>
      <c r="AE40" s="65">
        <f>VLOOKUP($A40,'ADR Raw Data'!$B$6:$BE$43,'ADR Raw Data'!O$1,FALSE)</f>
        <v>141.055853932584</v>
      </c>
      <c r="AF40" s="66">
        <f>VLOOKUP($A40,'ADR Raw Data'!$B$6:$BE$43,'ADR Raw Data'!P$1,FALSE)</f>
        <v>137.430124575311</v>
      </c>
      <c r="AG40" s="67">
        <f>VLOOKUP($A40,'ADR Raw Data'!$B$6:$BE$43,'ADR Raw Data'!R$1,FALSE)</f>
        <v>119.77654182509499</v>
      </c>
      <c r="AH40" s="63"/>
      <c r="AI40" s="59">
        <f>VLOOKUP($A40,'ADR Raw Data'!$B$6:$BE$43,'ADR Raw Data'!T$1,FALSE)</f>
        <v>6.6845628110791298</v>
      </c>
      <c r="AJ40" s="60">
        <f>VLOOKUP($A40,'ADR Raw Data'!$B$6:$BE$43,'ADR Raw Data'!U$1,FALSE)</f>
        <v>2.4539806782053502</v>
      </c>
      <c r="AK40" s="60">
        <f>VLOOKUP($A40,'ADR Raw Data'!$B$6:$BE$43,'ADR Raw Data'!V$1,FALSE)</f>
        <v>12.401895444693601</v>
      </c>
      <c r="AL40" s="60">
        <f>VLOOKUP($A40,'ADR Raw Data'!$B$6:$BE$43,'ADR Raw Data'!W$1,FALSE)</f>
        <v>12.7417729212659</v>
      </c>
      <c r="AM40" s="60">
        <f>VLOOKUP($A40,'ADR Raw Data'!$B$6:$BE$43,'ADR Raw Data'!X$1,FALSE)</f>
        <v>3.7469474242940399</v>
      </c>
      <c r="AN40" s="61">
        <f>VLOOKUP($A40,'ADR Raw Data'!$B$6:$BE$43,'ADR Raw Data'!Y$1,FALSE)</f>
        <v>7.5971795865554599</v>
      </c>
      <c r="AO40" s="60">
        <f>VLOOKUP($A40,'ADR Raw Data'!$B$6:$BE$43,'ADR Raw Data'!AA$1,FALSE)</f>
        <v>-3.4008953869230698</v>
      </c>
      <c r="AP40" s="60">
        <f>VLOOKUP($A40,'ADR Raw Data'!$B$6:$BE$43,'ADR Raw Data'!AB$1,FALSE)</f>
        <v>-1.3047938905372101</v>
      </c>
      <c r="AQ40" s="61">
        <f>VLOOKUP($A40,'ADR Raw Data'!$B$6:$BE$43,'ADR Raw Data'!AC$1,FALSE)</f>
        <v>-2.3530673632011601</v>
      </c>
      <c r="AR40" s="62">
        <f>VLOOKUP($A40,'ADR Raw Data'!$B$6:$BE$43,'ADR Raw Data'!AE$1,FALSE)</f>
        <v>2.8439695515534198</v>
      </c>
      <c r="AS40" s="50"/>
      <c r="AT40" s="64">
        <f>VLOOKUP($A40,'RevPAR Raw Data'!$B$6:$BE$43,'RevPAR Raw Data'!G$1,FALSE)</f>
        <v>59.334298978644298</v>
      </c>
      <c r="AU40" s="65">
        <f>VLOOKUP($A40,'RevPAR Raw Data'!$B$6:$BE$43,'RevPAR Raw Data'!H$1,FALSE)</f>
        <v>72.490909935004595</v>
      </c>
      <c r="AV40" s="65">
        <f>VLOOKUP($A40,'RevPAR Raw Data'!$B$6:$BE$43,'RevPAR Raw Data'!I$1,FALSE)</f>
        <v>80.684233983286902</v>
      </c>
      <c r="AW40" s="65">
        <f>VLOOKUP($A40,'RevPAR Raw Data'!$B$6:$BE$43,'RevPAR Raw Data'!J$1,FALSE)</f>
        <v>77.725654596100199</v>
      </c>
      <c r="AX40" s="65">
        <f>VLOOKUP($A40,'RevPAR Raw Data'!$B$6:$BE$43,'RevPAR Raw Data'!K$1,FALSE)</f>
        <v>69.396295264623902</v>
      </c>
      <c r="AY40" s="66">
        <f>VLOOKUP($A40,'RevPAR Raw Data'!$B$6:$BE$43,'RevPAR Raw Data'!L$1,FALSE)</f>
        <v>71.926278551531993</v>
      </c>
      <c r="AZ40" s="65">
        <f>VLOOKUP($A40,'RevPAR Raw Data'!$B$6:$BE$43,'RevPAR Raw Data'!N$1,FALSE)</f>
        <v>108.785413184772</v>
      </c>
      <c r="BA40" s="65">
        <f>VLOOKUP($A40,'RevPAR Raw Data'!$B$6:$BE$43,'RevPAR Raw Data'!O$1,FALSE)</f>
        <v>116.56426183844</v>
      </c>
      <c r="BB40" s="66">
        <f>VLOOKUP($A40,'RevPAR Raw Data'!$B$6:$BE$43,'RevPAR Raw Data'!P$1,FALSE)</f>
        <v>112.674837511606</v>
      </c>
      <c r="BC40" s="67">
        <f>VLOOKUP($A40,'RevPAR Raw Data'!$B$6:$BE$43,'RevPAR Raw Data'!R$1,FALSE)</f>
        <v>83.568723968696105</v>
      </c>
      <c r="BD40" s="63"/>
      <c r="BE40" s="59">
        <f>VLOOKUP($A40,'RevPAR Raw Data'!$B$6:$BE$43,'RevPAR Raw Data'!T$1,FALSE)</f>
        <v>17.648193771901401</v>
      </c>
      <c r="BF40" s="60">
        <f>VLOOKUP($A40,'RevPAR Raw Data'!$B$6:$BE$43,'RevPAR Raw Data'!U$1,FALSE)</f>
        <v>9.6934324619187802</v>
      </c>
      <c r="BG40" s="60">
        <f>VLOOKUP($A40,'RevPAR Raw Data'!$B$6:$BE$43,'RevPAR Raw Data'!V$1,FALSE)</f>
        <v>26.046056163413599</v>
      </c>
      <c r="BH40" s="60">
        <f>VLOOKUP($A40,'RevPAR Raw Data'!$B$6:$BE$43,'RevPAR Raw Data'!W$1,FALSE)</f>
        <v>27.2890984594938</v>
      </c>
      <c r="BI40" s="60">
        <f>VLOOKUP($A40,'RevPAR Raw Data'!$B$6:$BE$43,'RevPAR Raw Data'!X$1,FALSE)</f>
        <v>18.056871206955201</v>
      </c>
      <c r="BJ40" s="61">
        <f>VLOOKUP($A40,'RevPAR Raw Data'!$B$6:$BE$43,'RevPAR Raw Data'!Y$1,FALSE)</f>
        <v>19.727562253319999</v>
      </c>
      <c r="BK40" s="60">
        <f>VLOOKUP($A40,'RevPAR Raw Data'!$B$6:$BE$43,'RevPAR Raw Data'!AA$1,FALSE)</f>
        <v>-0.21130231007619599</v>
      </c>
      <c r="BL40" s="60">
        <f>VLOOKUP($A40,'RevPAR Raw Data'!$B$6:$BE$43,'RevPAR Raw Data'!AB$1,FALSE)</f>
        <v>-1.3047938905372101</v>
      </c>
      <c r="BM40" s="61">
        <f>VLOOKUP($A40,'RevPAR Raw Data'!$B$6:$BE$43,'RevPAR Raw Data'!AC$1,FALSE)</f>
        <v>-0.77992920794778997</v>
      </c>
      <c r="BN40" s="62">
        <f>VLOOKUP($A40,'RevPAR Raw Data'!$B$6:$BE$43,'RevPAR Raw Data'!AE$1,FALSE)</f>
        <v>10.8977613450535</v>
      </c>
    </row>
    <row r="41" spans="1:66" x14ac:dyDescent="0.35">
      <c r="A41" s="81" t="s">
        <v>80</v>
      </c>
      <c r="B41" s="59">
        <f>VLOOKUP($A41,'Occupancy Raw Data'!$B$8:$BE$45,'Occupancy Raw Data'!G$3,FALSE)</f>
        <v>52.494729444834803</v>
      </c>
      <c r="C41" s="60">
        <f>VLOOKUP($A41,'Occupancy Raw Data'!$B$8:$BE$45,'Occupancy Raw Data'!H$3,FALSE)</f>
        <v>62.895291637385803</v>
      </c>
      <c r="D41" s="60">
        <f>VLOOKUP($A41,'Occupancy Raw Data'!$B$8:$BE$45,'Occupancy Raw Data'!I$3,FALSE)</f>
        <v>66.408995080815103</v>
      </c>
      <c r="E41" s="60">
        <f>VLOOKUP($A41,'Occupancy Raw Data'!$B$8:$BE$45,'Occupancy Raw Data'!J$3,FALSE)</f>
        <v>67.322557976106793</v>
      </c>
      <c r="F41" s="60">
        <f>VLOOKUP($A41,'Occupancy Raw Data'!$B$8:$BE$45,'Occupancy Raw Data'!K$3,FALSE)</f>
        <v>67.392832044975407</v>
      </c>
      <c r="G41" s="61">
        <f>VLOOKUP($A41,'Occupancy Raw Data'!$B$8:$BE$45,'Occupancy Raw Data'!L$3,FALSE)</f>
        <v>63.302881236823602</v>
      </c>
      <c r="H41" s="60">
        <f>VLOOKUP($A41,'Occupancy Raw Data'!$B$8:$BE$45,'Occupancy Raw Data'!N$3,FALSE)</f>
        <v>74.912157413914201</v>
      </c>
      <c r="I41" s="60">
        <f>VLOOKUP($A41,'Occupancy Raw Data'!$B$8:$BE$45,'Occupancy Raw Data'!O$3,FALSE)</f>
        <v>79.690794096978195</v>
      </c>
      <c r="J41" s="61">
        <f>VLOOKUP($A41,'Occupancy Raw Data'!$B$8:$BE$45,'Occupancy Raw Data'!P$3,FALSE)</f>
        <v>77.301475755446205</v>
      </c>
      <c r="K41" s="62">
        <f>VLOOKUP($A41,'Occupancy Raw Data'!$B$8:$BE$45,'Occupancy Raw Data'!R$3,FALSE)</f>
        <v>67.302479670715698</v>
      </c>
      <c r="L41" s="63"/>
      <c r="M41" s="59">
        <f>VLOOKUP($A41,'Occupancy Raw Data'!$B$8:$BE$45,'Occupancy Raw Data'!T$3,FALSE)</f>
        <v>-5.2609912386116502</v>
      </c>
      <c r="N41" s="60">
        <f>VLOOKUP($A41,'Occupancy Raw Data'!$B$8:$BE$45,'Occupancy Raw Data'!U$3,FALSE)</f>
        <v>0.224994510985738</v>
      </c>
      <c r="O41" s="60">
        <f>VLOOKUP($A41,'Occupancy Raw Data'!$B$8:$BE$45,'Occupancy Raw Data'!V$3,FALSE)</f>
        <v>3.0251449626074698</v>
      </c>
      <c r="P41" s="60">
        <f>VLOOKUP($A41,'Occupancy Raw Data'!$B$8:$BE$45,'Occupancy Raw Data'!W$3,FALSE)</f>
        <v>9.3364226981500398</v>
      </c>
      <c r="Q41" s="60">
        <f>VLOOKUP($A41,'Occupancy Raw Data'!$B$8:$BE$45,'Occupancy Raw Data'!X$3,FALSE)</f>
        <v>10.8673882077534</v>
      </c>
      <c r="R41" s="61">
        <f>VLOOKUP($A41,'Occupancy Raw Data'!$B$8:$BE$45,'Occupancy Raw Data'!Y$3,FALSE)</f>
        <v>3.7807932553816399</v>
      </c>
      <c r="S41" s="60">
        <f>VLOOKUP($A41,'Occupancy Raw Data'!$B$8:$BE$45,'Occupancy Raw Data'!AA$3,FALSE)</f>
        <v>-3.2675359388490599</v>
      </c>
      <c r="T41" s="60">
        <f>VLOOKUP($A41,'Occupancy Raw Data'!$B$8:$BE$45,'Occupancy Raw Data'!AB$3,FALSE)</f>
        <v>-1.7554882797964599</v>
      </c>
      <c r="U41" s="61">
        <f>VLOOKUP($A41,'Occupancy Raw Data'!$B$8:$BE$45,'Occupancy Raw Data'!AC$3,FALSE)</f>
        <v>-2.4940028725760799</v>
      </c>
      <c r="V41" s="62">
        <f>VLOOKUP($A41,'Occupancy Raw Data'!$B$8:$BE$45,'Occupancy Raw Data'!AE$3,FALSE)</f>
        <v>1.6344561444180301</v>
      </c>
      <c r="W41" s="63"/>
      <c r="X41" s="64">
        <f>VLOOKUP($A41,'ADR Raw Data'!$B$6:$BE$43,'ADR Raw Data'!G$1,FALSE)</f>
        <v>121.07953145917</v>
      </c>
      <c r="Y41" s="65">
        <f>VLOOKUP($A41,'ADR Raw Data'!$B$6:$BE$43,'ADR Raw Data'!H$1,FALSE)</f>
        <v>125.84051396648</v>
      </c>
      <c r="Z41" s="65">
        <f>VLOOKUP($A41,'ADR Raw Data'!$B$6:$BE$43,'ADR Raw Data'!I$1,FALSE)</f>
        <v>121.22536507936501</v>
      </c>
      <c r="AA41" s="65">
        <f>VLOOKUP($A41,'ADR Raw Data'!$B$6:$BE$43,'ADR Raw Data'!J$1,FALSE)</f>
        <v>119.630824634655</v>
      </c>
      <c r="AB41" s="65">
        <f>VLOOKUP($A41,'ADR Raw Data'!$B$6:$BE$43,'ADR Raw Data'!K$1,FALSE)</f>
        <v>125.263993743482</v>
      </c>
      <c r="AC41" s="66">
        <f>VLOOKUP($A41,'ADR Raw Data'!$B$6:$BE$43,'ADR Raw Data'!L$1,FALSE)</f>
        <v>122.639018650088</v>
      </c>
      <c r="AD41" s="65">
        <f>VLOOKUP($A41,'ADR Raw Data'!$B$6:$BE$43,'ADR Raw Data'!N$1,FALSE)</f>
        <v>151.971707317073</v>
      </c>
      <c r="AE41" s="65">
        <f>VLOOKUP($A41,'ADR Raw Data'!$B$6:$BE$43,'ADR Raw Data'!O$1,FALSE)</f>
        <v>159.049911816578</v>
      </c>
      <c r="AF41" s="66">
        <f>VLOOKUP($A41,'ADR Raw Data'!$B$6:$BE$43,'ADR Raw Data'!P$1,FALSE)</f>
        <v>155.62020000000001</v>
      </c>
      <c r="AG41" s="67">
        <f>VLOOKUP($A41,'ADR Raw Data'!$B$6:$BE$43,'ADR Raw Data'!R$1,FALSE)</f>
        <v>133.46219868735</v>
      </c>
      <c r="AH41" s="63"/>
      <c r="AI41" s="59">
        <f>VLOOKUP($A41,'ADR Raw Data'!$B$6:$BE$43,'ADR Raw Data'!T$1,FALSE)</f>
        <v>4.8820664274301198</v>
      </c>
      <c r="AJ41" s="60">
        <f>VLOOKUP($A41,'ADR Raw Data'!$B$6:$BE$43,'ADR Raw Data'!U$1,FALSE)</f>
        <v>9.6719667009309003</v>
      </c>
      <c r="AK41" s="60">
        <f>VLOOKUP($A41,'ADR Raw Data'!$B$6:$BE$43,'ADR Raw Data'!V$1,FALSE)</f>
        <v>9.1014523170961805</v>
      </c>
      <c r="AL41" s="60">
        <f>VLOOKUP($A41,'ADR Raw Data'!$B$6:$BE$43,'ADR Raw Data'!W$1,FALSE)</f>
        <v>8.0687046869728096</v>
      </c>
      <c r="AM41" s="60">
        <f>VLOOKUP($A41,'ADR Raw Data'!$B$6:$BE$43,'ADR Raw Data'!X$1,FALSE)</f>
        <v>9.0160202863118908</v>
      </c>
      <c r="AN41" s="61">
        <f>VLOOKUP($A41,'ADR Raw Data'!$B$6:$BE$43,'ADR Raw Data'!Y$1,FALSE)</f>
        <v>8.2250314236393791</v>
      </c>
      <c r="AO41" s="60">
        <f>VLOOKUP($A41,'ADR Raw Data'!$B$6:$BE$43,'ADR Raw Data'!AA$1,FALSE)</f>
        <v>4.1869858478404103</v>
      </c>
      <c r="AP41" s="60">
        <f>VLOOKUP($A41,'ADR Raw Data'!$B$6:$BE$43,'ADR Raw Data'!AB$1,FALSE)</f>
        <v>7.9338941494905901</v>
      </c>
      <c r="AQ41" s="61">
        <f>VLOOKUP($A41,'ADR Raw Data'!$B$6:$BE$43,'ADR Raw Data'!AC$1,FALSE)</f>
        <v>6.1320737331062203</v>
      </c>
      <c r="AR41" s="62">
        <f>VLOOKUP($A41,'ADR Raw Data'!$B$6:$BE$43,'ADR Raw Data'!AE$1,FALSE)</f>
        <v>7.0158581823631199</v>
      </c>
      <c r="AS41" s="50"/>
      <c r="AT41" s="64">
        <f>VLOOKUP($A41,'RevPAR Raw Data'!$B$6:$BE$43,'RevPAR Raw Data'!G$1,FALSE)</f>
        <v>63.560372452564998</v>
      </c>
      <c r="AU41" s="65">
        <f>VLOOKUP($A41,'RevPAR Raw Data'!$B$6:$BE$43,'RevPAR Raw Data'!H$1,FALSE)</f>
        <v>79.147758257202995</v>
      </c>
      <c r="AV41" s="65">
        <f>VLOOKUP($A41,'RevPAR Raw Data'!$B$6:$BE$43,'RevPAR Raw Data'!I$1,FALSE)</f>
        <v>80.504546732255704</v>
      </c>
      <c r="AW41" s="65">
        <f>VLOOKUP($A41,'RevPAR Raw Data'!$B$6:$BE$43,'RevPAR Raw Data'!J$1,FALSE)</f>
        <v>80.538531271960593</v>
      </c>
      <c r="AX41" s="65">
        <f>VLOOKUP($A41,'RevPAR Raw Data'!$B$6:$BE$43,'RevPAR Raw Data'!K$1,FALSE)</f>
        <v>84.418952916373797</v>
      </c>
      <c r="AY41" s="66">
        <f>VLOOKUP($A41,'RevPAR Raw Data'!$B$6:$BE$43,'RevPAR Raw Data'!L$1,FALSE)</f>
        <v>77.634032326071605</v>
      </c>
      <c r="AZ41" s="65">
        <f>VLOOKUP($A41,'RevPAR Raw Data'!$B$6:$BE$43,'RevPAR Raw Data'!N$1,FALSE)</f>
        <v>113.84528460997799</v>
      </c>
      <c r="BA41" s="65">
        <f>VLOOKUP($A41,'RevPAR Raw Data'!$B$6:$BE$43,'RevPAR Raw Data'!O$1,FALSE)</f>
        <v>126.74813773717401</v>
      </c>
      <c r="BB41" s="66">
        <f>VLOOKUP($A41,'RevPAR Raw Data'!$B$6:$BE$43,'RevPAR Raw Data'!P$1,FALSE)</f>
        <v>120.296711173576</v>
      </c>
      <c r="BC41" s="67">
        <f>VLOOKUP($A41,'RevPAR Raw Data'!$B$6:$BE$43,'RevPAR Raw Data'!R$1,FALSE)</f>
        <v>89.823369139644598</v>
      </c>
      <c r="BD41" s="63"/>
      <c r="BE41" s="59">
        <f>VLOOKUP($A41,'RevPAR Raw Data'!$B$6:$BE$43,'RevPAR Raw Data'!T$1,FALSE)</f>
        <v>-0.63576989819182494</v>
      </c>
      <c r="BF41" s="60">
        <f>VLOOKUP($A41,'RevPAR Raw Data'!$B$6:$BE$43,'RevPAR Raw Data'!U$1,FALSE)</f>
        <v>9.9187226060981004</v>
      </c>
      <c r="BG41" s="60">
        <f>VLOOKUP($A41,'RevPAR Raw Data'!$B$6:$BE$43,'RevPAR Raw Data'!V$1,FALSE)</f>
        <v>12.4019294059984</v>
      </c>
      <c r="BH41" s="60">
        <f>VLOOKUP($A41,'RevPAR Raw Data'!$B$6:$BE$43,'RevPAR Raw Data'!W$1,FALSE)</f>
        <v>18.158455760963999</v>
      </c>
      <c r="BI41" s="60">
        <f>VLOOKUP($A41,'RevPAR Raw Data'!$B$6:$BE$43,'RevPAR Raw Data'!X$1,FALSE)</f>
        <v>20.863214419468701</v>
      </c>
      <c r="BJ41" s="61">
        <f>VLOOKUP($A41,'RevPAR Raw Data'!$B$6:$BE$43,'RevPAR Raw Data'!Y$1,FALSE)</f>
        <v>12.316796112339</v>
      </c>
      <c r="BK41" s="60">
        <f>VLOOKUP($A41,'RevPAR Raw Data'!$B$6:$BE$43,'RevPAR Raw Data'!AA$1,FALSE)</f>
        <v>0.78263864165864205</v>
      </c>
      <c r="BL41" s="60">
        <f>VLOOKUP($A41,'RevPAR Raw Data'!$B$6:$BE$43,'RevPAR Raw Data'!AB$1,FALSE)</f>
        <v>6.0391272877683599</v>
      </c>
      <c r="BM41" s="61">
        <f>VLOOKUP($A41,'RevPAR Raw Data'!$B$6:$BE$43,'RevPAR Raw Data'!AC$1,FALSE)</f>
        <v>3.4851367654779799</v>
      </c>
      <c r="BN41" s="62">
        <f>VLOOKUP($A41,'RevPAR Raw Data'!$B$6:$BE$43,'RevPAR Raw Data'!AE$1,FALSE)</f>
        <v>8.7649854519264405</v>
      </c>
    </row>
    <row r="42" spans="1:66" x14ac:dyDescent="0.35">
      <c r="A42" s="81" t="s">
        <v>81</v>
      </c>
      <c r="B42" s="59">
        <f>VLOOKUP($A42,'Occupancy Raw Data'!$B$8:$BE$45,'Occupancy Raw Data'!G$3,FALSE)</f>
        <v>55.487493619193401</v>
      </c>
      <c r="C42" s="60">
        <f>VLOOKUP($A42,'Occupancy Raw Data'!$B$8:$BE$45,'Occupancy Raw Data'!H$3,FALSE)</f>
        <v>62.053679374546597</v>
      </c>
      <c r="D42" s="60">
        <f>VLOOKUP($A42,'Occupancy Raw Data'!$B$8:$BE$45,'Occupancy Raw Data'!I$3,FALSE)</f>
        <v>66.430240992987805</v>
      </c>
      <c r="E42" s="60">
        <f>VLOOKUP($A42,'Occupancy Raw Data'!$B$8:$BE$45,'Occupancy Raw Data'!J$3,FALSE)</f>
        <v>66.1051556916794</v>
      </c>
      <c r="F42" s="60">
        <f>VLOOKUP($A42,'Occupancy Raw Data'!$B$8:$BE$45,'Occupancy Raw Data'!K$3,FALSE)</f>
        <v>63.920904865532798</v>
      </c>
      <c r="G42" s="61">
        <f>VLOOKUP($A42,'Occupancy Raw Data'!$B$8:$BE$45,'Occupancy Raw Data'!L$3,FALSE)</f>
        <v>62.799494908787999</v>
      </c>
      <c r="H42" s="60">
        <f>VLOOKUP($A42,'Occupancy Raw Data'!$B$8:$BE$45,'Occupancy Raw Data'!N$3,FALSE)</f>
        <v>74.903952070067902</v>
      </c>
      <c r="I42" s="60">
        <f>VLOOKUP($A42,'Occupancy Raw Data'!$B$8:$BE$45,'Occupancy Raw Data'!O$3,FALSE)</f>
        <v>79.925310980360507</v>
      </c>
      <c r="J42" s="61">
        <f>VLOOKUP($A42,'Occupancy Raw Data'!$B$8:$BE$45,'Occupancy Raw Data'!P$3,FALSE)</f>
        <v>77.414631525214205</v>
      </c>
      <c r="K42" s="62">
        <f>VLOOKUP($A42,'Occupancy Raw Data'!$B$8:$BE$45,'Occupancy Raw Data'!R$3,FALSE)</f>
        <v>66.975248227766897</v>
      </c>
      <c r="L42" s="63"/>
      <c r="M42" s="59">
        <f>VLOOKUP($A42,'Occupancy Raw Data'!$B$8:$BE$45,'Occupancy Raw Data'!T$3,FALSE)</f>
        <v>2.6067592141847999</v>
      </c>
      <c r="N42" s="60">
        <f>VLOOKUP($A42,'Occupancy Raw Data'!$B$8:$BE$45,'Occupancy Raw Data'!U$3,FALSE)</f>
        <v>11.5463920431493</v>
      </c>
      <c r="O42" s="60">
        <f>VLOOKUP($A42,'Occupancy Raw Data'!$B$8:$BE$45,'Occupancy Raw Data'!V$3,FALSE)</f>
        <v>14.275649463987699</v>
      </c>
      <c r="P42" s="60">
        <f>VLOOKUP($A42,'Occupancy Raw Data'!$B$8:$BE$45,'Occupancy Raw Data'!W$3,FALSE)</f>
        <v>11.512222155338399</v>
      </c>
      <c r="Q42" s="60">
        <f>VLOOKUP($A42,'Occupancy Raw Data'!$B$8:$BE$45,'Occupancy Raw Data'!X$3,FALSE)</f>
        <v>4.9235942573020397</v>
      </c>
      <c r="R42" s="61">
        <f>VLOOKUP($A42,'Occupancy Raw Data'!$B$8:$BE$45,'Occupancy Raw Data'!Y$3,FALSE)</f>
        <v>9.0110815595303109</v>
      </c>
      <c r="S42" s="60">
        <f>VLOOKUP($A42,'Occupancy Raw Data'!$B$8:$BE$45,'Occupancy Raw Data'!AA$3,FALSE)</f>
        <v>-2.8066680178195602</v>
      </c>
      <c r="T42" s="60">
        <f>VLOOKUP($A42,'Occupancy Raw Data'!$B$8:$BE$45,'Occupancy Raw Data'!AB$3,FALSE)</f>
        <v>-2.10568561165671</v>
      </c>
      <c r="U42" s="61">
        <f>VLOOKUP($A42,'Occupancy Raw Data'!$B$8:$BE$45,'Occupancy Raw Data'!AC$3,FALSE)</f>
        <v>-2.4460680236200201</v>
      </c>
      <c r="V42" s="62">
        <f>VLOOKUP($A42,'Occupancy Raw Data'!$B$8:$BE$45,'Occupancy Raw Data'!AE$3,FALSE)</f>
        <v>4.9408685894371898</v>
      </c>
      <c r="W42" s="63"/>
      <c r="X42" s="64">
        <f>VLOOKUP($A42,'ADR Raw Data'!$B$6:$BE$43,'ADR Raw Data'!G$1,FALSE)</f>
        <v>105.366561274391</v>
      </c>
      <c r="Y42" s="65">
        <f>VLOOKUP($A42,'ADR Raw Data'!$B$6:$BE$43,'ADR Raw Data'!H$1,FALSE)</f>
        <v>107.677231675109</v>
      </c>
      <c r="Z42" s="65">
        <f>VLOOKUP($A42,'ADR Raw Data'!$B$6:$BE$43,'ADR Raw Data'!I$1,FALSE)</f>
        <v>111.32147375232501</v>
      </c>
      <c r="AA42" s="65">
        <f>VLOOKUP($A42,'ADR Raw Data'!$B$6:$BE$43,'ADR Raw Data'!J$1,FALSE)</f>
        <v>112.885342003657</v>
      </c>
      <c r="AB42" s="65">
        <f>VLOOKUP($A42,'ADR Raw Data'!$B$6:$BE$43,'ADR Raw Data'!K$1,FALSE)</f>
        <v>110.25575361465999</v>
      </c>
      <c r="AC42" s="66">
        <f>VLOOKUP($A42,'ADR Raw Data'!$B$6:$BE$43,'ADR Raw Data'!L$1,FALSE)</f>
        <v>109.66125709103</v>
      </c>
      <c r="AD42" s="65">
        <f>VLOOKUP($A42,'ADR Raw Data'!$B$6:$BE$43,'ADR Raw Data'!N$1,FALSE)</f>
        <v>140.435920731707</v>
      </c>
      <c r="AE42" s="65">
        <f>VLOOKUP($A42,'ADR Raw Data'!$B$6:$BE$43,'ADR Raw Data'!O$1,FALSE)</f>
        <v>150.48028706847199</v>
      </c>
      <c r="AF42" s="66">
        <f>VLOOKUP($A42,'ADR Raw Data'!$B$6:$BE$43,'ADR Raw Data'!P$1,FALSE)</f>
        <v>145.62098127678701</v>
      </c>
      <c r="AG42" s="67">
        <f>VLOOKUP($A42,'ADR Raw Data'!$B$6:$BE$43,'ADR Raw Data'!R$1,FALSE)</f>
        <v>121.536897170233</v>
      </c>
      <c r="AH42" s="63"/>
      <c r="AI42" s="59">
        <f>VLOOKUP($A42,'ADR Raw Data'!$B$6:$BE$43,'ADR Raw Data'!T$1,FALSE)</f>
        <v>2.9935993316807199</v>
      </c>
      <c r="AJ42" s="60">
        <f>VLOOKUP($A42,'ADR Raw Data'!$B$6:$BE$43,'ADR Raw Data'!U$1,FALSE)</f>
        <v>6.5206567052045603</v>
      </c>
      <c r="AK42" s="60">
        <f>VLOOKUP($A42,'ADR Raw Data'!$B$6:$BE$43,'ADR Raw Data'!V$1,FALSE)</f>
        <v>9.41177703772372</v>
      </c>
      <c r="AL42" s="60">
        <f>VLOOKUP($A42,'ADR Raw Data'!$B$6:$BE$43,'ADR Raw Data'!W$1,FALSE)</f>
        <v>7.5397450704228399</v>
      </c>
      <c r="AM42" s="60">
        <f>VLOOKUP($A42,'ADR Raw Data'!$B$6:$BE$43,'ADR Raw Data'!X$1,FALSE)</f>
        <v>3.7420998733711799</v>
      </c>
      <c r="AN42" s="61">
        <f>VLOOKUP($A42,'ADR Raw Data'!$B$6:$BE$43,'ADR Raw Data'!Y$1,FALSE)</f>
        <v>6.1113143937087901</v>
      </c>
      <c r="AO42" s="60">
        <f>VLOOKUP($A42,'ADR Raw Data'!$B$6:$BE$43,'ADR Raw Data'!AA$1,FALSE)</f>
        <v>-0.788878307194263</v>
      </c>
      <c r="AP42" s="60">
        <f>VLOOKUP($A42,'ADR Raw Data'!$B$6:$BE$43,'ADR Raw Data'!AB$1,FALSE)</f>
        <v>1.0968126399026501</v>
      </c>
      <c r="AQ42" s="61">
        <f>VLOOKUP($A42,'ADR Raw Data'!$B$6:$BE$43,'ADR Raw Data'!AC$1,FALSE)</f>
        <v>0.21721620294809901</v>
      </c>
      <c r="AR42" s="62">
        <f>VLOOKUP($A42,'ADR Raw Data'!$B$6:$BE$43,'ADR Raw Data'!AE$1,FALSE)</f>
        <v>2.7779193338289301</v>
      </c>
      <c r="AS42" s="50"/>
      <c r="AT42" s="64">
        <f>VLOOKUP($A42,'RevPAR Raw Data'!$B$6:$BE$43,'RevPAR Raw Data'!G$1,FALSE)</f>
        <v>58.465263963891303</v>
      </c>
      <c r="AU42" s="65">
        <f>VLOOKUP($A42,'RevPAR Raw Data'!$B$6:$BE$43,'RevPAR Raw Data'!H$1,FALSE)</f>
        <v>66.817684103060103</v>
      </c>
      <c r="AV42" s="65">
        <f>VLOOKUP($A42,'RevPAR Raw Data'!$B$6:$BE$43,'RevPAR Raw Data'!I$1,FALSE)</f>
        <v>73.951123290615499</v>
      </c>
      <c r="AW42" s="65">
        <f>VLOOKUP($A42,'RevPAR Raw Data'!$B$6:$BE$43,'RevPAR Raw Data'!J$1,FALSE)</f>
        <v>74.623031084602701</v>
      </c>
      <c r="AX42" s="65">
        <f>VLOOKUP($A42,'RevPAR Raw Data'!$B$6:$BE$43,'RevPAR Raw Data'!K$1,FALSE)</f>
        <v>70.476475376803407</v>
      </c>
      <c r="AY42" s="66">
        <f>VLOOKUP($A42,'RevPAR Raw Data'!$B$6:$BE$43,'RevPAR Raw Data'!L$1,FALSE)</f>
        <v>68.8667155637946</v>
      </c>
      <c r="AZ42" s="65">
        <f>VLOOKUP($A42,'RevPAR Raw Data'!$B$6:$BE$43,'RevPAR Raw Data'!N$1,FALSE)</f>
        <v>105.19205475403599</v>
      </c>
      <c r="BA42" s="65">
        <f>VLOOKUP($A42,'RevPAR Raw Data'!$B$6:$BE$43,'RevPAR Raw Data'!O$1,FALSE)</f>
        <v>120.271837403616</v>
      </c>
      <c r="BB42" s="66">
        <f>VLOOKUP($A42,'RevPAR Raw Data'!$B$6:$BE$43,'RevPAR Raw Data'!P$1,FALSE)</f>
        <v>112.731946078826</v>
      </c>
      <c r="BC42" s="67">
        <f>VLOOKUP($A42,'RevPAR Raw Data'!$B$6:$BE$43,'RevPAR Raw Data'!R$1,FALSE)</f>
        <v>81.399638568089401</v>
      </c>
      <c r="BD42" s="63"/>
      <c r="BE42" s="59">
        <f>VLOOKUP($A42,'RevPAR Raw Data'!$B$6:$BE$43,'RevPAR Raw Data'!T$1,FALSE)</f>
        <v>5.67839447227988</v>
      </c>
      <c r="BF42" s="60">
        <f>VLOOKUP($A42,'RevPAR Raw Data'!$B$6:$BE$43,'RevPAR Raw Data'!U$1,FALSE)</f>
        <v>18.819949335324701</v>
      </c>
      <c r="BG42" s="60">
        <f>VLOOKUP($A42,'RevPAR Raw Data'!$B$6:$BE$43,'RevPAR Raw Data'!V$1,FALSE)</f>
        <v>25.031018799948999</v>
      </c>
      <c r="BH42" s="60">
        <f>VLOOKUP($A42,'RevPAR Raw Data'!$B$6:$BE$43,'RevPAR Raw Data'!W$1,FALSE)</f>
        <v>19.919959428214501</v>
      </c>
      <c r="BI42" s="60">
        <f>VLOOKUP($A42,'RevPAR Raw Data'!$B$6:$BE$43,'RevPAR Raw Data'!X$1,FALSE)</f>
        <v>8.8499399451410401</v>
      </c>
      <c r="BJ42" s="61">
        <f>VLOOKUP($A42,'RevPAR Raw Data'!$B$6:$BE$43,'RevPAR Raw Data'!Y$1,FALSE)</f>
        <v>15.6730914776155</v>
      </c>
      <c r="BK42" s="60">
        <f>VLOOKUP($A42,'RevPAR Raw Data'!$B$6:$BE$43,'RevPAR Raw Data'!AA$1,FALSE)</f>
        <v>-3.5734051298662899</v>
      </c>
      <c r="BL42" s="60">
        <f>VLOOKUP($A42,'RevPAR Raw Data'!$B$6:$BE$43,'RevPAR Raw Data'!AB$1,FALSE)</f>
        <v>-1.0319683976993099</v>
      </c>
      <c r="BM42" s="61">
        <f>VLOOKUP($A42,'RevPAR Raw Data'!$B$6:$BE$43,'RevPAR Raw Data'!AC$1,FALSE)</f>
        <v>-2.2341650767543499</v>
      </c>
      <c r="BN42" s="62">
        <f>VLOOKUP($A42,'RevPAR Raw Data'!$B$6:$BE$43,'RevPAR Raw Data'!AE$1,FALSE)</f>
        <v>7.8560412670711797</v>
      </c>
    </row>
    <row r="43" spans="1:66" x14ac:dyDescent="0.35">
      <c r="A43" s="82" t="s">
        <v>82</v>
      </c>
      <c r="B43" s="59">
        <f>VLOOKUP($A43,'Occupancy Raw Data'!$B$8:$BE$45,'Occupancy Raw Data'!G$3,FALSE)</f>
        <v>62.830532496456698</v>
      </c>
      <c r="C43" s="60">
        <f>VLOOKUP($A43,'Occupancy Raw Data'!$B$8:$BE$45,'Occupancy Raw Data'!H$3,FALSE)</f>
        <v>79.090909090908994</v>
      </c>
      <c r="D43" s="60">
        <f>VLOOKUP($A43,'Occupancy Raw Data'!$B$8:$BE$45,'Occupancy Raw Data'!I$3,FALSE)</f>
        <v>85.231828305324896</v>
      </c>
      <c r="E43" s="60">
        <f>VLOOKUP($A43,'Occupancy Raw Data'!$B$8:$BE$45,'Occupancy Raw Data'!J$3,FALSE)</f>
        <v>83.456165215630605</v>
      </c>
      <c r="F43" s="60">
        <f>VLOOKUP($A43,'Occupancy Raw Data'!$B$8:$BE$45,'Occupancy Raw Data'!K$3,FALSE)</f>
        <v>73.897550111358498</v>
      </c>
      <c r="G43" s="61">
        <f>VLOOKUP($A43,'Occupancy Raw Data'!$B$8:$BE$45,'Occupancy Raw Data'!L$3,FALSE)</f>
        <v>76.901397043936001</v>
      </c>
      <c r="H43" s="60">
        <f>VLOOKUP($A43,'Occupancy Raw Data'!$B$8:$BE$45,'Occupancy Raw Data'!N$3,FALSE)</f>
        <v>73.201052844705401</v>
      </c>
      <c r="I43" s="60">
        <f>VLOOKUP($A43,'Occupancy Raw Data'!$B$8:$BE$45,'Occupancy Raw Data'!O$3,FALSE)</f>
        <v>75.646892083417598</v>
      </c>
      <c r="J43" s="61">
        <f>VLOOKUP($A43,'Occupancy Raw Data'!$B$8:$BE$45,'Occupancy Raw Data'!P$3,FALSE)</f>
        <v>74.423972464061507</v>
      </c>
      <c r="K43" s="62">
        <f>VLOOKUP($A43,'Occupancy Raw Data'!$B$8:$BE$45,'Occupancy Raw Data'!R$3,FALSE)</f>
        <v>76.193561449686101</v>
      </c>
      <c r="L43" s="63"/>
      <c r="M43" s="59">
        <f>VLOOKUP($A43,'Occupancy Raw Data'!$B$8:$BE$45,'Occupancy Raw Data'!T$3,FALSE)</f>
        <v>21.829456631931802</v>
      </c>
      <c r="N43" s="60">
        <f>VLOOKUP($A43,'Occupancy Raw Data'!$B$8:$BE$45,'Occupancy Raw Data'!U$3,FALSE)</f>
        <v>38.425106852999001</v>
      </c>
      <c r="O43" s="60">
        <f>VLOOKUP($A43,'Occupancy Raw Data'!$B$8:$BE$45,'Occupancy Raw Data'!V$3,FALSE)</f>
        <v>41.844691289589903</v>
      </c>
      <c r="P43" s="60">
        <f>VLOOKUP($A43,'Occupancy Raw Data'!$B$8:$BE$45,'Occupancy Raw Data'!W$3,FALSE)</f>
        <v>36.570879604899602</v>
      </c>
      <c r="Q43" s="60">
        <f>VLOOKUP($A43,'Occupancy Raw Data'!$B$8:$BE$45,'Occupancy Raw Data'!X$3,FALSE)</f>
        <v>27.974580892922098</v>
      </c>
      <c r="R43" s="61">
        <f>VLOOKUP($A43,'Occupancy Raw Data'!$B$8:$BE$45,'Occupancy Raw Data'!Y$3,FALSE)</f>
        <v>33.672211457349199</v>
      </c>
      <c r="S43" s="60">
        <f>VLOOKUP($A43,'Occupancy Raw Data'!$B$8:$BE$45,'Occupancy Raw Data'!AA$3,FALSE)</f>
        <v>11.444190890032299</v>
      </c>
      <c r="T43" s="60">
        <f>VLOOKUP($A43,'Occupancy Raw Data'!$B$8:$BE$45,'Occupancy Raw Data'!AB$3,FALSE)</f>
        <v>10.989123638096601</v>
      </c>
      <c r="U43" s="61">
        <f>VLOOKUP($A43,'Occupancy Raw Data'!$B$8:$BE$45,'Occupancy Raw Data'!AC$3,FALSE)</f>
        <v>11.2124531172357</v>
      </c>
      <c r="V43" s="62">
        <f>VLOOKUP($A43,'Occupancy Raw Data'!$B$8:$BE$45,'Occupancy Raw Data'!AE$3,FALSE)</f>
        <v>26.540282828667699</v>
      </c>
      <c r="W43" s="63"/>
      <c r="X43" s="64">
        <f>VLOOKUP($A43,'ADR Raw Data'!$B$6:$BE$43,'ADR Raw Data'!G$1,FALSE)</f>
        <v>145.62054556586699</v>
      </c>
      <c r="Y43" s="65">
        <f>VLOOKUP($A43,'ADR Raw Data'!$B$6:$BE$43,'ADR Raw Data'!H$1,FALSE)</f>
        <v>164.500138494227</v>
      </c>
      <c r="Z43" s="65">
        <f>VLOOKUP($A43,'ADR Raw Data'!$B$6:$BE$43,'ADR Raw Data'!I$1,FALSE)</f>
        <v>172.180615260357</v>
      </c>
      <c r="AA43" s="65">
        <f>VLOOKUP($A43,'ADR Raw Data'!$B$6:$BE$43,'ADR Raw Data'!J$1,FALSE)</f>
        <v>169.93446420340101</v>
      </c>
      <c r="AB43" s="65">
        <f>VLOOKUP($A43,'ADR Raw Data'!$B$6:$BE$43,'ADR Raw Data'!K$1,FALSE)</f>
        <v>150.56374020494201</v>
      </c>
      <c r="AC43" s="66">
        <f>VLOOKUP($A43,'ADR Raw Data'!$B$6:$BE$43,'ADR Raw Data'!L$1,FALSE)</f>
        <v>161.61870447795701</v>
      </c>
      <c r="AD43" s="65">
        <f>VLOOKUP($A43,'ADR Raw Data'!$B$6:$BE$43,'ADR Raw Data'!N$1,FALSE)</f>
        <v>133.36007551031599</v>
      </c>
      <c r="AE43" s="65">
        <f>VLOOKUP($A43,'ADR Raw Data'!$B$6:$BE$43,'ADR Raw Data'!O$1,FALSE)</f>
        <v>130.808518815909</v>
      </c>
      <c r="AF43" s="66">
        <f>VLOOKUP($A43,'ADR Raw Data'!$B$6:$BE$43,'ADR Raw Data'!P$1,FALSE)</f>
        <v>132.06333383209</v>
      </c>
      <c r="AG43" s="67">
        <f>VLOOKUP($A43,'ADR Raw Data'!$B$6:$BE$43,'ADR Raw Data'!R$1,FALSE)</f>
        <v>153.37043314200599</v>
      </c>
      <c r="AH43" s="63"/>
      <c r="AI43" s="59">
        <f>VLOOKUP($A43,'ADR Raw Data'!$B$6:$BE$43,'ADR Raw Data'!T$1,FALSE)</f>
        <v>26.337763979025201</v>
      </c>
      <c r="AJ43" s="60">
        <f>VLOOKUP($A43,'ADR Raw Data'!$B$6:$BE$43,'ADR Raw Data'!U$1,FALSE)</f>
        <v>32.382111767092603</v>
      </c>
      <c r="AK43" s="60">
        <f>VLOOKUP($A43,'ADR Raw Data'!$B$6:$BE$43,'ADR Raw Data'!V$1,FALSE)</f>
        <v>34.856378879131498</v>
      </c>
      <c r="AL43" s="60">
        <f>VLOOKUP($A43,'ADR Raw Data'!$B$6:$BE$43,'ADR Raw Data'!W$1,FALSE)</f>
        <v>35.182571105161102</v>
      </c>
      <c r="AM43" s="60">
        <f>VLOOKUP($A43,'ADR Raw Data'!$B$6:$BE$43,'ADR Raw Data'!X$1,FALSE)</f>
        <v>30.743374882377299</v>
      </c>
      <c r="AN43" s="61">
        <f>VLOOKUP($A43,'ADR Raw Data'!$B$6:$BE$43,'ADR Raw Data'!Y$1,FALSE)</f>
        <v>32.646482183626802</v>
      </c>
      <c r="AO43" s="60">
        <f>VLOOKUP($A43,'ADR Raw Data'!$B$6:$BE$43,'ADR Raw Data'!AA$1,FALSE)</f>
        <v>19.109151389842602</v>
      </c>
      <c r="AP43" s="60">
        <f>VLOOKUP($A43,'ADR Raw Data'!$B$6:$BE$43,'ADR Raw Data'!AB$1,FALSE)</f>
        <v>16.581755834686099</v>
      </c>
      <c r="AQ43" s="61">
        <f>VLOOKUP($A43,'ADR Raw Data'!$B$6:$BE$43,'ADR Raw Data'!AC$1,FALSE)</f>
        <v>17.823087243637801</v>
      </c>
      <c r="AR43" s="62">
        <f>VLOOKUP($A43,'ADR Raw Data'!$B$6:$BE$43,'ADR Raw Data'!AE$1,FALSE)</f>
        <v>29.160708019444598</v>
      </c>
      <c r="AS43" s="50"/>
      <c r="AT43" s="64">
        <f>VLOOKUP($A43,'RevPAR Raw Data'!$B$6:$BE$43,'RevPAR Raw Data'!G$1,FALSE)</f>
        <v>91.494164203279993</v>
      </c>
      <c r="AU43" s="65">
        <f>VLOOKUP($A43,'RevPAR Raw Data'!$B$6:$BE$43,'RevPAR Raw Data'!H$1,FALSE)</f>
        <v>130.10465499088801</v>
      </c>
      <c r="AV43" s="65">
        <f>VLOOKUP($A43,'RevPAR Raw Data'!$B$6:$BE$43,'RevPAR Raw Data'!I$1,FALSE)</f>
        <v>146.75268637375899</v>
      </c>
      <c r="AW43" s="65">
        <f>VLOOKUP($A43,'RevPAR Raw Data'!$B$6:$BE$43,'RevPAR Raw Data'!J$1,FALSE)</f>
        <v>141.82078720388699</v>
      </c>
      <c r="AX43" s="65">
        <f>VLOOKUP($A43,'RevPAR Raw Data'!$B$6:$BE$43,'RevPAR Raw Data'!K$1,FALSE)</f>
        <v>111.262915367483</v>
      </c>
      <c r="AY43" s="66">
        <f>VLOOKUP($A43,'RevPAR Raw Data'!$B$6:$BE$43,'RevPAR Raw Data'!L$1,FALSE)</f>
        <v>124.287041627859</v>
      </c>
      <c r="AZ43" s="65">
        <f>VLOOKUP($A43,'RevPAR Raw Data'!$B$6:$BE$43,'RevPAR Raw Data'!N$1,FALSE)</f>
        <v>97.620979348046106</v>
      </c>
      <c r="BA43" s="65">
        <f>VLOOKUP($A43,'RevPAR Raw Data'!$B$6:$BE$43,'RevPAR Raw Data'!O$1,FALSE)</f>
        <v>98.952579064587894</v>
      </c>
      <c r="BB43" s="66">
        <f>VLOOKUP($A43,'RevPAR Raw Data'!$B$6:$BE$43,'RevPAR Raw Data'!P$1,FALSE)</f>
        <v>98.286779206316993</v>
      </c>
      <c r="BC43" s="67">
        <f>VLOOKUP($A43,'RevPAR Raw Data'!$B$6:$BE$43,'RevPAR Raw Data'!R$1,FALSE)</f>
        <v>116.858395221704</v>
      </c>
      <c r="BD43" s="63"/>
      <c r="BE43" s="59">
        <f>VLOOKUP($A43,'RevPAR Raw Data'!$B$6:$BE$43,'RevPAR Raw Data'!T$1,FALSE)</f>
        <v>53.916611376578899</v>
      </c>
      <c r="BF43" s="60">
        <f>VLOOKUP($A43,'RevPAR Raw Data'!$B$6:$BE$43,'RevPAR Raw Data'!U$1,FALSE)</f>
        <v>83.250079667854607</v>
      </c>
      <c r="BG43" s="60">
        <f>VLOOKUP($A43,'RevPAR Raw Data'!$B$6:$BE$43,'RevPAR Raw Data'!V$1,FALSE)</f>
        <v>91.286614305423896</v>
      </c>
      <c r="BH43" s="60">
        <f>VLOOKUP($A43,'RevPAR Raw Data'!$B$6:$BE$43,'RevPAR Raw Data'!W$1,FALSE)</f>
        <v>84.620026430837498</v>
      </c>
      <c r="BI43" s="60">
        <f>VLOOKUP($A43,'RevPAR Raw Data'!$B$6:$BE$43,'RevPAR Raw Data'!X$1,FALSE)</f>
        <v>67.318286050984497</v>
      </c>
      <c r="BJ43" s="61">
        <f>VLOOKUP($A43,'RevPAR Raw Data'!$B$6:$BE$43,'RevPAR Raw Data'!Y$1,FALSE)</f>
        <v>77.3114861552326</v>
      </c>
      <c r="BK43" s="60">
        <f>VLOOKUP($A43,'RevPAR Raw Data'!$B$6:$BE$43,'RevPAR Raw Data'!AA$1,FALSE)</f>
        <v>32.740230042393797</v>
      </c>
      <c r="BL43" s="60">
        <f>VLOOKUP($A43,'RevPAR Raw Data'!$B$6:$BE$43,'RevPAR Raw Data'!AB$1,FALSE)</f>
        <v>29.3930691228237</v>
      </c>
      <c r="BM43" s="61">
        <f>VLOOKUP($A43,'RevPAR Raw Data'!$B$6:$BE$43,'RevPAR Raw Data'!AC$1,FALSE)</f>
        <v>31.033945662110401</v>
      </c>
      <c r="BN43" s="62">
        <f>VLOOKUP($A43,'RevPAR Raw Data'!$B$6:$BE$43,'RevPAR Raw Data'!AE$1,FALSE)</f>
        <v>63.440325231315001</v>
      </c>
    </row>
    <row r="44" spans="1:66" x14ac:dyDescent="0.35">
      <c r="A44" s="81" t="s">
        <v>83</v>
      </c>
      <c r="B44" s="59">
        <f>VLOOKUP($A44,'Occupancy Raw Data'!$B$8:$BE$45,'Occupancy Raw Data'!G$3,FALSE)</f>
        <v>49.683072334079</v>
      </c>
      <c r="C44" s="60">
        <f>VLOOKUP($A44,'Occupancy Raw Data'!$B$8:$BE$45,'Occupancy Raw Data'!H$3,FALSE)</f>
        <v>58.603653989560001</v>
      </c>
      <c r="D44" s="60">
        <f>VLOOKUP($A44,'Occupancy Raw Data'!$B$8:$BE$45,'Occupancy Raw Data'!I$3,FALSE)</f>
        <v>62.043251304996197</v>
      </c>
      <c r="E44" s="60">
        <f>VLOOKUP($A44,'Occupancy Raw Data'!$B$8:$BE$45,'Occupancy Raw Data'!J$3,FALSE)</f>
        <v>64.084638329604701</v>
      </c>
      <c r="F44" s="60">
        <f>VLOOKUP($A44,'Occupancy Raw Data'!$B$8:$BE$45,'Occupancy Raw Data'!K$3,FALSE)</f>
        <v>66.517524235644998</v>
      </c>
      <c r="G44" s="61">
        <f>VLOOKUP($A44,'Occupancy Raw Data'!$B$8:$BE$45,'Occupancy Raw Data'!L$3,FALSE)</f>
        <v>60.186428038777002</v>
      </c>
      <c r="H44" s="60">
        <f>VLOOKUP($A44,'Occupancy Raw Data'!$B$8:$BE$45,'Occupancy Raw Data'!N$3,FALSE)</f>
        <v>79.828486204325102</v>
      </c>
      <c r="I44" s="60">
        <f>VLOOKUP($A44,'Occupancy Raw Data'!$B$8:$BE$45,'Occupancy Raw Data'!O$3,FALSE)</f>
        <v>83.268083519761305</v>
      </c>
      <c r="J44" s="61">
        <f>VLOOKUP($A44,'Occupancy Raw Data'!$B$8:$BE$45,'Occupancy Raw Data'!P$3,FALSE)</f>
        <v>81.548284862043204</v>
      </c>
      <c r="K44" s="62">
        <f>VLOOKUP($A44,'Occupancy Raw Data'!$B$8:$BE$45,'Occupancy Raw Data'!R$3,FALSE)</f>
        <v>66.289815702567296</v>
      </c>
      <c r="L44" s="63"/>
      <c r="M44" s="59">
        <f>VLOOKUP($A44,'Occupancy Raw Data'!$B$8:$BE$45,'Occupancy Raw Data'!T$3,FALSE)</f>
        <v>-3.3177286160134698</v>
      </c>
      <c r="N44" s="60">
        <f>VLOOKUP($A44,'Occupancy Raw Data'!$B$8:$BE$45,'Occupancy Raw Data'!U$3,FALSE)</f>
        <v>3.6996808151061402</v>
      </c>
      <c r="O44" s="60">
        <f>VLOOKUP($A44,'Occupancy Raw Data'!$B$8:$BE$45,'Occupancy Raw Data'!V$3,FALSE)</f>
        <v>6.8373876588512896</v>
      </c>
      <c r="P44" s="60">
        <f>VLOOKUP($A44,'Occupancy Raw Data'!$B$8:$BE$45,'Occupancy Raw Data'!W$3,FALSE)</f>
        <v>5.07773473103562</v>
      </c>
      <c r="Q44" s="60">
        <f>VLOOKUP($A44,'Occupancy Raw Data'!$B$8:$BE$45,'Occupancy Raw Data'!X$3,FALSE)</f>
        <v>4.1669458479402</v>
      </c>
      <c r="R44" s="61">
        <f>VLOOKUP($A44,'Occupancy Raw Data'!$B$8:$BE$45,'Occupancy Raw Data'!Y$3,FALSE)</f>
        <v>3.4778470830142001</v>
      </c>
      <c r="S44" s="60">
        <f>VLOOKUP($A44,'Occupancy Raw Data'!$B$8:$BE$45,'Occupancy Raw Data'!AA$3,FALSE)</f>
        <v>-3.5845901651955598</v>
      </c>
      <c r="T44" s="60">
        <f>VLOOKUP($A44,'Occupancy Raw Data'!$B$8:$BE$45,'Occupancy Raw Data'!AB$3,FALSE)</f>
        <v>-0.44616188352206199</v>
      </c>
      <c r="U44" s="61">
        <f>VLOOKUP($A44,'Occupancy Raw Data'!$B$8:$BE$45,'Occupancy Raw Data'!AC$3,FALSE)</f>
        <v>-2.0074104703444098</v>
      </c>
      <c r="V44" s="62">
        <f>VLOOKUP($A44,'Occupancy Raw Data'!$B$8:$BE$45,'Occupancy Raw Data'!AE$3,FALSE)</f>
        <v>1.48125387355531</v>
      </c>
      <c r="W44" s="63"/>
      <c r="X44" s="64">
        <f>VLOOKUP($A44,'ADR Raw Data'!$B$6:$BE$43,'ADR Raw Data'!G$1,FALSE)</f>
        <v>93.745157598499006</v>
      </c>
      <c r="Y44" s="65">
        <f>VLOOKUP($A44,'ADR Raw Data'!$B$6:$BE$43,'ADR Raw Data'!H$1,FALSE)</f>
        <v>94.9293876252584</v>
      </c>
      <c r="Z44" s="65">
        <f>VLOOKUP($A44,'ADR Raw Data'!$B$6:$BE$43,'ADR Raw Data'!I$1,FALSE)</f>
        <v>95.184379507211503</v>
      </c>
      <c r="AA44" s="65">
        <f>VLOOKUP($A44,'ADR Raw Data'!$B$6:$BE$43,'ADR Raw Data'!J$1,FALSE)</f>
        <v>97.098651636363599</v>
      </c>
      <c r="AB44" s="65">
        <f>VLOOKUP($A44,'ADR Raw Data'!$B$6:$BE$43,'ADR Raw Data'!K$1,FALSE)</f>
        <v>102.098483744394</v>
      </c>
      <c r="AC44" s="66">
        <f>VLOOKUP($A44,'ADR Raw Data'!$B$6:$BE$43,'ADR Raw Data'!L$1,FALSE)</f>
        <v>96.833043922686102</v>
      </c>
      <c r="AD44" s="65">
        <f>VLOOKUP($A44,'ADR Raw Data'!$B$6:$BE$43,'ADR Raw Data'!N$1,FALSE)</f>
        <v>127.027058617468</v>
      </c>
      <c r="AE44" s="65">
        <f>VLOOKUP($A44,'ADR Raw Data'!$B$6:$BE$43,'ADR Raw Data'!O$1,FALSE)</f>
        <v>131.053698645471</v>
      </c>
      <c r="AF44" s="66">
        <f>VLOOKUP($A44,'ADR Raw Data'!$B$6:$BE$43,'ADR Raw Data'!P$1,FALSE)</f>
        <v>129.082838200834</v>
      </c>
      <c r="AG44" s="67">
        <f>VLOOKUP($A44,'ADR Raw Data'!$B$6:$BE$43,'ADR Raw Data'!R$1,FALSE)</f>
        <v>108.16818484964099</v>
      </c>
      <c r="AH44" s="63"/>
      <c r="AI44" s="59">
        <f>VLOOKUP($A44,'ADR Raw Data'!$B$6:$BE$43,'ADR Raw Data'!T$1,FALSE)</f>
        <v>2.9876671715807301</v>
      </c>
      <c r="AJ44" s="60">
        <f>VLOOKUP($A44,'ADR Raw Data'!$B$6:$BE$43,'ADR Raw Data'!U$1,FALSE)</f>
        <v>4.0456702926748704</v>
      </c>
      <c r="AK44" s="60">
        <f>VLOOKUP($A44,'ADR Raw Data'!$B$6:$BE$43,'ADR Raw Data'!V$1,FALSE)</f>
        <v>3.63341193692741</v>
      </c>
      <c r="AL44" s="60">
        <f>VLOOKUP($A44,'ADR Raw Data'!$B$6:$BE$43,'ADR Raw Data'!W$1,FALSE)</f>
        <v>5.83942355097434</v>
      </c>
      <c r="AM44" s="60">
        <f>VLOOKUP($A44,'ADR Raw Data'!$B$6:$BE$43,'ADR Raw Data'!X$1,FALSE)</f>
        <v>7.4693710310297998</v>
      </c>
      <c r="AN44" s="61">
        <f>VLOOKUP($A44,'ADR Raw Data'!$B$6:$BE$43,'ADR Raw Data'!Y$1,FALSE)</f>
        <v>4.9631608347957998</v>
      </c>
      <c r="AO44" s="60">
        <f>VLOOKUP($A44,'ADR Raw Data'!$B$6:$BE$43,'ADR Raw Data'!AA$1,FALSE)</f>
        <v>6.6823765189108197</v>
      </c>
      <c r="AP44" s="60">
        <f>VLOOKUP($A44,'ADR Raw Data'!$B$6:$BE$43,'ADR Raw Data'!AB$1,FALSE)</f>
        <v>8.3066351640449394</v>
      </c>
      <c r="AQ44" s="61">
        <f>VLOOKUP($A44,'ADR Raw Data'!$B$6:$BE$43,'ADR Raw Data'!AC$1,FALSE)</f>
        <v>7.5320211522351403</v>
      </c>
      <c r="AR44" s="62">
        <f>VLOOKUP($A44,'ADR Raw Data'!$B$6:$BE$43,'ADR Raw Data'!AE$1,FALSE)</f>
        <v>5.6654230029839496</v>
      </c>
      <c r="AS44" s="50"/>
      <c r="AT44" s="64">
        <f>VLOOKUP($A44,'RevPAR Raw Data'!$B$6:$BE$43,'RevPAR Raw Data'!G$1,FALSE)</f>
        <v>46.575474459358603</v>
      </c>
      <c r="AU44" s="65">
        <f>VLOOKUP($A44,'RevPAR Raw Data'!$B$6:$BE$43,'RevPAR Raw Data'!H$1,FALSE)</f>
        <v>55.6320898583146</v>
      </c>
      <c r="AV44" s="65">
        <f>VLOOKUP($A44,'RevPAR Raw Data'!$B$6:$BE$43,'RevPAR Raw Data'!I$1,FALSE)</f>
        <v>59.055483780760603</v>
      </c>
      <c r="AW44" s="65">
        <f>VLOOKUP($A44,'RevPAR Raw Data'!$B$6:$BE$43,'RevPAR Raw Data'!J$1,FALSE)</f>
        <v>62.225319724086503</v>
      </c>
      <c r="AX44" s="65">
        <f>VLOOKUP($A44,'RevPAR Raw Data'!$B$6:$BE$43,'RevPAR Raw Data'!K$1,FALSE)</f>
        <v>67.913383668903805</v>
      </c>
      <c r="AY44" s="66">
        <f>VLOOKUP($A44,'RevPAR Raw Data'!$B$6:$BE$43,'RevPAR Raw Data'!L$1,FALSE)</f>
        <v>58.280350298284802</v>
      </c>
      <c r="AZ44" s="65">
        <f>VLOOKUP($A44,'RevPAR Raw Data'!$B$6:$BE$43,'RevPAR Raw Data'!N$1,FALSE)</f>
        <v>101.40377796420501</v>
      </c>
      <c r="BA44" s="65">
        <f>VLOOKUP($A44,'RevPAR Raw Data'!$B$6:$BE$43,'RevPAR Raw Data'!O$1,FALSE)</f>
        <v>109.12590324384701</v>
      </c>
      <c r="BB44" s="66">
        <f>VLOOKUP($A44,'RevPAR Raw Data'!$B$6:$BE$43,'RevPAR Raw Data'!P$1,FALSE)</f>
        <v>105.26484060402601</v>
      </c>
      <c r="BC44" s="67">
        <f>VLOOKUP($A44,'RevPAR Raw Data'!$B$6:$BE$43,'RevPAR Raw Data'!R$1,FALSE)</f>
        <v>71.704490385639701</v>
      </c>
      <c r="BD44" s="63"/>
      <c r="BE44" s="59">
        <f>VLOOKUP($A44,'RevPAR Raw Data'!$B$6:$BE$43,'RevPAR Raw Data'!T$1,FALSE)</f>
        <v>-0.42918413313551401</v>
      </c>
      <c r="BF44" s="60">
        <f>VLOOKUP($A44,'RevPAR Raw Data'!$B$6:$BE$43,'RevPAR Raw Data'!U$1,FALSE)</f>
        <v>7.8950279954415503</v>
      </c>
      <c r="BG44" s="60">
        <f>VLOOKUP($A44,'RevPAR Raw Data'!$B$6:$BE$43,'RevPAR Raw Data'!V$1,FALSE)</f>
        <v>10.719230055149399</v>
      </c>
      <c r="BH44" s="60">
        <f>VLOOKUP($A44,'RevPAR Raw Data'!$B$6:$BE$43,'RevPAR Raw Data'!W$1,FALSE)</f>
        <v>11.21366871975</v>
      </c>
      <c r="BI44" s="60">
        <f>VLOOKUP($A44,'RevPAR Raw Data'!$B$6:$BE$43,'RevPAR Raw Data'!X$1,FALSE)</f>
        <v>11.9475615250147</v>
      </c>
      <c r="BJ44" s="61">
        <f>VLOOKUP($A44,'RevPAR Raw Data'!$B$6:$BE$43,'RevPAR Raw Data'!Y$1,FALSE)</f>
        <v>8.6136190621282598</v>
      </c>
      <c r="BK44" s="60">
        <f>VLOOKUP($A44,'RevPAR Raw Data'!$B$6:$BE$43,'RevPAR Raw Data'!AA$1,FALSE)</f>
        <v>2.8582505422170401</v>
      </c>
      <c r="BL44" s="60">
        <f>VLOOKUP($A44,'RevPAR Raw Data'!$B$6:$BE$43,'RevPAR Raw Data'!AB$1,FALSE)</f>
        <v>7.82341224061767</v>
      </c>
      <c r="BM44" s="61">
        <f>VLOOKUP($A44,'RevPAR Raw Data'!$B$6:$BE$43,'RevPAR Raw Data'!AC$1,FALSE)</f>
        <v>5.3734121006522102</v>
      </c>
      <c r="BN44" s="62">
        <f>VLOOKUP($A44,'RevPAR Raw Data'!$B$6:$BE$43,'RevPAR Raw Data'!AE$1,FALSE)</f>
        <v>7.2305961742242504</v>
      </c>
    </row>
    <row r="45" spans="1:66" x14ac:dyDescent="0.35">
      <c r="A45" s="83" t="s">
        <v>84</v>
      </c>
      <c r="B45" s="59">
        <f>VLOOKUP($A45,'Occupancy Raw Data'!$B$8:$BE$45,'Occupancy Raw Data'!G$3,FALSE)</f>
        <v>46.134411318847903</v>
      </c>
      <c r="C45" s="60">
        <f>VLOOKUP($A45,'Occupancy Raw Data'!$B$8:$BE$45,'Occupancy Raw Data'!H$3,FALSE)</f>
        <v>61.975745325922098</v>
      </c>
      <c r="D45" s="60">
        <f>VLOOKUP($A45,'Occupancy Raw Data'!$B$8:$BE$45,'Occupancy Raw Data'!I$3,FALSE)</f>
        <v>63.491662455785701</v>
      </c>
      <c r="E45" s="60">
        <f>VLOOKUP($A45,'Occupancy Raw Data'!$B$8:$BE$45,'Occupancy Raw Data'!J$3,FALSE)</f>
        <v>64.881253158160604</v>
      </c>
      <c r="F45" s="60">
        <f>VLOOKUP($A45,'Occupancy Raw Data'!$B$8:$BE$45,'Occupancy Raw Data'!K$3,FALSE)</f>
        <v>62.1273370389085</v>
      </c>
      <c r="G45" s="61">
        <f>VLOOKUP($A45,'Occupancy Raw Data'!$B$8:$BE$45,'Occupancy Raw Data'!L$3,FALSE)</f>
        <v>59.722081859524998</v>
      </c>
      <c r="H45" s="60">
        <f>VLOOKUP($A45,'Occupancy Raw Data'!$B$8:$BE$45,'Occupancy Raw Data'!N$3,FALSE)</f>
        <v>67.433046993431006</v>
      </c>
      <c r="I45" s="60">
        <f>VLOOKUP($A45,'Occupancy Raw Data'!$B$8:$BE$45,'Occupancy Raw Data'!O$3,FALSE)</f>
        <v>71.121778676098998</v>
      </c>
      <c r="J45" s="61">
        <f>VLOOKUP($A45,'Occupancy Raw Data'!$B$8:$BE$45,'Occupancy Raw Data'!P$3,FALSE)</f>
        <v>69.277412834765002</v>
      </c>
      <c r="K45" s="62">
        <f>VLOOKUP($A45,'Occupancy Raw Data'!$B$8:$BE$45,'Occupancy Raw Data'!R$3,FALSE)</f>
        <v>62.452176423879301</v>
      </c>
      <c r="L45" s="63"/>
      <c r="M45" s="59">
        <f>VLOOKUP($A45,'Occupancy Raw Data'!$B$8:$BE$45,'Occupancy Raw Data'!T$3,FALSE)</f>
        <v>-7.3332651388539496</v>
      </c>
      <c r="N45" s="60">
        <f>VLOOKUP($A45,'Occupancy Raw Data'!$B$8:$BE$45,'Occupancy Raw Data'!U$3,FALSE)</f>
        <v>5.8050779410633497</v>
      </c>
      <c r="O45" s="60">
        <f>VLOOKUP($A45,'Occupancy Raw Data'!$B$8:$BE$45,'Occupancy Raw Data'!V$3,FALSE)</f>
        <v>5.1730090637890296</v>
      </c>
      <c r="P45" s="60">
        <f>VLOOKUP($A45,'Occupancy Raw Data'!$B$8:$BE$45,'Occupancy Raw Data'!W$3,FALSE)</f>
        <v>0.61295779598831202</v>
      </c>
      <c r="Q45" s="60">
        <f>VLOOKUP($A45,'Occupancy Raw Data'!$B$8:$BE$45,'Occupancy Raw Data'!X$3,FALSE)</f>
        <v>-4.8870350591496798</v>
      </c>
      <c r="R45" s="61">
        <f>VLOOKUP($A45,'Occupancy Raw Data'!$B$8:$BE$45,'Occupancy Raw Data'!Y$3,FALSE)</f>
        <v>2.5265285497726098E-2</v>
      </c>
      <c r="S45" s="60">
        <f>VLOOKUP($A45,'Occupancy Raw Data'!$B$8:$BE$45,'Occupancy Raw Data'!AA$3,FALSE)</f>
        <v>-10.6235577345184</v>
      </c>
      <c r="T45" s="60">
        <f>VLOOKUP($A45,'Occupancy Raw Data'!$B$8:$BE$45,'Occupancy Raw Data'!AB$3,FALSE)</f>
        <v>-9.2291677051334293</v>
      </c>
      <c r="U45" s="61">
        <f>VLOOKUP($A45,'Occupancy Raw Data'!$B$8:$BE$45,'Occupancy Raw Data'!AC$3,FALSE)</f>
        <v>-9.9131951345591105</v>
      </c>
      <c r="V45" s="62">
        <f>VLOOKUP($A45,'Occupancy Raw Data'!$B$8:$BE$45,'Occupancy Raw Data'!AE$3,FALSE)</f>
        <v>-3.35396664982314</v>
      </c>
      <c r="W45" s="63"/>
      <c r="X45" s="64">
        <f>VLOOKUP($A45,'ADR Raw Data'!$B$6:$BE$43,'ADR Raw Data'!G$1,FALSE)</f>
        <v>84.997875136911205</v>
      </c>
      <c r="Y45" s="65">
        <f>VLOOKUP($A45,'ADR Raw Data'!$B$6:$BE$43,'ADR Raw Data'!H$1,FALSE)</f>
        <v>91.900672645739903</v>
      </c>
      <c r="Z45" s="65">
        <f>VLOOKUP($A45,'ADR Raw Data'!$B$6:$BE$43,'ADR Raw Data'!I$1,FALSE)</f>
        <v>92.520807799442807</v>
      </c>
      <c r="AA45" s="65">
        <f>VLOOKUP($A45,'ADR Raw Data'!$B$6:$BE$43,'ADR Raw Data'!J$1,FALSE)</f>
        <v>92.058492990654202</v>
      </c>
      <c r="AB45" s="65">
        <f>VLOOKUP($A45,'ADR Raw Data'!$B$6:$BE$43,'ADR Raw Data'!K$1,FALSE)</f>
        <v>98.112269215128094</v>
      </c>
      <c r="AC45" s="66">
        <f>VLOOKUP($A45,'ADR Raw Data'!$B$6:$BE$43,'ADR Raw Data'!L$1,FALSE)</f>
        <v>92.292710043150805</v>
      </c>
      <c r="AD45" s="65">
        <f>VLOOKUP($A45,'ADR Raw Data'!$B$6:$BE$43,'ADR Raw Data'!N$1,FALSE)</f>
        <v>116.04791682278</v>
      </c>
      <c r="AE45" s="65">
        <f>VLOOKUP($A45,'ADR Raw Data'!$B$6:$BE$43,'ADR Raw Data'!O$1,FALSE)</f>
        <v>117.897396092362</v>
      </c>
      <c r="AF45" s="66">
        <f>VLOOKUP($A45,'ADR Raw Data'!$B$6:$BE$43,'ADR Raw Data'!P$1,FALSE)</f>
        <v>116.99727571115901</v>
      </c>
      <c r="AG45" s="67">
        <f>VLOOKUP($A45,'ADR Raw Data'!$B$6:$BE$43,'ADR Raw Data'!R$1,FALSE)</f>
        <v>100.12255678206</v>
      </c>
      <c r="AH45" s="63"/>
      <c r="AI45" s="59">
        <f>VLOOKUP($A45,'ADR Raw Data'!$B$6:$BE$43,'ADR Raw Data'!T$1,FALSE)</f>
        <v>0.81494760443478598</v>
      </c>
      <c r="AJ45" s="60">
        <f>VLOOKUP($A45,'ADR Raw Data'!$B$6:$BE$43,'ADR Raw Data'!U$1,FALSE)</f>
        <v>9.8020588346370392</v>
      </c>
      <c r="AK45" s="60">
        <f>VLOOKUP($A45,'ADR Raw Data'!$B$6:$BE$43,'ADR Raw Data'!V$1,FALSE)</f>
        <v>7.7110544437572797</v>
      </c>
      <c r="AL45" s="60">
        <f>VLOOKUP($A45,'ADR Raw Data'!$B$6:$BE$43,'ADR Raw Data'!W$1,FALSE)</f>
        <v>0.30850400876652401</v>
      </c>
      <c r="AM45" s="60">
        <f>VLOOKUP($A45,'ADR Raw Data'!$B$6:$BE$43,'ADR Raw Data'!X$1,FALSE)</f>
        <v>2.29999424642254</v>
      </c>
      <c r="AN45" s="61">
        <f>VLOOKUP($A45,'ADR Raw Data'!$B$6:$BE$43,'ADR Raw Data'!Y$1,FALSE)</f>
        <v>4.0966044166658602</v>
      </c>
      <c r="AO45" s="60">
        <f>VLOOKUP($A45,'ADR Raw Data'!$B$6:$BE$43,'ADR Raw Data'!AA$1,FALSE)</f>
        <v>5.2774967067348904</v>
      </c>
      <c r="AP45" s="60">
        <f>VLOOKUP($A45,'ADR Raw Data'!$B$6:$BE$43,'ADR Raw Data'!AB$1,FALSE)</f>
        <v>6.48007828032146</v>
      </c>
      <c r="AQ45" s="61">
        <f>VLOOKUP($A45,'ADR Raw Data'!$B$6:$BE$43,'ADR Raw Data'!AC$1,FALSE)</f>
        <v>5.8979575587049604</v>
      </c>
      <c r="AR45" s="62">
        <f>VLOOKUP($A45,'ADR Raw Data'!$B$6:$BE$43,'ADR Raw Data'!AE$1,FALSE)</f>
        <v>4.2075455197907496</v>
      </c>
      <c r="AS45" s="50"/>
      <c r="AT45" s="64">
        <f>VLOOKUP($A45,'RevPAR Raw Data'!$B$6:$BE$43,'RevPAR Raw Data'!G$1,FALSE)</f>
        <v>39.213269327943401</v>
      </c>
      <c r="AU45" s="65">
        <f>VLOOKUP($A45,'RevPAR Raw Data'!$B$6:$BE$43,'RevPAR Raw Data'!H$1,FALSE)</f>
        <v>56.956126831733101</v>
      </c>
      <c r="AV45" s="65">
        <f>VLOOKUP($A45,'RevPAR Raw Data'!$B$6:$BE$43,'RevPAR Raw Data'!I$1,FALSE)</f>
        <v>58.742998989388497</v>
      </c>
      <c r="AW45" s="65">
        <f>VLOOKUP($A45,'RevPAR Raw Data'!$B$6:$BE$43,'RevPAR Raw Data'!J$1,FALSE)</f>
        <v>59.7287038908539</v>
      </c>
      <c r="AX45" s="65">
        <f>VLOOKUP($A45,'RevPAR Raw Data'!$B$6:$BE$43,'RevPAR Raw Data'!K$1,FALSE)</f>
        <v>60.954540171803899</v>
      </c>
      <c r="AY45" s="66">
        <f>VLOOKUP($A45,'RevPAR Raw Data'!$B$6:$BE$43,'RevPAR Raw Data'!L$1,FALSE)</f>
        <v>55.119127842344597</v>
      </c>
      <c r="AZ45" s="65">
        <f>VLOOKUP($A45,'RevPAR Raw Data'!$B$6:$BE$43,'RevPAR Raw Data'!N$1,FALSE)</f>
        <v>78.254646286002995</v>
      </c>
      <c r="BA45" s="65">
        <f>VLOOKUP($A45,'RevPAR Raw Data'!$B$6:$BE$43,'RevPAR Raw Data'!O$1,FALSE)</f>
        <v>83.850725113693699</v>
      </c>
      <c r="BB45" s="66">
        <f>VLOOKUP($A45,'RevPAR Raw Data'!$B$6:$BE$43,'RevPAR Raw Data'!P$1,FALSE)</f>
        <v>81.052685699848396</v>
      </c>
      <c r="BC45" s="67">
        <f>VLOOKUP($A45,'RevPAR Raw Data'!$B$6:$BE$43,'RevPAR Raw Data'!R$1,FALSE)</f>
        <v>62.5287158016314</v>
      </c>
      <c r="BD45" s="63"/>
      <c r="BE45" s="59">
        <f>VLOOKUP($A45,'RevPAR Raw Data'!$B$6:$BE$43,'RevPAR Raw Data'!T$1,FALSE)</f>
        <v>-6.5780798029951102</v>
      </c>
      <c r="BF45" s="60">
        <f>VLOOKUP($A45,'RevPAR Raw Data'!$B$6:$BE$43,'RevPAR Raw Data'!U$1,FALSE)</f>
        <v>16.176153930879899</v>
      </c>
      <c r="BG45" s="60">
        <f>VLOOKUP($A45,'RevPAR Raw Data'!$B$6:$BE$43,'RevPAR Raw Data'!V$1,FALSE)</f>
        <v>13.282957052835499</v>
      </c>
      <c r="BH45" s="60">
        <f>VLOOKUP($A45,'RevPAR Raw Data'!$B$6:$BE$43,'RevPAR Raw Data'!W$1,FALSE)</f>
        <v>0.92335280412750698</v>
      </c>
      <c r="BI45" s="60">
        <f>VLOOKUP($A45,'RevPAR Raw Data'!$B$6:$BE$43,'RevPAR Raw Data'!X$1,FALSE)</f>
        <v>-2.6994423379082302</v>
      </c>
      <c r="BJ45" s="61">
        <f>VLOOKUP($A45,'RevPAR Raw Data'!$B$6:$BE$43,'RevPAR Raw Data'!Y$1,FALSE)</f>
        <v>4.1229047209651704</v>
      </c>
      <c r="BK45" s="60">
        <f>VLOOKUP($A45,'RevPAR Raw Data'!$B$6:$BE$43,'RevPAR Raw Data'!AA$1,FALSE)</f>
        <v>-5.9067189373608304</v>
      </c>
      <c r="BL45" s="60">
        <f>VLOOKUP($A45,'RevPAR Raw Data'!$B$6:$BE$43,'RevPAR Raw Data'!AB$1,FALSE)</f>
        <v>-3.3471467167267499</v>
      </c>
      <c r="BM45" s="61">
        <f>VLOOKUP($A45,'RevPAR Raw Data'!$B$6:$BE$43,'RevPAR Raw Data'!AC$1,FALSE)</f>
        <v>-4.5999136176020503</v>
      </c>
      <c r="BN45" s="62">
        <f>VLOOKUP($A45,'RevPAR Raw Data'!$B$6:$BE$43,'RevPAR Raw Data'!AE$1,FALSE)</f>
        <v>0.71245919645770295</v>
      </c>
    </row>
    <row r="46" spans="1:66" x14ac:dyDescent="0.35">
      <c r="A46" s="84" t="s">
        <v>85</v>
      </c>
      <c r="B46" s="59">
        <f>VLOOKUP($A46,'Occupancy Raw Data'!$B$8:$BE$45,'Occupancy Raw Data'!G$3,FALSE)</f>
        <v>40.376357666077197</v>
      </c>
      <c r="C46" s="60">
        <f>VLOOKUP($A46,'Occupancy Raw Data'!$B$8:$BE$45,'Occupancy Raw Data'!H$3,FALSE)</f>
        <v>52.0333417529679</v>
      </c>
      <c r="D46" s="60">
        <f>VLOOKUP($A46,'Occupancy Raw Data'!$B$8:$BE$45,'Occupancy Raw Data'!I$3,FALSE)</f>
        <v>58.827986865370001</v>
      </c>
      <c r="E46" s="60">
        <f>VLOOKUP($A46,'Occupancy Raw Data'!$B$8:$BE$45,'Occupancy Raw Data'!J$3,FALSE)</f>
        <v>64.144986107602904</v>
      </c>
      <c r="F46" s="60">
        <f>VLOOKUP($A46,'Occupancy Raw Data'!$B$8:$BE$45,'Occupancy Raw Data'!K$3,FALSE)</f>
        <v>75.044203081586204</v>
      </c>
      <c r="G46" s="61">
        <f>VLOOKUP($A46,'Occupancy Raw Data'!$B$8:$BE$45,'Occupancy Raw Data'!L$3,FALSE)</f>
        <v>58.085375094720803</v>
      </c>
      <c r="H46" s="60">
        <f>VLOOKUP($A46,'Occupancy Raw Data'!$B$8:$BE$45,'Occupancy Raw Data'!N$3,FALSE)</f>
        <v>72.543571608992096</v>
      </c>
      <c r="I46" s="60">
        <f>VLOOKUP($A46,'Occupancy Raw Data'!$B$8:$BE$45,'Occupancy Raw Data'!O$3,FALSE)</f>
        <v>74.589542813841803</v>
      </c>
      <c r="J46" s="61">
        <f>VLOOKUP($A46,'Occupancy Raw Data'!$B$8:$BE$45,'Occupancy Raw Data'!P$3,FALSE)</f>
        <v>73.566557211417006</v>
      </c>
      <c r="K46" s="62">
        <f>VLOOKUP($A46,'Occupancy Raw Data'!$B$8:$BE$45,'Occupancy Raw Data'!R$3,FALSE)</f>
        <v>62.508569985205398</v>
      </c>
      <c r="L46" s="63"/>
      <c r="M46" s="59">
        <f>VLOOKUP($A46,'Occupancy Raw Data'!$B$8:$BE$45,'Occupancy Raw Data'!T$3,FALSE)</f>
        <v>3.52979274611398</v>
      </c>
      <c r="N46" s="60">
        <f>VLOOKUP($A46,'Occupancy Raw Data'!$B$8:$BE$45,'Occupancy Raw Data'!U$3,FALSE)</f>
        <v>11.6833830306316</v>
      </c>
      <c r="O46" s="60">
        <f>VLOOKUP($A46,'Occupancy Raw Data'!$B$8:$BE$45,'Occupancy Raw Data'!V$3,FALSE)</f>
        <v>27.302541678054101</v>
      </c>
      <c r="P46" s="60">
        <f>VLOOKUP($A46,'Occupancy Raw Data'!$B$8:$BE$45,'Occupancy Raw Data'!W$3,FALSE)</f>
        <v>31.6485225505443</v>
      </c>
      <c r="Q46" s="60">
        <f>VLOOKUP($A46,'Occupancy Raw Data'!$B$8:$BE$45,'Occupancy Raw Data'!X$3,FALSE)</f>
        <v>37.165281625115398</v>
      </c>
      <c r="R46" s="61">
        <f>VLOOKUP($A46,'Occupancy Raw Data'!$B$8:$BE$45,'Occupancy Raw Data'!Y$3,FALSE)</f>
        <v>23.461827552883001</v>
      </c>
      <c r="S46" s="60">
        <f>VLOOKUP($A46,'Occupancy Raw Data'!$B$8:$BE$45,'Occupancy Raw Data'!AA$3,FALSE)</f>
        <v>-1.9460566746329799</v>
      </c>
      <c r="T46" s="60">
        <f>VLOOKUP($A46,'Occupancy Raw Data'!$B$8:$BE$45,'Occupancy Raw Data'!AB$3,FALSE)</f>
        <v>5.3514092044238302</v>
      </c>
      <c r="U46" s="61">
        <f>VLOOKUP($A46,'Occupancy Raw Data'!$B$8:$BE$45,'Occupancy Raw Data'!AC$3,FALSE)</f>
        <v>1.62247034193998</v>
      </c>
      <c r="V46" s="62">
        <f>VLOOKUP($A46,'Occupancy Raw Data'!$B$8:$BE$45,'Occupancy Raw Data'!AE$3,FALSE)</f>
        <v>15.1412429378531</v>
      </c>
      <c r="W46" s="63"/>
      <c r="X46" s="64">
        <f>VLOOKUP($A46,'ADR Raw Data'!$B$6:$BE$43,'ADR Raw Data'!G$1,FALSE)</f>
        <v>104.897600875821</v>
      </c>
      <c r="Y46" s="65">
        <f>VLOOKUP($A46,'ADR Raw Data'!$B$6:$BE$43,'ADR Raw Data'!H$1,FALSE)</f>
        <v>101.65209951456301</v>
      </c>
      <c r="Z46" s="65">
        <f>VLOOKUP($A46,'ADR Raw Data'!$B$6:$BE$43,'ADR Raw Data'!I$1,FALSE)</f>
        <v>108.551528553027</v>
      </c>
      <c r="AA46" s="65">
        <f>VLOOKUP($A46,'ADR Raw Data'!$B$6:$BE$43,'ADR Raw Data'!J$1,FALSE)</f>
        <v>130.40970663516401</v>
      </c>
      <c r="AB46" s="65">
        <f>VLOOKUP($A46,'ADR Raw Data'!$B$6:$BE$43,'ADR Raw Data'!K$1,FALSE)</f>
        <v>179.97160383709101</v>
      </c>
      <c r="AC46" s="66">
        <f>VLOOKUP($A46,'ADR Raw Data'!$B$6:$BE$43,'ADR Raw Data'!L$1,FALSE)</f>
        <v>130.089557749173</v>
      </c>
      <c r="AD46" s="65">
        <f>VLOOKUP($A46,'ADR Raw Data'!$B$6:$BE$43,'ADR Raw Data'!N$1,FALSE)</f>
        <v>149.226965529247</v>
      </c>
      <c r="AE46" s="65">
        <f>VLOOKUP($A46,'ADR Raw Data'!$B$6:$BE$43,'ADR Raw Data'!O$1,FALSE)</f>
        <v>135.68449712157101</v>
      </c>
      <c r="AF46" s="66">
        <f>VLOOKUP($A46,'ADR Raw Data'!$B$6:$BE$43,'ADR Raw Data'!P$1,FALSE)</f>
        <v>142.361573390557</v>
      </c>
      <c r="AG46" s="67">
        <f>VLOOKUP($A46,'ADR Raw Data'!$B$6:$BE$43,'ADR Raw Data'!R$1,FALSE)</f>
        <v>134.21612307337</v>
      </c>
      <c r="AH46" s="63"/>
      <c r="AI46" s="59">
        <f>VLOOKUP($A46,'ADR Raw Data'!$B$6:$BE$43,'ADR Raw Data'!T$1,FALSE)</f>
        <v>3.8978565366551101</v>
      </c>
      <c r="AJ46" s="60">
        <f>VLOOKUP($A46,'ADR Raw Data'!$B$6:$BE$43,'ADR Raw Data'!U$1,FALSE)</f>
        <v>4.5259336646630102</v>
      </c>
      <c r="AK46" s="60">
        <f>VLOOKUP($A46,'ADR Raw Data'!$B$6:$BE$43,'ADR Raw Data'!V$1,FALSE)</f>
        <v>16.497495072570899</v>
      </c>
      <c r="AL46" s="60">
        <f>VLOOKUP($A46,'ADR Raw Data'!$B$6:$BE$43,'ADR Raw Data'!W$1,FALSE)</f>
        <v>33.199507835564802</v>
      </c>
      <c r="AM46" s="60">
        <f>VLOOKUP($A46,'ADR Raw Data'!$B$6:$BE$43,'ADR Raw Data'!X$1,FALSE)</f>
        <v>81.168832051001502</v>
      </c>
      <c r="AN46" s="61">
        <f>VLOOKUP($A46,'ADR Raw Data'!$B$6:$BE$43,'ADR Raw Data'!Y$1,FALSE)</f>
        <v>33.168995318359599</v>
      </c>
      <c r="AO46" s="60">
        <f>VLOOKUP($A46,'ADR Raw Data'!$B$6:$BE$43,'ADR Raw Data'!AA$1,FALSE)</f>
        <v>2.4572050650308799</v>
      </c>
      <c r="AP46" s="60">
        <f>VLOOKUP($A46,'ADR Raw Data'!$B$6:$BE$43,'ADR Raw Data'!AB$1,FALSE)</f>
        <v>-9.3319242873124608</v>
      </c>
      <c r="AQ46" s="61">
        <f>VLOOKUP($A46,'ADR Raw Data'!$B$6:$BE$43,'ADR Raw Data'!AC$1,FALSE)</f>
        <v>-3.5522791485266398</v>
      </c>
      <c r="AR46" s="62">
        <f>VLOOKUP($A46,'ADR Raw Data'!$B$6:$BE$43,'ADR Raw Data'!AE$1,FALSE)</f>
        <v>15.0040154747087</v>
      </c>
      <c r="AS46" s="50"/>
      <c r="AT46" s="64">
        <f>VLOOKUP($A46,'RevPAR Raw Data'!$B$6:$BE$43,'RevPAR Raw Data'!G$1,FALSE)</f>
        <v>42.3538305127557</v>
      </c>
      <c r="AU46" s="65">
        <f>VLOOKUP($A46,'RevPAR Raw Data'!$B$6:$BE$43,'RevPAR Raw Data'!H$1,FALSE)</f>
        <v>52.892984339479597</v>
      </c>
      <c r="AV46" s="65">
        <f>VLOOKUP($A46,'RevPAR Raw Data'!$B$6:$BE$43,'RevPAR Raw Data'!I$1,FALSE)</f>
        <v>63.858678959333098</v>
      </c>
      <c r="AW46" s="65">
        <f>VLOOKUP($A46,'RevPAR Raw Data'!$B$6:$BE$43,'RevPAR Raw Data'!J$1,FALSE)</f>
        <v>83.651288204091898</v>
      </c>
      <c r="AX46" s="65">
        <f>VLOOKUP($A46,'RevPAR Raw Data'!$B$6:$BE$43,'RevPAR Raw Data'!K$1,FALSE)</f>
        <v>135.05825587269501</v>
      </c>
      <c r="AY46" s="66">
        <f>VLOOKUP($A46,'RevPAR Raw Data'!$B$6:$BE$43,'RevPAR Raw Data'!L$1,FALSE)</f>
        <v>75.563007577671101</v>
      </c>
      <c r="AZ46" s="65">
        <f>VLOOKUP($A46,'RevPAR Raw Data'!$B$6:$BE$43,'RevPAR Raw Data'!N$1,FALSE)</f>
        <v>108.25457059863599</v>
      </c>
      <c r="BA46" s="65">
        <f>VLOOKUP($A46,'RevPAR Raw Data'!$B$6:$BE$43,'RevPAR Raw Data'!O$1,FALSE)</f>
        <v>101.20644607224</v>
      </c>
      <c r="BB46" s="66">
        <f>VLOOKUP($A46,'RevPAR Raw Data'!$B$6:$BE$43,'RevPAR Raw Data'!P$1,FALSE)</f>
        <v>104.730508335438</v>
      </c>
      <c r="BC46" s="67">
        <f>VLOOKUP($A46,'RevPAR Raw Data'!$B$6:$BE$43,'RevPAR Raw Data'!R$1,FALSE)</f>
        <v>83.896579222747405</v>
      </c>
      <c r="BD46" s="63"/>
      <c r="BE46" s="59">
        <f>VLOOKUP($A46,'RevPAR Raw Data'!$B$6:$BE$43,'RevPAR Raw Data'!T$1,FALSE)</f>
        <v>7.5652355400538802</v>
      </c>
      <c r="BF46" s="60">
        <f>VLOOKUP($A46,'RevPAR Raw Data'!$B$6:$BE$43,'RevPAR Raw Data'!U$1,FALSE)</f>
        <v>16.738098861049401</v>
      </c>
      <c r="BG46" s="60">
        <f>VLOOKUP($A46,'RevPAR Raw Data'!$B$6:$BE$43,'RevPAR Raw Data'!V$1,FALSE)</f>
        <v>48.304272218648599</v>
      </c>
      <c r="BH46" s="60">
        <f>VLOOKUP($A46,'RevPAR Raw Data'!$B$6:$BE$43,'RevPAR Raw Data'!W$1,FALSE)</f>
        <v>75.355184110117605</v>
      </c>
      <c r="BI46" s="60">
        <f>VLOOKUP($A46,'RevPAR Raw Data'!$B$6:$BE$43,'RevPAR Raw Data'!X$1,FALSE)</f>
        <v>148.50073869968799</v>
      </c>
      <c r="BJ46" s="61">
        <f>VLOOKUP($A46,'RevPAR Raw Data'!$B$6:$BE$43,'RevPAR Raw Data'!Y$1,FALSE)</f>
        <v>64.412875353860102</v>
      </c>
      <c r="BK46" s="60">
        <f>VLOOKUP($A46,'RevPAR Raw Data'!$B$6:$BE$43,'RevPAR Raw Data'!AA$1,FALSE)</f>
        <v>0.46332978722045098</v>
      </c>
      <c r="BL46" s="60">
        <f>VLOOKUP($A46,'RevPAR Raw Data'!$B$6:$BE$43,'RevPAR Raw Data'!AB$1,FALSE)</f>
        <v>-4.4799045381497304</v>
      </c>
      <c r="BM46" s="61">
        <f>VLOOKUP($A46,'RevPAR Raw Data'!$B$6:$BE$43,'RevPAR Raw Data'!AC$1,FALSE)</f>
        <v>-1.98744348223442</v>
      </c>
      <c r="BN46" s="62">
        <f>VLOOKUP($A46,'RevPAR Raw Data'!$B$6:$BE$43,'RevPAR Raw Data'!AE$1,FALSE)</f>
        <v>32.417052846020503</v>
      </c>
    </row>
    <row r="47" spans="1:66" x14ac:dyDescent="0.35">
      <c r="A47" s="81" t="s">
        <v>86</v>
      </c>
      <c r="B47" s="59">
        <f>VLOOKUP($A47,'Occupancy Raw Data'!$B$8:$BE$45,'Occupancy Raw Data'!G$3,FALSE)</f>
        <v>51.876234364713603</v>
      </c>
      <c r="C47" s="60">
        <f>VLOOKUP($A47,'Occupancy Raw Data'!$B$8:$BE$45,'Occupancy Raw Data'!H$3,FALSE)</f>
        <v>66.359447004608199</v>
      </c>
      <c r="D47" s="60">
        <f>VLOOKUP($A47,'Occupancy Raw Data'!$B$8:$BE$45,'Occupancy Raw Data'!I$3,FALSE)</f>
        <v>70.046082949308698</v>
      </c>
      <c r="E47" s="60">
        <f>VLOOKUP($A47,'Occupancy Raw Data'!$B$8:$BE$45,'Occupancy Raw Data'!J$3,FALSE)</f>
        <v>71.626069782751799</v>
      </c>
      <c r="F47" s="60">
        <f>VLOOKUP($A47,'Occupancy Raw Data'!$B$8:$BE$45,'Occupancy Raw Data'!K$3,FALSE)</f>
        <v>66.0302830809743</v>
      </c>
      <c r="G47" s="61">
        <f>VLOOKUP($A47,'Occupancy Raw Data'!$B$8:$BE$45,'Occupancy Raw Data'!L$3,FALSE)</f>
        <v>65.187623436471299</v>
      </c>
      <c r="H47" s="60">
        <f>VLOOKUP($A47,'Occupancy Raw Data'!$B$8:$BE$45,'Occupancy Raw Data'!N$3,FALSE)</f>
        <v>71.165240289664197</v>
      </c>
      <c r="I47" s="60">
        <f>VLOOKUP($A47,'Occupancy Raw Data'!$B$8:$BE$45,'Occupancy Raw Data'!O$3,FALSE)</f>
        <v>68.597761685319199</v>
      </c>
      <c r="J47" s="61">
        <f>VLOOKUP($A47,'Occupancy Raw Data'!$B$8:$BE$45,'Occupancy Raw Data'!P$3,FALSE)</f>
        <v>69.881500987491705</v>
      </c>
      <c r="K47" s="62">
        <f>VLOOKUP($A47,'Occupancy Raw Data'!$B$8:$BE$45,'Occupancy Raw Data'!R$3,FALSE)</f>
        <v>66.528731308191396</v>
      </c>
      <c r="L47" s="63"/>
      <c r="M47" s="59">
        <f>VLOOKUP($A47,'Occupancy Raw Data'!$B$8:$BE$45,'Occupancy Raw Data'!T$3,FALSE)</f>
        <v>7.9452054794520501</v>
      </c>
      <c r="N47" s="60">
        <f>VLOOKUP($A47,'Occupancy Raw Data'!$B$8:$BE$45,'Occupancy Raw Data'!U$3,FALSE)</f>
        <v>9.6844396082698498</v>
      </c>
      <c r="O47" s="60">
        <f>VLOOKUP($A47,'Occupancy Raw Data'!$B$8:$BE$45,'Occupancy Raw Data'!V$3,FALSE)</f>
        <v>18.617614269788099</v>
      </c>
      <c r="P47" s="60">
        <f>VLOOKUP($A47,'Occupancy Raw Data'!$B$8:$BE$45,'Occupancy Raw Data'!W$3,FALSE)</f>
        <v>19.9558985667034</v>
      </c>
      <c r="Q47" s="60">
        <f>VLOOKUP($A47,'Occupancy Raw Data'!$B$8:$BE$45,'Occupancy Raw Data'!X$3,FALSE)</f>
        <v>12.696629213483099</v>
      </c>
      <c r="R47" s="61">
        <f>VLOOKUP($A47,'Occupancy Raw Data'!$B$8:$BE$45,'Occupancy Raw Data'!Y$3,FALSE)</f>
        <v>13.9995394888326</v>
      </c>
      <c r="S47" s="60">
        <f>VLOOKUP($A47,'Occupancy Raw Data'!$B$8:$BE$45,'Occupancy Raw Data'!AA$3,FALSE)</f>
        <v>12.1369294605809</v>
      </c>
      <c r="T47" s="60">
        <f>VLOOKUP($A47,'Occupancy Raw Data'!$B$8:$BE$45,'Occupancy Raw Data'!AB$3,FALSE)</f>
        <v>5.14631685166498</v>
      </c>
      <c r="U47" s="61">
        <f>VLOOKUP($A47,'Occupancy Raw Data'!$B$8:$BE$45,'Occupancy Raw Data'!AC$3,FALSE)</f>
        <v>8.5933503836317104</v>
      </c>
      <c r="V47" s="62">
        <f>VLOOKUP($A47,'Occupancy Raw Data'!$B$8:$BE$45,'Occupancy Raw Data'!AE$3,FALSE)</f>
        <v>12.321371864083799</v>
      </c>
      <c r="W47" s="63"/>
      <c r="X47" s="64">
        <f>VLOOKUP($A47,'ADR Raw Data'!$B$6:$BE$43,'ADR Raw Data'!G$1,FALSE)</f>
        <v>85.482994923857802</v>
      </c>
      <c r="Y47" s="65">
        <f>VLOOKUP($A47,'ADR Raw Data'!$B$6:$BE$43,'ADR Raw Data'!H$1,FALSE)</f>
        <v>86.845565476190401</v>
      </c>
      <c r="Z47" s="65">
        <f>VLOOKUP($A47,'ADR Raw Data'!$B$6:$BE$43,'ADR Raw Data'!I$1,FALSE)</f>
        <v>87.649125939849597</v>
      </c>
      <c r="AA47" s="65">
        <f>VLOOKUP($A47,'ADR Raw Data'!$B$6:$BE$43,'ADR Raw Data'!J$1,FALSE)</f>
        <v>87.378878676470507</v>
      </c>
      <c r="AB47" s="65">
        <f>VLOOKUP($A47,'ADR Raw Data'!$B$6:$BE$43,'ADR Raw Data'!K$1,FALSE)</f>
        <v>89.057337986041802</v>
      </c>
      <c r="AC47" s="66">
        <f>VLOOKUP($A47,'ADR Raw Data'!$B$6:$BE$43,'ADR Raw Data'!L$1,FALSE)</f>
        <v>87.366659260755398</v>
      </c>
      <c r="AD47" s="65">
        <f>VLOOKUP($A47,'ADR Raw Data'!$B$6:$BE$43,'ADR Raw Data'!N$1,FALSE)</f>
        <v>98.414828862164597</v>
      </c>
      <c r="AE47" s="65">
        <f>VLOOKUP($A47,'ADR Raw Data'!$B$6:$BE$43,'ADR Raw Data'!O$1,FALSE)</f>
        <v>101.76191938579601</v>
      </c>
      <c r="AF47" s="66">
        <f>VLOOKUP($A47,'ADR Raw Data'!$B$6:$BE$43,'ADR Raw Data'!P$1,FALSE)</f>
        <v>100.057630711257</v>
      </c>
      <c r="AG47" s="67">
        <f>VLOOKUP($A47,'ADR Raw Data'!$B$6:$BE$43,'ADR Raw Data'!R$1,FALSE)</f>
        <v>91.175385920271395</v>
      </c>
      <c r="AH47" s="63"/>
      <c r="AI47" s="59">
        <f>VLOOKUP($A47,'ADR Raw Data'!$B$6:$BE$43,'ADR Raw Data'!T$1,FALSE)</f>
        <v>5.3530934698413803</v>
      </c>
      <c r="AJ47" s="60">
        <f>VLOOKUP($A47,'ADR Raw Data'!$B$6:$BE$43,'ADR Raw Data'!U$1,FALSE)</f>
        <v>5.1568657807736704</v>
      </c>
      <c r="AK47" s="60">
        <f>VLOOKUP($A47,'ADR Raw Data'!$B$6:$BE$43,'ADR Raw Data'!V$1,FALSE)</f>
        <v>5.14766705938609</v>
      </c>
      <c r="AL47" s="60">
        <f>VLOOKUP($A47,'ADR Raw Data'!$B$6:$BE$43,'ADR Raw Data'!W$1,FALSE)</f>
        <v>6.47624417481354</v>
      </c>
      <c r="AM47" s="60">
        <f>VLOOKUP($A47,'ADR Raw Data'!$B$6:$BE$43,'ADR Raw Data'!X$1,FALSE)</f>
        <v>6.3046884070883698</v>
      </c>
      <c r="AN47" s="61">
        <f>VLOOKUP($A47,'ADR Raw Data'!$B$6:$BE$43,'ADR Raw Data'!Y$1,FALSE)</f>
        <v>5.7230539362629997</v>
      </c>
      <c r="AO47" s="60">
        <f>VLOOKUP($A47,'ADR Raw Data'!$B$6:$BE$43,'ADR Raw Data'!AA$1,FALSE)</f>
        <v>5.5867073844520601</v>
      </c>
      <c r="AP47" s="60">
        <f>VLOOKUP($A47,'ADR Raw Data'!$B$6:$BE$43,'ADR Raw Data'!AB$1,FALSE)</f>
        <v>6.6888446837780702</v>
      </c>
      <c r="AQ47" s="61">
        <f>VLOOKUP($A47,'ADR Raw Data'!$B$6:$BE$43,'ADR Raw Data'!AC$1,FALSE)</f>
        <v>6.0946323663177298</v>
      </c>
      <c r="AR47" s="62">
        <f>VLOOKUP($A47,'ADR Raw Data'!$B$6:$BE$43,'ADR Raw Data'!AE$1,FALSE)</f>
        <v>5.6975806543021799</v>
      </c>
      <c r="AS47" s="50"/>
      <c r="AT47" s="64">
        <f>VLOOKUP($A47,'RevPAR Raw Data'!$B$6:$BE$43,'RevPAR Raw Data'!G$1,FALSE)</f>
        <v>44.345358788676698</v>
      </c>
      <c r="AU47" s="65">
        <f>VLOOKUP($A47,'RevPAR Raw Data'!$B$6:$BE$43,'RevPAR Raw Data'!H$1,FALSE)</f>
        <v>57.630236998024998</v>
      </c>
      <c r="AV47" s="65">
        <f>VLOOKUP($A47,'RevPAR Raw Data'!$B$6:$BE$43,'RevPAR Raw Data'!I$1,FALSE)</f>
        <v>61.394779460171101</v>
      </c>
      <c r="AW47" s="65">
        <f>VLOOKUP($A47,'RevPAR Raw Data'!$B$6:$BE$43,'RevPAR Raw Data'!J$1,FALSE)</f>
        <v>62.586056616194803</v>
      </c>
      <c r="AX47" s="65">
        <f>VLOOKUP($A47,'RevPAR Raw Data'!$B$6:$BE$43,'RevPAR Raw Data'!K$1,FALSE)</f>
        <v>58.804812376563497</v>
      </c>
      <c r="AY47" s="66">
        <f>VLOOKUP($A47,'RevPAR Raw Data'!$B$6:$BE$43,'RevPAR Raw Data'!L$1,FALSE)</f>
        <v>56.952248847926199</v>
      </c>
      <c r="AZ47" s="65">
        <f>VLOOKUP($A47,'RevPAR Raw Data'!$B$6:$BE$43,'RevPAR Raw Data'!N$1,FALSE)</f>
        <v>70.037149440421302</v>
      </c>
      <c r="BA47" s="65">
        <f>VLOOKUP($A47,'RevPAR Raw Data'!$B$6:$BE$43,'RevPAR Raw Data'!O$1,FALSE)</f>
        <v>69.806398946675401</v>
      </c>
      <c r="BB47" s="66">
        <f>VLOOKUP($A47,'RevPAR Raw Data'!$B$6:$BE$43,'RevPAR Raw Data'!P$1,FALSE)</f>
        <v>69.921774193548302</v>
      </c>
      <c r="BC47" s="67">
        <f>VLOOKUP($A47,'RevPAR Raw Data'!$B$6:$BE$43,'RevPAR Raw Data'!R$1,FALSE)</f>
        <v>60.657827518104</v>
      </c>
      <c r="BD47" s="63"/>
      <c r="BE47" s="59">
        <f>VLOOKUP($A47,'RevPAR Raw Data'!$B$6:$BE$43,'RevPAR Raw Data'!T$1,FALSE)</f>
        <v>13.723613224979401</v>
      </c>
      <c r="BF47" s="60">
        <f>VLOOKUP($A47,'RevPAR Raw Data'!$B$6:$BE$43,'RevPAR Raw Data'!U$1,FALSE)</f>
        <v>15.340718941262001</v>
      </c>
      <c r="BG47" s="60">
        <f>VLOOKUP($A47,'RevPAR Raw Data'!$B$6:$BE$43,'RevPAR Raw Data'!V$1,FALSE)</f>
        <v>24.7236541261837</v>
      </c>
      <c r="BH47" s="60">
        <f>VLOOKUP($A47,'RevPAR Raw Data'!$B$6:$BE$43,'RevPAR Raw Data'!W$1,FALSE)</f>
        <v>27.7245354599747</v>
      </c>
      <c r="BI47" s="60">
        <f>VLOOKUP($A47,'RevPAR Raw Data'!$B$6:$BE$43,'RevPAR Raw Data'!X$1,FALSE)</f>
        <v>19.801800530684901</v>
      </c>
      <c r="BJ47" s="61">
        <f>VLOOKUP($A47,'RevPAR Raw Data'!$B$6:$BE$43,'RevPAR Raw Data'!Y$1,FALSE)</f>
        <v>20.5237946208699</v>
      </c>
      <c r="BK47" s="60">
        <f>VLOOKUP($A47,'RevPAR Raw Data'!$B$6:$BE$43,'RevPAR Raw Data'!AA$1,FALSE)</f>
        <v>18.401691579452901</v>
      </c>
      <c r="BL47" s="60">
        <f>VLOOKUP($A47,'RevPAR Raw Data'!$B$6:$BE$43,'RevPAR Raw Data'!AB$1,FALSE)</f>
        <v>12.179390676585999</v>
      </c>
      <c r="BM47" s="61">
        <f>VLOOKUP($A47,'RevPAR Raw Data'!$B$6:$BE$43,'RevPAR Raw Data'!AC$1,FALSE)</f>
        <v>15.211715863781301</v>
      </c>
      <c r="BN47" s="62">
        <f>VLOOKUP($A47,'RevPAR Raw Data'!$B$6:$BE$43,'RevPAR Raw Data'!AE$1,FALSE)</f>
        <v>18.7209726180586</v>
      </c>
    </row>
    <row r="48" spans="1:66" ht="15.6" thickBot="1" x14ac:dyDescent="0.4">
      <c r="A48" s="81" t="s">
        <v>87</v>
      </c>
      <c r="B48" s="85">
        <f>VLOOKUP($A48,'Occupancy Raw Data'!$B$8:$BE$45,'Occupancy Raw Data'!G$3,FALSE)</f>
        <v>45.201495637723298</v>
      </c>
      <c r="C48" s="86">
        <f>VLOOKUP($A48,'Occupancy Raw Data'!$B$8:$BE$45,'Occupancy Raw Data'!H$3,FALSE)</f>
        <v>56.224899598393499</v>
      </c>
      <c r="D48" s="86">
        <f>VLOOKUP($A48,'Occupancy Raw Data'!$B$8:$BE$45,'Occupancy Raw Data'!I$3,FALSE)</f>
        <v>59.326963024511798</v>
      </c>
      <c r="E48" s="86">
        <f>VLOOKUP($A48,'Occupancy Raw Data'!$B$8:$BE$45,'Occupancy Raw Data'!J$3,FALSE)</f>
        <v>65.572635369062397</v>
      </c>
      <c r="F48" s="86">
        <f>VLOOKUP($A48,'Occupancy Raw Data'!$B$8:$BE$45,'Occupancy Raw Data'!K$3,FALSE)</f>
        <v>73.133914970225703</v>
      </c>
      <c r="G48" s="87">
        <f>VLOOKUP($A48,'Occupancy Raw Data'!$B$8:$BE$45,'Occupancy Raw Data'!L$3,FALSE)</f>
        <v>59.891981719983299</v>
      </c>
      <c r="H48" s="86">
        <f>VLOOKUP($A48,'Occupancy Raw Data'!$B$8:$BE$45,'Occupancy Raw Data'!N$3,FALSE)</f>
        <v>65.046392466417302</v>
      </c>
      <c r="I48" s="86">
        <f>VLOOKUP($A48,'Occupancy Raw Data'!$B$8:$BE$45,'Occupancy Raw Data'!O$3,FALSE)</f>
        <v>68.660850297742599</v>
      </c>
      <c r="J48" s="87">
        <f>VLOOKUP($A48,'Occupancy Raw Data'!$B$8:$BE$45,'Occupancy Raw Data'!P$3,FALSE)</f>
        <v>66.853621382079993</v>
      </c>
      <c r="K48" s="88">
        <f>VLOOKUP($A48,'Occupancy Raw Data'!$B$8:$BE$45,'Occupancy Raw Data'!R$3,FALSE)</f>
        <v>61.881021623439501</v>
      </c>
      <c r="L48" s="63"/>
      <c r="M48" s="85">
        <f>VLOOKUP($A48,'Occupancy Raw Data'!$B$8:$BE$45,'Occupancy Raw Data'!T$3,FALSE)</f>
        <v>-0.88539916032175803</v>
      </c>
      <c r="N48" s="86">
        <f>VLOOKUP($A48,'Occupancy Raw Data'!$B$8:$BE$45,'Occupancy Raw Data'!U$3,FALSE)</f>
        <v>5.58893803060342</v>
      </c>
      <c r="O48" s="86">
        <f>VLOOKUP($A48,'Occupancy Raw Data'!$B$8:$BE$45,'Occupancy Raw Data'!V$3,FALSE)</f>
        <v>9.3113292885814207</v>
      </c>
      <c r="P48" s="86">
        <f>VLOOKUP($A48,'Occupancy Raw Data'!$B$8:$BE$45,'Occupancy Raw Data'!W$3,FALSE)</f>
        <v>21.574058777232</v>
      </c>
      <c r="Q48" s="86">
        <f>VLOOKUP($A48,'Occupancy Raw Data'!$B$8:$BE$45,'Occupancy Raw Data'!X$3,FALSE)</f>
        <v>30.5359435151911</v>
      </c>
      <c r="R48" s="87">
        <f>VLOOKUP($A48,'Occupancy Raw Data'!$B$8:$BE$45,'Occupancy Raw Data'!Y$3,FALSE)</f>
        <v>13.8242263780581</v>
      </c>
      <c r="S48" s="86">
        <f>VLOOKUP($A48,'Occupancy Raw Data'!$B$8:$BE$45,'Occupancy Raw Data'!AA$3,FALSE)</f>
        <v>-7.7057881951254297</v>
      </c>
      <c r="T48" s="86">
        <f>VLOOKUP($A48,'Occupancy Raw Data'!$B$8:$BE$45,'Occupancy Raw Data'!AB$3,FALSE)</f>
        <v>-4.2799873127879504</v>
      </c>
      <c r="U48" s="61">
        <f>VLOOKUP($A48,'Occupancy Raw Data'!$B$8:$BE$45,'Occupancy Raw Data'!AC$3,FALSE)</f>
        <v>-5.9777868210693299</v>
      </c>
      <c r="V48" s="88">
        <f>VLOOKUP($A48,'Occupancy Raw Data'!$B$8:$BE$45,'Occupancy Raw Data'!AE$3,FALSE)</f>
        <v>6.8762324569673403</v>
      </c>
      <c r="W48" s="63"/>
      <c r="X48" s="89">
        <f>VLOOKUP($A48,'ADR Raw Data'!$B$6:$BE$43,'ADR Raw Data'!G$1,FALSE)</f>
        <v>96.002588848039196</v>
      </c>
      <c r="Y48" s="90">
        <f>VLOOKUP($A48,'ADR Raw Data'!$B$6:$BE$43,'ADR Raw Data'!H$1,FALSE)</f>
        <v>100.139251231527</v>
      </c>
      <c r="Z48" s="90">
        <f>VLOOKUP($A48,'ADR Raw Data'!$B$6:$BE$43,'ADR Raw Data'!I$1,FALSE)</f>
        <v>102.431956115779</v>
      </c>
      <c r="AA48" s="90">
        <f>VLOOKUP($A48,'ADR Raw Data'!$B$6:$BE$43,'ADR Raw Data'!J$1,FALSE)</f>
        <v>111.667643083421</v>
      </c>
      <c r="AB48" s="90">
        <f>VLOOKUP($A48,'ADR Raw Data'!$B$6:$BE$43,'ADR Raw Data'!K$1,FALSE)</f>
        <v>135.59790001893501</v>
      </c>
      <c r="AC48" s="91">
        <f>VLOOKUP($A48,'ADR Raw Data'!$B$6:$BE$43,'ADR Raw Data'!L$1,FALSE)</f>
        <v>111.15312199408</v>
      </c>
      <c r="AD48" s="90">
        <f>VLOOKUP($A48,'ADR Raw Data'!$B$6:$BE$43,'ADR Raw Data'!N$1,FALSE)</f>
        <v>127.062118373429</v>
      </c>
      <c r="AE48" s="90">
        <f>VLOOKUP($A48,'ADR Raw Data'!$B$6:$BE$43,'ADR Raw Data'!O$1,FALSE)</f>
        <v>127.59511496571101</v>
      </c>
      <c r="AF48" s="91">
        <f>VLOOKUP($A48,'ADR Raw Data'!$B$6:$BE$43,'ADR Raw Data'!P$1,FALSE)</f>
        <v>127.335820818228</v>
      </c>
      <c r="AG48" s="92">
        <f>VLOOKUP($A48,'ADR Raw Data'!$B$6:$BE$43,'ADR Raw Data'!R$1,FALSE)</f>
        <v>116.14829310399899</v>
      </c>
      <c r="AH48" s="63"/>
      <c r="AI48" s="85">
        <f>VLOOKUP($A48,'ADR Raw Data'!$B$6:$BE$43,'ADR Raw Data'!T$1,FALSE)</f>
        <v>3.9475824961881498</v>
      </c>
      <c r="AJ48" s="86">
        <f>VLOOKUP($A48,'ADR Raw Data'!$B$6:$BE$43,'ADR Raw Data'!U$1,FALSE)</f>
        <v>11.0982404277822</v>
      </c>
      <c r="AK48" s="86">
        <f>VLOOKUP($A48,'ADR Raw Data'!$B$6:$BE$43,'ADR Raw Data'!V$1,FALSE)</f>
        <v>11.534464984322801</v>
      </c>
      <c r="AL48" s="86">
        <f>VLOOKUP($A48,'ADR Raw Data'!$B$6:$BE$43,'ADR Raw Data'!W$1,FALSE)</f>
        <v>22.4527358946528</v>
      </c>
      <c r="AM48" s="86">
        <f>VLOOKUP($A48,'ADR Raw Data'!$B$6:$BE$43,'ADR Raw Data'!X$1,FALSE)</f>
        <v>40.549100560796603</v>
      </c>
      <c r="AN48" s="87">
        <f>VLOOKUP($A48,'ADR Raw Data'!$B$6:$BE$43,'ADR Raw Data'!Y$1,FALSE)</f>
        <v>20.244624860283398</v>
      </c>
      <c r="AO48" s="86">
        <f>VLOOKUP($A48,'ADR Raw Data'!$B$6:$BE$43,'ADR Raw Data'!AA$1,FALSE)</f>
        <v>5.3174009880798003</v>
      </c>
      <c r="AP48" s="86">
        <f>VLOOKUP($A48,'ADR Raw Data'!$B$6:$BE$43,'ADR Raw Data'!AB$1,FALSE)</f>
        <v>5.2921907880939596</v>
      </c>
      <c r="AQ48" s="87">
        <f>VLOOKUP($A48,'ADR Raw Data'!$B$6:$BE$43,'ADR Raw Data'!AC$1,FALSE)</f>
        <v>5.3086717835227004</v>
      </c>
      <c r="AR48" s="88">
        <f>VLOOKUP($A48,'ADR Raw Data'!$B$6:$BE$43,'ADR Raw Data'!AE$1,FALSE)</f>
        <v>13.3915405246121</v>
      </c>
      <c r="AS48" s="50"/>
      <c r="AT48" s="89">
        <f>VLOOKUP($A48,'RevPAR Raw Data'!$B$6:$BE$43,'RevPAR Raw Data'!G$1,FALSE)</f>
        <v>43.394606010247799</v>
      </c>
      <c r="AU48" s="90">
        <f>VLOOKUP($A48,'RevPAR Raw Data'!$B$6:$BE$43,'RevPAR Raw Data'!H$1,FALSE)</f>
        <v>56.303193463509203</v>
      </c>
      <c r="AV48" s="90">
        <f>VLOOKUP($A48,'RevPAR Raw Data'!$B$6:$BE$43,'RevPAR Raw Data'!I$1,FALSE)</f>
        <v>60.7697687300927</v>
      </c>
      <c r="AW48" s="90">
        <f>VLOOKUP($A48,'RevPAR Raw Data'!$B$6:$BE$43,'RevPAR Raw Data'!J$1,FALSE)</f>
        <v>73.223416424317904</v>
      </c>
      <c r="AX48" s="90">
        <f>VLOOKUP($A48,'RevPAR Raw Data'!$B$6:$BE$43,'RevPAR Raw Data'!K$1,FALSE)</f>
        <v>99.168052901260197</v>
      </c>
      <c r="AY48" s="91">
        <f>VLOOKUP($A48,'RevPAR Raw Data'!$B$6:$BE$43,'RevPAR Raw Data'!L$1,FALSE)</f>
        <v>66.571807505885602</v>
      </c>
      <c r="AZ48" s="90">
        <f>VLOOKUP($A48,'RevPAR Raw Data'!$B$6:$BE$43,'RevPAR Raw Data'!N$1,FALSE)</f>
        <v>82.649324193325</v>
      </c>
      <c r="BA48" s="90">
        <f>VLOOKUP($A48,'RevPAR Raw Data'!$B$6:$BE$43,'RevPAR Raw Data'!O$1,FALSE)</f>
        <v>87.607890873840105</v>
      </c>
      <c r="BB48" s="91">
        <f>VLOOKUP($A48,'RevPAR Raw Data'!$B$6:$BE$43,'RevPAR Raw Data'!P$1,FALSE)</f>
        <v>85.128607533582596</v>
      </c>
      <c r="BC48" s="92">
        <f>VLOOKUP($A48,'RevPAR Raw Data'!$B$6:$BE$43,'RevPAR Raw Data'!R$1,FALSE)</f>
        <v>71.873750370941806</v>
      </c>
      <c r="BD48" s="63"/>
      <c r="BE48" s="85">
        <f>VLOOKUP($A48,'RevPAR Raw Data'!$B$6:$BE$43,'RevPAR Raw Data'!T$1,FALSE)</f>
        <v>3.02723147359213</v>
      </c>
      <c r="BF48" s="86">
        <f>VLOOKUP($A48,'RevPAR Raw Data'!$B$6:$BE$43,'RevPAR Raw Data'!U$1,FALSE)</f>
        <v>17.307452238381799</v>
      </c>
      <c r="BG48" s="86">
        <f>VLOOKUP($A48,'RevPAR Raw Data'!$B$6:$BE$43,'RevPAR Raw Data'!V$1,FALSE)</f>
        <v>21.919806289270699</v>
      </c>
      <c r="BH48" s="86">
        <f>VLOOKUP($A48,'RevPAR Raw Data'!$B$6:$BE$43,'RevPAR Raw Data'!W$1,FALSE)</f>
        <v>48.870761110894001</v>
      </c>
      <c r="BI48" s="86">
        <f>VLOOKUP($A48,'RevPAR Raw Data'!$B$6:$BE$43,'RevPAR Raw Data'!X$1,FALSE)</f>
        <v>83.467094519150706</v>
      </c>
      <c r="BJ48" s="87">
        <f>VLOOKUP($A48,'RevPAR Raw Data'!$B$6:$BE$43,'RevPAR Raw Data'!Y$1,FALSE)</f>
        <v>36.867514008415803</v>
      </c>
      <c r="BK48" s="86">
        <f>VLOOKUP($A48,'RevPAR Raw Data'!$B$6:$BE$43,'RevPAR Raw Data'!AA$1,FALSE)</f>
        <v>-2.7981348646725599</v>
      </c>
      <c r="BL48" s="86">
        <f>VLOOKUP($A48,'RevPAR Raw Data'!$B$6:$BE$43,'RevPAR Raw Data'!AB$1,FALSE)</f>
        <v>0.78569838100705902</v>
      </c>
      <c r="BM48" s="87">
        <f>VLOOKUP($A48,'RevPAR Raw Data'!$B$6:$BE$43,'RevPAR Raw Data'!AC$1,FALSE)</f>
        <v>-0.98645611979587799</v>
      </c>
      <c r="BN48" s="88">
        <f>VLOOKUP($A48,'RevPAR Raw Data'!$B$6:$BE$43,'RevPAR Raw Data'!AE$1,FALSE)</f>
        <v>21.188606437620798</v>
      </c>
    </row>
    <row r="49" spans="1:45" ht="14.25" customHeight="1" x14ac:dyDescent="0.35">
      <c r="A49" s="193" t="s">
        <v>109</v>
      </c>
      <c r="B49" s="193"/>
      <c r="C49" s="193"/>
      <c r="D49" s="193"/>
      <c r="E49" s="193"/>
      <c r="F49" s="193"/>
      <c r="G49" s="193"/>
      <c r="H49" s="193"/>
      <c r="I49" s="193"/>
      <c r="J49" s="193"/>
      <c r="K49" s="193"/>
      <c r="AS49" s="50"/>
    </row>
    <row r="50" spans="1:45" x14ac:dyDescent="0.35">
      <c r="A50" s="193"/>
      <c r="B50" s="193"/>
      <c r="C50" s="193"/>
      <c r="D50" s="193"/>
      <c r="E50" s="193"/>
      <c r="F50" s="193"/>
      <c r="G50" s="193"/>
      <c r="H50" s="193"/>
      <c r="I50" s="193"/>
      <c r="J50" s="193"/>
      <c r="K50" s="193"/>
      <c r="AS50" s="50"/>
    </row>
    <row r="51" spans="1:45" x14ac:dyDescent="0.35">
      <c r="A51" s="193"/>
      <c r="B51" s="193"/>
      <c r="C51" s="193"/>
      <c r="D51" s="193"/>
      <c r="E51" s="193"/>
      <c r="F51" s="193"/>
      <c r="G51" s="193"/>
      <c r="H51" s="193"/>
      <c r="I51" s="193"/>
      <c r="J51" s="193"/>
      <c r="K51" s="193"/>
      <c r="AS51" s="50"/>
    </row>
    <row r="52" spans="1:45" x14ac:dyDescent="0.35">
      <c r="AS52" s="50"/>
    </row>
    <row r="53" spans="1:45" x14ac:dyDescent="0.35">
      <c r="AS53" s="50"/>
    </row>
    <row r="54" spans="1:45" x14ac:dyDescent="0.35">
      <c r="AS54" s="50"/>
    </row>
    <row r="55" spans="1:45" x14ac:dyDescent="0.35">
      <c r="AS55" s="50"/>
    </row>
    <row r="56" spans="1:45" x14ac:dyDescent="0.35">
      <c r="AS56" s="50"/>
    </row>
    <row r="57" spans="1:45" x14ac:dyDescent="0.35">
      <c r="AS57" s="50"/>
    </row>
    <row r="58" spans="1:45" x14ac:dyDescent="0.35">
      <c r="AS58" s="50"/>
    </row>
    <row r="59" spans="1:45" x14ac:dyDescent="0.35">
      <c r="AS59" s="50"/>
    </row>
    <row r="60" spans="1:45" x14ac:dyDescent="0.35">
      <c r="AS60" s="50"/>
    </row>
    <row r="61" spans="1:45" x14ac:dyDescent="0.35">
      <c r="AS61" s="50"/>
    </row>
    <row r="62" spans="1:45" x14ac:dyDescent="0.35">
      <c r="AS62" s="50"/>
    </row>
    <row r="63" spans="1:45" x14ac:dyDescent="0.35">
      <c r="AS63" s="50"/>
    </row>
    <row r="64" spans="1: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5ocFD/zD2ffCAFZoCQwZk4QMhDswaDZUBJvGL0bVBWuUj+SodPPSMx2bySUf4dfuTuqtKkxgo+jcRkymGGunWw==" saltValue="0cxb26tS65WJTsv1zCeTZw=="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sqref="A1:A3"/>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5" t="str">
        <f>'Occupancy Raw Data'!B2</f>
        <v>August 28, 2022 - September 24, 2022
Rolling-28 Day Period</v>
      </c>
      <c r="B1" s="190" t="s">
        <v>67</v>
      </c>
      <c r="C1" s="191"/>
      <c r="D1" s="191"/>
      <c r="E1" s="191"/>
      <c r="F1" s="191"/>
      <c r="G1" s="191"/>
      <c r="H1" s="191"/>
      <c r="I1" s="191"/>
      <c r="J1" s="191"/>
      <c r="K1" s="192"/>
      <c r="L1" s="50"/>
      <c r="M1" s="190" t="s">
        <v>74</v>
      </c>
      <c r="N1" s="191"/>
      <c r="O1" s="191"/>
      <c r="P1" s="191"/>
      <c r="Q1" s="191"/>
      <c r="R1" s="191"/>
      <c r="S1" s="191"/>
      <c r="T1" s="191"/>
      <c r="U1" s="191"/>
      <c r="V1" s="192"/>
      <c r="X1" s="190" t="s">
        <v>68</v>
      </c>
      <c r="Y1" s="191"/>
      <c r="Z1" s="191"/>
      <c r="AA1" s="191"/>
      <c r="AB1" s="191"/>
      <c r="AC1" s="191"/>
      <c r="AD1" s="191"/>
      <c r="AE1" s="191"/>
      <c r="AF1" s="191"/>
      <c r="AG1" s="192"/>
      <c r="AI1" s="190" t="s">
        <v>75</v>
      </c>
      <c r="AJ1" s="191"/>
      <c r="AK1" s="191"/>
      <c r="AL1" s="191"/>
      <c r="AM1" s="191"/>
      <c r="AN1" s="191"/>
      <c r="AO1" s="191"/>
      <c r="AP1" s="191"/>
      <c r="AQ1" s="191"/>
      <c r="AR1" s="192"/>
      <c r="AS1" s="50"/>
      <c r="AT1" s="190" t="s">
        <v>69</v>
      </c>
      <c r="AU1" s="191"/>
      <c r="AV1" s="191"/>
      <c r="AW1" s="191"/>
      <c r="AX1" s="191"/>
      <c r="AY1" s="191"/>
      <c r="AZ1" s="191"/>
      <c r="BA1" s="191"/>
      <c r="BB1" s="191"/>
      <c r="BC1" s="192"/>
      <c r="BE1" s="190" t="s">
        <v>76</v>
      </c>
      <c r="BF1" s="191"/>
      <c r="BG1" s="191"/>
      <c r="BH1" s="191"/>
      <c r="BI1" s="191"/>
      <c r="BJ1" s="191"/>
      <c r="BK1" s="191"/>
      <c r="BL1" s="191"/>
      <c r="BM1" s="191"/>
      <c r="BN1" s="192"/>
    </row>
    <row r="2" spans="1:66" x14ac:dyDescent="0.35">
      <c r="A2" s="195"/>
      <c r="B2" s="52"/>
      <c r="C2" s="53"/>
      <c r="D2" s="53"/>
      <c r="E2" s="53"/>
      <c r="F2" s="53"/>
      <c r="G2" s="188" t="s">
        <v>65</v>
      </c>
      <c r="H2" s="53"/>
      <c r="I2" s="53"/>
      <c r="J2" s="188" t="s">
        <v>66</v>
      </c>
      <c r="K2" s="189" t="s">
        <v>57</v>
      </c>
      <c r="L2" s="55"/>
      <c r="M2" s="52"/>
      <c r="N2" s="53"/>
      <c r="O2" s="53"/>
      <c r="P2" s="53"/>
      <c r="Q2" s="53"/>
      <c r="R2" s="188" t="s">
        <v>65</v>
      </c>
      <c r="S2" s="53"/>
      <c r="T2" s="53"/>
      <c r="U2" s="188" t="s">
        <v>66</v>
      </c>
      <c r="V2" s="189" t="s">
        <v>57</v>
      </c>
      <c r="X2" s="52"/>
      <c r="Y2" s="53"/>
      <c r="Z2" s="53"/>
      <c r="AA2" s="53"/>
      <c r="AB2" s="53"/>
      <c r="AC2" s="188" t="s">
        <v>65</v>
      </c>
      <c r="AD2" s="53"/>
      <c r="AE2" s="53"/>
      <c r="AF2" s="188" t="s">
        <v>66</v>
      </c>
      <c r="AG2" s="189" t="s">
        <v>57</v>
      </c>
      <c r="AI2" s="52"/>
      <c r="AJ2" s="53"/>
      <c r="AK2" s="53"/>
      <c r="AL2" s="53"/>
      <c r="AM2" s="53"/>
      <c r="AN2" s="188" t="s">
        <v>65</v>
      </c>
      <c r="AO2" s="53"/>
      <c r="AP2" s="53"/>
      <c r="AQ2" s="188" t="s">
        <v>66</v>
      </c>
      <c r="AR2" s="189" t="s">
        <v>57</v>
      </c>
      <c r="AS2" s="55"/>
      <c r="AT2" s="52"/>
      <c r="AU2" s="53"/>
      <c r="AV2" s="53"/>
      <c r="AW2" s="53"/>
      <c r="AX2" s="53"/>
      <c r="AY2" s="188" t="s">
        <v>65</v>
      </c>
      <c r="AZ2" s="53"/>
      <c r="BA2" s="53"/>
      <c r="BB2" s="188" t="s">
        <v>66</v>
      </c>
      <c r="BC2" s="189" t="s">
        <v>57</v>
      </c>
      <c r="BE2" s="52"/>
      <c r="BF2" s="53"/>
      <c r="BG2" s="53"/>
      <c r="BH2" s="53"/>
      <c r="BI2" s="53"/>
      <c r="BJ2" s="188" t="s">
        <v>65</v>
      </c>
      <c r="BK2" s="53"/>
      <c r="BL2" s="53"/>
      <c r="BM2" s="188" t="s">
        <v>66</v>
      </c>
      <c r="BN2" s="189" t="s">
        <v>57</v>
      </c>
    </row>
    <row r="3" spans="1:66" x14ac:dyDescent="0.35">
      <c r="A3" s="195"/>
      <c r="B3" s="56" t="s">
        <v>58</v>
      </c>
      <c r="C3" s="57" t="s">
        <v>59</v>
      </c>
      <c r="D3" s="57" t="s">
        <v>60</v>
      </c>
      <c r="E3" s="57" t="s">
        <v>61</v>
      </c>
      <c r="F3" s="57" t="s">
        <v>62</v>
      </c>
      <c r="G3" s="188"/>
      <c r="H3" s="57" t="s">
        <v>63</v>
      </c>
      <c r="I3" s="57" t="s">
        <v>64</v>
      </c>
      <c r="J3" s="188"/>
      <c r="K3" s="189"/>
      <c r="L3" s="55"/>
      <c r="M3" s="56" t="s">
        <v>58</v>
      </c>
      <c r="N3" s="57" t="s">
        <v>59</v>
      </c>
      <c r="O3" s="57" t="s">
        <v>60</v>
      </c>
      <c r="P3" s="57" t="s">
        <v>61</v>
      </c>
      <c r="Q3" s="57" t="s">
        <v>62</v>
      </c>
      <c r="R3" s="188"/>
      <c r="S3" s="57" t="s">
        <v>63</v>
      </c>
      <c r="T3" s="57" t="s">
        <v>64</v>
      </c>
      <c r="U3" s="188"/>
      <c r="V3" s="189"/>
      <c r="X3" s="56" t="s">
        <v>58</v>
      </c>
      <c r="Y3" s="57" t="s">
        <v>59</v>
      </c>
      <c r="Z3" s="57" t="s">
        <v>60</v>
      </c>
      <c r="AA3" s="57" t="s">
        <v>61</v>
      </c>
      <c r="AB3" s="57" t="s">
        <v>62</v>
      </c>
      <c r="AC3" s="188"/>
      <c r="AD3" s="57" t="s">
        <v>63</v>
      </c>
      <c r="AE3" s="57" t="s">
        <v>64</v>
      </c>
      <c r="AF3" s="188"/>
      <c r="AG3" s="189"/>
      <c r="AI3" s="56" t="s">
        <v>58</v>
      </c>
      <c r="AJ3" s="57" t="s">
        <v>59</v>
      </c>
      <c r="AK3" s="57" t="s">
        <v>60</v>
      </c>
      <c r="AL3" s="57" t="s">
        <v>61</v>
      </c>
      <c r="AM3" s="57" t="s">
        <v>62</v>
      </c>
      <c r="AN3" s="188"/>
      <c r="AO3" s="57" t="s">
        <v>63</v>
      </c>
      <c r="AP3" s="57" t="s">
        <v>64</v>
      </c>
      <c r="AQ3" s="188"/>
      <c r="AR3" s="189"/>
      <c r="AS3" s="55"/>
      <c r="AT3" s="56" t="s">
        <v>58</v>
      </c>
      <c r="AU3" s="57" t="s">
        <v>59</v>
      </c>
      <c r="AV3" s="57" t="s">
        <v>60</v>
      </c>
      <c r="AW3" s="57" t="s">
        <v>61</v>
      </c>
      <c r="AX3" s="57" t="s">
        <v>62</v>
      </c>
      <c r="AY3" s="188"/>
      <c r="AZ3" s="57" t="s">
        <v>63</v>
      </c>
      <c r="BA3" s="57" t="s">
        <v>64</v>
      </c>
      <c r="BB3" s="188"/>
      <c r="BC3" s="189"/>
      <c r="BE3" s="56" t="s">
        <v>58</v>
      </c>
      <c r="BF3" s="57" t="s">
        <v>59</v>
      </c>
      <c r="BG3" s="57" t="s">
        <v>60</v>
      </c>
      <c r="BH3" s="57" t="s">
        <v>61</v>
      </c>
      <c r="BI3" s="57" t="s">
        <v>62</v>
      </c>
      <c r="BJ3" s="188"/>
      <c r="BK3" s="57" t="s">
        <v>63</v>
      </c>
      <c r="BL3" s="57" t="s">
        <v>64</v>
      </c>
      <c r="BM3" s="188"/>
      <c r="BN3" s="189"/>
    </row>
    <row r="4" spans="1:66" x14ac:dyDescent="0.35">
      <c r="A4" s="58" t="s">
        <v>15</v>
      </c>
      <c r="B4" s="59">
        <f>VLOOKUP($A4,'Occupancy Raw Data'!$B$8:$BE$45,'Occupancy Raw Data'!AG$3,FALSE)</f>
        <v>56.479849678606598</v>
      </c>
      <c r="C4" s="60">
        <f>VLOOKUP($A4,'Occupancy Raw Data'!$B$8:$BE$45,'Occupancy Raw Data'!AH$3,FALSE)</f>
        <v>58.4707667746423</v>
      </c>
      <c r="D4" s="60">
        <f>VLOOKUP($A4,'Occupancy Raw Data'!$B$8:$BE$45,'Occupancy Raw Data'!AI$3,FALSE)</f>
        <v>64.741000785752902</v>
      </c>
      <c r="E4" s="60">
        <f>VLOOKUP($A4,'Occupancy Raw Data'!$B$8:$BE$45,'Occupancy Raw Data'!AJ$3,FALSE)</f>
        <v>66.092443079213396</v>
      </c>
      <c r="F4" s="60">
        <f>VLOOKUP($A4,'Occupancy Raw Data'!$B$8:$BE$45,'Occupancy Raw Data'!AK$3,FALSE)</f>
        <v>65.025515502550604</v>
      </c>
      <c r="G4" s="61">
        <f>VLOOKUP($A4,'Occupancy Raw Data'!$B$8:$BE$45,'Occupancy Raw Data'!AL$3,FALSE)</f>
        <v>62.161897210158003</v>
      </c>
      <c r="H4" s="60">
        <f>VLOOKUP($A4,'Occupancy Raw Data'!$B$8:$BE$45,'Occupancy Raw Data'!AN$3,FALSE)</f>
        <v>72.839623997076799</v>
      </c>
      <c r="I4" s="60">
        <f>VLOOKUP($A4,'Occupancy Raw Data'!$B$8:$BE$45,'Occupancy Raw Data'!AO$3,FALSE)</f>
        <v>78.362380456982706</v>
      </c>
      <c r="J4" s="61">
        <f>VLOOKUP($A4,'Occupancy Raw Data'!$B$8:$BE$45,'Occupancy Raw Data'!AP$3,FALSE)</f>
        <v>75.601002227029795</v>
      </c>
      <c r="K4" s="62">
        <f>VLOOKUP($A4,'Occupancy Raw Data'!$B$8:$BE$45,'Occupancy Raw Data'!AR$3,FALSE)</f>
        <v>66.001622365986705</v>
      </c>
      <c r="M4" s="59">
        <f>VLOOKUP($A4,'Occupancy Raw Data'!$B$8:$BE$45,'Occupancy Raw Data'!AT$3,FALSE)</f>
        <v>3.0186944280724299</v>
      </c>
      <c r="N4" s="60">
        <f>VLOOKUP($A4,'Occupancy Raw Data'!$B$8:$BE$45,'Occupancy Raw Data'!AU$3,FALSE)</f>
        <v>10.6001292355805</v>
      </c>
      <c r="O4" s="60">
        <f>VLOOKUP($A4,'Occupancy Raw Data'!$B$8:$BE$45,'Occupancy Raw Data'!AV$3,FALSE)</f>
        <v>14.581290972791001</v>
      </c>
      <c r="P4" s="60">
        <f>VLOOKUP($A4,'Occupancy Raw Data'!$B$8:$BE$45,'Occupancy Raw Data'!AW$3,FALSE)</f>
        <v>13.1413875041126</v>
      </c>
      <c r="Q4" s="60">
        <f>VLOOKUP($A4,'Occupancy Raw Data'!$B$8:$BE$45,'Occupancy Raw Data'!AX$3,FALSE)</f>
        <v>7.9788228730153996</v>
      </c>
      <c r="R4" s="61">
        <f>VLOOKUP($A4,'Occupancy Raw Data'!$B$8:$BE$45,'Occupancy Raw Data'!AY$3,FALSE)</f>
        <v>9.8919504181176698</v>
      </c>
      <c r="S4" s="60">
        <f>VLOOKUP($A4,'Occupancy Raw Data'!$B$8:$BE$45,'Occupancy Raw Data'!BA$3,FALSE)</f>
        <v>1.7286316273269899</v>
      </c>
      <c r="T4" s="60">
        <f>VLOOKUP($A4,'Occupancy Raw Data'!$B$8:$BE$45,'Occupancy Raw Data'!BB$3,FALSE)</f>
        <v>0.90085379355611594</v>
      </c>
      <c r="U4" s="61">
        <f>VLOOKUP($A4,'Occupancy Raw Data'!$B$8:$BE$45,'Occupancy Raw Data'!BC$3,FALSE)</f>
        <v>1.29793506683006</v>
      </c>
      <c r="V4" s="62">
        <f>VLOOKUP($A4,'Occupancy Raw Data'!$B$8:$BE$45,'Occupancy Raw Data'!BE$3,FALSE)</f>
        <v>6.9220924642175401</v>
      </c>
      <c r="X4" s="64">
        <f>VLOOKUP($A4,'ADR Raw Data'!$B$6:$BE$43,'ADR Raw Data'!AG$1,FALSE)</f>
        <v>145.04246388608101</v>
      </c>
      <c r="Y4" s="65">
        <f>VLOOKUP($A4,'ADR Raw Data'!$B$6:$BE$43,'ADR Raw Data'!AH$1,FALSE)</f>
        <v>143.10723525638701</v>
      </c>
      <c r="Z4" s="65">
        <f>VLOOKUP($A4,'ADR Raw Data'!$B$6:$BE$43,'ADR Raw Data'!AI$1,FALSE)</f>
        <v>146.69310773647999</v>
      </c>
      <c r="AA4" s="65">
        <f>VLOOKUP($A4,'ADR Raw Data'!$B$6:$BE$43,'ADR Raw Data'!AJ$1,FALSE)</f>
        <v>146.78903396026999</v>
      </c>
      <c r="AB4" s="65">
        <f>VLOOKUP($A4,'ADR Raw Data'!$B$6:$BE$43,'ADR Raw Data'!AK$1,FALSE)</f>
        <v>145.40822140571601</v>
      </c>
      <c r="AC4" s="66">
        <f>VLOOKUP($A4,'ADR Raw Data'!$B$6:$BE$43,'ADR Raw Data'!AL$1,FALSE)</f>
        <v>145.470150006919</v>
      </c>
      <c r="AD4" s="65">
        <f>VLOOKUP($A4,'ADR Raw Data'!$B$6:$BE$43,'ADR Raw Data'!AN$1,FALSE)</f>
        <v>162.70296962075</v>
      </c>
      <c r="AE4" s="65">
        <f>VLOOKUP($A4,'ADR Raw Data'!$B$6:$BE$43,'ADR Raw Data'!AO$1,FALSE)</f>
        <v>170.265960885971</v>
      </c>
      <c r="AF4" s="66">
        <f>VLOOKUP($A4,'ADR Raw Data'!$B$6:$BE$43,'ADR Raw Data'!AP$1,FALSE)</f>
        <v>166.62258696350901</v>
      </c>
      <c r="AG4" s="67">
        <f>VLOOKUP($A4,'ADR Raw Data'!$B$6:$BE$43,'ADR Raw Data'!AR$1,FALSE)</f>
        <v>152.392652848822</v>
      </c>
      <c r="AI4" s="59">
        <f>VLOOKUP($A4,'ADR Raw Data'!$B$6:$BE$43,'ADR Raw Data'!AT$1,FALSE)</f>
        <v>12.1484118675715</v>
      </c>
      <c r="AJ4" s="60">
        <f>VLOOKUP($A4,'ADR Raw Data'!$B$6:$BE$43,'ADR Raw Data'!AU$1,FALSE)</f>
        <v>18.818657768328801</v>
      </c>
      <c r="AK4" s="60">
        <f>VLOOKUP($A4,'ADR Raw Data'!$B$6:$BE$43,'ADR Raw Data'!AV$1,FALSE)</f>
        <v>21.332049939449401</v>
      </c>
      <c r="AL4" s="60">
        <f>VLOOKUP($A4,'ADR Raw Data'!$B$6:$BE$43,'ADR Raw Data'!AW$1,FALSE)</f>
        <v>20.7154959733226</v>
      </c>
      <c r="AM4" s="60">
        <f>VLOOKUP($A4,'ADR Raw Data'!$B$6:$BE$43,'ADR Raw Data'!AX$1,FALSE)</f>
        <v>16.272408021137501</v>
      </c>
      <c r="AN4" s="61">
        <f>VLOOKUP($A4,'ADR Raw Data'!$B$6:$BE$43,'ADR Raw Data'!AY$1,FALSE)</f>
        <v>17.809809919783401</v>
      </c>
      <c r="AO4" s="60">
        <f>VLOOKUP($A4,'ADR Raw Data'!$B$6:$BE$43,'ADR Raw Data'!BA$1,FALSE)</f>
        <v>11.096107883713699</v>
      </c>
      <c r="AP4" s="60">
        <f>VLOOKUP($A4,'ADR Raw Data'!$B$6:$BE$43,'ADR Raw Data'!BB$1,FALSE)</f>
        <v>10.0242809445538</v>
      </c>
      <c r="AQ4" s="61">
        <f>VLOOKUP($A4,'ADR Raw Data'!$B$6:$BE$43,'ADR Raw Data'!BC$1,FALSE)</f>
        <v>10.513473716913101</v>
      </c>
      <c r="AR4" s="62">
        <f>VLOOKUP($A4,'ADR Raw Data'!$B$6:$BE$43,'ADR Raw Data'!BE$1,FALSE)</f>
        <v>14.660386148356199</v>
      </c>
      <c r="AT4" s="64">
        <f>VLOOKUP($A4,'RevPAR Raw Data'!$B$6:$BE$43,'RevPAR Raw Data'!AG$1,FALSE)</f>
        <v>81.919765573006103</v>
      </c>
      <c r="AU4" s="65">
        <f>VLOOKUP($A4,'RevPAR Raw Data'!$B$6:$BE$43,'RevPAR Raw Data'!AH$1,FALSE)</f>
        <v>83.6758977644011</v>
      </c>
      <c r="AV4" s="65">
        <f>VLOOKUP($A4,'RevPAR Raw Data'!$B$6:$BE$43,'RevPAR Raw Data'!AI$1,FALSE)</f>
        <v>94.970586032320298</v>
      </c>
      <c r="AW4" s="65">
        <f>VLOOKUP($A4,'RevPAR Raw Data'!$B$6:$BE$43,'RevPAR Raw Data'!AJ$1,FALSE)</f>
        <v>97.0164587167192</v>
      </c>
      <c r="AX4" s="65">
        <f>VLOOKUP($A4,'RevPAR Raw Data'!$B$6:$BE$43,'RevPAR Raw Data'!AK$1,FALSE)</f>
        <v>94.552445552157195</v>
      </c>
      <c r="AY4" s="66">
        <f>VLOOKUP($A4,'RevPAR Raw Data'!$B$6:$BE$43,'RevPAR Raw Data'!AL$1,FALSE)</f>
        <v>90.4270051187641</v>
      </c>
      <c r="AZ4" s="65">
        <f>VLOOKUP($A4,'RevPAR Raw Data'!$B$6:$BE$43,'RevPAR Raw Data'!AN$1,FALSE)</f>
        <v>118.512231303833</v>
      </c>
      <c r="BA4" s="65">
        <f>VLOOKUP($A4,'RevPAR Raw Data'!$B$6:$BE$43,'RevPAR Raw Data'!AO$1,FALSE)</f>
        <v>133.42446005820199</v>
      </c>
      <c r="BB4" s="66">
        <f>VLOOKUP($A4,'RevPAR Raw Data'!$B$6:$BE$43,'RevPAR Raw Data'!AP$1,FALSE)</f>
        <v>125.968345681017</v>
      </c>
      <c r="BC4" s="67">
        <f>VLOOKUP($A4,'RevPAR Raw Data'!$B$6:$BE$43,'RevPAR Raw Data'!AR$1,FALSE)</f>
        <v>100.58162324678899</v>
      </c>
      <c r="BE4" s="59">
        <f>VLOOKUP($A4,'RevPAR Raw Data'!$B$6:$BE$43,'RevPAR Raw Data'!AT$1,FALSE)</f>
        <v>15.5338297277896</v>
      </c>
      <c r="BF4" s="60">
        <f>VLOOKUP($A4,'RevPAR Raw Data'!$B$6:$BE$43,'RevPAR Raw Data'!AU$1,FALSE)</f>
        <v>31.413589047753799</v>
      </c>
      <c r="BG4" s="60">
        <f>VLOOKUP($A4,'RevPAR Raw Data'!$B$6:$BE$43,'RevPAR Raw Data'!AV$1,FALSE)</f>
        <v>39.023829184372602</v>
      </c>
      <c r="BH4" s="60">
        <f>VLOOKUP($A4,'RevPAR Raw Data'!$B$6:$BE$43,'RevPAR Raw Data'!AW$1,FALSE)</f>
        <v>36.579187076688399</v>
      </c>
      <c r="BI4" s="60">
        <f>VLOOKUP($A4,'RevPAR Raw Data'!$B$6:$BE$43,'RevPAR Raw Data'!AX$1,FALSE)</f>
        <v>25.5495775073339</v>
      </c>
      <c r="BJ4" s="61">
        <f>VLOOKUP($A4,'RevPAR Raw Data'!$B$6:$BE$43,'RevPAR Raw Data'!AY$1,FALSE)</f>
        <v>29.463497904726999</v>
      </c>
      <c r="BK4" s="60">
        <f>VLOOKUP($A4,'RevPAR Raw Data'!$B$6:$BE$43,'RevPAR Raw Data'!BA$1,FALSE)</f>
        <v>13.016550341320899</v>
      </c>
      <c r="BL4" s="60">
        <f>VLOOKUP($A4,'RevPAR Raw Data'!$B$6:$BE$43,'RevPAR Raw Data'!BB$1,FALSE)</f>
        <v>11.0154388532757</v>
      </c>
      <c r="BM4" s="61">
        <f>VLOOKUP($A4,'RevPAR Raw Data'!$B$6:$BE$43,'RevPAR Raw Data'!BC$1,FALSE)</f>
        <v>11.947866845857</v>
      </c>
      <c r="BN4" s="62">
        <f>VLOOKUP($A4,'RevPAR Raw Data'!$B$6:$BE$43,'RevPAR Raw Data'!BE$1,FALSE)</f>
        <v>22.597284097374299</v>
      </c>
    </row>
    <row r="5" spans="1:66" x14ac:dyDescent="0.35">
      <c r="A5" s="58" t="s">
        <v>70</v>
      </c>
      <c r="B5" s="59">
        <f>VLOOKUP($A5,'Occupancy Raw Data'!$B$8:$BE$45,'Occupancy Raw Data'!AG$3,FALSE)</f>
        <v>53.764614706448597</v>
      </c>
      <c r="C5" s="60">
        <f>VLOOKUP($A5,'Occupancy Raw Data'!$B$8:$BE$45,'Occupancy Raw Data'!AH$3,FALSE)</f>
        <v>58.120183134385996</v>
      </c>
      <c r="D5" s="60">
        <f>VLOOKUP($A5,'Occupancy Raw Data'!$B$8:$BE$45,'Occupancy Raw Data'!AI$3,FALSE)</f>
        <v>65.093548443564501</v>
      </c>
      <c r="E5" s="60">
        <f>VLOOKUP($A5,'Occupancy Raw Data'!$B$8:$BE$45,'Occupancy Raw Data'!AJ$3,FALSE)</f>
        <v>66.082104931483698</v>
      </c>
      <c r="F5" s="60">
        <f>VLOOKUP($A5,'Occupancy Raw Data'!$B$8:$BE$45,'Occupancy Raw Data'!AK$3,FALSE)</f>
        <v>63.887562550135598</v>
      </c>
      <c r="G5" s="61">
        <f>VLOOKUP($A5,'Occupancy Raw Data'!$B$8:$BE$45,'Occupancy Raw Data'!AL$3,FALSE)</f>
        <v>61.389527222727899</v>
      </c>
      <c r="H5" s="60">
        <f>VLOOKUP($A5,'Occupancy Raw Data'!$B$8:$BE$45,'Occupancy Raw Data'!AN$3,FALSE)</f>
        <v>71.784636540738703</v>
      </c>
      <c r="I5" s="60">
        <f>VLOOKUP($A5,'Occupancy Raw Data'!$B$8:$BE$45,'Occupancy Raw Data'!AO$3,FALSE)</f>
        <v>77.321198925347204</v>
      </c>
      <c r="J5" s="61">
        <f>VLOOKUP($A5,'Occupancy Raw Data'!$B$8:$BE$45,'Occupancy Raw Data'!AP$3,FALSE)</f>
        <v>74.552917733043003</v>
      </c>
      <c r="K5" s="62">
        <f>VLOOKUP($A5,'Occupancy Raw Data'!$B$8:$BE$45,'Occupancy Raw Data'!AR$3,FALSE)</f>
        <v>65.150171014711503</v>
      </c>
      <c r="M5" s="59">
        <f>VLOOKUP($A5,'Occupancy Raw Data'!$B$8:$BE$45,'Occupancy Raw Data'!AT$3,FALSE)</f>
        <v>-0.233552843894343</v>
      </c>
      <c r="N5" s="60">
        <f>VLOOKUP($A5,'Occupancy Raw Data'!$B$8:$BE$45,'Occupancy Raw Data'!AU$3,FALSE)</f>
        <v>9.3013406595595605</v>
      </c>
      <c r="O5" s="60">
        <f>VLOOKUP($A5,'Occupancy Raw Data'!$B$8:$BE$45,'Occupancy Raw Data'!AV$3,FALSE)</f>
        <v>14.358729750843301</v>
      </c>
      <c r="P5" s="60">
        <f>VLOOKUP($A5,'Occupancy Raw Data'!$B$8:$BE$45,'Occupancy Raw Data'!AW$3,FALSE)</f>
        <v>12.953135166509799</v>
      </c>
      <c r="Q5" s="60">
        <f>VLOOKUP($A5,'Occupancy Raw Data'!$B$8:$BE$45,'Occupancy Raw Data'!AX$3,FALSE)</f>
        <v>6.8767263163457502</v>
      </c>
      <c r="R5" s="61">
        <f>VLOOKUP($A5,'Occupancy Raw Data'!$B$8:$BE$45,'Occupancy Raw Data'!AY$3,FALSE)</f>
        <v>8.7424278785103304</v>
      </c>
      <c r="S5" s="60">
        <f>VLOOKUP($A5,'Occupancy Raw Data'!$B$8:$BE$45,'Occupancy Raw Data'!BA$3,FALSE)</f>
        <v>-1.55987260481332</v>
      </c>
      <c r="T5" s="60">
        <f>VLOOKUP($A5,'Occupancy Raw Data'!$B$8:$BE$45,'Occupancy Raw Data'!BB$3,FALSE)</f>
        <v>-1.1596968714741001</v>
      </c>
      <c r="U5" s="61">
        <f>VLOOKUP($A5,'Occupancy Raw Data'!$B$8:$BE$45,'Occupancy Raw Data'!BC$3,FALSE)</f>
        <v>-1.35276046455226</v>
      </c>
      <c r="V5" s="62">
        <f>VLOOKUP($A5,'Occupancy Raw Data'!$B$8:$BE$45,'Occupancy Raw Data'!BE$3,FALSE)</f>
        <v>5.2181626585192697</v>
      </c>
      <c r="X5" s="64">
        <f>VLOOKUP($A5,'ADR Raw Data'!$B$6:$BE$43,'ADR Raw Data'!AG$1,FALSE)</f>
        <v>118.063075163977</v>
      </c>
      <c r="Y5" s="65">
        <f>VLOOKUP($A5,'ADR Raw Data'!$B$6:$BE$43,'ADR Raw Data'!AH$1,FALSE)</f>
        <v>118.499387899414</v>
      </c>
      <c r="Z5" s="65">
        <f>VLOOKUP($A5,'ADR Raw Data'!$B$6:$BE$43,'ADR Raw Data'!AI$1,FALSE)</f>
        <v>122.999309566988</v>
      </c>
      <c r="AA5" s="65">
        <f>VLOOKUP($A5,'ADR Raw Data'!$B$6:$BE$43,'ADR Raw Data'!AJ$1,FALSE)</f>
        <v>122.404154765276</v>
      </c>
      <c r="AB5" s="65">
        <f>VLOOKUP($A5,'ADR Raw Data'!$B$6:$BE$43,'ADR Raw Data'!AK$1,FALSE)</f>
        <v>120.158053249975</v>
      </c>
      <c r="AC5" s="66">
        <f>VLOOKUP($A5,'ADR Raw Data'!$B$6:$BE$43,'ADR Raw Data'!AL$1,FALSE)</f>
        <v>120.563140936336</v>
      </c>
      <c r="AD5" s="65">
        <f>VLOOKUP($A5,'ADR Raw Data'!$B$6:$BE$43,'ADR Raw Data'!AN$1,FALSE)</f>
        <v>136.96028458893099</v>
      </c>
      <c r="AE5" s="65">
        <f>VLOOKUP($A5,'ADR Raw Data'!$B$6:$BE$43,'ADR Raw Data'!AO$1,FALSE)</f>
        <v>142.69172608695601</v>
      </c>
      <c r="AF5" s="66">
        <f>VLOOKUP($A5,'ADR Raw Data'!$B$6:$BE$43,'ADR Raw Data'!AP$1,FALSE)</f>
        <v>139.93241459854801</v>
      </c>
      <c r="AG5" s="67">
        <f>VLOOKUP($A5,'ADR Raw Data'!$B$6:$BE$43,'ADR Raw Data'!AR$1,FALSE)</f>
        <v>126.89537345312399</v>
      </c>
      <c r="AI5" s="59">
        <f>VLOOKUP($A5,'ADR Raw Data'!$B$6:$BE$43,'ADR Raw Data'!AT$1,FALSE)</f>
        <v>8.0758875269183292</v>
      </c>
      <c r="AJ5" s="60">
        <f>VLOOKUP($A5,'ADR Raw Data'!$B$6:$BE$43,'ADR Raw Data'!AU$1,FALSE)</f>
        <v>15.791673361901699</v>
      </c>
      <c r="AK5" s="60">
        <f>VLOOKUP($A5,'ADR Raw Data'!$B$6:$BE$43,'ADR Raw Data'!AV$1,FALSE)</f>
        <v>18.123243740111398</v>
      </c>
      <c r="AL5" s="60">
        <f>VLOOKUP($A5,'ADR Raw Data'!$B$6:$BE$43,'ADR Raw Data'!AW$1,FALSE)</f>
        <v>17.5565835374294</v>
      </c>
      <c r="AM5" s="60">
        <f>VLOOKUP($A5,'ADR Raw Data'!$B$6:$BE$43,'ADR Raw Data'!AX$1,FALSE)</f>
        <v>14.096709228872299</v>
      </c>
      <c r="AN5" s="61">
        <f>VLOOKUP($A5,'ADR Raw Data'!$B$6:$BE$43,'ADR Raw Data'!AY$1,FALSE)</f>
        <v>14.8036077691422</v>
      </c>
      <c r="AO5" s="60">
        <f>VLOOKUP($A5,'ADR Raw Data'!$B$6:$BE$43,'ADR Raw Data'!BA$1,FALSE)</f>
        <v>7.65707719665994</v>
      </c>
      <c r="AP5" s="60">
        <f>VLOOKUP($A5,'ADR Raw Data'!$B$6:$BE$43,'ADR Raw Data'!BB$1,FALSE)</f>
        <v>7.5804225937898897</v>
      </c>
      <c r="AQ5" s="61">
        <f>VLOOKUP($A5,'ADR Raw Data'!$B$6:$BE$43,'ADR Raw Data'!BC$1,FALSE)</f>
        <v>7.6210717034262796</v>
      </c>
      <c r="AR5" s="62">
        <f>VLOOKUP($A5,'ADR Raw Data'!$B$6:$BE$43,'ADR Raw Data'!BE$1,FALSE)</f>
        <v>11.565930600435101</v>
      </c>
      <c r="AT5" s="64">
        <f>VLOOKUP($A5,'RevPAR Raw Data'!$B$6:$BE$43,'RevPAR Raw Data'!AG$1,FALSE)</f>
        <v>63.476157472497199</v>
      </c>
      <c r="AU5" s="65">
        <f>VLOOKUP($A5,'RevPAR Raw Data'!$B$6:$BE$43,'RevPAR Raw Data'!AH$1,FALSE)</f>
        <v>68.872061260266193</v>
      </c>
      <c r="AV5" s="65">
        <f>VLOOKUP($A5,'RevPAR Raw Data'!$B$6:$BE$43,'RevPAR Raw Data'!AI$1,FALSE)</f>
        <v>80.064615158237402</v>
      </c>
      <c r="AW5" s="65">
        <f>VLOOKUP($A5,'RevPAR Raw Data'!$B$6:$BE$43,'RevPAR Raw Data'!AJ$1,FALSE)</f>
        <v>80.8872419924855</v>
      </c>
      <c r="AX5" s="65">
        <f>VLOOKUP($A5,'RevPAR Raw Data'!$B$6:$BE$43,'RevPAR Raw Data'!AK$1,FALSE)</f>
        <v>76.766051429103399</v>
      </c>
      <c r="AY5" s="66">
        <f>VLOOKUP($A5,'RevPAR Raw Data'!$B$6:$BE$43,'RevPAR Raw Data'!AL$1,FALSE)</f>
        <v>74.013142225687901</v>
      </c>
      <c r="AZ5" s="65">
        <f>VLOOKUP($A5,'RevPAR Raw Data'!$B$6:$BE$43,'RevPAR Raw Data'!AN$1,FALSE)</f>
        <v>98.316442497326094</v>
      </c>
      <c r="BA5" s="65">
        <f>VLOOKUP($A5,'RevPAR Raw Data'!$B$6:$BE$43,'RevPAR Raw Data'!AO$1,FALSE)</f>
        <v>110.330953377707</v>
      </c>
      <c r="BB5" s="66">
        <f>VLOOKUP($A5,'RevPAR Raw Data'!$B$6:$BE$43,'RevPAR Raw Data'!AP$1,FALSE)</f>
        <v>104.323697937516</v>
      </c>
      <c r="BC5" s="67">
        <f>VLOOKUP($A5,'RevPAR Raw Data'!$B$6:$BE$43,'RevPAR Raw Data'!AR$1,FALSE)</f>
        <v>82.672552814467394</v>
      </c>
      <c r="BE5" s="59">
        <f>VLOOKUP($A5,'RevPAR Raw Data'!$B$6:$BE$43,'RevPAR Raw Data'!AT$1,FALSE)</f>
        <v>7.8234732180351596</v>
      </c>
      <c r="BF5" s="60">
        <f>VLOOKUP($A5,'RevPAR Raw Data'!$B$6:$BE$43,'RevPAR Raw Data'!AU$1,FALSE)</f>
        <v>26.5618513566966</v>
      </c>
      <c r="BG5" s="60">
        <f>VLOOKUP($A5,'RevPAR Raw Data'!$B$6:$BE$43,'RevPAR Raw Data'!AV$1,FALSE)</f>
        <v>35.084241081683899</v>
      </c>
      <c r="BH5" s="60">
        <f>VLOOKUP($A5,'RevPAR Raw Data'!$B$6:$BE$43,'RevPAR Raw Data'!AW$1,FALSE)</f>
        <v>32.7838467001637</v>
      </c>
      <c r="BI5" s="60">
        <f>VLOOKUP($A5,'RevPAR Raw Data'!$B$6:$BE$43,'RevPAR Raw Data'!AX$1,FALSE)</f>
        <v>21.942827658498601</v>
      </c>
      <c r="BJ5" s="61">
        <f>VLOOKUP($A5,'RevPAR Raw Data'!$B$6:$BE$43,'RevPAR Raw Data'!AY$1,FALSE)</f>
        <v>24.840230380287402</v>
      </c>
      <c r="BK5" s="60">
        <f>VLOOKUP($A5,'RevPAR Raw Data'!$B$6:$BE$43,'RevPAR Raw Data'!BA$1,FALSE)</f>
        <v>5.9777639423265096</v>
      </c>
      <c r="BL5" s="60">
        <f>VLOOKUP($A5,'RevPAR Raw Data'!$B$6:$BE$43,'RevPAR Raw Data'!BB$1,FALSE)</f>
        <v>6.3328157986510902</v>
      </c>
      <c r="BM5" s="61">
        <f>VLOOKUP($A5,'RevPAR Raw Data'!$B$6:$BE$43,'RevPAR Raw Data'!BC$1,FALSE)</f>
        <v>6.1652163938948901</v>
      </c>
      <c r="BN5" s="62">
        <f>VLOOKUP($A5,'RevPAR Raw Data'!$B$6:$BE$43,'RevPAR Raw Data'!BE$1,FALSE)</f>
        <v>17.387622330656502</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Data'!$B$8:$BE$45,'Occupancy Raw Data'!AG$3,FALSE)</f>
        <v>54.93107033543</v>
      </c>
      <c r="C7" s="60">
        <f>VLOOKUP($A7,'Occupancy Raw Data'!$B$8:$BE$45,'Occupancy Raw Data'!AH$3,FALSE)</f>
        <v>60.393344845938401</v>
      </c>
      <c r="D7" s="60">
        <f>VLOOKUP($A7,'Occupancy Raw Data'!$B$8:$BE$45,'Occupancy Raw Data'!AI$3,FALSE)</f>
        <v>68.848821829336401</v>
      </c>
      <c r="E7" s="60">
        <f>VLOOKUP($A7,'Occupancy Raw Data'!$B$8:$BE$45,'Occupancy Raw Data'!AJ$3,FALSE)</f>
        <v>69.141652201055805</v>
      </c>
      <c r="F7" s="60">
        <f>VLOOKUP($A7,'Occupancy Raw Data'!$B$8:$BE$45,'Occupancy Raw Data'!AK$3,FALSE)</f>
        <v>64.048389270791205</v>
      </c>
      <c r="G7" s="61">
        <f>VLOOKUP($A7,'Occupancy Raw Data'!$B$8:$BE$45,'Occupancy Raw Data'!AL$3,FALSE)</f>
        <v>63.472611993661403</v>
      </c>
      <c r="H7" s="60">
        <f>VLOOKUP($A7,'Occupancy Raw Data'!$B$8:$BE$45,'Occupancy Raw Data'!AN$3,FALSE)</f>
        <v>67.505503886417699</v>
      </c>
      <c r="I7" s="60">
        <f>VLOOKUP($A7,'Occupancy Raw Data'!$B$8:$BE$45,'Occupancy Raw Data'!AO$3,FALSE)</f>
        <v>73.502942894370307</v>
      </c>
      <c r="J7" s="61">
        <f>VLOOKUP($A7,'Occupancy Raw Data'!$B$8:$BE$45,'Occupancy Raw Data'!AP$3,FALSE)</f>
        <v>70.504223390394003</v>
      </c>
      <c r="K7" s="62">
        <f>VLOOKUP($A7,'Occupancy Raw Data'!$B$8:$BE$45,'Occupancy Raw Data'!AR$3,FALSE)</f>
        <v>65.481208064027498</v>
      </c>
      <c r="M7" s="59">
        <f>VLOOKUP($A7,'Occupancy Raw Data'!$B$8:$BE$45,'Occupancy Raw Data'!AT$3,FALSE)</f>
        <v>16.258359652359701</v>
      </c>
      <c r="N7" s="60">
        <f>VLOOKUP($A7,'Occupancy Raw Data'!$B$8:$BE$45,'Occupancy Raw Data'!AU$3,FALSE)</f>
        <v>35.292433409502998</v>
      </c>
      <c r="O7" s="60">
        <f>VLOOKUP($A7,'Occupancy Raw Data'!$B$8:$BE$45,'Occupancy Raw Data'!AV$3,FALSE)</f>
        <v>44.444933030565799</v>
      </c>
      <c r="P7" s="60">
        <f>VLOOKUP($A7,'Occupancy Raw Data'!$B$8:$BE$45,'Occupancy Raw Data'!AW$3,FALSE)</f>
        <v>42.433992184288897</v>
      </c>
      <c r="Q7" s="60">
        <f>VLOOKUP($A7,'Occupancy Raw Data'!$B$8:$BE$45,'Occupancy Raw Data'!AX$3,FALSE)</f>
        <v>30.020422608164299</v>
      </c>
      <c r="R7" s="61">
        <f>VLOOKUP($A7,'Occupancy Raw Data'!$B$8:$BE$45,'Occupancy Raw Data'!AY$3,FALSE)</f>
        <v>33.706547591645098</v>
      </c>
      <c r="S7" s="60">
        <f>VLOOKUP($A7,'Occupancy Raw Data'!$B$8:$BE$45,'Occupancy Raw Data'!BA$3,FALSE)</f>
        <v>11.5698828728981</v>
      </c>
      <c r="T7" s="60">
        <f>VLOOKUP($A7,'Occupancy Raw Data'!$B$8:$BE$45,'Occupancy Raw Data'!BB$3,FALSE)</f>
        <v>8.3897882765529808</v>
      </c>
      <c r="U7" s="61">
        <f>VLOOKUP($A7,'Occupancy Raw Data'!$B$8:$BE$45,'Occupancy Raw Data'!BC$3,FALSE)</f>
        <v>9.8892742982051303</v>
      </c>
      <c r="V7" s="62">
        <f>VLOOKUP($A7,'Occupancy Raw Data'!$B$8:$BE$45,'Occupancy Raw Data'!BE$3,FALSE)</f>
        <v>25.344540337888201</v>
      </c>
      <c r="X7" s="64">
        <f>VLOOKUP($A7,'ADR Raw Data'!$B$6:$BE$43,'ADR Raw Data'!AG$1,FALSE)</f>
        <v>155.22735198047499</v>
      </c>
      <c r="Y7" s="65">
        <f>VLOOKUP($A7,'ADR Raw Data'!$B$6:$BE$43,'ADR Raw Data'!AH$1,FALSE)</f>
        <v>178.03707068941699</v>
      </c>
      <c r="Z7" s="65">
        <f>VLOOKUP($A7,'ADR Raw Data'!$B$6:$BE$43,'ADR Raw Data'!AI$1,FALSE)</f>
        <v>191.70064069278101</v>
      </c>
      <c r="AA7" s="65">
        <f>VLOOKUP($A7,'ADR Raw Data'!$B$6:$BE$43,'ADR Raw Data'!AJ$1,FALSE)</f>
        <v>189.78555359961501</v>
      </c>
      <c r="AB7" s="65">
        <f>VLOOKUP($A7,'ADR Raw Data'!$B$6:$BE$43,'ADR Raw Data'!AK$1,FALSE)</f>
        <v>173.335345118465</v>
      </c>
      <c r="AC7" s="66">
        <f>VLOOKUP($A7,'ADR Raw Data'!$B$6:$BE$43,'ADR Raw Data'!AL$1,FALSE)</f>
        <v>178.66429995209199</v>
      </c>
      <c r="AD7" s="65">
        <f>VLOOKUP($A7,'ADR Raw Data'!$B$6:$BE$43,'ADR Raw Data'!AN$1,FALSE)</f>
        <v>155.943640937922</v>
      </c>
      <c r="AE7" s="65">
        <f>VLOOKUP($A7,'ADR Raw Data'!$B$6:$BE$43,'ADR Raw Data'!AO$1,FALSE)</f>
        <v>157.376223245749</v>
      </c>
      <c r="AF7" s="66">
        <f>VLOOKUP($A7,'ADR Raw Data'!$B$6:$BE$43,'ADR Raw Data'!AP$1,FALSE)</f>
        <v>156.690397731346</v>
      </c>
      <c r="AG7" s="67">
        <f>VLOOKUP($A7,'ADR Raw Data'!$B$6:$BE$43,'ADR Raw Data'!AR$1,FALSE)</f>
        <v>171.90590784408599</v>
      </c>
      <c r="AI7" s="59">
        <f>VLOOKUP($A7,'ADR Raw Data'!$B$6:$BE$43,'ADR Raw Data'!AT$1,FALSE)</f>
        <v>23.841586028042801</v>
      </c>
      <c r="AJ7" s="60">
        <f>VLOOKUP($A7,'ADR Raw Data'!$B$6:$BE$43,'ADR Raw Data'!AU$1,FALSE)</f>
        <v>36.559869863965403</v>
      </c>
      <c r="AK7" s="60">
        <f>VLOOKUP($A7,'ADR Raw Data'!$B$6:$BE$43,'ADR Raw Data'!AV$1,FALSE)</f>
        <v>41.965047123571097</v>
      </c>
      <c r="AL7" s="60">
        <f>VLOOKUP($A7,'ADR Raw Data'!$B$6:$BE$43,'ADR Raw Data'!AW$1,FALSE)</f>
        <v>42.661009821938798</v>
      </c>
      <c r="AM7" s="60">
        <f>VLOOKUP($A7,'ADR Raw Data'!$B$6:$BE$43,'ADR Raw Data'!AX$1,FALSE)</f>
        <v>34.902803201719998</v>
      </c>
      <c r="AN7" s="61">
        <f>VLOOKUP($A7,'ADR Raw Data'!$B$6:$BE$43,'ADR Raw Data'!AY$1,FALSE)</f>
        <v>36.948724068417498</v>
      </c>
      <c r="AO7" s="60">
        <f>VLOOKUP($A7,'ADR Raw Data'!$B$6:$BE$43,'ADR Raw Data'!BA$1,FALSE)</f>
        <v>20.077383985615199</v>
      </c>
      <c r="AP7" s="60">
        <f>VLOOKUP($A7,'ADR Raw Data'!$B$6:$BE$43,'ADR Raw Data'!BB$1,FALSE)</f>
        <v>17.598646184818801</v>
      </c>
      <c r="AQ7" s="61">
        <f>VLOOKUP($A7,'ADR Raw Data'!$B$6:$BE$43,'ADR Raw Data'!BC$1,FALSE)</f>
        <v>18.741082819202902</v>
      </c>
      <c r="AR7" s="62">
        <f>VLOOKUP($A7,'ADR Raw Data'!$B$6:$BE$43,'ADR Raw Data'!BE$1,FALSE)</f>
        <v>31.239027404709599</v>
      </c>
      <c r="AT7" s="64">
        <f>VLOOKUP($A7,'RevPAR Raw Data'!$B$6:$BE$43,'RevPAR Raw Data'!AG$1,FALSE)</f>
        <v>85.268045896220301</v>
      </c>
      <c r="AU7" s="65">
        <f>VLOOKUP($A7,'RevPAR Raw Data'!$B$6:$BE$43,'RevPAR Raw Data'!AH$1,FALSE)</f>
        <v>107.52254205506701</v>
      </c>
      <c r="AV7" s="65">
        <f>VLOOKUP($A7,'RevPAR Raw Data'!$B$6:$BE$43,'RevPAR Raw Data'!AI$1,FALSE)</f>
        <v>131.98363255626899</v>
      </c>
      <c r="AW7" s="65">
        <f>VLOOKUP($A7,'RevPAR Raw Data'!$B$6:$BE$43,'RevPAR Raw Data'!AJ$1,FALSE)</f>
        <v>131.22086739769401</v>
      </c>
      <c r="AX7" s="65">
        <f>VLOOKUP($A7,'RevPAR Raw Data'!$B$6:$BE$43,'RevPAR Raw Data'!AK$1,FALSE)</f>
        <v>111.018496585343</v>
      </c>
      <c r="AY7" s="66">
        <f>VLOOKUP($A7,'RevPAR Raw Data'!$B$6:$BE$43,'RevPAR Raw Data'!AL$1,FALSE)</f>
        <v>113.402897879783</v>
      </c>
      <c r="AZ7" s="65">
        <f>VLOOKUP($A7,'RevPAR Raw Data'!$B$6:$BE$43,'RevPAR Raw Data'!AN$1,FALSE)</f>
        <v>105.27054059397</v>
      </c>
      <c r="BA7" s="65">
        <f>VLOOKUP($A7,'RevPAR Raw Data'!$B$6:$BE$43,'RevPAR Raw Data'!AO$1,FALSE)</f>
        <v>115.676155501639</v>
      </c>
      <c r="BB7" s="66">
        <f>VLOOKUP($A7,'RevPAR Raw Data'!$B$6:$BE$43,'RevPAR Raw Data'!AP$1,FALSE)</f>
        <v>110.473348047805</v>
      </c>
      <c r="BC7" s="67">
        <f>VLOOKUP($A7,'RevPAR Raw Data'!$B$6:$BE$43,'RevPAR Raw Data'!AR$1,FALSE)</f>
        <v>112.566065189741</v>
      </c>
      <c r="BE7" s="59">
        <f>VLOOKUP($A7,'RevPAR Raw Data'!$B$6:$BE$43,'RevPAR Raw Data'!AT$1,FALSE)</f>
        <v>43.976196483668502</v>
      </c>
      <c r="BF7" s="60">
        <f>VLOOKUP($A7,'RevPAR Raw Data'!$B$6:$BE$43,'RevPAR Raw Data'!AU$1,FALSE)</f>
        <v>84.755170999809394</v>
      </c>
      <c r="BG7" s="60">
        <f>VLOOKUP($A7,'RevPAR Raw Data'!$B$6:$BE$43,'RevPAR Raw Data'!AV$1,FALSE)</f>
        <v>105.06131724445299</v>
      </c>
      <c r="BH7" s="60">
        <f>VLOOKUP($A7,'RevPAR Raw Data'!$B$6:$BE$43,'RevPAR Raw Data'!AW$1,FALSE)</f>
        <v>103.19777157980801</v>
      </c>
      <c r="BI7" s="60">
        <f>VLOOKUP($A7,'RevPAR Raw Data'!$B$6:$BE$43,'RevPAR Raw Data'!AX$1,FALSE)</f>
        <v>75.401194833136699</v>
      </c>
      <c r="BJ7" s="61">
        <f>VLOOKUP($A7,'RevPAR Raw Data'!$B$6:$BE$43,'RevPAR Raw Data'!AY$1,FALSE)</f>
        <v>83.109410922689506</v>
      </c>
      <c r="BK7" s="60">
        <f>VLOOKUP($A7,'RevPAR Raw Data'!$B$6:$BE$43,'RevPAR Raw Data'!BA$1,FALSE)</f>
        <v>33.970196669590997</v>
      </c>
      <c r="BL7" s="60">
        <f>VLOOKUP($A7,'RevPAR Raw Data'!$B$6:$BE$43,'RevPAR Raw Data'!BB$1,FALSE)</f>
        <v>27.4649236158177</v>
      </c>
      <c r="BM7" s="61">
        <f>VLOOKUP($A7,'RevPAR Raw Data'!$B$6:$BE$43,'RevPAR Raw Data'!BC$1,FALSE)</f>
        <v>30.483714203852799</v>
      </c>
      <c r="BN7" s="62">
        <f>VLOOKUP($A7,'RevPAR Raw Data'!$B$6:$BE$43,'RevPAR Raw Data'!BE$1,FALSE)</f>
        <v>64.500955644348394</v>
      </c>
    </row>
    <row r="8" spans="1:66" x14ac:dyDescent="0.35">
      <c r="A8" s="76" t="s">
        <v>89</v>
      </c>
      <c r="B8" s="59">
        <f>VLOOKUP($A8,'Occupancy Raw Data'!$B$8:$BE$45,'Occupancy Raw Data'!AG$3,FALSE)</f>
        <v>56.078041636154403</v>
      </c>
      <c r="C8" s="60">
        <f>VLOOKUP($A8,'Occupancy Raw Data'!$B$8:$BE$45,'Occupancy Raw Data'!AH$3,FALSE)</f>
        <v>67.020608850298103</v>
      </c>
      <c r="D8" s="60">
        <f>VLOOKUP($A8,'Occupancy Raw Data'!$B$8:$BE$45,'Occupancy Raw Data'!AI$3,FALSE)</f>
        <v>76.226592739826302</v>
      </c>
      <c r="E8" s="60">
        <f>VLOOKUP($A8,'Occupancy Raw Data'!$B$8:$BE$45,'Occupancy Raw Data'!AJ$3,FALSE)</f>
        <v>76.4018202740872</v>
      </c>
      <c r="F8" s="60">
        <f>VLOOKUP($A8,'Occupancy Raw Data'!$B$8:$BE$45,'Occupancy Raw Data'!AK$3,FALSE)</f>
        <v>68.660424730620306</v>
      </c>
      <c r="G8" s="61">
        <f>VLOOKUP($A8,'Occupancy Raw Data'!$B$8:$BE$45,'Occupancy Raw Data'!AL$3,FALSE)</f>
        <v>68.877497646197298</v>
      </c>
      <c r="H8" s="60">
        <f>VLOOKUP($A8,'Occupancy Raw Data'!$B$8:$BE$45,'Occupancy Raw Data'!AN$3,FALSE)</f>
        <v>66.220315932628907</v>
      </c>
      <c r="I8" s="60">
        <f>VLOOKUP($A8,'Occupancy Raw Data'!$B$8:$BE$45,'Occupancy Raw Data'!AO$3,FALSE)</f>
        <v>69.424102939638004</v>
      </c>
      <c r="J8" s="61">
        <f>VLOOKUP($A8,'Occupancy Raw Data'!$B$8:$BE$45,'Occupancy Raw Data'!AP$3,FALSE)</f>
        <v>67.822209436133406</v>
      </c>
      <c r="K8" s="62">
        <f>VLOOKUP($A8,'Occupancy Raw Data'!$B$8:$BE$45,'Occupancy Raw Data'!AR$3,FALSE)</f>
        <v>68.575986729036202</v>
      </c>
      <c r="M8" s="59">
        <f>VLOOKUP($A8,'Occupancy Raw Data'!$B$8:$BE$45,'Occupancy Raw Data'!AT$3,FALSE)</f>
        <v>30.599513240744599</v>
      </c>
      <c r="N8" s="60">
        <f>VLOOKUP($A8,'Occupancy Raw Data'!$B$8:$BE$45,'Occupancy Raw Data'!AU$3,FALSE)</f>
        <v>71.454082263140904</v>
      </c>
      <c r="O8" s="60">
        <f>VLOOKUP($A8,'Occupancy Raw Data'!$B$8:$BE$45,'Occupancy Raw Data'!AV$3,FALSE)</f>
        <v>76.996438231362404</v>
      </c>
      <c r="P8" s="60">
        <f>VLOOKUP($A8,'Occupancy Raw Data'!$B$8:$BE$45,'Occupancy Raw Data'!AW$3,FALSE)</f>
        <v>69.555563098162295</v>
      </c>
      <c r="Q8" s="60">
        <f>VLOOKUP($A8,'Occupancy Raw Data'!$B$8:$BE$45,'Occupancy Raw Data'!AX$3,FALSE)</f>
        <v>51.255550393058599</v>
      </c>
      <c r="R8" s="61">
        <f>VLOOKUP($A8,'Occupancy Raw Data'!$B$8:$BE$45,'Occupancy Raw Data'!AY$3,FALSE)</f>
        <v>59.784766154611198</v>
      </c>
      <c r="S8" s="60">
        <f>VLOOKUP($A8,'Occupancy Raw Data'!$B$8:$BE$45,'Occupancy Raw Data'!BA$3,FALSE)</f>
        <v>18.267256577417999</v>
      </c>
      <c r="T8" s="60">
        <f>VLOOKUP($A8,'Occupancy Raw Data'!$B$8:$BE$45,'Occupancy Raw Data'!BB$3,FALSE)</f>
        <v>11.2658732973519</v>
      </c>
      <c r="U8" s="61">
        <f>VLOOKUP($A8,'Occupancy Raw Data'!$B$8:$BE$45,'Occupancy Raw Data'!BC$3,FALSE)</f>
        <v>14.577237869085</v>
      </c>
      <c r="V8" s="62">
        <f>VLOOKUP($A8,'Occupancy Raw Data'!$B$8:$BE$45,'Occupancy Raw Data'!BE$3,FALSE)</f>
        <v>43.7805680531958</v>
      </c>
      <c r="X8" s="64">
        <f>VLOOKUP($A8,'ADR Raw Data'!$B$6:$BE$43,'ADR Raw Data'!AG$1,FALSE)</f>
        <v>164.10648446973201</v>
      </c>
      <c r="Y8" s="65">
        <f>VLOOKUP($A8,'ADR Raw Data'!$B$6:$BE$43,'ADR Raw Data'!AH$1,FALSE)</f>
        <v>196.83085616170999</v>
      </c>
      <c r="Z8" s="65">
        <f>VLOOKUP($A8,'ADR Raw Data'!$B$6:$BE$43,'ADR Raw Data'!AI$1,FALSE)</f>
        <v>207.75290846085201</v>
      </c>
      <c r="AA8" s="65">
        <f>VLOOKUP($A8,'ADR Raw Data'!$B$6:$BE$43,'ADR Raw Data'!AJ$1,FALSE)</f>
        <v>204.791084448704</v>
      </c>
      <c r="AB8" s="65">
        <f>VLOOKUP($A8,'ADR Raw Data'!$B$6:$BE$43,'ADR Raw Data'!AK$1,FALSE)</f>
        <v>183.82847293642601</v>
      </c>
      <c r="AC8" s="66">
        <f>VLOOKUP($A8,'ADR Raw Data'!$B$6:$BE$43,'ADR Raw Data'!AL$1,FALSE)</f>
        <v>193.09337697448299</v>
      </c>
      <c r="AD8" s="65">
        <f>VLOOKUP($A8,'ADR Raw Data'!$B$6:$BE$43,'ADR Raw Data'!AN$1,FALSE)</f>
        <v>149.37825355450201</v>
      </c>
      <c r="AE8" s="65">
        <f>VLOOKUP($A8,'ADR Raw Data'!$B$6:$BE$43,'ADR Raw Data'!AO$1,FALSE)</f>
        <v>145.71190582030499</v>
      </c>
      <c r="AF8" s="66">
        <f>VLOOKUP($A8,'ADR Raw Data'!$B$6:$BE$43,'ADR Raw Data'!AP$1,FALSE)</f>
        <v>147.501781933866</v>
      </c>
      <c r="AG8" s="67">
        <f>VLOOKUP($A8,'ADR Raw Data'!$B$6:$BE$43,'ADR Raw Data'!AR$1,FALSE)</f>
        <v>180.21038873300799</v>
      </c>
      <c r="AI8" s="59">
        <f>VLOOKUP($A8,'ADR Raw Data'!$B$6:$BE$43,'ADR Raw Data'!AT$1,FALSE)</f>
        <v>30.705511472308</v>
      </c>
      <c r="AJ8" s="60">
        <f>VLOOKUP($A8,'ADR Raw Data'!$B$6:$BE$43,'ADR Raw Data'!AU$1,FALSE)</f>
        <v>35.813418305894601</v>
      </c>
      <c r="AK8" s="60">
        <f>VLOOKUP($A8,'ADR Raw Data'!$B$6:$BE$43,'ADR Raw Data'!AV$1,FALSE)</f>
        <v>35.909679692042303</v>
      </c>
      <c r="AL8" s="60">
        <f>VLOOKUP($A8,'ADR Raw Data'!$B$6:$BE$43,'ADR Raw Data'!AW$1,FALSE)</f>
        <v>33.731363519725903</v>
      </c>
      <c r="AM8" s="60">
        <f>VLOOKUP($A8,'ADR Raw Data'!$B$6:$BE$43,'ADR Raw Data'!AX$1,FALSE)</f>
        <v>30.486878441496199</v>
      </c>
      <c r="AN8" s="61">
        <f>VLOOKUP($A8,'ADR Raw Data'!$B$6:$BE$43,'ADR Raw Data'!AY$1,FALSE)</f>
        <v>34.549587018874298</v>
      </c>
      <c r="AO8" s="60">
        <f>VLOOKUP($A8,'ADR Raw Data'!$B$6:$BE$43,'ADR Raw Data'!BA$1,FALSE)</f>
        <v>27.591317170882</v>
      </c>
      <c r="AP8" s="60">
        <f>VLOOKUP($A8,'ADR Raw Data'!$B$6:$BE$43,'ADR Raw Data'!BB$1,FALSE)</f>
        <v>24.723467927462998</v>
      </c>
      <c r="AQ8" s="61">
        <f>VLOOKUP($A8,'ADR Raw Data'!$B$6:$BE$43,'ADR Raw Data'!BC$1,FALSE)</f>
        <v>26.1291088797642</v>
      </c>
      <c r="AR8" s="62">
        <f>VLOOKUP($A8,'ADR Raw Data'!$B$6:$BE$43,'ADR Raw Data'!BE$1,FALSE)</f>
        <v>34.378237791562398</v>
      </c>
      <c r="AT8" s="64">
        <f>VLOOKUP($A8,'RevPAR Raw Data'!$B$6:$BE$43,'RevPAR Raw Data'!AG$1,FALSE)</f>
        <v>92.027702688565697</v>
      </c>
      <c r="AU8" s="65">
        <f>VLOOKUP($A8,'RevPAR Raw Data'!$B$6:$BE$43,'RevPAR Raw Data'!AH$1,FALSE)</f>
        <v>131.91723820483301</v>
      </c>
      <c r="AV8" s="65">
        <f>VLOOKUP($A8,'RevPAR Raw Data'!$B$6:$BE$43,'RevPAR Raw Data'!AI$1,FALSE)</f>
        <v>158.36296343759801</v>
      </c>
      <c r="AW8" s="65">
        <f>VLOOKUP($A8,'RevPAR Raw Data'!$B$6:$BE$43,'RevPAR Raw Data'!AJ$1,FALSE)</f>
        <v>156.46411627785301</v>
      </c>
      <c r="AX8" s="65">
        <f>VLOOKUP($A8,'RevPAR Raw Data'!$B$6:$BE$43,'RevPAR Raw Data'!AK$1,FALSE)</f>
        <v>126.217410293963</v>
      </c>
      <c r="AY8" s="66">
        <f>VLOOKUP($A8,'RevPAR Raw Data'!$B$6:$BE$43,'RevPAR Raw Data'!AL$1,FALSE)</f>
        <v>132.99788618056201</v>
      </c>
      <c r="AZ8" s="65">
        <f>VLOOKUP($A8,'RevPAR Raw Data'!$B$6:$BE$43,'RevPAR Raw Data'!AN$1,FALSE)</f>
        <v>98.918751438434896</v>
      </c>
      <c r="BA8" s="65">
        <f>VLOOKUP($A8,'RevPAR Raw Data'!$B$6:$BE$43,'RevPAR Raw Data'!AO$1,FALSE)</f>
        <v>101.159183491997</v>
      </c>
      <c r="BB8" s="66">
        <f>VLOOKUP($A8,'RevPAR Raw Data'!$B$6:$BE$43,'RevPAR Raw Data'!AP$1,FALSE)</f>
        <v>100.038967465216</v>
      </c>
      <c r="BC8" s="67">
        <f>VLOOKUP($A8,'RevPAR Raw Data'!$B$6:$BE$43,'RevPAR Raw Data'!AR$1,FALSE)</f>
        <v>123.581052261892</v>
      </c>
      <c r="BE8" s="59">
        <f>VLOOKUP($A8,'RevPAR Raw Data'!$B$6:$BE$43,'RevPAR Raw Data'!AT$1,FALSE)</f>
        <v>70.700761761659905</v>
      </c>
      <c r="BF8" s="60">
        <f>VLOOKUP($A8,'RevPAR Raw Data'!$B$6:$BE$43,'RevPAR Raw Data'!AU$1,FALSE)</f>
        <v>132.857649946572</v>
      </c>
      <c r="BG8" s="60">
        <f>VLOOKUP($A8,'RevPAR Raw Data'!$B$6:$BE$43,'RevPAR Raw Data'!AV$1,FALSE)</f>
        <v>140.55529226656799</v>
      </c>
      <c r="BH8" s="60">
        <f>VLOOKUP($A8,'RevPAR Raw Data'!$B$6:$BE$43,'RevPAR Raw Data'!AW$1,FALSE)</f>
        <v>126.748966454721</v>
      </c>
      <c r="BI8" s="60">
        <f>VLOOKUP($A8,'RevPAR Raw Data'!$B$6:$BE$43,'RevPAR Raw Data'!AX$1,FALSE)</f>
        <v>97.368646177406504</v>
      </c>
      <c r="BJ8" s="61">
        <f>VLOOKUP($A8,'RevPAR Raw Data'!$B$6:$BE$43,'RevPAR Raw Data'!AY$1,FALSE)</f>
        <v>114.989742980103</v>
      </c>
      <c r="BK8" s="60">
        <f>VLOOKUP($A8,'RevPAR Raw Data'!$B$6:$BE$43,'RevPAR Raw Data'!BA$1,FALSE)</f>
        <v>50.898750448994299</v>
      </c>
      <c r="BL8" s="60">
        <f>VLOOKUP($A8,'RevPAR Raw Data'!$B$6:$BE$43,'RevPAR Raw Data'!BB$1,FALSE)</f>
        <v>38.774655796234299</v>
      </c>
      <c r="BM8" s="61">
        <f>VLOOKUP($A8,'RevPAR Raw Data'!$B$6:$BE$43,'RevPAR Raw Data'!BC$1,FALSE)</f>
        <v>44.515249103324699</v>
      </c>
      <c r="BN8" s="62">
        <f>VLOOKUP($A8,'RevPAR Raw Data'!$B$6:$BE$43,'RevPAR Raw Data'!BE$1,FALSE)</f>
        <v>93.209793636582603</v>
      </c>
    </row>
    <row r="9" spans="1:66" x14ac:dyDescent="0.35">
      <c r="A9" s="76" t="s">
        <v>90</v>
      </c>
      <c r="B9" s="59">
        <f>VLOOKUP($A9,'Occupancy Raw Data'!$B$8:$BE$45,'Occupancy Raw Data'!AG$3,FALSE)</f>
        <v>58.293527585383302</v>
      </c>
      <c r="C9" s="60">
        <f>VLOOKUP($A9,'Occupancy Raw Data'!$B$8:$BE$45,'Occupancy Raw Data'!AH$3,FALSE)</f>
        <v>61.9984475758299</v>
      </c>
      <c r="D9" s="60">
        <f>VLOOKUP($A9,'Occupancy Raw Data'!$B$8:$BE$45,'Occupancy Raw Data'!AI$3,FALSE)</f>
        <v>69.530690231669396</v>
      </c>
      <c r="E9" s="60">
        <f>VLOOKUP($A9,'Occupancy Raw Data'!$B$8:$BE$45,'Occupancy Raw Data'!AJ$3,FALSE)</f>
        <v>69.671005493193206</v>
      </c>
      <c r="F9" s="60">
        <f>VLOOKUP($A9,'Occupancy Raw Data'!$B$8:$BE$45,'Occupancy Raw Data'!AK$3,FALSE)</f>
        <v>62.810484834009998</v>
      </c>
      <c r="G9" s="61">
        <f>VLOOKUP($A9,'Occupancy Raw Data'!$B$8:$BE$45,'Occupancy Raw Data'!AL$3,FALSE)</f>
        <v>64.460831144017106</v>
      </c>
      <c r="H9" s="60">
        <f>VLOOKUP($A9,'Occupancy Raw Data'!$B$8:$BE$45,'Occupancy Raw Data'!AN$3,FALSE)</f>
        <v>67.076665870551693</v>
      </c>
      <c r="I9" s="60">
        <f>VLOOKUP($A9,'Occupancy Raw Data'!$B$8:$BE$45,'Occupancy Raw Data'!AO$3,FALSE)</f>
        <v>75.591115357057504</v>
      </c>
      <c r="J9" s="61">
        <f>VLOOKUP($A9,'Occupancy Raw Data'!$B$8:$BE$45,'Occupancy Raw Data'!AP$3,FALSE)</f>
        <v>71.333890613804599</v>
      </c>
      <c r="K9" s="62">
        <f>VLOOKUP($A9,'Occupancy Raw Data'!$B$8:$BE$45,'Occupancy Raw Data'!AR$3,FALSE)</f>
        <v>66.424562421099296</v>
      </c>
      <c r="M9" s="59">
        <f>VLOOKUP($A9,'Occupancy Raw Data'!$B$8:$BE$45,'Occupancy Raw Data'!AT$3,FALSE)</f>
        <v>16.3125339396092</v>
      </c>
      <c r="N9" s="60">
        <f>VLOOKUP($A9,'Occupancy Raw Data'!$B$8:$BE$45,'Occupancy Raw Data'!AU$3,FALSE)</f>
        <v>27.341497544190599</v>
      </c>
      <c r="O9" s="60">
        <f>VLOOKUP($A9,'Occupancy Raw Data'!$B$8:$BE$45,'Occupancy Raw Data'!AV$3,FALSE)</f>
        <v>32.555537973822403</v>
      </c>
      <c r="P9" s="60">
        <f>VLOOKUP($A9,'Occupancy Raw Data'!$B$8:$BE$45,'Occupancy Raw Data'!AW$3,FALSE)</f>
        <v>32.5020077999107</v>
      </c>
      <c r="Q9" s="60">
        <f>VLOOKUP($A9,'Occupancy Raw Data'!$B$8:$BE$45,'Occupancy Raw Data'!AX$3,FALSE)</f>
        <v>24.4684837077629</v>
      </c>
      <c r="R9" s="61">
        <f>VLOOKUP($A9,'Occupancy Raw Data'!$B$8:$BE$45,'Occupancy Raw Data'!AY$3,FALSE)</f>
        <v>26.740293403743301</v>
      </c>
      <c r="S9" s="60">
        <f>VLOOKUP($A9,'Occupancy Raw Data'!$B$8:$BE$45,'Occupancy Raw Data'!BA$3,FALSE)</f>
        <v>10.6272908319189</v>
      </c>
      <c r="T9" s="60">
        <f>VLOOKUP($A9,'Occupancy Raw Data'!$B$8:$BE$45,'Occupancy Raw Data'!BB$3,FALSE)</f>
        <v>8.5107801372616692</v>
      </c>
      <c r="U9" s="61">
        <f>VLOOKUP($A9,'Occupancy Raw Data'!$B$8:$BE$45,'Occupancy Raw Data'!BC$3,FALSE)</f>
        <v>9.4956998144456808</v>
      </c>
      <c r="V9" s="62">
        <f>VLOOKUP($A9,'Occupancy Raw Data'!$B$8:$BE$45,'Occupancy Raw Data'!BE$3,FALSE)</f>
        <v>20.898117828574101</v>
      </c>
      <c r="X9" s="64">
        <f>VLOOKUP($A9,'ADR Raw Data'!$B$6:$BE$43,'ADR Raw Data'!AG$1,FALSE)</f>
        <v>138.205541329509</v>
      </c>
      <c r="Y9" s="65">
        <f>VLOOKUP($A9,'ADR Raw Data'!$B$6:$BE$43,'ADR Raw Data'!AH$1,FALSE)</f>
        <v>153.264008763904</v>
      </c>
      <c r="Z9" s="65">
        <f>VLOOKUP($A9,'ADR Raw Data'!$B$6:$BE$43,'ADR Raw Data'!AI$1,FALSE)</f>
        <v>159.66209832546099</v>
      </c>
      <c r="AA9" s="65">
        <f>VLOOKUP($A9,'ADR Raw Data'!$B$6:$BE$43,'ADR Raw Data'!AJ$1,FALSE)</f>
        <v>156.12732699147199</v>
      </c>
      <c r="AB9" s="65">
        <f>VLOOKUP($A9,'ADR Raw Data'!$B$6:$BE$43,'ADR Raw Data'!AK$1,FALSE)</f>
        <v>141.73640049432001</v>
      </c>
      <c r="AC9" s="66">
        <f>VLOOKUP($A9,'ADR Raw Data'!$B$6:$BE$43,'ADR Raw Data'!AL$1,FALSE)</f>
        <v>150.293175186876</v>
      </c>
      <c r="AD9" s="65">
        <f>VLOOKUP($A9,'ADR Raw Data'!$B$6:$BE$43,'ADR Raw Data'!AN$1,FALSE)</f>
        <v>133.03513574862001</v>
      </c>
      <c r="AE9" s="65">
        <f>VLOOKUP($A9,'ADR Raw Data'!$B$6:$BE$43,'ADR Raw Data'!AO$1,FALSE)</f>
        <v>135.107837677725</v>
      </c>
      <c r="AF9" s="66">
        <f>VLOOKUP($A9,'ADR Raw Data'!$B$6:$BE$43,'ADR Raw Data'!AP$1,FALSE)</f>
        <v>134.133336402444</v>
      </c>
      <c r="AG9" s="67">
        <f>VLOOKUP($A9,'ADR Raw Data'!$B$6:$BE$43,'ADR Raw Data'!AR$1,FALSE)</f>
        <v>145.33483649765299</v>
      </c>
      <c r="AI9" s="59">
        <f>VLOOKUP($A9,'ADR Raw Data'!$B$6:$BE$43,'ADR Raw Data'!AT$1,FALSE)</f>
        <v>17.379085011600299</v>
      </c>
      <c r="AJ9" s="60">
        <f>VLOOKUP($A9,'ADR Raw Data'!$B$6:$BE$43,'ADR Raw Data'!AU$1,FALSE)</f>
        <v>20.582394509041301</v>
      </c>
      <c r="AK9" s="60">
        <f>VLOOKUP($A9,'ADR Raw Data'!$B$6:$BE$43,'ADR Raw Data'!AV$1,FALSE)</f>
        <v>21.697608603802902</v>
      </c>
      <c r="AL9" s="60">
        <f>VLOOKUP($A9,'ADR Raw Data'!$B$6:$BE$43,'ADR Raw Data'!AW$1,FALSE)</f>
        <v>21.3922449022932</v>
      </c>
      <c r="AM9" s="60">
        <f>VLOOKUP($A9,'ADR Raw Data'!$B$6:$BE$43,'ADR Raw Data'!AX$1,FALSE)</f>
        <v>18.551423618831802</v>
      </c>
      <c r="AN9" s="61">
        <f>VLOOKUP($A9,'ADR Raw Data'!$B$6:$BE$43,'ADR Raw Data'!AY$1,FALSE)</f>
        <v>20.313929533978001</v>
      </c>
      <c r="AO9" s="60">
        <f>VLOOKUP($A9,'ADR Raw Data'!$B$6:$BE$43,'ADR Raw Data'!BA$1,FALSE)</f>
        <v>17.0737814389081</v>
      </c>
      <c r="AP9" s="60">
        <f>VLOOKUP($A9,'ADR Raw Data'!$B$6:$BE$43,'ADR Raw Data'!BB$1,FALSE)</f>
        <v>15.402281114568099</v>
      </c>
      <c r="AQ9" s="61">
        <f>VLOOKUP($A9,'ADR Raw Data'!$B$6:$BE$43,'ADR Raw Data'!BC$1,FALSE)</f>
        <v>16.159086762953901</v>
      </c>
      <c r="AR9" s="62">
        <f>VLOOKUP($A9,'ADR Raw Data'!$B$6:$BE$43,'ADR Raw Data'!BE$1,FALSE)</f>
        <v>19.402760752584701</v>
      </c>
      <c r="AT9" s="64">
        <f>VLOOKUP($A9,'RevPAR Raw Data'!$B$6:$BE$43,'RevPAR Raw Data'!AG$1,FALSE)</f>
        <v>80.564885359445896</v>
      </c>
      <c r="AU9" s="65">
        <f>VLOOKUP($A9,'RevPAR Raw Data'!$B$6:$BE$43,'RevPAR Raw Data'!AH$1,FALSE)</f>
        <v>95.021306126104605</v>
      </c>
      <c r="AV9" s="65">
        <f>VLOOKUP($A9,'RevPAR Raw Data'!$B$6:$BE$43,'RevPAR Raw Data'!AI$1,FALSE)</f>
        <v>111.01415900406001</v>
      </c>
      <c r="AW9" s="65">
        <f>VLOOKUP($A9,'RevPAR Raw Data'!$B$6:$BE$43,'RevPAR Raw Data'!AJ$1,FALSE)</f>
        <v>108.775478564604</v>
      </c>
      <c r="AX9" s="65">
        <f>VLOOKUP($A9,'RevPAR Raw Data'!$B$6:$BE$43,'RevPAR Raw Data'!AK$1,FALSE)</f>
        <v>89.025320336756593</v>
      </c>
      <c r="AY9" s="66">
        <f>VLOOKUP($A9,'RevPAR Raw Data'!$B$6:$BE$43,'RevPAR Raw Data'!AL$1,FALSE)</f>
        <v>96.880229878194399</v>
      </c>
      <c r="AZ9" s="65">
        <f>VLOOKUP($A9,'RevPAR Raw Data'!$B$6:$BE$43,'RevPAR Raw Data'!AN$1,FALSE)</f>
        <v>89.235533496536803</v>
      </c>
      <c r="BA9" s="65">
        <f>VLOOKUP($A9,'RevPAR Raw Data'!$B$6:$BE$43,'RevPAR Raw Data'!AO$1,FALSE)</f>
        <v>102.12952143539501</v>
      </c>
      <c r="BB9" s="66">
        <f>VLOOKUP($A9,'RevPAR Raw Data'!$B$6:$BE$43,'RevPAR Raw Data'!AP$1,FALSE)</f>
        <v>95.682527465966004</v>
      </c>
      <c r="BC9" s="67">
        <f>VLOOKUP($A9,'RevPAR Raw Data'!$B$6:$BE$43,'RevPAR Raw Data'!AR$1,FALSE)</f>
        <v>96.5380291889863</v>
      </c>
      <c r="BE9" s="59">
        <f>VLOOKUP($A9,'RevPAR Raw Data'!$B$6:$BE$43,'RevPAR Raw Data'!AT$1,FALSE)</f>
        <v>36.526588092120399</v>
      </c>
      <c r="BF9" s="60">
        <f>VLOOKUP($A9,'RevPAR Raw Data'!$B$6:$BE$43,'RevPAR Raw Data'!AU$1,FALSE)</f>
        <v>53.551426942457098</v>
      </c>
      <c r="BG9" s="60">
        <f>VLOOKUP($A9,'RevPAR Raw Data'!$B$6:$BE$43,'RevPAR Raw Data'!AV$1,FALSE)</f>
        <v>61.316919786047798</v>
      </c>
      <c r="BH9" s="60">
        <f>VLOOKUP($A9,'RevPAR Raw Data'!$B$6:$BE$43,'RevPAR Raw Data'!AW$1,FALSE)</f>
        <v>60.847161808923303</v>
      </c>
      <c r="BI9" s="60">
        <f>VLOOKUP($A9,'RevPAR Raw Data'!$B$6:$BE$43,'RevPAR Raw Data'!AX$1,FALSE)</f>
        <v>47.559159392326698</v>
      </c>
      <c r="BJ9" s="61">
        <f>VLOOKUP($A9,'RevPAR Raw Data'!$B$6:$BE$43,'RevPAR Raw Data'!AY$1,FALSE)</f>
        <v>52.486227296936804</v>
      </c>
      <c r="BK9" s="60">
        <f>VLOOKUP($A9,'RevPAR Raw Data'!$B$6:$BE$43,'RevPAR Raw Data'!BA$1,FALSE)</f>
        <v>29.515552680346001</v>
      </c>
      <c r="BL9" s="60">
        <f>VLOOKUP($A9,'RevPAR Raw Data'!$B$6:$BE$43,'RevPAR Raw Data'!BB$1,FALSE)</f>
        <v>25.223915533613599</v>
      </c>
      <c r="BM9" s="61">
        <f>VLOOKUP($A9,'RevPAR Raw Data'!$B$6:$BE$43,'RevPAR Raw Data'!BC$1,FALSE)</f>
        <v>27.1892049491655</v>
      </c>
      <c r="BN9" s="62">
        <f>VLOOKUP($A9,'RevPAR Raw Data'!$B$6:$BE$43,'RevPAR Raw Data'!BE$1,FALSE)</f>
        <v>44.355690385230403</v>
      </c>
    </row>
    <row r="10" spans="1:66" x14ac:dyDescent="0.35">
      <c r="A10" s="76" t="s">
        <v>26</v>
      </c>
      <c r="B10" s="59">
        <f>VLOOKUP($A10,'Occupancy Raw Data'!$B$8:$BE$45,'Occupancy Raw Data'!AG$3,FALSE)</f>
        <v>48.041790363096503</v>
      </c>
      <c r="C10" s="60">
        <f>VLOOKUP($A10,'Occupancy Raw Data'!$B$8:$BE$45,'Occupancy Raw Data'!AH$3,FALSE)</f>
        <v>57.219113952957201</v>
      </c>
      <c r="D10" s="60">
        <f>VLOOKUP($A10,'Occupancy Raw Data'!$B$8:$BE$45,'Occupancy Raw Data'!AI$3,FALSE)</f>
        <v>67.346997031285596</v>
      </c>
      <c r="E10" s="60">
        <f>VLOOKUP($A10,'Occupancy Raw Data'!$B$8:$BE$45,'Occupancy Raw Data'!AJ$3,FALSE)</f>
        <v>65.8911852021009</v>
      </c>
      <c r="F10" s="60">
        <f>VLOOKUP($A10,'Occupancy Raw Data'!$B$8:$BE$45,'Occupancy Raw Data'!AK$3,FALSE)</f>
        <v>56.785224937200198</v>
      </c>
      <c r="G10" s="61">
        <f>VLOOKUP($A10,'Occupancy Raw Data'!$B$8:$BE$45,'Occupancy Raw Data'!AL$3,FALSE)</f>
        <v>59.056862297328102</v>
      </c>
      <c r="H10" s="60">
        <f>VLOOKUP($A10,'Occupancy Raw Data'!$B$8:$BE$45,'Occupancy Raw Data'!AN$3,FALSE)</f>
        <v>60.907170586891901</v>
      </c>
      <c r="I10" s="60">
        <f>VLOOKUP($A10,'Occupancy Raw Data'!$B$8:$BE$45,'Occupancy Raw Data'!AO$3,FALSE)</f>
        <v>67.238524777346399</v>
      </c>
      <c r="J10" s="61">
        <f>VLOOKUP($A10,'Occupancy Raw Data'!$B$8:$BE$45,'Occupancy Raw Data'!AP$3,FALSE)</f>
        <v>64.072847682119203</v>
      </c>
      <c r="K10" s="62">
        <f>VLOOKUP($A10,'Occupancy Raw Data'!$B$8:$BE$45,'Occupancy Raw Data'!AR$3,FALSE)</f>
        <v>60.490000978696997</v>
      </c>
      <c r="M10" s="59">
        <f>VLOOKUP($A10,'Occupancy Raw Data'!$B$8:$BE$45,'Occupancy Raw Data'!AT$3,FALSE)</f>
        <v>4.6349764698127602</v>
      </c>
      <c r="N10" s="60">
        <f>VLOOKUP($A10,'Occupancy Raw Data'!$B$8:$BE$45,'Occupancy Raw Data'!AU$3,FALSE)</f>
        <v>21.6334031275663</v>
      </c>
      <c r="O10" s="60">
        <f>VLOOKUP($A10,'Occupancy Raw Data'!$B$8:$BE$45,'Occupancy Raw Data'!AV$3,FALSE)</f>
        <v>33.055855488809797</v>
      </c>
      <c r="P10" s="60">
        <f>VLOOKUP($A10,'Occupancy Raw Data'!$B$8:$BE$45,'Occupancy Raw Data'!AW$3,FALSE)</f>
        <v>29.461994689939502</v>
      </c>
      <c r="Q10" s="60">
        <f>VLOOKUP($A10,'Occupancy Raw Data'!$B$8:$BE$45,'Occupancy Raw Data'!AX$3,FALSE)</f>
        <v>16.528118943325101</v>
      </c>
      <c r="R10" s="61">
        <f>VLOOKUP($A10,'Occupancy Raw Data'!$B$8:$BE$45,'Occupancy Raw Data'!AY$3,FALSE)</f>
        <v>21.400598775320301</v>
      </c>
      <c r="S10" s="60">
        <f>VLOOKUP($A10,'Occupancy Raw Data'!$B$8:$BE$45,'Occupancy Raw Data'!BA$3,FALSE)</f>
        <v>5.1557618757120904</v>
      </c>
      <c r="T10" s="60">
        <f>VLOOKUP($A10,'Occupancy Raw Data'!$B$8:$BE$45,'Occupancy Raw Data'!BB$3,FALSE)</f>
        <v>7.4573827257088201</v>
      </c>
      <c r="U10" s="61">
        <f>VLOOKUP($A10,'Occupancy Raw Data'!$B$8:$BE$45,'Occupancy Raw Data'!BC$3,FALSE)</f>
        <v>6.3509967140839896</v>
      </c>
      <c r="V10" s="62">
        <f>VLOOKUP($A10,'Occupancy Raw Data'!$B$8:$BE$45,'Occupancy Raw Data'!BE$3,FALSE)</f>
        <v>16.370807176852601</v>
      </c>
      <c r="X10" s="64">
        <f>VLOOKUP($A10,'ADR Raw Data'!$B$6:$BE$43,'ADR Raw Data'!AG$1,FALSE)</f>
        <v>133.548662507427</v>
      </c>
      <c r="Y10" s="65">
        <f>VLOOKUP($A10,'ADR Raw Data'!$B$6:$BE$43,'ADR Raw Data'!AH$1,FALSE)</f>
        <v>158.70475679720599</v>
      </c>
      <c r="Z10" s="65">
        <f>VLOOKUP($A10,'ADR Raw Data'!$B$6:$BE$43,'ADR Raw Data'!AI$1,FALSE)</f>
        <v>171.25059678718199</v>
      </c>
      <c r="AA10" s="65">
        <f>VLOOKUP($A10,'ADR Raw Data'!$B$6:$BE$43,'ADR Raw Data'!AJ$1,FALSE)</f>
        <v>165.22061603777601</v>
      </c>
      <c r="AB10" s="65">
        <f>VLOOKUP($A10,'ADR Raw Data'!$B$6:$BE$43,'ADR Raw Data'!AK$1,FALSE)</f>
        <v>147.50215251596001</v>
      </c>
      <c r="AC10" s="66">
        <f>VLOOKUP($A10,'ADR Raw Data'!$B$6:$BE$43,'ADR Raw Data'!AL$1,FALSE)</f>
        <v>156.772978326437</v>
      </c>
      <c r="AD10" s="65">
        <f>VLOOKUP($A10,'ADR Raw Data'!$B$6:$BE$43,'ADR Raw Data'!AN$1,FALSE)</f>
        <v>124.953496274077</v>
      </c>
      <c r="AE10" s="65">
        <f>VLOOKUP($A10,'ADR Raw Data'!$B$6:$BE$43,'ADR Raw Data'!AO$1,FALSE)</f>
        <v>125.563408193589</v>
      </c>
      <c r="AF10" s="66">
        <f>VLOOKUP($A10,'ADR Raw Data'!$B$6:$BE$43,'ADR Raw Data'!AP$1,FALSE)</f>
        <v>125.273519335293</v>
      </c>
      <c r="AG10" s="67">
        <f>VLOOKUP($A10,'ADR Raw Data'!$B$6:$BE$43,'ADR Raw Data'!AR$1,FALSE)</f>
        <v>147.24006849315001</v>
      </c>
      <c r="AI10" s="59">
        <f>VLOOKUP($A10,'ADR Raw Data'!$B$6:$BE$43,'ADR Raw Data'!AT$1,FALSE)</f>
        <v>18.915199352343802</v>
      </c>
      <c r="AJ10" s="60">
        <f>VLOOKUP($A10,'ADR Raw Data'!$B$6:$BE$43,'ADR Raw Data'!AU$1,FALSE)</f>
        <v>30.6194653059312</v>
      </c>
      <c r="AK10" s="60">
        <f>VLOOKUP($A10,'ADR Raw Data'!$B$6:$BE$43,'ADR Raw Data'!AV$1,FALSE)</f>
        <v>36.793493750126501</v>
      </c>
      <c r="AL10" s="60">
        <f>VLOOKUP($A10,'ADR Raw Data'!$B$6:$BE$43,'ADR Raw Data'!AW$1,FALSE)</f>
        <v>31.7552758680356</v>
      </c>
      <c r="AM10" s="60">
        <f>VLOOKUP($A10,'ADR Raw Data'!$B$6:$BE$43,'ADR Raw Data'!AX$1,FALSE)</f>
        <v>26.9396946372764</v>
      </c>
      <c r="AN10" s="61">
        <f>VLOOKUP($A10,'ADR Raw Data'!$B$6:$BE$43,'ADR Raw Data'!AY$1,FALSE)</f>
        <v>30.329548290095602</v>
      </c>
      <c r="AO10" s="60">
        <f>VLOOKUP($A10,'ADR Raw Data'!$B$6:$BE$43,'ADR Raw Data'!BA$1,FALSE)</f>
        <v>12.3703879871778</v>
      </c>
      <c r="AP10" s="60">
        <f>VLOOKUP($A10,'ADR Raw Data'!$B$6:$BE$43,'ADR Raw Data'!BB$1,FALSE)</f>
        <v>12.2640042998162</v>
      </c>
      <c r="AQ10" s="61">
        <f>VLOOKUP($A10,'ADR Raw Data'!$B$6:$BE$43,'ADR Raw Data'!BC$1,FALSE)</f>
        <v>12.3179425604351</v>
      </c>
      <c r="AR10" s="62">
        <f>VLOOKUP($A10,'ADR Raw Data'!$B$6:$BE$43,'ADR Raw Data'!BE$1,FALSE)</f>
        <v>25.446073552666299</v>
      </c>
      <c r="AT10" s="64">
        <f>VLOOKUP($A10,'RevPAR Raw Data'!$B$6:$BE$43,'RevPAR Raw Data'!AG$1,FALSE)</f>
        <v>64.159168474537495</v>
      </c>
      <c r="AU10" s="65">
        <f>VLOOKUP($A10,'RevPAR Raw Data'!$B$6:$BE$43,'RevPAR Raw Data'!AH$1,FALSE)</f>
        <v>90.809455640557204</v>
      </c>
      <c r="AV10" s="65">
        <f>VLOOKUP($A10,'RevPAR Raw Data'!$B$6:$BE$43,'RevPAR Raw Data'!AI$1,FALSE)</f>
        <v>115.33213433432201</v>
      </c>
      <c r="AW10" s="65">
        <f>VLOOKUP($A10,'RevPAR Raw Data'!$B$6:$BE$43,'RevPAR Raw Data'!AJ$1,FALSE)</f>
        <v>108.865822105503</v>
      </c>
      <c r="AX10" s="65">
        <f>VLOOKUP($A10,'RevPAR Raw Data'!$B$6:$BE$43,'RevPAR Raw Data'!AK$1,FALSE)</f>
        <v>83.7594290934003</v>
      </c>
      <c r="AY10" s="66">
        <f>VLOOKUP($A10,'RevPAR Raw Data'!$B$6:$BE$43,'RevPAR Raw Data'!AL$1,FALSE)</f>
        <v>92.585201929664294</v>
      </c>
      <c r="AZ10" s="65">
        <f>VLOOKUP($A10,'RevPAR Raw Data'!$B$6:$BE$43,'RevPAR Raw Data'!AN$1,FALSE)</f>
        <v>76.105639129938297</v>
      </c>
      <c r="BA10" s="65">
        <f>VLOOKUP($A10,'RevPAR Raw Data'!$B$6:$BE$43,'RevPAR Raw Data'!AO$1,FALSE)</f>
        <v>84.426983329527204</v>
      </c>
      <c r="BB10" s="66">
        <f>VLOOKUP($A10,'RevPAR Raw Data'!$B$6:$BE$43,'RevPAR Raw Data'!AP$1,FALSE)</f>
        <v>80.266311229732807</v>
      </c>
      <c r="BC10" s="67">
        <f>VLOOKUP($A10,'RevPAR Raw Data'!$B$6:$BE$43,'RevPAR Raw Data'!AR$1,FALSE)</f>
        <v>89.065518872541006</v>
      </c>
      <c r="BE10" s="59">
        <f>VLOOKUP($A10,'RevPAR Raw Data'!$B$6:$BE$43,'RevPAR Raw Data'!AT$1,FALSE)</f>
        <v>24.426890861355901</v>
      </c>
      <c r="BF10" s="60">
        <f>VLOOKUP($A10,'RevPAR Raw Data'!$B$6:$BE$43,'RevPAR Raw Data'!AU$1,FALSE)</f>
        <v>58.876900798634999</v>
      </c>
      <c r="BG10" s="60">
        <f>VLOOKUP($A10,'RevPAR Raw Data'!$B$6:$BE$43,'RevPAR Raw Data'!AV$1,FALSE)</f>
        <v>82.011753362262496</v>
      </c>
      <c r="BH10" s="60">
        <f>VLOOKUP($A10,'RevPAR Raw Data'!$B$6:$BE$43,'RevPAR Raw Data'!AW$1,FALSE)</f>
        <v>70.573008247991396</v>
      </c>
      <c r="BI10" s="60">
        <f>VLOOKUP($A10,'RevPAR Raw Data'!$B$6:$BE$43,'RevPAR Raw Data'!AX$1,FALSE)</f>
        <v>47.920438353219197</v>
      </c>
      <c r="BJ10" s="61">
        <f>VLOOKUP($A10,'RevPAR Raw Data'!$B$6:$BE$43,'RevPAR Raw Data'!AY$1,FALSE)</f>
        <v>58.220852005346401</v>
      </c>
      <c r="BK10" s="60">
        <f>VLOOKUP($A10,'RevPAR Raw Data'!$B$6:$BE$43,'RevPAR Raw Data'!BA$1,FALSE)</f>
        <v>18.1639376106104</v>
      </c>
      <c r="BL10" s="60">
        <f>VLOOKUP($A10,'RevPAR Raw Data'!$B$6:$BE$43,'RevPAR Raw Data'!BB$1,FALSE)</f>
        <v>20.6359607636597</v>
      </c>
      <c r="BM10" s="61">
        <f>VLOOKUP($A10,'RevPAR Raw Data'!$B$6:$BE$43,'RevPAR Raw Data'!BC$1,FALSE)</f>
        <v>19.451251401775099</v>
      </c>
      <c r="BN10" s="62">
        <f>VLOOKUP($A10,'RevPAR Raw Data'!$B$6:$BE$43,'RevPAR Raw Data'!BE$1,FALSE)</f>
        <v>45.982608364906099</v>
      </c>
    </row>
    <row r="11" spans="1:66" x14ac:dyDescent="0.35">
      <c r="A11" s="76" t="s">
        <v>24</v>
      </c>
      <c r="B11" s="59">
        <f>VLOOKUP($A11,'Occupancy Raw Data'!$B$8:$BE$45,'Occupancy Raw Data'!AG$3,FALSE)</f>
        <v>56.103467640039298</v>
      </c>
      <c r="C11" s="60">
        <f>VLOOKUP($A11,'Occupancy Raw Data'!$B$8:$BE$45,'Occupancy Raw Data'!AH$3,FALSE)</f>
        <v>61.926154710094004</v>
      </c>
      <c r="D11" s="60">
        <f>VLOOKUP($A11,'Occupancy Raw Data'!$B$8:$BE$45,'Occupancy Raw Data'!AI$3,FALSE)</f>
        <v>68.570124947353605</v>
      </c>
      <c r="E11" s="60">
        <f>VLOOKUP($A11,'Occupancy Raw Data'!$B$8:$BE$45,'Occupancy Raw Data'!AJ$3,FALSE)</f>
        <v>68.900042117085405</v>
      </c>
      <c r="F11" s="60">
        <f>VLOOKUP($A11,'Occupancy Raw Data'!$B$8:$BE$45,'Occupancy Raw Data'!AK$3,FALSE)</f>
        <v>67.513688052786705</v>
      </c>
      <c r="G11" s="61">
        <f>VLOOKUP($A11,'Occupancy Raw Data'!$B$8:$BE$45,'Occupancy Raw Data'!AL$3,FALSE)</f>
        <v>64.602695493471799</v>
      </c>
      <c r="H11" s="60">
        <f>VLOOKUP($A11,'Occupancy Raw Data'!$B$8:$BE$45,'Occupancy Raw Data'!AN$3,FALSE)</f>
        <v>78.014881370209096</v>
      </c>
      <c r="I11" s="60">
        <f>VLOOKUP($A11,'Occupancy Raw Data'!$B$8:$BE$45,'Occupancy Raw Data'!AO$3,FALSE)</f>
        <v>83.676119612522797</v>
      </c>
      <c r="J11" s="61">
        <f>VLOOKUP($A11,'Occupancy Raw Data'!$B$8:$BE$45,'Occupancy Raw Data'!AP$3,FALSE)</f>
        <v>80.845500491365897</v>
      </c>
      <c r="K11" s="62">
        <f>VLOOKUP($A11,'Occupancy Raw Data'!$B$8:$BE$45,'Occupancy Raw Data'!AR$3,FALSE)</f>
        <v>69.243496921441604</v>
      </c>
      <c r="M11" s="59">
        <f>VLOOKUP($A11,'Occupancy Raw Data'!$B$8:$BE$45,'Occupancy Raw Data'!AT$3,FALSE)</f>
        <v>-3.4965014083170902</v>
      </c>
      <c r="N11" s="60">
        <f>VLOOKUP($A11,'Occupancy Raw Data'!$B$8:$BE$45,'Occupancy Raw Data'!AU$3,FALSE)</f>
        <v>11.2445892995701</v>
      </c>
      <c r="O11" s="60">
        <f>VLOOKUP($A11,'Occupancy Raw Data'!$B$8:$BE$45,'Occupancy Raw Data'!AV$3,FALSE)</f>
        <v>16.595958436809202</v>
      </c>
      <c r="P11" s="60">
        <f>VLOOKUP($A11,'Occupancy Raw Data'!$B$8:$BE$45,'Occupancy Raw Data'!AW$3,FALSE)</f>
        <v>12.567264453164199</v>
      </c>
      <c r="Q11" s="60">
        <f>VLOOKUP($A11,'Occupancy Raw Data'!$B$8:$BE$45,'Occupancy Raw Data'!AX$3,FALSE)</f>
        <v>9.3228030570371505</v>
      </c>
      <c r="R11" s="61">
        <f>VLOOKUP($A11,'Occupancy Raw Data'!$B$8:$BE$45,'Occupancy Raw Data'!AY$3,FALSE)</f>
        <v>9.2823226704256694</v>
      </c>
      <c r="S11" s="60">
        <f>VLOOKUP($A11,'Occupancy Raw Data'!$B$8:$BE$45,'Occupancy Raw Data'!BA$3,FALSE)</f>
        <v>2.2125001281444501</v>
      </c>
      <c r="T11" s="60">
        <f>VLOOKUP($A11,'Occupancy Raw Data'!$B$8:$BE$45,'Occupancy Raw Data'!BB$3,FALSE)</f>
        <v>1.2869858644360399</v>
      </c>
      <c r="U11" s="61">
        <f>VLOOKUP($A11,'Occupancy Raw Data'!$B$8:$BE$45,'Occupancy Raw Data'!BC$3,FALSE)</f>
        <v>1.7314389188666399</v>
      </c>
      <c r="V11" s="62">
        <f>VLOOKUP($A11,'Occupancy Raw Data'!$B$8:$BE$45,'Occupancy Raw Data'!BE$3,FALSE)</f>
        <v>6.6418653793671298</v>
      </c>
      <c r="X11" s="64">
        <f>VLOOKUP($A11,'ADR Raw Data'!$B$6:$BE$43,'ADR Raw Data'!AG$1,FALSE)</f>
        <v>125.658843290584</v>
      </c>
      <c r="Y11" s="65">
        <f>VLOOKUP($A11,'ADR Raw Data'!$B$6:$BE$43,'ADR Raw Data'!AH$1,FALSE)</f>
        <v>116.731313761051</v>
      </c>
      <c r="Z11" s="65">
        <f>VLOOKUP($A11,'ADR Raw Data'!$B$6:$BE$43,'ADR Raw Data'!AI$1,FALSE)</f>
        <v>122.139542918564</v>
      </c>
      <c r="AA11" s="65">
        <f>VLOOKUP($A11,'ADR Raw Data'!$B$6:$BE$43,'ADR Raw Data'!AJ$1,FALSE)</f>
        <v>120.783403290713</v>
      </c>
      <c r="AB11" s="65">
        <f>VLOOKUP($A11,'ADR Raw Data'!$B$6:$BE$43,'ADR Raw Data'!AK$1,FALSE)</f>
        <v>124.55064930338899</v>
      </c>
      <c r="AC11" s="66">
        <f>VLOOKUP($A11,'ADR Raw Data'!$B$6:$BE$43,'ADR Raw Data'!AL$1,FALSE)</f>
        <v>121.92864994078199</v>
      </c>
      <c r="AD11" s="65">
        <f>VLOOKUP($A11,'ADR Raw Data'!$B$6:$BE$43,'ADR Raw Data'!AN$1,FALSE)</f>
        <v>154.58843665646901</v>
      </c>
      <c r="AE11" s="65">
        <f>VLOOKUP($A11,'ADR Raw Data'!$B$6:$BE$43,'ADR Raw Data'!AO$1,FALSE)</f>
        <v>161.241202550228</v>
      </c>
      <c r="AF11" s="66">
        <f>VLOOKUP($A11,'ADR Raw Data'!$B$6:$BE$43,'ADR Raw Data'!AP$1,FALSE)</f>
        <v>158.03128524604301</v>
      </c>
      <c r="AG11" s="67">
        <f>VLOOKUP($A11,'ADR Raw Data'!$B$6:$BE$43,'ADR Raw Data'!AR$1,FALSE)</f>
        <v>133.97201141185499</v>
      </c>
      <c r="AI11" s="59">
        <f>VLOOKUP($A11,'ADR Raw Data'!$B$6:$BE$43,'ADR Raw Data'!AT$1,FALSE)</f>
        <v>4.9969953244028904</v>
      </c>
      <c r="AJ11" s="60">
        <f>VLOOKUP($A11,'ADR Raw Data'!$B$6:$BE$43,'ADR Raw Data'!AU$1,FALSE)</f>
        <v>10.613695523617301</v>
      </c>
      <c r="AK11" s="60">
        <f>VLOOKUP($A11,'ADR Raw Data'!$B$6:$BE$43,'ADR Raw Data'!AV$1,FALSE)</f>
        <v>17.5797337692307</v>
      </c>
      <c r="AL11" s="60">
        <f>VLOOKUP($A11,'ADR Raw Data'!$B$6:$BE$43,'ADR Raw Data'!AW$1,FALSE)</f>
        <v>15.190831426507</v>
      </c>
      <c r="AM11" s="60">
        <f>VLOOKUP($A11,'ADR Raw Data'!$B$6:$BE$43,'ADR Raw Data'!AX$1,FALSE)</f>
        <v>12.154258039129299</v>
      </c>
      <c r="AN11" s="61">
        <f>VLOOKUP($A11,'ADR Raw Data'!$B$6:$BE$43,'ADR Raw Data'!AY$1,FALSE)</f>
        <v>11.862749361762701</v>
      </c>
      <c r="AO11" s="60">
        <f>VLOOKUP($A11,'ADR Raw Data'!$B$6:$BE$43,'ADR Raw Data'!BA$1,FALSE)</f>
        <v>10.7053589803955</v>
      </c>
      <c r="AP11" s="60">
        <f>VLOOKUP($A11,'ADR Raw Data'!$B$6:$BE$43,'ADR Raw Data'!BB$1,FALSE)</f>
        <v>9.9400197683036602</v>
      </c>
      <c r="AQ11" s="61">
        <f>VLOOKUP($A11,'ADR Raw Data'!$B$6:$BE$43,'ADR Raw Data'!BC$1,FALSE)</f>
        <v>10.287646278651</v>
      </c>
      <c r="AR11" s="62">
        <f>VLOOKUP($A11,'ADR Raw Data'!$B$6:$BE$43,'ADR Raw Data'!BE$1,FALSE)</f>
        <v>10.729967742837401</v>
      </c>
      <c r="AT11" s="64">
        <f>VLOOKUP($A11,'RevPAR Raw Data'!$B$6:$BE$43,'RevPAR Raw Data'!AG$1,FALSE)</f>
        <v>70.498968482381002</v>
      </c>
      <c r="AU11" s="65">
        <f>VLOOKUP($A11,'RevPAR Raw Data'!$B$6:$BE$43,'RevPAR Raw Data'!AH$1,FALSE)</f>
        <v>72.287213954794296</v>
      </c>
      <c r="AV11" s="65">
        <f>VLOOKUP($A11,'RevPAR Raw Data'!$B$6:$BE$43,'RevPAR Raw Data'!AI$1,FALSE)</f>
        <v>83.751237189386401</v>
      </c>
      <c r="AW11" s="65">
        <f>VLOOKUP($A11,'RevPAR Raw Data'!$B$6:$BE$43,'RevPAR Raw Data'!AJ$1,FALSE)</f>
        <v>83.219815737750906</v>
      </c>
      <c r="AX11" s="65">
        <f>VLOOKUP($A11,'RevPAR Raw Data'!$B$6:$BE$43,'RevPAR Raw Data'!AK$1,FALSE)</f>
        <v>84.088736838410696</v>
      </c>
      <c r="AY11" s="66">
        <f>VLOOKUP($A11,'RevPAR Raw Data'!$B$6:$BE$43,'RevPAR Raw Data'!AL$1,FALSE)</f>
        <v>78.769194440544695</v>
      </c>
      <c r="AZ11" s="65">
        <f>VLOOKUP($A11,'RevPAR Raw Data'!$B$6:$BE$43,'RevPAR Raw Data'!AN$1,FALSE)</f>
        <v>120.601985469605</v>
      </c>
      <c r="BA11" s="65">
        <f>VLOOKUP($A11,'RevPAR Raw Data'!$B$6:$BE$43,'RevPAR Raw Data'!AO$1,FALSE)</f>
        <v>134.92038151059899</v>
      </c>
      <c r="BB11" s="66">
        <f>VLOOKUP($A11,'RevPAR Raw Data'!$B$6:$BE$43,'RevPAR Raw Data'!AP$1,FALSE)</f>
        <v>127.761183490102</v>
      </c>
      <c r="BC11" s="67">
        <f>VLOOKUP($A11,'RevPAR Raw Data'!$B$6:$BE$43,'RevPAR Raw Data'!AR$1,FALSE)</f>
        <v>92.766905597561205</v>
      </c>
      <c r="BE11" s="59">
        <f>VLOOKUP($A11,'RevPAR Raw Data'!$B$6:$BE$43,'RevPAR Raw Data'!AT$1,FALSE)</f>
        <v>1.32577390419451</v>
      </c>
      <c r="BF11" s="60">
        <f>VLOOKUP($A11,'RevPAR Raw Data'!$B$6:$BE$43,'RevPAR Raw Data'!AU$1,FALSE)</f>
        <v>23.051751294325101</v>
      </c>
      <c r="BG11" s="60">
        <f>VLOOKUP($A11,'RevPAR Raw Data'!$B$6:$BE$43,'RevPAR Raw Data'!AV$1,FALSE)</f>
        <v>37.0932175156832</v>
      </c>
      <c r="BH11" s="60">
        <f>VLOOKUP($A11,'RevPAR Raw Data'!$B$6:$BE$43,'RevPAR Raw Data'!AW$1,FALSE)</f>
        <v>29.6671678376747</v>
      </c>
      <c r="BI11" s="60">
        <f>VLOOKUP($A11,'RevPAR Raw Data'!$B$6:$BE$43,'RevPAR Raw Data'!AX$1,FALSE)</f>
        <v>22.610178636198601</v>
      </c>
      <c r="BJ11" s="61">
        <f>VLOOKUP($A11,'RevPAR Raw Data'!$B$6:$BE$43,'RevPAR Raw Data'!AY$1,FALSE)</f>
        <v>22.246210705530999</v>
      </c>
      <c r="BK11" s="60">
        <f>VLOOKUP($A11,'RevPAR Raw Data'!$B$6:$BE$43,'RevPAR Raw Data'!BA$1,FALSE)</f>
        <v>13.1547151896996</v>
      </c>
      <c r="BL11" s="60">
        <f>VLOOKUP($A11,'RevPAR Raw Data'!$B$6:$BE$43,'RevPAR Raw Data'!BB$1,FALSE)</f>
        <v>11.354932282079901</v>
      </c>
      <c r="BM11" s="61">
        <f>VLOOKUP($A11,'RevPAR Raw Data'!$B$6:$BE$43,'RevPAR Raw Data'!BC$1,FALSE)</f>
        <v>12.1972095090215</v>
      </c>
      <c r="BN11" s="62">
        <f>VLOOKUP($A11,'RevPAR Raw Data'!$B$6:$BE$43,'RevPAR Raw Data'!BE$1,FALSE)</f>
        <v>18.0845031349333</v>
      </c>
    </row>
    <row r="12" spans="1:66" x14ac:dyDescent="0.35">
      <c r="A12" s="76" t="s">
        <v>27</v>
      </c>
      <c r="B12" s="59">
        <f>VLOOKUP($A12,'Occupancy Raw Data'!$B$8:$BE$45,'Occupancy Raw Data'!AG$3,FALSE)</f>
        <v>55.636331528137497</v>
      </c>
      <c r="C12" s="60">
        <f>VLOOKUP($A12,'Occupancy Raw Data'!$B$8:$BE$45,'Occupancy Raw Data'!AH$3,FALSE)</f>
        <v>58.032140334353599</v>
      </c>
      <c r="D12" s="60">
        <f>VLOOKUP($A12,'Occupancy Raw Data'!$B$8:$BE$45,'Occupancy Raw Data'!AI$3,FALSE)</f>
        <v>62.367553567223901</v>
      </c>
      <c r="E12" s="60">
        <f>VLOOKUP($A12,'Occupancy Raw Data'!$B$8:$BE$45,'Occupancy Raw Data'!AJ$3,FALSE)</f>
        <v>63.739109959971699</v>
      </c>
      <c r="F12" s="60">
        <f>VLOOKUP($A12,'Occupancy Raw Data'!$B$8:$BE$45,'Occupancy Raw Data'!AK$3,FALSE)</f>
        <v>62.405815870025897</v>
      </c>
      <c r="G12" s="61">
        <f>VLOOKUP($A12,'Occupancy Raw Data'!$B$8:$BE$45,'Occupancy Raw Data'!AL$3,FALSE)</f>
        <v>60.436190251942499</v>
      </c>
      <c r="H12" s="60">
        <f>VLOOKUP($A12,'Occupancy Raw Data'!$B$8:$BE$45,'Occupancy Raw Data'!AN$3,FALSE)</f>
        <v>71.597598304685604</v>
      </c>
      <c r="I12" s="60">
        <f>VLOOKUP($A12,'Occupancy Raw Data'!$B$8:$BE$45,'Occupancy Raw Data'!AO$3,FALSE)</f>
        <v>74.991170237814899</v>
      </c>
      <c r="J12" s="61">
        <f>VLOOKUP($A12,'Occupancy Raw Data'!$B$8:$BE$45,'Occupancy Raw Data'!AP$3,FALSE)</f>
        <v>73.294384271250195</v>
      </c>
      <c r="K12" s="62">
        <f>VLOOKUP($A12,'Occupancy Raw Data'!$B$8:$BE$45,'Occupancy Raw Data'!AR$3,FALSE)</f>
        <v>64.109959971744701</v>
      </c>
      <c r="M12" s="59">
        <f>VLOOKUP($A12,'Occupancy Raw Data'!$B$8:$BE$45,'Occupancy Raw Data'!AT$3,FALSE)</f>
        <v>-4.1443636016302499</v>
      </c>
      <c r="N12" s="60">
        <f>VLOOKUP($A12,'Occupancy Raw Data'!$B$8:$BE$45,'Occupancy Raw Data'!AU$3,FALSE)</f>
        <v>1.1961511411197401</v>
      </c>
      <c r="O12" s="60">
        <f>VLOOKUP($A12,'Occupancy Raw Data'!$B$8:$BE$45,'Occupancy Raw Data'!AV$3,FALSE)</f>
        <v>1.59037587729428</v>
      </c>
      <c r="P12" s="60">
        <f>VLOOKUP($A12,'Occupancy Raw Data'!$B$8:$BE$45,'Occupancy Raw Data'!AW$3,FALSE)</f>
        <v>2.0995612861950201</v>
      </c>
      <c r="Q12" s="60">
        <f>VLOOKUP($A12,'Occupancy Raw Data'!$B$8:$BE$45,'Occupancy Raw Data'!AX$3,FALSE)</f>
        <v>-0.571518998494569</v>
      </c>
      <c r="R12" s="61">
        <f>VLOOKUP($A12,'Occupancy Raw Data'!$B$8:$BE$45,'Occupancy Raw Data'!AY$3,FALSE)</f>
        <v>6.9288689162953304E-2</v>
      </c>
      <c r="S12" s="60">
        <f>VLOOKUP($A12,'Occupancy Raw Data'!$B$8:$BE$45,'Occupancy Raw Data'!BA$3,FALSE)</f>
        <v>-5.4138690504728002</v>
      </c>
      <c r="T12" s="60">
        <f>VLOOKUP($A12,'Occupancy Raw Data'!$B$8:$BE$45,'Occupancy Raw Data'!BB$3,FALSE)</f>
        <v>-5.2340739417085498</v>
      </c>
      <c r="U12" s="61">
        <f>VLOOKUP($A12,'Occupancy Raw Data'!$B$8:$BE$45,'Occupancy Raw Data'!BC$3,FALSE)</f>
        <v>-5.3219756583720903</v>
      </c>
      <c r="V12" s="62">
        <f>VLOOKUP($A12,'Occupancy Raw Data'!$B$8:$BE$45,'Occupancy Raw Data'!BE$3,FALSE)</f>
        <v>-1.7577604934986599</v>
      </c>
      <c r="X12" s="64">
        <f>VLOOKUP($A12,'ADR Raw Data'!$B$6:$BE$43,'ADR Raw Data'!AG$1,FALSE)</f>
        <v>88.804718298682701</v>
      </c>
      <c r="Y12" s="65">
        <f>VLOOKUP($A12,'ADR Raw Data'!$B$6:$BE$43,'ADR Raw Data'!AH$1,FALSE)</f>
        <v>89.598159963483198</v>
      </c>
      <c r="Z12" s="65">
        <f>VLOOKUP($A12,'ADR Raw Data'!$B$6:$BE$43,'ADR Raw Data'!AI$1,FALSE)</f>
        <v>91.027113260972101</v>
      </c>
      <c r="AA12" s="65">
        <f>VLOOKUP($A12,'ADR Raw Data'!$B$6:$BE$43,'ADR Raw Data'!AJ$1,FALSE)</f>
        <v>91.005542113040207</v>
      </c>
      <c r="AB12" s="65">
        <f>VLOOKUP($A12,'ADR Raw Data'!$B$6:$BE$43,'ADR Raw Data'!AK$1,FALSE)</f>
        <v>90.8125369051549</v>
      </c>
      <c r="AC12" s="66">
        <f>VLOOKUP($A12,'ADR Raw Data'!$B$6:$BE$43,'ADR Raw Data'!AL$1,FALSE)</f>
        <v>90.294648628115496</v>
      </c>
      <c r="AD12" s="65">
        <f>VLOOKUP($A12,'ADR Raw Data'!$B$6:$BE$43,'ADR Raw Data'!AN$1,FALSE)</f>
        <v>101.447959796102</v>
      </c>
      <c r="AE12" s="65">
        <f>VLOOKUP($A12,'ADR Raw Data'!$B$6:$BE$43,'ADR Raw Data'!AO$1,FALSE)</f>
        <v>103.997921817967</v>
      </c>
      <c r="AF12" s="66">
        <f>VLOOKUP($A12,'ADR Raw Data'!$B$6:$BE$43,'ADR Raw Data'!AP$1,FALSE)</f>
        <v>102.75245698223</v>
      </c>
      <c r="AG12" s="67">
        <f>VLOOKUP($A12,'ADR Raw Data'!$B$6:$BE$43,'ADR Raw Data'!AR$1,FALSE)</f>
        <v>94.3639400815876</v>
      </c>
      <c r="AI12" s="59">
        <f>VLOOKUP($A12,'ADR Raw Data'!$B$6:$BE$43,'ADR Raw Data'!AT$1,FALSE)</f>
        <v>6.4583823150050099</v>
      </c>
      <c r="AJ12" s="60">
        <f>VLOOKUP($A12,'ADR Raw Data'!$B$6:$BE$43,'ADR Raw Data'!AU$1,FALSE)</f>
        <v>8.2149581513201309</v>
      </c>
      <c r="AK12" s="60">
        <f>VLOOKUP($A12,'ADR Raw Data'!$B$6:$BE$43,'ADR Raw Data'!AV$1,FALSE)</f>
        <v>8.5042401629027307</v>
      </c>
      <c r="AL12" s="60">
        <f>VLOOKUP($A12,'ADR Raw Data'!$B$6:$BE$43,'ADR Raw Data'!AW$1,FALSE)</f>
        <v>7.4549172348369899</v>
      </c>
      <c r="AM12" s="60">
        <f>VLOOKUP($A12,'ADR Raw Data'!$B$6:$BE$43,'ADR Raw Data'!AX$1,FALSE)</f>
        <v>8.3916565950081097</v>
      </c>
      <c r="AN12" s="61">
        <f>VLOOKUP($A12,'ADR Raw Data'!$B$6:$BE$43,'ADR Raw Data'!AY$1,FALSE)</f>
        <v>7.8334432870670998</v>
      </c>
      <c r="AO12" s="60">
        <f>VLOOKUP($A12,'ADR Raw Data'!$B$6:$BE$43,'ADR Raw Data'!BA$1,FALSE)</f>
        <v>8.5757787610481504</v>
      </c>
      <c r="AP12" s="60">
        <f>VLOOKUP($A12,'ADR Raw Data'!$B$6:$BE$43,'ADR Raw Data'!BB$1,FALSE)</f>
        <v>8.2651495168819107</v>
      </c>
      <c r="AQ12" s="61">
        <f>VLOOKUP($A12,'ADR Raw Data'!$B$6:$BE$43,'ADR Raw Data'!BC$1,FALSE)</f>
        <v>8.4161441904896801</v>
      </c>
      <c r="AR12" s="62">
        <f>VLOOKUP($A12,'ADR Raw Data'!$B$6:$BE$43,'ADR Raw Data'!BE$1,FALSE)</f>
        <v>7.8724764608365501</v>
      </c>
      <c r="AT12" s="64">
        <f>VLOOKUP($A12,'RevPAR Raw Data'!$B$6:$BE$43,'RevPAR Raw Data'!AG$1,FALSE)</f>
        <v>49.407687485283702</v>
      </c>
      <c r="AU12" s="65">
        <f>VLOOKUP($A12,'RevPAR Raw Data'!$B$6:$BE$43,'RevPAR Raw Data'!AH$1,FALSE)</f>
        <v>51.995729927007197</v>
      </c>
      <c r="AV12" s="65">
        <f>VLOOKUP($A12,'RevPAR Raw Data'!$B$6:$BE$43,'RevPAR Raw Data'!AI$1,FALSE)</f>
        <v>56.771383623734401</v>
      </c>
      <c r="AW12" s="65">
        <f>VLOOKUP($A12,'RevPAR Raw Data'!$B$6:$BE$43,'RevPAR Raw Data'!AJ$1,FALSE)</f>
        <v>58.006122557099097</v>
      </c>
      <c r="AX12" s="65">
        <f>VLOOKUP($A12,'RevPAR Raw Data'!$B$6:$BE$43,'RevPAR Raw Data'!AK$1,FALSE)</f>
        <v>56.672304567930297</v>
      </c>
      <c r="AY12" s="66">
        <f>VLOOKUP($A12,'RevPAR Raw Data'!$B$6:$BE$43,'RevPAR Raw Data'!AL$1,FALSE)</f>
        <v>54.570645632210898</v>
      </c>
      <c r="AZ12" s="65">
        <f>VLOOKUP($A12,'RevPAR Raw Data'!$B$6:$BE$43,'RevPAR Raw Data'!AN$1,FALSE)</f>
        <v>72.634302743112698</v>
      </c>
      <c r="BA12" s="65">
        <f>VLOOKUP($A12,'RevPAR Raw Data'!$B$6:$BE$43,'RevPAR Raw Data'!AO$1,FALSE)</f>
        <v>77.989258594301802</v>
      </c>
      <c r="BB12" s="66">
        <f>VLOOKUP($A12,'RevPAR Raw Data'!$B$6:$BE$43,'RevPAR Raw Data'!AP$1,FALSE)</f>
        <v>75.3117806687073</v>
      </c>
      <c r="BC12" s="67">
        <f>VLOOKUP($A12,'RevPAR Raw Data'!$B$6:$BE$43,'RevPAR Raw Data'!AR$1,FALSE)</f>
        <v>60.496684214067002</v>
      </c>
      <c r="BE12" s="59">
        <f>VLOOKUP($A12,'RevPAR Raw Data'!$B$6:$BE$43,'RevPAR Raw Data'!AT$1,FALSE)</f>
        <v>2.0463598674575598</v>
      </c>
      <c r="BF12" s="60">
        <f>VLOOKUP($A12,'RevPAR Raw Data'!$B$6:$BE$43,'RevPAR Raw Data'!AU$1,FALSE)</f>
        <v>9.5093726081094001</v>
      </c>
      <c r="BG12" s="60">
        <f>VLOOKUP($A12,'RevPAR Raw Data'!$B$6:$BE$43,'RevPAR Raw Data'!AV$1,FALSE)</f>
        <v>10.229865424294999</v>
      </c>
      <c r="BH12" s="60">
        <f>VLOOKUP($A12,'RevPAR Raw Data'!$B$6:$BE$43,'RevPAR Raw Data'!AW$1,FALSE)</f>
        <v>9.7109990772125396</v>
      </c>
      <c r="BI12" s="60">
        <f>VLOOKUP($A12,'RevPAR Raw Data'!$B$6:$BE$43,'RevPAR Raw Data'!AX$1,FALSE)</f>
        <v>7.7721776847846504</v>
      </c>
      <c r="BJ12" s="61">
        <f>VLOOKUP($A12,'RevPAR Raw Data'!$B$6:$BE$43,'RevPAR Raw Data'!AY$1,FALSE)</f>
        <v>7.90815966639998</v>
      </c>
      <c r="BK12" s="60">
        <f>VLOOKUP($A12,'RevPAR Raw Data'!$B$6:$BE$43,'RevPAR Raw Data'!BA$1,FALSE)</f>
        <v>2.6976282783939398</v>
      </c>
      <c r="BL12" s="60">
        <f>VLOOKUP($A12,'RevPAR Raw Data'!$B$6:$BE$43,'RevPAR Raw Data'!BB$1,FALSE)</f>
        <v>2.59847153806699</v>
      </c>
      <c r="BM12" s="61">
        <f>VLOOKUP($A12,'RevPAR Raw Data'!$B$6:$BE$43,'RevPAR Raw Data'!BC$1,FALSE)</f>
        <v>2.6462633869262202</v>
      </c>
      <c r="BN12" s="62">
        <f>VLOOKUP($A12,'RevPAR Raw Data'!$B$6:$BE$43,'RevPAR Raw Data'!BE$1,FALSE)</f>
        <v>5.9763366862493204</v>
      </c>
    </row>
    <row r="13" spans="1:66" x14ac:dyDescent="0.35">
      <c r="A13" s="76" t="s">
        <v>91</v>
      </c>
      <c r="B13" s="59">
        <f>VLOOKUP($A13,'Occupancy Raw Data'!$B$8:$BE$45,'Occupancy Raw Data'!AG$3,FALSE)</f>
        <v>57.298752834467102</v>
      </c>
      <c r="C13" s="60">
        <f>VLOOKUP($A13,'Occupancy Raw Data'!$B$8:$BE$45,'Occupancy Raw Data'!AH$3,FALSE)</f>
        <v>68.988567649281904</v>
      </c>
      <c r="D13" s="60">
        <f>VLOOKUP($A13,'Occupancy Raw Data'!$B$8:$BE$45,'Occupancy Raw Data'!AI$3,FALSE)</f>
        <v>78.401360544217596</v>
      </c>
      <c r="E13" s="60">
        <f>VLOOKUP($A13,'Occupancy Raw Data'!$B$8:$BE$45,'Occupancy Raw Data'!AJ$3,FALSE)</f>
        <v>76.5235260770975</v>
      </c>
      <c r="F13" s="60">
        <f>VLOOKUP($A13,'Occupancy Raw Data'!$B$8:$BE$45,'Occupancy Raw Data'!AK$3,FALSE)</f>
        <v>69.052361980648797</v>
      </c>
      <c r="G13" s="61">
        <f>VLOOKUP($A13,'Occupancy Raw Data'!$B$8:$BE$45,'Occupancy Raw Data'!AL$3,FALSE)</f>
        <v>70.053708536631405</v>
      </c>
      <c r="H13" s="60">
        <f>VLOOKUP($A13,'Occupancy Raw Data'!$B$8:$BE$45,'Occupancy Raw Data'!AN$3,FALSE)</f>
        <v>67.370992221589802</v>
      </c>
      <c r="I13" s="60">
        <f>VLOOKUP($A13,'Occupancy Raw Data'!$B$8:$BE$45,'Occupancy Raw Data'!AO$3,FALSE)</f>
        <v>70.612786947448299</v>
      </c>
      <c r="J13" s="61">
        <f>VLOOKUP($A13,'Occupancy Raw Data'!$B$8:$BE$45,'Occupancy Raw Data'!AP$3,FALSE)</f>
        <v>68.991889584519001</v>
      </c>
      <c r="K13" s="62">
        <f>VLOOKUP($A13,'Occupancy Raw Data'!$B$8:$BE$45,'Occupancy Raw Data'!AR$3,FALSE)</f>
        <v>69.751020794461994</v>
      </c>
      <c r="M13" s="59">
        <f>VLOOKUP($A13,'Occupancy Raw Data'!$B$8:$BE$45,'Occupancy Raw Data'!AT$3,FALSE)</f>
        <v>-4.2585941508465801</v>
      </c>
      <c r="N13" s="60">
        <f>VLOOKUP($A13,'Occupancy Raw Data'!$B$8:$BE$45,'Occupancy Raw Data'!AU$3,FALSE)</f>
        <v>8.9935440534388107</v>
      </c>
      <c r="O13" s="60">
        <f>VLOOKUP($A13,'Occupancy Raw Data'!$B$8:$BE$45,'Occupancy Raw Data'!AV$3,FALSE)</f>
        <v>18.48784492914</v>
      </c>
      <c r="P13" s="60">
        <f>VLOOKUP($A13,'Occupancy Raw Data'!$B$8:$BE$45,'Occupancy Raw Data'!AW$3,FALSE)</f>
        <v>12.205174384372899</v>
      </c>
      <c r="Q13" s="60">
        <f>VLOOKUP($A13,'Occupancy Raw Data'!$B$8:$BE$45,'Occupancy Raw Data'!AX$3,FALSE)</f>
        <v>6.2012132383750096</v>
      </c>
      <c r="R13" s="61">
        <f>VLOOKUP($A13,'Occupancy Raw Data'!$B$8:$BE$45,'Occupancy Raw Data'!AY$3,FALSE)</f>
        <v>8.5997423819941403</v>
      </c>
      <c r="S13" s="60">
        <f>VLOOKUP($A13,'Occupancy Raw Data'!$B$8:$BE$45,'Occupancy Raw Data'!BA$3,FALSE)</f>
        <v>-0.67494335237403902</v>
      </c>
      <c r="T13" s="60">
        <f>VLOOKUP($A13,'Occupancy Raw Data'!$B$8:$BE$45,'Occupancy Raw Data'!BB$3,FALSE)</f>
        <v>-0.124851389577331</v>
      </c>
      <c r="U13" s="61">
        <f>VLOOKUP($A13,'Occupancy Raw Data'!$B$8:$BE$45,'Occupancy Raw Data'!BC$3,FALSE)</f>
        <v>-0.39419460338974199</v>
      </c>
      <c r="V13" s="62">
        <f>VLOOKUP($A13,'Occupancy Raw Data'!$B$8:$BE$45,'Occupancy Raw Data'!BE$3,FALSE)</f>
        <v>5.8984836418986504</v>
      </c>
      <c r="X13" s="64">
        <f>VLOOKUP($A13,'ADR Raw Data'!$B$6:$BE$43,'ADR Raw Data'!AG$1,FALSE)</f>
        <v>112.380984829746</v>
      </c>
      <c r="Y13" s="65">
        <f>VLOOKUP($A13,'ADR Raw Data'!$B$6:$BE$43,'ADR Raw Data'!AH$1,FALSE)</f>
        <v>128.32647755675001</v>
      </c>
      <c r="Z13" s="65">
        <f>VLOOKUP($A13,'ADR Raw Data'!$B$6:$BE$43,'ADR Raw Data'!AI$1,FALSE)</f>
        <v>134.865843275488</v>
      </c>
      <c r="AA13" s="65">
        <f>VLOOKUP($A13,'ADR Raw Data'!$B$6:$BE$43,'ADR Raw Data'!AJ$1,FALSE)</f>
        <v>133.78926783344099</v>
      </c>
      <c r="AB13" s="65">
        <f>VLOOKUP($A13,'ADR Raw Data'!$B$6:$BE$43,'ADR Raw Data'!AK$1,FALSE)</f>
        <v>123.524704306614</v>
      </c>
      <c r="AC13" s="66">
        <f>VLOOKUP($A13,'ADR Raw Data'!$B$6:$BE$43,'ADR Raw Data'!AL$1,FALSE)</f>
        <v>127.431631347353</v>
      </c>
      <c r="AD13" s="65">
        <f>VLOOKUP($A13,'ADR Raw Data'!$B$6:$BE$43,'ADR Raw Data'!AN$1,FALSE)</f>
        <v>109.70561265796</v>
      </c>
      <c r="AE13" s="65">
        <f>VLOOKUP($A13,'ADR Raw Data'!$B$6:$BE$43,'ADR Raw Data'!AO$1,FALSE)</f>
        <v>108.973074288017</v>
      </c>
      <c r="AF13" s="66">
        <f>VLOOKUP($A13,'ADR Raw Data'!$B$6:$BE$43,'ADR Raw Data'!AP$1,FALSE)</f>
        <v>109.330738334622</v>
      </c>
      <c r="AG13" s="67">
        <f>VLOOKUP($A13,'ADR Raw Data'!$B$6:$BE$43,'ADR Raw Data'!AR$1,FALSE)</f>
        <v>122.327852653411</v>
      </c>
      <c r="AI13" s="59">
        <f>VLOOKUP($A13,'ADR Raw Data'!$B$6:$BE$43,'ADR Raw Data'!AT$1,FALSE)</f>
        <v>14.707697622992701</v>
      </c>
      <c r="AJ13" s="60">
        <f>VLOOKUP($A13,'ADR Raw Data'!$B$6:$BE$43,'ADR Raw Data'!AU$1,FALSE)</f>
        <v>24.570635024046101</v>
      </c>
      <c r="AK13" s="60">
        <f>VLOOKUP($A13,'ADR Raw Data'!$B$6:$BE$43,'ADR Raw Data'!AV$1,FALSE)</f>
        <v>25.134766916223001</v>
      </c>
      <c r="AL13" s="60">
        <f>VLOOKUP($A13,'ADR Raw Data'!$B$6:$BE$43,'ADR Raw Data'!AW$1,FALSE)</f>
        <v>24.874526305269502</v>
      </c>
      <c r="AM13" s="60">
        <f>VLOOKUP($A13,'ADR Raw Data'!$B$6:$BE$43,'ADR Raw Data'!AX$1,FALSE)</f>
        <v>21.448807680982899</v>
      </c>
      <c r="AN13" s="61">
        <f>VLOOKUP($A13,'ADR Raw Data'!$B$6:$BE$43,'ADR Raw Data'!AY$1,FALSE)</f>
        <v>22.926616313002501</v>
      </c>
      <c r="AO13" s="60">
        <f>VLOOKUP($A13,'ADR Raw Data'!$B$6:$BE$43,'ADR Raw Data'!BA$1,FALSE)</f>
        <v>12.3664554891376</v>
      </c>
      <c r="AP13" s="60">
        <f>VLOOKUP($A13,'ADR Raw Data'!$B$6:$BE$43,'ADR Raw Data'!BB$1,FALSE)</f>
        <v>11.697417667345</v>
      </c>
      <c r="AQ13" s="61">
        <f>VLOOKUP($A13,'ADR Raw Data'!$B$6:$BE$43,'ADR Raw Data'!BC$1,FALSE)</f>
        <v>12.024086527069301</v>
      </c>
      <c r="AR13" s="62">
        <f>VLOOKUP($A13,'ADR Raw Data'!$B$6:$BE$43,'ADR Raw Data'!BE$1,FALSE)</f>
        <v>20.1161538721644</v>
      </c>
      <c r="AT13" s="64">
        <f>VLOOKUP($A13,'RevPAR Raw Data'!$B$6:$BE$43,'RevPAR Raw Data'!AG$1,FALSE)</f>
        <v>64.392902730536605</v>
      </c>
      <c r="AU13" s="65">
        <f>VLOOKUP($A13,'RevPAR Raw Data'!$B$6:$BE$43,'RevPAR Raw Data'!AH$1,FALSE)</f>
        <v>88.530598781179094</v>
      </c>
      <c r="AV13" s="65">
        <f>VLOOKUP($A13,'RevPAR Raw Data'!$B$6:$BE$43,'RevPAR Raw Data'!AI$1,FALSE)</f>
        <v>105.73665603741399</v>
      </c>
      <c r="AW13" s="65">
        <f>VLOOKUP($A13,'RevPAR Raw Data'!$B$6:$BE$43,'RevPAR Raw Data'!AJ$1,FALSE)</f>
        <v>102.380265258881</v>
      </c>
      <c r="AX13" s="65">
        <f>VLOOKUP($A13,'RevPAR Raw Data'!$B$6:$BE$43,'RevPAR Raw Data'!AK$1,FALSE)</f>
        <v>85.296725953329499</v>
      </c>
      <c r="AY13" s="66">
        <f>VLOOKUP($A13,'RevPAR Raw Data'!$B$6:$BE$43,'RevPAR Raw Data'!AL$1,FALSE)</f>
        <v>89.270583607549398</v>
      </c>
      <c r="AZ13" s="65">
        <f>VLOOKUP($A13,'RevPAR Raw Data'!$B$6:$BE$43,'RevPAR Raw Data'!AN$1,FALSE)</f>
        <v>73.909759770441994</v>
      </c>
      <c r="BA13" s="65">
        <f>VLOOKUP($A13,'RevPAR Raw Data'!$B$6:$BE$43,'RevPAR Raw Data'!AO$1,FALSE)</f>
        <v>76.948924777082098</v>
      </c>
      <c r="BB13" s="66">
        <f>VLOOKUP($A13,'RevPAR Raw Data'!$B$6:$BE$43,'RevPAR Raw Data'!AP$1,FALSE)</f>
        <v>75.429342273762003</v>
      </c>
      <c r="BC13" s="67">
        <f>VLOOKUP($A13,'RevPAR Raw Data'!$B$6:$BE$43,'RevPAR Raw Data'!AR$1,FALSE)</f>
        <v>85.324925941699703</v>
      </c>
      <c r="BE13" s="59">
        <f>VLOOKUP($A13,'RevPAR Raw Data'!$B$6:$BE$43,'RevPAR Raw Data'!AT$1,FALSE)</f>
        <v>9.8227623214491899</v>
      </c>
      <c r="BF13" s="60">
        <f>VLOOKUP($A13,'RevPAR Raw Data'!$B$6:$BE$43,'RevPAR Raw Data'!AU$1,FALSE)</f>
        <v>35.773949962582201</v>
      </c>
      <c r="BG13" s="60">
        <f>VLOOKUP($A13,'RevPAR Raw Data'!$B$6:$BE$43,'RevPAR Raw Data'!AV$1,FALSE)</f>
        <v>48.269488576135203</v>
      </c>
      <c r="BH13" s="60">
        <f>VLOOKUP($A13,'RevPAR Raw Data'!$B$6:$BE$43,'RevPAR Raw Data'!AW$1,FALSE)</f>
        <v>40.115680002487302</v>
      </c>
      <c r="BI13" s="60">
        <f>VLOOKUP($A13,'RevPAR Raw Data'!$B$6:$BE$43,'RevPAR Raw Data'!AX$1,FALSE)</f>
        <v>28.9801072207446</v>
      </c>
      <c r="BJ13" s="61">
        <f>VLOOKUP($A13,'RevPAR Raw Data'!$B$6:$BE$43,'RevPAR Raw Data'!AY$1,FALSE)</f>
        <v>33.497988634823102</v>
      </c>
      <c r="BK13" s="60">
        <f>VLOOKUP($A13,'RevPAR Raw Data'!$B$6:$BE$43,'RevPAR Raw Data'!BA$1,FALSE)</f>
        <v>11.608045567515299</v>
      </c>
      <c r="BL13" s="60">
        <f>VLOOKUP($A13,'RevPAR Raw Data'!$B$6:$BE$43,'RevPAR Raw Data'!BB$1,FALSE)</f>
        <v>11.5579618892653</v>
      </c>
      <c r="BM13" s="61">
        <f>VLOOKUP($A13,'RevPAR Raw Data'!$B$6:$BE$43,'RevPAR Raw Data'!BC$1,FALSE)</f>
        <v>11.5824936234829</v>
      </c>
      <c r="BN13" s="62">
        <f>VLOOKUP($A13,'RevPAR Raw Data'!$B$6:$BE$43,'RevPAR Raw Data'!BE$1,FALSE)</f>
        <v>27.201185559591799</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Data'!$B$8:$BE$45,'Occupancy Raw Data'!AG$3,FALSE)</f>
        <v>59.364850707176501</v>
      </c>
      <c r="C15" s="60">
        <f>VLOOKUP($A15,'Occupancy Raw Data'!$B$8:$BE$45,'Occupancy Raw Data'!AH$3,FALSE)</f>
        <v>57.819539025667801</v>
      </c>
      <c r="D15" s="60">
        <f>VLOOKUP($A15,'Occupancy Raw Data'!$B$8:$BE$45,'Occupancy Raw Data'!AI$3,FALSE)</f>
        <v>62.838528025144001</v>
      </c>
      <c r="E15" s="60">
        <f>VLOOKUP($A15,'Occupancy Raw Data'!$B$8:$BE$45,'Occupancy Raw Data'!AJ$3,FALSE)</f>
        <v>63.603981141959103</v>
      </c>
      <c r="F15" s="60">
        <f>VLOOKUP($A15,'Occupancy Raw Data'!$B$8:$BE$45,'Occupancy Raw Data'!AK$3,FALSE)</f>
        <v>62.948533263488699</v>
      </c>
      <c r="G15" s="61">
        <f>VLOOKUP($A15,'Occupancy Raw Data'!$B$8:$BE$45,'Occupancy Raw Data'!AL$3,FALSE)</f>
        <v>61.315086432687202</v>
      </c>
      <c r="H15" s="60">
        <f>VLOOKUP($A15,'Occupancy Raw Data'!$B$8:$BE$45,'Occupancy Raw Data'!AN$3,FALSE)</f>
        <v>76.235594552121498</v>
      </c>
      <c r="I15" s="60">
        <f>VLOOKUP($A15,'Occupancy Raw Data'!$B$8:$BE$45,'Occupancy Raw Data'!AO$3,FALSE)</f>
        <v>83.338789942378199</v>
      </c>
      <c r="J15" s="61">
        <f>VLOOKUP($A15,'Occupancy Raw Data'!$B$8:$BE$45,'Occupancy Raw Data'!AP$3,FALSE)</f>
        <v>79.787192247249806</v>
      </c>
      <c r="K15" s="62">
        <f>VLOOKUP($A15,'Occupancy Raw Data'!$B$8:$BE$45,'Occupancy Raw Data'!AR$3,FALSE)</f>
        <v>66.592830951133706</v>
      </c>
      <c r="M15" s="59">
        <f>VLOOKUP($A15,'Occupancy Raw Data'!$B$8:$BE$45,'Occupancy Raw Data'!AT$3,FALSE)</f>
        <v>0.12370083999036401</v>
      </c>
      <c r="N15" s="60">
        <f>VLOOKUP($A15,'Occupancy Raw Data'!$B$8:$BE$45,'Occupancy Raw Data'!AU$3,FALSE)</f>
        <v>5.9208831033523097</v>
      </c>
      <c r="O15" s="60">
        <f>VLOOKUP($A15,'Occupancy Raw Data'!$B$8:$BE$45,'Occupancy Raw Data'!AV$3,FALSE)</f>
        <v>10.018895505998801</v>
      </c>
      <c r="P15" s="60">
        <f>VLOOKUP($A15,'Occupancy Raw Data'!$B$8:$BE$45,'Occupancy Raw Data'!AW$3,FALSE)</f>
        <v>9.4379102044317893</v>
      </c>
      <c r="Q15" s="60">
        <f>VLOOKUP($A15,'Occupancy Raw Data'!$B$8:$BE$45,'Occupancy Raw Data'!AX$3,FALSE)</f>
        <v>4.6882995431423904</v>
      </c>
      <c r="R15" s="61">
        <f>VLOOKUP($A15,'Occupancy Raw Data'!$B$8:$BE$45,'Occupancy Raw Data'!AY$3,FALSE)</f>
        <v>5.9921893885196198</v>
      </c>
      <c r="S15" s="60">
        <f>VLOOKUP($A15,'Occupancy Raw Data'!$B$8:$BE$45,'Occupancy Raw Data'!BA$3,FALSE)</f>
        <v>0.69493321219562798</v>
      </c>
      <c r="T15" s="60">
        <f>VLOOKUP($A15,'Occupancy Raw Data'!$B$8:$BE$45,'Occupancy Raw Data'!BB$3,FALSE)</f>
        <v>-0.19084479621662701</v>
      </c>
      <c r="U15" s="61">
        <f>VLOOKUP($A15,'Occupancy Raw Data'!$B$8:$BE$45,'Occupancy Raw Data'!BC$3,FALSE)</f>
        <v>0.23037740645573099</v>
      </c>
      <c r="V15" s="62">
        <f>VLOOKUP($A15,'Occupancy Raw Data'!$B$8:$BE$45,'Occupancy Raw Data'!BE$3,FALSE)</f>
        <v>3.9465363496452102</v>
      </c>
      <c r="X15" s="64">
        <f>VLOOKUP($A15,'ADR Raw Data'!$B$6:$BE$43,'ADR Raw Data'!AG$1,FALSE)</f>
        <v>128.21142347620801</v>
      </c>
      <c r="Y15" s="65">
        <f>VLOOKUP($A15,'ADR Raw Data'!$B$6:$BE$43,'ADR Raw Data'!AH$1,FALSE)</f>
        <v>110.65787044461</v>
      </c>
      <c r="Z15" s="65">
        <f>VLOOKUP($A15,'ADR Raw Data'!$B$6:$BE$43,'ADR Raw Data'!AI$1,FALSE)</f>
        <v>112.950766435337</v>
      </c>
      <c r="AA15" s="65">
        <f>VLOOKUP($A15,'ADR Raw Data'!$B$6:$BE$43,'ADR Raw Data'!AJ$1,FALSE)</f>
        <v>113.382861478751</v>
      </c>
      <c r="AB15" s="65">
        <f>VLOOKUP($A15,'ADR Raw Data'!$B$6:$BE$43,'ADR Raw Data'!AK$1,FALSE)</f>
        <v>112.487515977531</v>
      </c>
      <c r="AC15" s="66">
        <f>VLOOKUP($A15,'ADR Raw Data'!$B$6:$BE$43,'ADR Raw Data'!AL$1,FALSE)</f>
        <v>115.467910292566</v>
      </c>
      <c r="AD15" s="65">
        <f>VLOOKUP($A15,'ADR Raw Data'!$B$6:$BE$43,'ADR Raw Data'!AN$1,FALSE)</f>
        <v>147.41823662638299</v>
      </c>
      <c r="AE15" s="65">
        <f>VLOOKUP($A15,'ADR Raw Data'!$B$6:$BE$43,'ADR Raw Data'!AO$1,FALSE)</f>
        <v>160.047473165193</v>
      </c>
      <c r="AF15" s="66">
        <f>VLOOKUP($A15,'ADR Raw Data'!$B$6:$BE$43,'ADR Raw Data'!AP$1,FALSE)</f>
        <v>154.013939905294</v>
      </c>
      <c r="AG15" s="67">
        <f>VLOOKUP($A15,'ADR Raw Data'!$B$6:$BE$43,'ADR Raw Data'!AR$1,FALSE)</f>
        <v>128.663150814716</v>
      </c>
      <c r="AI15" s="59">
        <f>VLOOKUP($A15,'ADR Raw Data'!$B$6:$BE$43,'ADR Raw Data'!AT$1,FALSE)</f>
        <v>-0.106952705714163</v>
      </c>
      <c r="AJ15" s="60">
        <f>VLOOKUP($A15,'ADR Raw Data'!$B$6:$BE$43,'ADR Raw Data'!AU$1,FALSE)</f>
        <v>4.5323764780928997</v>
      </c>
      <c r="AK15" s="60">
        <f>VLOOKUP($A15,'ADR Raw Data'!$B$6:$BE$43,'ADR Raw Data'!AV$1,FALSE)</f>
        <v>6.3781535141530901</v>
      </c>
      <c r="AL15" s="60">
        <f>VLOOKUP($A15,'ADR Raw Data'!$B$6:$BE$43,'ADR Raw Data'!AW$1,FALSE)</f>
        <v>6.9364854841761199</v>
      </c>
      <c r="AM15" s="60">
        <f>VLOOKUP($A15,'ADR Raw Data'!$B$6:$BE$43,'ADR Raw Data'!AX$1,FALSE)</f>
        <v>3.7209740720741</v>
      </c>
      <c r="AN15" s="61">
        <f>VLOOKUP($A15,'ADR Raw Data'!$B$6:$BE$43,'ADR Raw Data'!AY$1,FALSE)</f>
        <v>3.92642232532289</v>
      </c>
      <c r="AO15" s="60">
        <f>VLOOKUP($A15,'ADR Raw Data'!$B$6:$BE$43,'ADR Raw Data'!BA$1,FALSE)</f>
        <v>1.4385449689830001</v>
      </c>
      <c r="AP15" s="60">
        <f>VLOOKUP($A15,'ADR Raw Data'!$B$6:$BE$43,'ADR Raw Data'!BB$1,FALSE)</f>
        <v>0.76677944053118696</v>
      </c>
      <c r="AQ15" s="61">
        <f>VLOOKUP($A15,'ADR Raw Data'!$B$6:$BE$43,'ADR Raw Data'!BC$1,FALSE)</f>
        <v>1.0531240974692599</v>
      </c>
      <c r="AR15" s="62">
        <f>VLOOKUP($A15,'ADR Raw Data'!$B$6:$BE$43,'ADR Raw Data'!BE$1,FALSE)</f>
        <v>2.3011613892770599</v>
      </c>
      <c r="AT15" s="64">
        <f>VLOOKUP($A15,'RevPAR Raw Data'!$B$6:$BE$43,'RevPAR Raw Data'!AG$1,FALSE)</f>
        <v>76.112520136196906</v>
      </c>
      <c r="AU15" s="65">
        <f>VLOOKUP($A15,'RevPAR Raw Data'!$B$6:$BE$43,'RevPAR Raw Data'!AH$1,FALSE)</f>
        <v>63.981870586694598</v>
      </c>
      <c r="AV15" s="65">
        <f>VLOOKUP($A15,'RevPAR Raw Data'!$B$6:$BE$43,'RevPAR Raw Data'!AI$1,FALSE)</f>
        <v>70.976599021084297</v>
      </c>
      <c r="AW15" s="65">
        <f>VLOOKUP($A15,'RevPAR Raw Data'!$B$6:$BE$43,'RevPAR Raw Data'!AJ$1,FALSE)</f>
        <v>72.116013833158704</v>
      </c>
      <c r="AX15" s="65">
        <f>VLOOKUP($A15,'RevPAR Raw Data'!$B$6:$BE$43,'RevPAR Raw Data'!AK$1,FALSE)</f>
        <v>70.809241412388602</v>
      </c>
      <c r="AY15" s="66">
        <f>VLOOKUP($A15,'RevPAR Raw Data'!$B$6:$BE$43,'RevPAR Raw Data'!AL$1,FALSE)</f>
        <v>70.799248997904598</v>
      </c>
      <c r="AZ15" s="65">
        <f>VLOOKUP($A15,'RevPAR Raw Data'!$B$6:$BE$43,'RevPAR Raw Data'!AN$1,FALSE)</f>
        <v>112.385169170377</v>
      </c>
      <c r="BA15" s="65">
        <f>VLOOKUP($A15,'RevPAR Raw Data'!$B$6:$BE$43,'RevPAR Raw Data'!AO$1,FALSE)</f>
        <v>133.38162746922399</v>
      </c>
      <c r="BB15" s="66">
        <f>VLOOKUP($A15,'RevPAR Raw Data'!$B$6:$BE$43,'RevPAR Raw Data'!AP$1,FALSE)</f>
        <v>122.88339831979999</v>
      </c>
      <c r="BC15" s="67">
        <f>VLOOKUP($A15,'RevPAR Raw Data'!$B$6:$BE$43,'RevPAR Raw Data'!AR$1,FALSE)</f>
        <v>85.680434518446404</v>
      </c>
      <c r="BE15" s="59">
        <f>VLOOKUP($A15,'RevPAR Raw Data'!$B$6:$BE$43,'RevPAR Raw Data'!AT$1,FALSE)</f>
        <v>1.6615832880840099E-2</v>
      </c>
      <c r="BF15" s="60">
        <f>VLOOKUP($A15,'RevPAR Raw Data'!$B$6:$BE$43,'RevPAR Raw Data'!AU$1,FALSE)</f>
        <v>10.721616294516901</v>
      </c>
      <c r="BG15" s="60">
        <f>VLOOKUP($A15,'RevPAR Raw Data'!$B$6:$BE$43,'RevPAR Raw Data'!AV$1,FALSE)</f>
        <v>17.036069555947101</v>
      </c>
      <c r="BH15" s="60">
        <f>VLOOKUP($A15,'RevPAR Raw Data'!$B$6:$BE$43,'RevPAR Raw Data'!AW$1,FALSE)</f>
        <v>17.029054959947899</v>
      </c>
      <c r="BI15" s="60">
        <f>VLOOKUP($A15,'RevPAR Raw Data'!$B$6:$BE$43,'RevPAR Raw Data'!AX$1,FALSE)</f>
        <v>8.5837240256379896</v>
      </c>
      <c r="BJ15" s="61">
        <f>VLOOKUP($A15,'RevPAR Raw Data'!$B$6:$BE$43,'RevPAR Raw Data'!AY$1,FALSE)</f>
        <v>10.153890375768899</v>
      </c>
      <c r="BK15" s="60">
        <f>VLOOKUP($A15,'RevPAR Raw Data'!$B$6:$BE$43,'RevPAR Raw Data'!BA$1,FALSE)</f>
        <v>2.1434751079404601</v>
      </c>
      <c r="BL15" s="60">
        <f>VLOOKUP($A15,'RevPAR Raw Data'!$B$6:$BE$43,'RevPAR Raw Data'!BB$1,FALSE)</f>
        <v>0.57447128565384697</v>
      </c>
      <c r="BM15" s="61">
        <f>VLOOKUP($A15,'RevPAR Raw Data'!$B$6:$BE$43,'RevPAR Raw Data'!BC$1,FALSE)</f>
        <v>1.2859276639074999</v>
      </c>
      <c r="BN15" s="62">
        <f>VLOOKUP($A15,'RevPAR Raw Data'!$B$6:$BE$43,'RevPAR Raw Data'!BE$1,FALSE)</f>
        <v>6.3385139096140897</v>
      </c>
    </row>
    <row r="16" spans="1:66" x14ac:dyDescent="0.35">
      <c r="A16" s="76" t="s">
        <v>92</v>
      </c>
      <c r="B16" s="59">
        <f>VLOOKUP($A16,'Occupancy Raw Data'!$B$8:$BE$45,'Occupancy Raw Data'!AG$3,FALSE)</f>
        <v>64.340611353711694</v>
      </c>
      <c r="C16" s="60">
        <f>VLOOKUP($A16,'Occupancy Raw Data'!$B$8:$BE$45,'Occupancy Raw Data'!AH$3,FALSE)</f>
        <v>71.454148471615696</v>
      </c>
      <c r="D16" s="60">
        <f>VLOOKUP($A16,'Occupancy Raw Data'!$B$8:$BE$45,'Occupancy Raw Data'!AI$3,FALSE)</f>
        <v>78.598253275109101</v>
      </c>
      <c r="E16" s="60">
        <f>VLOOKUP($A16,'Occupancy Raw Data'!$B$8:$BE$45,'Occupancy Raw Data'!AJ$3,FALSE)</f>
        <v>79.0829694323144</v>
      </c>
      <c r="F16" s="60">
        <f>VLOOKUP($A16,'Occupancy Raw Data'!$B$8:$BE$45,'Occupancy Raw Data'!AK$3,FALSE)</f>
        <v>75.183406113537103</v>
      </c>
      <c r="G16" s="61">
        <f>VLOOKUP($A16,'Occupancy Raw Data'!$B$8:$BE$45,'Occupancy Raw Data'!AL$3,FALSE)</f>
        <v>73.731877729257604</v>
      </c>
      <c r="H16" s="60">
        <f>VLOOKUP($A16,'Occupancy Raw Data'!$B$8:$BE$45,'Occupancy Raw Data'!AN$3,FALSE)</f>
        <v>79.091703056768495</v>
      </c>
      <c r="I16" s="60">
        <f>VLOOKUP($A16,'Occupancy Raw Data'!$B$8:$BE$45,'Occupancy Raw Data'!AO$3,FALSE)</f>
        <v>83.554585152838399</v>
      </c>
      <c r="J16" s="61">
        <f>VLOOKUP($A16,'Occupancy Raw Data'!$B$8:$BE$45,'Occupancy Raw Data'!AP$3,FALSE)</f>
        <v>81.323144104803404</v>
      </c>
      <c r="K16" s="62">
        <f>VLOOKUP($A16,'Occupancy Raw Data'!$B$8:$BE$45,'Occupancy Raw Data'!AR$3,FALSE)</f>
        <v>75.900810979413507</v>
      </c>
      <c r="M16" s="59">
        <f>VLOOKUP($A16,'Occupancy Raw Data'!$B$8:$BE$45,'Occupancy Raw Data'!AT$3,FALSE)</f>
        <v>-3.39627589824285</v>
      </c>
      <c r="N16" s="60">
        <f>VLOOKUP($A16,'Occupancy Raw Data'!$B$8:$BE$45,'Occupancy Raw Data'!AU$3,FALSE)</f>
        <v>1.7030269127975599</v>
      </c>
      <c r="O16" s="60">
        <f>VLOOKUP($A16,'Occupancy Raw Data'!$B$8:$BE$45,'Occupancy Raw Data'!AV$3,FALSE)</f>
        <v>3.3949908088235201</v>
      </c>
      <c r="P16" s="60">
        <f>VLOOKUP($A16,'Occupancy Raw Data'!$B$8:$BE$45,'Occupancy Raw Data'!AW$3,FALSE)</f>
        <v>3.9788712177757302</v>
      </c>
      <c r="Q16" s="60">
        <f>VLOOKUP($A16,'Occupancy Raw Data'!$B$8:$BE$45,'Occupancy Raw Data'!AX$3,FALSE)</f>
        <v>2.66547406082289</v>
      </c>
      <c r="R16" s="61">
        <f>VLOOKUP($A16,'Occupancy Raw Data'!$B$8:$BE$45,'Occupancy Raw Data'!AY$3,FALSE)</f>
        <v>1.7929487797820001</v>
      </c>
      <c r="S16" s="60">
        <f>VLOOKUP($A16,'Occupancy Raw Data'!$B$8:$BE$45,'Occupancy Raw Data'!BA$3,FALSE)</f>
        <v>0.33237314424994402</v>
      </c>
      <c r="T16" s="60">
        <f>VLOOKUP($A16,'Occupancy Raw Data'!$B$8:$BE$45,'Occupancy Raw Data'!BB$3,FALSE)</f>
        <v>-1.4219474497681599</v>
      </c>
      <c r="U16" s="61">
        <f>VLOOKUP($A16,'Occupancy Raw Data'!$B$8:$BE$45,'Occupancy Raw Data'!BC$3,FALSE)</f>
        <v>-0.57658427206235596</v>
      </c>
      <c r="V16" s="62">
        <f>VLOOKUP($A16,'Occupancy Raw Data'!$B$8:$BE$45,'Occupancy Raw Data'!BE$3,FALSE)</f>
        <v>1.05566537650127</v>
      </c>
      <c r="X16" s="64">
        <f>VLOOKUP($A16,'ADR Raw Data'!$B$6:$BE$43,'ADR Raw Data'!AG$1,FALSE)</f>
        <v>92.331241441563705</v>
      </c>
      <c r="Y16" s="65">
        <f>VLOOKUP($A16,'ADR Raw Data'!$B$6:$BE$43,'ADR Raw Data'!AH$1,FALSE)</f>
        <v>92.333922428649998</v>
      </c>
      <c r="Z16" s="65">
        <f>VLOOKUP($A16,'ADR Raw Data'!$B$6:$BE$43,'ADR Raw Data'!AI$1,FALSE)</f>
        <v>94.440379176620894</v>
      </c>
      <c r="AA16" s="65">
        <f>VLOOKUP($A16,'ADR Raw Data'!$B$6:$BE$43,'ADR Raw Data'!AJ$1,FALSE)</f>
        <v>94.8417247045831</v>
      </c>
      <c r="AB16" s="65">
        <f>VLOOKUP($A16,'ADR Raw Data'!$B$6:$BE$43,'ADR Raw Data'!AK$1,FALSE)</f>
        <v>92.275357640703902</v>
      </c>
      <c r="AC16" s="66">
        <f>VLOOKUP($A16,'ADR Raw Data'!$B$6:$BE$43,'ADR Raw Data'!AL$1,FALSE)</f>
        <v>93.308569179015095</v>
      </c>
      <c r="AD16" s="65">
        <f>VLOOKUP($A16,'ADR Raw Data'!$B$6:$BE$43,'ADR Raw Data'!AN$1,FALSE)</f>
        <v>105.79934053666</v>
      </c>
      <c r="AE16" s="65">
        <f>VLOOKUP($A16,'ADR Raw Data'!$B$6:$BE$43,'ADR Raw Data'!AO$1,FALSE)</f>
        <v>111.597802984216</v>
      </c>
      <c r="AF16" s="66">
        <f>VLOOKUP($A16,'ADR Raw Data'!$B$6:$BE$43,'ADR Raw Data'!AP$1,FALSE)</f>
        <v>108.77812431133501</v>
      </c>
      <c r="AG16" s="67">
        <f>VLOOKUP($A16,'ADR Raw Data'!$B$6:$BE$43,'ADR Raw Data'!AR$1,FALSE)</f>
        <v>98.044196581709301</v>
      </c>
      <c r="AI16" s="59">
        <f>VLOOKUP($A16,'ADR Raw Data'!$B$6:$BE$43,'ADR Raw Data'!AT$1,FALSE)</f>
        <v>5.0371668894367403</v>
      </c>
      <c r="AJ16" s="60">
        <f>VLOOKUP($A16,'ADR Raw Data'!$B$6:$BE$43,'ADR Raw Data'!AU$1,FALSE)</f>
        <v>9.3902582797906593</v>
      </c>
      <c r="AK16" s="60">
        <f>VLOOKUP($A16,'ADR Raw Data'!$B$6:$BE$43,'ADR Raw Data'!AV$1,FALSE)</f>
        <v>6.3775929637802298</v>
      </c>
      <c r="AL16" s="60">
        <f>VLOOKUP($A16,'ADR Raw Data'!$B$6:$BE$43,'ADR Raw Data'!AW$1,FALSE)</f>
        <v>9.8293039765597907</v>
      </c>
      <c r="AM16" s="60">
        <f>VLOOKUP($A16,'ADR Raw Data'!$B$6:$BE$43,'ADR Raw Data'!AX$1,FALSE)</f>
        <v>9.6339173969633602</v>
      </c>
      <c r="AN16" s="61">
        <f>VLOOKUP($A16,'ADR Raw Data'!$B$6:$BE$43,'ADR Raw Data'!AY$1,FALSE)</f>
        <v>8.0861507431624702</v>
      </c>
      <c r="AO16" s="60">
        <f>VLOOKUP($A16,'ADR Raw Data'!$B$6:$BE$43,'ADR Raw Data'!BA$1,FALSE)</f>
        <v>7.7623685375820504</v>
      </c>
      <c r="AP16" s="60">
        <f>VLOOKUP($A16,'ADR Raw Data'!$B$6:$BE$43,'ADR Raw Data'!BB$1,FALSE)</f>
        <v>6.7802189412538096</v>
      </c>
      <c r="AQ16" s="61">
        <f>VLOOKUP($A16,'ADR Raw Data'!$B$6:$BE$43,'ADR Raw Data'!BC$1,FALSE)</f>
        <v>7.2130082568149696</v>
      </c>
      <c r="AR16" s="62">
        <f>VLOOKUP($A16,'ADR Raw Data'!$B$6:$BE$43,'ADR Raw Data'!BE$1,FALSE)</f>
        <v>7.6979636334814403</v>
      </c>
      <c r="AT16" s="64">
        <f>VLOOKUP($A16,'RevPAR Raw Data'!$B$6:$BE$43,'RevPAR Raw Data'!AG$1,FALSE)</f>
        <v>59.406485213973703</v>
      </c>
      <c r="AU16" s="65">
        <f>VLOOKUP($A16,'RevPAR Raw Data'!$B$6:$BE$43,'RevPAR Raw Data'!AH$1,FALSE)</f>
        <v>65.976418021833993</v>
      </c>
      <c r="AV16" s="65">
        <f>VLOOKUP($A16,'RevPAR Raw Data'!$B$6:$BE$43,'RevPAR Raw Data'!AI$1,FALSE)</f>
        <v>74.228488419213903</v>
      </c>
      <c r="AW16" s="65">
        <f>VLOOKUP($A16,'RevPAR Raw Data'!$B$6:$BE$43,'RevPAR Raw Data'!AJ$1,FALSE)</f>
        <v>75.003652157205195</v>
      </c>
      <c r="AX16" s="65">
        <f>VLOOKUP($A16,'RevPAR Raw Data'!$B$6:$BE$43,'RevPAR Raw Data'!AK$1,FALSE)</f>
        <v>69.375756877729202</v>
      </c>
      <c r="AY16" s="66">
        <f>VLOOKUP($A16,'RevPAR Raw Data'!$B$6:$BE$43,'RevPAR Raw Data'!AL$1,FALSE)</f>
        <v>68.798160137991204</v>
      </c>
      <c r="AZ16" s="65">
        <f>VLOOKUP($A16,'RevPAR Raw Data'!$B$6:$BE$43,'RevPAR Raw Data'!AN$1,FALSE)</f>
        <v>83.678500253275104</v>
      </c>
      <c r="BA16" s="65">
        <f>VLOOKUP($A16,'RevPAR Raw Data'!$B$6:$BE$43,'RevPAR Raw Data'!AO$1,FALSE)</f>
        <v>93.245081323144106</v>
      </c>
      <c r="BB16" s="66">
        <f>VLOOKUP($A16,'RevPAR Raw Data'!$B$6:$BE$43,'RevPAR Raw Data'!AP$1,FALSE)</f>
        <v>88.461790788209598</v>
      </c>
      <c r="BC16" s="67">
        <f>VLOOKUP($A16,'RevPAR Raw Data'!$B$6:$BE$43,'RevPAR Raw Data'!AR$1,FALSE)</f>
        <v>74.416340323767898</v>
      </c>
      <c r="BE16" s="59">
        <f>VLOOKUP($A16,'RevPAR Raw Data'!$B$6:$BE$43,'RevPAR Raw Data'!AT$1,FALSE)</f>
        <v>1.46981490617368</v>
      </c>
      <c r="BF16" s="60">
        <f>VLOOKUP($A16,'RevPAR Raw Data'!$B$6:$BE$43,'RevPAR Raw Data'!AU$1,FALSE)</f>
        <v>11.2532038182742</v>
      </c>
      <c r="BG16" s="60">
        <f>VLOOKUP($A16,'RevPAR Raw Data'!$B$6:$BE$43,'RevPAR Raw Data'!AV$1,FALSE)</f>
        <v>9.98910246754828</v>
      </c>
      <c r="BH16" s="60">
        <f>VLOOKUP($A16,'RevPAR Raw Data'!$B$6:$BE$43,'RevPAR Raw Data'!AW$1,FALSE)</f>
        <v>14.1992705411665</v>
      </c>
      <c r="BI16" s="60">
        <f>VLOOKUP($A16,'RevPAR Raw Data'!$B$6:$BE$43,'RevPAR Raw Data'!AX$1,FALSE)</f>
        <v>12.556181027043401</v>
      </c>
      <c r="BJ16" s="61">
        <f>VLOOKUP($A16,'RevPAR Raw Data'!$B$6:$BE$43,'RevPAR Raw Data'!AY$1,FALSE)</f>
        <v>10.0240800640253</v>
      </c>
      <c r="BK16" s="60">
        <f>VLOOKUP($A16,'RevPAR Raw Data'!$B$6:$BE$43,'RevPAR Raw Data'!BA$1,FALSE)</f>
        <v>8.1205417102086201</v>
      </c>
      <c r="BL16" s="60">
        <f>VLOOKUP($A16,'RevPAR Raw Data'!$B$6:$BE$43,'RevPAR Raw Data'!BB$1,FALSE)</f>
        <v>5.2618603411617899</v>
      </c>
      <c r="BM16" s="61">
        <f>VLOOKUP($A16,'RevPAR Raw Data'!$B$6:$BE$43,'RevPAR Raw Data'!BC$1,FALSE)</f>
        <v>6.5948349136012601</v>
      </c>
      <c r="BN16" s="62">
        <f>VLOOKUP($A16,'RevPAR Raw Data'!$B$6:$BE$43,'RevPAR Raw Data'!BE$1,FALSE)</f>
        <v>8.8348937467570305</v>
      </c>
    </row>
    <row r="17" spans="1:66" x14ac:dyDescent="0.35">
      <c r="A17" s="78" t="s">
        <v>32</v>
      </c>
      <c r="B17" s="59">
        <f>VLOOKUP($A17,'Occupancy Raw Data'!$B$8:$BE$45,'Occupancy Raw Data'!AG$3,FALSE)</f>
        <v>58.274419275717698</v>
      </c>
      <c r="C17" s="60">
        <f>VLOOKUP($A17,'Occupancy Raw Data'!$B$8:$BE$45,'Occupancy Raw Data'!AH$3,FALSE)</f>
        <v>61.394459673928701</v>
      </c>
      <c r="D17" s="60">
        <f>VLOOKUP($A17,'Occupancy Raw Data'!$B$8:$BE$45,'Occupancy Raw Data'!AI$3,FALSE)</f>
        <v>66.296349733083204</v>
      </c>
      <c r="E17" s="60">
        <f>VLOOKUP($A17,'Occupancy Raw Data'!$B$8:$BE$45,'Occupancy Raw Data'!AJ$3,FALSE)</f>
        <v>66.988890491992393</v>
      </c>
      <c r="F17" s="60">
        <f>VLOOKUP($A17,'Occupancy Raw Data'!$B$8:$BE$45,'Occupancy Raw Data'!AK$3,FALSE)</f>
        <v>65.730053383350096</v>
      </c>
      <c r="G17" s="61">
        <f>VLOOKUP($A17,'Occupancy Raw Data'!$B$8:$BE$45,'Occupancy Raw Data'!AL$3,FALSE)</f>
        <v>63.736834511614397</v>
      </c>
      <c r="H17" s="60">
        <f>VLOOKUP($A17,'Occupancy Raw Data'!$B$8:$BE$45,'Occupancy Raw Data'!AN$3,FALSE)</f>
        <v>74.772760063482906</v>
      </c>
      <c r="I17" s="60">
        <f>VLOOKUP($A17,'Occupancy Raw Data'!$B$8:$BE$45,'Occupancy Raw Data'!AO$3,FALSE)</f>
        <v>80.702640311643293</v>
      </c>
      <c r="J17" s="61">
        <f>VLOOKUP($A17,'Occupancy Raw Data'!$B$8:$BE$45,'Occupancy Raw Data'!AP$3,FALSE)</f>
        <v>77.737700187563107</v>
      </c>
      <c r="K17" s="62">
        <f>VLOOKUP($A17,'Occupancy Raw Data'!$B$8:$BE$45,'Occupancy Raw Data'!AR$3,FALSE)</f>
        <v>67.737081847599796</v>
      </c>
      <c r="M17" s="59">
        <f>VLOOKUP($A17,'Occupancy Raw Data'!$B$8:$BE$45,'Occupancy Raw Data'!AT$3,FALSE)</f>
        <v>-3.8830116709225799</v>
      </c>
      <c r="N17" s="60">
        <f>VLOOKUP($A17,'Occupancy Raw Data'!$B$8:$BE$45,'Occupancy Raw Data'!AU$3,FALSE)</f>
        <v>3.4235958458556701</v>
      </c>
      <c r="O17" s="60">
        <f>VLOOKUP($A17,'Occupancy Raw Data'!$B$8:$BE$45,'Occupancy Raw Data'!AV$3,FALSE)</f>
        <v>6.3972618011928102</v>
      </c>
      <c r="P17" s="60">
        <f>VLOOKUP($A17,'Occupancy Raw Data'!$B$8:$BE$45,'Occupancy Raw Data'!AW$3,FALSE)</f>
        <v>7.0819351927120602</v>
      </c>
      <c r="Q17" s="60">
        <f>VLOOKUP($A17,'Occupancy Raw Data'!$B$8:$BE$45,'Occupancy Raw Data'!AX$3,FALSE)</f>
        <v>4.86155100853893</v>
      </c>
      <c r="R17" s="61">
        <f>VLOOKUP($A17,'Occupancy Raw Data'!$B$8:$BE$45,'Occupancy Raw Data'!AY$3,FALSE)</f>
        <v>3.6229029422879799</v>
      </c>
      <c r="S17" s="60">
        <f>VLOOKUP($A17,'Occupancy Raw Data'!$B$8:$BE$45,'Occupancy Raw Data'!BA$3,FALSE)</f>
        <v>3.1111276683849098</v>
      </c>
      <c r="T17" s="60">
        <f>VLOOKUP($A17,'Occupancy Raw Data'!$B$8:$BE$45,'Occupancy Raw Data'!BB$3,FALSE)</f>
        <v>2.45208183681329</v>
      </c>
      <c r="U17" s="61">
        <f>VLOOKUP($A17,'Occupancy Raw Data'!$B$8:$BE$45,'Occupancy Raw Data'!BC$3,FALSE)</f>
        <v>2.7679818448600901</v>
      </c>
      <c r="V17" s="62">
        <f>VLOOKUP($A17,'Occupancy Raw Data'!$B$8:$BE$45,'Occupancy Raw Data'!BE$3,FALSE)</f>
        <v>3.3410139702401001</v>
      </c>
      <c r="X17" s="64">
        <f>VLOOKUP($A17,'ADR Raw Data'!$B$6:$BE$43,'ADR Raw Data'!AG$1,FALSE)</f>
        <v>78.758483671700901</v>
      </c>
      <c r="Y17" s="65">
        <f>VLOOKUP($A17,'ADR Raw Data'!$B$6:$BE$43,'ADR Raw Data'!AH$1,FALSE)</f>
        <v>78.513818177545303</v>
      </c>
      <c r="Z17" s="65">
        <f>VLOOKUP($A17,'ADR Raw Data'!$B$6:$BE$43,'ADR Raw Data'!AI$1,FALSE)</f>
        <v>80.022895217627806</v>
      </c>
      <c r="AA17" s="65">
        <f>VLOOKUP($A17,'ADR Raw Data'!$B$6:$BE$43,'ADR Raw Data'!AJ$1,FALSE)</f>
        <v>80.717171322420796</v>
      </c>
      <c r="AB17" s="65">
        <f>VLOOKUP($A17,'ADR Raw Data'!$B$6:$BE$43,'ADR Raw Data'!AK$1,FALSE)</f>
        <v>81.030835850298999</v>
      </c>
      <c r="AC17" s="66">
        <f>VLOOKUP($A17,'ADR Raw Data'!$B$6:$BE$43,'ADR Raw Data'!AL$1,FALSE)</f>
        <v>79.854794492484601</v>
      </c>
      <c r="AD17" s="65">
        <f>VLOOKUP($A17,'ADR Raw Data'!$B$6:$BE$43,'ADR Raw Data'!AN$1,FALSE)</f>
        <v>99.1007466763145</v>
      </c>
      <c r="AE17" s="65">
        <f>VLOOKUP($A17,'ADR Raw Data'!$B$6:$BE$43,'ADR Raw Data'!AO$1,FALSE)</f>
        <v>104.432473572003</v>
      </c>
      <c r="AF17" s="66">
        <f>VLOOKUP($A17,'ADR Raw Data'!$B$6:$BE$43,'ADR Raw Data'!AP$1,FALSE)</f>
        <v>101.868286987286</v>
      </c>
      <c r="AG17" s="67">
        <f>VLOOKUP($A17,'ADR Raw Data'!$B$6:$BE$43,'ADR Raw Data'!AR$1,FALSE)</f>
        <v>87.072947946841495</v>
      </c>
      <c r="AI17" s="59">
        <f>VLOOKUP($A17,'ADR Raw Data'!$B$6:$BE$43,'ADR Raw Data'!AT$1,FALSE)</f>
        <v>2.4960953188923098</v>
      </c>
      <c r="AJ17" s="60">
        <f>VLOOKUP($A17,'ADR Raw Data'!$B$6:$BE$43,'ADR Raw Data'!AU$1,FALSE)</f>
        <v>6.01101328622621</v>
      </c>
      <c r="AK17" s="60">
        <f>VLOOKUP($A17,'ADR Raw Data'!$B$6:$BE$43,'ADR Raw Data'!AV$1,FALSE)</f>
        <v>5.4541231944324799</v>
      </c>
      <c r="AL17" s="60">
        <f>VLOOKUP($A17,'ADR Raw Data'!$B$6:$BE$43,'ADR Raw Data'!AW$1,FALSE)</f>
        <v>5.7397182614202</v>
      </c>
      <c r="AM17" s="60">
        <f>VLOOKUP($A17,'ADR Raw Data'!$B$6:$BE$43,'ADR Raw Data'!AX$1,FALSE)</f>
        <v>6.0989762201686997</v>
      </c>
      <c r="AN17" s="61">
        <f>VLOOKUP($A17,'ADR Raw Data'!$B$6:$BE$43,'ADR Raw Data'!AY$1,FALSE)</f>
        <v>5.1933377480876004</v>
      </c>
      <c r="AO17" s="60">
        <f>VLOOKUP($A17,'ADR Raw Data'!$B$6:$BE$43,'ADR Raw Data'!BA$1,FALSE)</f>
        <v>8.5662089142568796</v>
      </c>
      <c r="AP17" s="60">
        <f>VLOOKUP($A17,'ADR Raw Data'!$B$6:$BE$43,'ADR Raw Data'!BB$1,FALSE)</f>
        <v>6.21629790069073</v>
      </c>
      <c r="AQ17" s="61">
        <f>VLOOKUP($A17,'ADR Raw Data'!$B$6:$BE$43,'ADR Raw Data'!BC$1,FALSE)</f>
        <v>7.2902113800340897</v>
      </c>
      <c r="AR17" s="62">
        <f>VLOOKUP($A17,'ADR Raw Data'!$B$6:$BE$43,'ADR Raw Data'!BE$1,FALSE)</f>
        <v>5.9430833597521602</v>
      </c>
      <c r="AT17" s="64">
        <f>VLOOKUP($A17,'RevPAR Raw Data'!$B$6:$BE$43,'RevPAR Raw Data'!AG$1,FALSE)</f>
        <v>45.896048990044697</v>
      </c>
      <c r="AU17" s="65">
        <f>VLOOKUP($A17,'RevPAR Raw Data'!$B$6:$BE$43,'RevPAR Raw Data'!AH$1,FALSE)</f>
        <v>48.203134439474802</v>
      </c>
      <c r="AV17" s="65">
        <f>VLOOKUP($A17,'RevPAR Raw Data'!$B$6:$BE$43,'RevPAR Raw Data'!AI$1,FALSE)</f>
        <v>53.052258480017301</v>
      </c>
      <c r="AW17" s="65">
        <f>VLOOKUP($A17,'RevPAR Raw Data'!$B$6:$BE$43,'RevPAR Raw Data'!AJ$1,FALSE)</f>
        <v>54.071537505410397</v>
      </c>
      <c r="AX17" s="65">
        <f>VLOOKUP($A17,'RevPAR Raw Data'!$B$6:$BE$43,'RevPAR Raw Data'!AK$1,FALSE)</f>
        <v>53.261611661376399</v>
      </c>
      <c r="AY17" s="66">
        <f>VLOOKUP($A17,'RevPAR Raw Data'!$B$6:$BE$43,'RevPAR Raw Data'!AL$1,FALSE)</f>
        <v>50.896918215264698</v>
      </c>
      <c r="AZ17" s="65">
        <f>VLOOKUP($A17,'RevPAR Raw Data'!$B$6:$BE$43,'RevPAR Raw Data'!AN$1,FALSE)</f>
        <v>74.100363533400596</v>
      </c>
      <c r="BA17" s="65">
        <f>VLOOKUP($A17,'RevPAR Raw Data'!$B$6:$BE$43,'RevPAR Raw Data'!AO$1,FALSE)</f>
        <v>84.279763515365701</v>
      </c>
      <c r="BB17" s="66">
        <f>VLOOKUP($A17,'RevPAR Raw Data'!$B$6:$BE$43,'RevPAR Raw Data'!AP$1,FALSE)</f>
        <v>79.190063524383206</v>
      </c>
      <c r="BC17" s="67">
        <f>VLOOKUP($A17,'RevPAR Raw Data'!$B$6:$BE$43,'RevPAR Raw Data'!AR$1,FALSE)</f>
        <v>58.980674017870001</v>
      </c>
      <c r="BE17" s="59">
        <f>VLOOKUP($A17,'RevPAR Raw Data'!$B$6:$BE$43,'RevPAR Raw Data'!AT$1,FALSE)</f>
        <v>-1.4838400245801999</v>
      </c>
      <c r="BF17" s="60">
        <f>VLOOKUP($A17,'RevPAR Raw Data'!$B$6:$BE$43,'RevPAR Raw Data'!AU$1,FALSE)</f>
        <v>9.6404019332429502</v>
      </c>
      <c r="BG17" s="60">
        <f>VLOOKUP($A17,'RevPAR Raw Data'!$B$6:$BE$43,'RevPAR Raw Data'!AV$1,FALSE)</f>
        <v>12.2002995353327</v>
      </c>
      <c r="BH17" s="60">
        <f>VLOOKUP($A17,'RevPAR Raw Data'!$B$6:$BE$43,'RevPAR Raw Data'!AW$1,FALSE)</f>
        <v>13.2281365816503</v>
      </c>
      <c r="BI17" s="60">
        <f>VLOOKUP($A17,'RevPAR Raw Data'!$B$6:$BE$43,'RevPAR Raw Data'!AX$1,FALSE)</f>
        <v>11.257032068649799</v>
      </c>
      <c r="BJ17" s="61">
        <f>VLOOKUP($A17,'RevPAR Raw Data'!$B$6:$BE$43,'RevPAR Raw Data'!AY$1,FALSE)</f>
        <v>9.004390276454</v>
      </c>
      <c r="BK17" s="60">
        <f>VLOOKUP($A17,'RevPAR Raw Data'!$B$6:$BE$43,'RevPAR Raw Data'!BA$1,FALSE)</f>
        <v>11.9438422783048</v>
      </c>
      <c r="BL17" s="60">
        <f>VLOOKUP($A17,'RevPAR Raw Data'!$B$6:$BE$43,'RevPAR Raw Data'!BB$1,FALSE)</f>
        <v>8.8208084492490695</v>
      </c>
      <c r="BM17" s="61">
        <f>VLOOKUP($A17,'RevPAR Raw Data'!$B$6:$BE$43,'RevPAR Raw Data'!BC$1,FALSE)</f>
        <v>10.2599849523454</v>
      </c>
      <c r="BN17" s="62">
        <f>VLOOKUP($A17,'RevPAR Raw Data'!$B$6:$BE$43,'RevPAR Raw Data'!BE$1,FALSE)</f>
        <v>9.4826565753046008</v>
      </c>
    </row>
    <row r="18" spans="1:66" x14ac:dyDescent="0.35">
      <c r="A18" s="78" t="s">
        <v>93</v>
      </c>
      <c r="B18" s="59">
        <f>VLOOKUP($A18,'Occupancy Raw Data'!$B$8:$BE$45,'Occupancy Raw Data'!AG$3,FALSE)</f>
        <v>62.383547196343798</v>
      </c>
      <c r="C18" s="60">
        <f>VLOOKUP($A18,'Occupancy Raw Data'!$B$8:$BE$45,'Occupancy Raw Data'!AH$3,FALSE)</f>
        <v>65.455264545614298</v>
      </c>
      <c r="D18" s="60">
        <f>VLOOKUP($A18,'Occupancy Raw Data'!$B$8:$BE$45,'Occupancy Raw Data'!AI$3,FALSE)</f>
        <v>72.552293900509696</v>
      </c>
      <c r="E18" s="60">
        <f>VLOOKUP($A18,'Occupancy Raw Data'!$B$8:$BE$45,'Occupancy Raw Data'!AJ$3,FALSE)</f>
        <v>72.930216206714704</v>
      </c>
      <c r="F18" s="60">
        <f>VLOOKUP($A18,'Occupancy Raw Data'!$B$8:$BE$45,'Occupancy Raw Data'!AK$3,FALSE)</f>
        <v>72.279838284408498</v>
      </c>
      <c r="G18" s="61">
        <f>VLOOKUP($A18,'Occupancy Raw Data'!$B$8:$BE$45,'Occupancy Raw Data'!AL$3,FALSE)</f>
        <v>69.120232026718199</v>
      </c>
      <c r="H18" s="60">
        <f>VLOOKUP($A18,'Occupancy Raw Data'!$B$8:$BE$45,'Occupancy Raw Data'!AN$3,FALSE)</f>
        <v>78.959395324309995</v>
      </c>
      <c r="I18" s="60">
        <f>VLOOKUP($A18,'Occupancy Raw Data'!$B$8:$BE$45,'Occupancy Raw Data'!AO$3,FALSE)</f>
        <v>83.217612937247296</v>
      </c>
      <c r="J18" s="61">
        <f>VLOOKUP($A18,'Occupancy Raw Data'!$B$8:$BE$45,'Occupancy Raw Data'!AP$3,FALSE)</f>
        <v>81.088504130778603</v>
      </c>
      <c r="K18" s="62">
        <f>VLOOKUP($A18,'Occupancy Raw Data'!$B$8:$BE$45,'Occupancy Raw Data'!AR$3,FALSE)</f>
        <v>72.539738342164</v>
      </c>
      <c r="M18" s="59">
        <f>VLOOKUP($A18,'Occupancy Raw Data'!$B$8:$BE$45,'Occupancy Raw Data'!AT$3,FALSE)</f>
        <v>2.5043065945844298</v>
      </c>
      <c r="N18" s="60">
        <f>VLOOKUP($A18,'Occupancy Raw Data'!$B$8:$BE$45,'Occupancy Raw Data'!AU$3,FALSE)</f>
        <v>14.874796868725801</v>
      </c>
      <c r="O18" s="60">
        <f>VLOOKUP($A18,'Occupancy Raw Data'!$B$8:$BE$45,'Occupancy Raw Data'!AV$3,FALSE)</f>
        <v>19.419805950799201</v>
      </c>
      <c r="P18" s="60">
        <f>VLOOKUP($A18,'Occupancy Raw Data'!$B$8:$BE$45,'Occupancy Raw Data'!AW$3,FALSE)</f>
        <v>12.059059590103899</v>
      </c>
      <c r="Q18" s="60">
        <f>VLOOKUP($A18,'Occupancy Raw Data'!$B$8:$BE$45,'Occupancy Raw Data'!AX$3,FALSE)</f>
        <v>8.8693540914310702</v>
      </c>
      <c r="R18" s="61">
        <f>VLOOKUP($A18,'Occupancy Raw Data'!$B$8:$BE$45,'Occupancy Raw Data'!AY$3,FALSE)</f>
        <v>11.460169536297</v>
      </c>
      <c r="S18" s="60">
        <f>VLOOKUP($A18,'Occupancy Raw Data'!$B$8:$BE$45,'Occupancy Raw Data'!BA$3,FALSE)</f>
        <v>2.2572687967652398</v>
      </c>
      <c r="T18" s="60">
        <f>VLOOKUP($A18,'Occupancy Raw Data'!$B$8:$BE$45,'Occupancy Raw Data'!BB$3,FALSE)</f>
        <v>-0.116045893396778</v>
      </c>
      <c r="U18" s="61">
        <f>VLOOKUP($A18,'Occupancy Raw Data'!$B$8:$BE$45,'Occupancy Raw Data'!BC$3,FALSE)</f>
        <v>1.0255353598677901</v>
      </c>
      <c r="V18" s="62">
        <f>VLOOKUP($A18,'Occupancy Raw Data'!$B$8:$BE$45,'Occupancy Raw Data'!BE$3,FALSE)</f>
        <v>7.9000671473276496</v>
      </c>
      <c r="X18" s="64">
        <f>VLOOKUP($A18,'ADR Raw Data'!$B$6:$BE$43,'ADR Raw Data'!AG$1,FALSE)</f>
        <v>104.894319773175</v>
      </c>
      <c r="Y18" s="65">
        <f>VLOOKUP($A18,'ADR Raw Data'!$B$6:$BE$43,'ADR Raw Data'!AH$1,FALSE)</f>
        <v>104.210580772071</v>
      </c>
      <c r="Z18" s="65">
        <f>VLOOKUP($A18,'ADR Raw Data'!$B$6:$BE$43,'ADR Raw Data'!AI$1,FALSE)</f>
        <v>108.20462765596599</v>
      </c>
      <c r="AA18" s="65">
        <f>VLOOKUP($A18,'ADR Raw Data'!$B$6:$BE$43,'ADR Raw Data'!AJ$1,FALSE)</f>
        <v>108.322222174017</v>
      </c>
      <c r="AB18" s="65">
        <f>VLOOKUP($A18,'ADR Raw Data'!$B$6:$BE$43,'ADR Raw Data'!AK$1,FALSE)</f>
        <v>106.713828252675</v>
      </c>
      <c r="AC18" s="66">
        <f>VLOOKUP($A18,'ADR Raw Data'!$B$6:$BE$43,'ADR Raw Data'!AL$1,FALSE)</f>
        <v>106.56366473393</v>
      </c>
      <c r="AD18" s="65">
        <f>VLOOKUP($A18,'ADR Raw Data'!$B$6:$BE$43,'ADR Raw Data'!AN$1,FALSE)</f>
        <v>125.257093994879</v>
      </c>
      <c r="AE18" s="65">
        <f>VLOOKUP($A18,'ADR Raw Data'!$B$6:$BE$43,'ADR Raw Data'!AO$1,FALSE)</f>
        <v>132.41224119976701</v>
      </c>
      <c r="AF18" s="66">
        <f>VLOOKUP($A18,'ADR Raw Data'!$B$6:$BE$43,'ADR Raw Data'!AP$1,FALSE)</f>
        <v>128.928602533532</v>
      </c>
      <c r="AG18" s="67">
        <f>VLOOKUP($A18,'ADR Raw Data'!$B$6:$BE$43,'ADR Raw Data'!AR$1,FALSE)</f>
        <v>113.706702635222</v>
      </c>
      <c r="AI18" s="59">
        <f>VLOOKUP($A18,'ADR Raw Data'!$B$6:$BE$43,'ADR Raw Data'!AT$1,FALSE)</f>
        <v>3.1769128181102202</v>
      </c>
      <c r="AJ18" s="60">
        <f>VLOOKUP($A18,'ADR Raw Data'!$B$6:$BE$43,'ADR Raw Data'!AU$1,FALSE)</f>
        <v>11.694997447684001</v>
      </c>
      <c r="AK18" s="60">
        <f>VLOOKUP($A18,'ADR Raw Data'!$B$6:$BE$43,'ADR Raw Data'!AV$1,FALSE)</f>
        <v>12.871361389309399</v>
      </c>
      <c r="AL18" s="60">
        <f>VLOOKUP($A18,'ADR Raw Data'!$B$6:$BE$43,'ADR Raw Data'!AW$1,FALSE)</f>
        <v>9.1633046383324892</v>
      </c>
      <c r="AM18" s="60">
        <f>VLOOKUP($A18,'ADR Raw Data'!$B$6:$BE$43,'ADR Raw Data'!AX$1,FALSE)</f>
        <v>7.6040914653003497</v>
      </c>
      <c r="AN18" s="61">
        <f>VLOOKUP($A18,'ADR Raw Data'!$B$6:$BE$43,'ADR Raw Data'!AY$1,FALSE)</f>
        <v>8.7979616671163008</v>
      </c>
      <c r="AO18" s="60">
        <f>VLOOKUP($A18,'ADR Raw Data'!$B$6:$BE$43,'ADR Raw Data'!BA$1,FALSE)</f>
        <v>6.2241287737910103</v>
      </c>
      <c r="AP18" s="60">
        <f>VLOOKUP($A18,'ADR Raw Data'!$B$6:$BE$43,'ADR Raw Data'!BB$1,FALSE)</f>
        <v>2.6996286084265702</v>
      </c>
      <c r="AQ18" s="61">
        <f>VLOOKUP($A18,'ADR Raw Data'!$B$6:$BE$43,'ADR Raw Data'!BC$1,FALSE)</f>
        <v>4.2826166741967802</v>
      </c>
      <c r="AR18" s="62">
        <f>VLOOKUP($A18,'ADR Raw Data'!$B$6:$BE$43,'ADR Raw Data'!BE$1,FALSE)</f>
        <v>6.5572260719772704</v>
      </c>
      <c r="AT18" s="64">
        <f>VLOOKUP($A18,'RevPAR Raw Data'!$B$6:$BE$43,'RevPAR Raw Data'!AG$1,FALSE)</f>
        <v>65.436797481982694</v>
      </c>
      <c r="AU18" s="65">
        <f>VLOOKUP($A18,'RevPAR Raw Data'!$B$6:$BE$43,'RevPAR Raw Data'!AH$1,FALSE)</f>
        <v>68.2113113288802</v>
      </c>
      <c r="AV18" s="65">
        <f>VLOOKUP($A18,'RevPAR Raw Data'!$B$6:$BE$43,'RevPAR Raw Data'!AI$1,FALSE)</f>
        <v>78.504939470908695</v>
      </c>
      <c r="AW18" s="65">
        <f>VLOOKUP($A18,'RevPAR Raw Data'!$B$6:$BE$43,'RevPAR Raw Data'!AJ$1,FALSE)</f>
        <v>78.999630831429002</v>
      </c>
      <c r="AX18" s="65">
        <f>VLOOKUP($A18,'RevPAR Raw Data'!$B$6:$BE$43,'RevPAR Raw Data'!AK$1,FALSE)</f>
        <v>77.132582488134901</v>
      </c>
      <c r="AY18" s="66">
        <f>VLOOKUP($A18,'RevPAR Raw Data'!$B$6:$BE$43,'RevPAR Raw Data'!AL$1,FALSE)</f>
        <v>73.657052320267098</v>
      </c>
      <c r="AZ18" s="65">
        <f>VLOOKUP($A18,'RevPAR Raw Data'!$B$6:$BE$43,'RevPAR Raw Data'!AN$1,FALSE)</f>
        <v>98.902244019159696</v>
      </c>
      <c r="BA18" s="65">
        <f>VLOOKUP($A18,'RevPAR Raw Data'!$B$6:$BE$43,'RevPAR Raw Data'!AO$1,FALSE)</f>
        <v>110.190306363156</v>
      </c>
      <c r="BB18" s="66">
        <f>VLOOKUP($A18,'RevPAR Raw Data'!$B$6:$BE$43,'RevPAR Raw Data'!AP$1,FALSE)</f>
        <v>104.546275191158</v>
      </c>
      <c r="BC18" s="67">
        <f>VLOOKUP($A18,'RevPAR Raw Data'!$B$6:$BE$43,'RevPAR Raw Data'!AR$1,FALSE)</f>
        <v>82.482544569093207</v>
      </c>
      <c r="BE18" s="59">
        <f>VLOOKUP($A18,'RevPAR Raw Data'!$B$6:$BE$43,'RevPAR Raw Data'!AT$1,FALSE)</f>
        <v>5.7607790499027898</v>
      </c>
      <c r="BF18" s="60">
        <f>VLOOKUP($A18,'RevPAR Raw Data'!$B$6:$BE$43,'RevPAR Raw Data'!AU$1,FALSE)</f>
        <v>28.3094014305555</v>
      </c>
      <c r="BG18" s="60">
        <f>VLOOKUP($A18,'RevPAR Raw Data'!$B$6:$BE$43,'RevPAR Raw Data'!AV$1,FALSE)</f>
        <v>34.790760745138599</v>
      </c>
      <c r="BH18" s="60">
        <f>VLOOKUP($A18,'RevPAR Raw Data'!$B$6:$BE$43,'RevPAR Raw Data'!AW$1,FALSE)</f>
        <v>22.327372595195701</v>
      </c>
      <c r="BI18" s="60">
        <f>VLOOKUP($A18,'RevPAR Raw Data'!$B$6:$BE$43,'RevPAR Raw Data'!AX$1,FALSE)</f>
        <v>17.1478793542252</v>
      </c>
      <c r="BJ18" s="61">
        <f>VLOOKUP($A18,'RevPAR Raw Data'!$B$6:$BE$43,'RevPAR Raw Data'!AY$1,FALSE)</f>
        <v>21.266392526203202</v>
      </c>
      <c r="BK18" s="60">
        <f>VLOOKUP($A18,'RevPAR Raw Data'!$B$6:$BE$43,'RevPAR Raw Data'!BA$1,FALSE)</f>
        <v>8.6218928872375198</v>
      </c>
      <c r="BL18" s="60">
        <f>VLOOKUP($A18,'RevPAR Raw Data'!$B$6:$BE$43,'RevPAR Raw Data'!BB$1,FALSE)</f>
        <v>2.5804499068927398</v>
      </c>
      <c r="BM18" s="61">
        <f>VLOOKUP($A18,'RevPAR Raw Data'!$B$6:$BE$43,'RevPAR Raw Data'!BC$1,FALSE)</f>
        <v>5.3520717823860604</v>
      </c>
      <c r="BN18" s="62">
        <f>VLOOKUP($A18,'RevPAR Raw Data'!$B$6:$BE$43,'RevPAR Raw Data'!BE$1,FALSE)</f>
        <v>14.975318481993201</v>
      </c>
    </row>
    <row r="19" spans="1:66" x14ac:dyDescent="0.35">
      <c r="A19" s="78" t="s">
        <v>94</v>
      </c>
      <c r="B19" s="59">
        <f>VLOOKUP($A19,'Occupancy Raw Data'!$B$8:$BE$45,'Occupancy Raw Data'!AG$3,FALSE)</f>
        <v>64.582153547447604</v>
      </c>
      <c r="C19" s="60">
        <f>VLOOKUP($A19,'Occupancy Raw Data'!$B$8:$BE$45,'Occupancy Raw Data'!AH$3,FALSE)</f>
        <v>58.429738694280303</v>
      </c>
      <c r="D19" s="60">
        <f>VLOOKUP($A19,'Occupancy Raw Data'!$B$8:$BE$45,'Occupancy Raw Data'!AI$3,FALSE)</f>
        <v>64.210015370924594</v>
      </c>
      <c r="E19" s="60">
        <f>VLOOKUP($A19,'Occupancy Raw Data'!$B$8:$BE$45,'Occupancy Raw Data'!AJ$3,FALSE)</f>
        <v>64.881482080737797</v>
      </c>
      <c r="F19" s="60">
        <f>VLOOKUP($A19,'Occupancy Raw Data'!$B$8:$BE$45,'Occupancy Raw Data'!AK$3,FALSE)</f>
        <v>63.3261872016827</v>
      </c>
      <c r="G19" s="61">
        <f>VLOOKUP($A19,'Occupancy Raw Data'!$B$8:$BE$45,'Occupancy Raw Data'!AL$3,FALSE)</f>
        <v>63.085915379014601</v>
      </c>
      <c r="H19" s="60">
        <f>VLOOKUP($A19,'Occupancy Raw Data'!$B$8:$BE$45,'Occupancy Raw Data'!AN$3,FALSE)</f>
        <v>79.528355311058903</v>
      </c>
      <c r="I19" s="60">
        <f>VLOOKUP($A19,'Occupancy Raw Data'!$B$8:$BE$45,'Occupancy Raw Data'!AO$3,FALSE)</f>
        <v>88.154275544049796</v>
      </c>
      <c r="J19" s="61">
        <f>VLOOKUP($A19,'Occupancy Raw Data'!$B$8:$BE$45,'Occupancy Raw Data'!AP$3,FALSE)</f>
        <v>83.841315427554406</v>
      </c>
      <c r="K19" s="62">
        <f>VLOOKUP($A19,'Occupancy Raw Data'!$B$8:$BE$45,'Occupancy Raw Data'!AR$3,FALSE)</f>
        <v>69.016029678597405</v>
      </c>
      <c r="M19" s="59">
        <f>VLOOKUP($A19,'Occupancy Raw Data'!$B$8:$BE$45,'Occupancy Raw Data'!AT$3,FALSE)</f>
        <v>3.4442720788065602E-2</v>
      </c>
      <c r="N19" s="60">
        <f>VLOOKUP($A19,'Occupancy Raw Data'!$B$8:$BE$45,'Occupancy Raw Data'!AU$3,FALSE)</f>
        <v>4.4814479921369603</v>
      </c>
      <c r="O19" s="60">
        <f>VLOOKUP($A19,'Occupancy Raw Data'!$B$8:$BE$45,'Occupancy Raw Data'!AV$3,FALSE)</f>
        <v>11.577379239319001</v>
      </c>
      <c r="P19" s="60">
        <f>VLOOKUP($A19,'Occupancy Raw Data'!$B$8:$BE$45,'Occupancy Raw Data'!AW$3,FALSE)</f>
        <v>10.2156300964379</v>
      </c>
      <c r="Q19" s="60">
        <f>VLOOKUP($A19,'Occupancy Raw Data'!$B$8:$BE$45,'Occupancy Raw Data'!AX$3,FALSE)</f>
        <v>0.39593372077183098</v>
      </c>
      <c r="R19" s="61">
        <f>VLOOKUP($A19,'Occupancy Raw Data'!$B$8:$BE$45,'Occupancy Raw Data'!AY$3,FALSE)</f>
        <v>5.1518825365838996</v>
      </c>
      <c r="S19" s="60">
        <f>VLOOKUP($A19,'Occupancy Raw Data'!$B$8:$BE$45,'Occupancy Raw Data'!BA$3,FALSE)</f>
        <v>-3.2506623839322701</v>
      </c>
      <c r="T19" s="60">
        <f>VLOOKUP($A19,'Occupancy Raw Data'!$B$8:$BE$45,'Occupancy Raw Data'!BB$3,FALSE)</f>
        <v>-3.42537491326364</v>
      </c>
      <c r="U19" s="61">
        <f>VLOOKUP($A19,'Occupancy Raw Data'!$B$8:$BE$45,'Occupancy Raw Data'!BC$3,FALSE)</f>
        <v>-3.3425911583723402</v>
      </c>
      <c r="V19" s="62">
        <f>VLOOKUP($A19,'Occupancy Raw Data'!$B$8:$BE$45,'Occupancy Raw Data'!BE$3,FALSE)</f>
        <v>2.0393835346201401</v>
      </c>
      <c r="X19" s="64">
        <f>VLOOKUP($A19,'ADR Raw Data'!$B$6:$BE$43,'ADR Raw Data'!AG$1,FALSE)</f>
        <v>180.21265339158199</v>
      </c>
      <c r="Y19" s="65">
        <f>VLOOKUP($A19,'ADR Raw Data'!$B$6:$BE$43,'ADR Raw Data'!AH$1,FALSE)</f>
        <v>145.12631407061201</v>
      </c>
      <c r="Z19" s="65">
        <f>VLOOKUP($A19,'ADR Raw Data'!$B$6:$BE$43,'ADR Raw Data'!AI$1,FALSE)</f>
        <v>147.889706154718</v>
      </c>
      <c r="AA19" s="65">
        <f>VLOOKUP($A19,'ADR Raw Data'!$B$6:$BE$43,'ADR Raw Data'!AJ$1,FALSE)</f>
        <v>147.57289224438901</v>
      </c>
      <c r="AB19" s="65">
        <f>VLOOKUP($A19,'ADR Raw Data'!$B$6:$BE$43,'ADR Raw Data'!AK$1,FALSE)</f>
        <v>142.999090964836</v>
      </c>
      <c r="AC19" s="66">
        <f>VLOOKUP($A19,'ADR Raw Data'!$B$6:$BE$43,'ADR Raw Data'!AL$1,FALSE)</f>
        <v>152.948717775597</v>
      </c>
      <c r="AD19" s="65">
        <f>VLOOKUP($A19,'ADR Raw Data'!$B$6:$BE$43,'ADR Raw Data'!AN$1,FALSE)</f>
        <v>196.660024830883</v>
      </c>
      <c r="AE19" s="65">
        <f>VLOOKUP($A19,'ADR Raw Data'!$B$6:$BE$43,'ADR Raw Data'!AO$1,FALSE)</f>
        <v>217.291096875215</v>
      </c>
      <c r="AF19" s="66">
        <f>VLOOKUP($A19,'ADR Raw Data'!$B$6:$BE$43,'ADR Raw Data'!AP$1,FALSE)</f>
        <v>207.50621206262201</v>
      </c>
      <c r="AG19" s="67">
        <f>VLOOKUP($A19,'ADR Raw Data'!$B$6:$BE$43,'ADR Raw Data'!AR$1,FALSE)</f>
        <v>171.88498978063299</v>
      </c>
      <c r="AI19" s="59">
        <f>VLOOKUP($A19,'ADR Raw Data'!$B$6:$BE$43,'ADR Raw Data'!AT$1,FALSE)</f>
        <v>-2.8834775002051098</v>
      </c>
      <c r="AJ19" s="60">
        <f>VLOOKUP($A19,'ADR Raw Data'!$B$6:$BE$43,'ADR Raw Data'!AU$1,FALSE)</f>
        <v>2.81559252732331</v>
      </c>
      <c r="AK19" s="60">
        <f>VLOOKUP($A19,'ADR Raw Data'!$B$6:$BE$43,'ADR Raw Data'!AV$1,FALSE)</f>
        <v>5.7797383037620804</v>
      </c>
      <c r="AL19" s="60">
        <f>VLOOKUP($A19,'ADR Raw Data'!$B$6:$BE$43,'ADR Raw Data'!AW$1,FALSE)</f>
        <v>6.9536274763016097</v>
      </c>
      <c r="AM19" s="60">
        <f>VLOOKUP($A19,'ADR Raw Data'!$B$6:$BE$43,'ADR Raw Data'!AX$1,FALSE)</f>
        <v>0.892329698509153</v>
      </c>
      <c r="AN19" s="61">
        <f>VLOOKUP($A19,'ADR Raw Data'!$B$6:$BE$43,'ADR Raw Data'!AY$1,FALSE)</f>
        <v>1.9983565799634599</v>
      </c>
      <c r="AO19" s="60">
        <f>VLOOKUP($A19,'ADR Raw Data'!$B$6:$BE$43,'ADR Raw Data'!BA$1,FALSE)</f>
        <v>-2.2047630376053902</v>
      </c>
      <c r="AP19" s="60">
        <f>VLOOKUP($A19,'ADR Raw Data'!$B$6:$BE$43,'ADR Raw Data'!BB$1,FALSE)</f>
        <v>-0.91249845214802805</v>
      </c>
      <c r="AQ19" s="61">
        <f>VLOOKUP($A19,'ADR Raw Data'!$B$6:$BE$43,'ADR Raw Data'!BC$1,FALSE)</f>
        <v>-1.50139201417485</v>
      </c>
      <c r="AR19" s="62">
        <f>VLOOKUP($A19,'ADR Raw Data'!$B$6:$BE$43,'ADR Raw Data'!BE$1,FALSE)</f>
        <v>-0.182787315594167</v>
      </c>
      <c r="AT19" s="64">
        <f>VLOOKUP($A19,'RevPAR Raw Data'!$B$6:$BE$43,'RevPAR Raw Data'!AG$1,FALSE)</f>
        <v>116.38521252528101</v>
      </c>
      <c r="AU19" s="65">
        <f>VLOOKUP($A19,'RevPAR Raw Data'!$B$6:$BE$43,'RevPAR Raw Data'!AH$1,FALSE)</f>
        <v>84.796926088099596</v>
      </c>
      <c r="AV19" s="65">
        <f>VLOOKUP($A19,'RevPAR Raw Data'!$B$6:$BE$43,'RevPAR Raw Data'!AI$1,FALSE)</f>
        <v>94.960003053959994</v>
      </c>
      <c r="AW19" s="65">
        <f>VLOOKUP($A19,'RevPAR Raw Data'!$B$6:$BE$43,'RevPAR Raw Data'!AJ$1,FALSE)</f>
        <v>95.747479637569697</v>
      </c>
      <c r="AX19" s="65">
        <f>VLOOKUP($A19,'RevPAR Raw Data'!$B$6:$BE$43,'RevPAR Raw Data'!AK$1,FALSE)</f>
        <v>90.555872041096904</v>
      </c>
      <c r="AY19" s="66">
        <f>VLOOKUP($A19,'RevPAR Raw Data'!$B$6:$BE$43,'RevPAR Raw Data'!AL$1,FALSE)</f>
        <v>96.489098669201496</v>
      </c>
      <c r="AZ19" s="65">
        <f>VLOOKUP($A19,'RevPAR Raw Data'!$B$6:$BE$43,'RevPAR Raw Data'!AN$1,FALSE)</f>
        <v>156.40048330232099</v>
      </c>
      <c r="BA19" s="65">
        <f>VLOOKUP($A19,'RevPAR Raw Data'!$B$6:$BE$43,'RevPAR Raw Data'!AO$1,FALSE)</f>
        <v>191.55139227206499</v>
      </c>
      <c r="BB19" s="66">
        <f>VLOOKUP($A19,'RevPAR Raw Data'!$B$6:$BE$43,'RevPAR Raw Data'!AP$1,FALSE)</f>
        <v>173.975937787193</v>
      </c>
      <c r="BC19" s="67">
        <f>VLOOKUP($A19,'RevPAR Raw Data'!$B$6:$BE$43,'RevPAR Raw Data'!AR$1,FALSE)</f>
        <v>118.628195560056</v>
      </c>
      <c r="BE19" s="59">
        <f>VLOOKUP($A19,'RevPAR Raw Data'!$B$6:$BE$43,'RevPAR Raw Data'!AT$1,FALSE)</f>
        <v>-2.85002792752142</v>
      </c>
      <c r="BF19" s="60">
        <f>VLOOKUP($A19,'RevPAR Raw Data'!$B$6:$BE$43,'RevPAR Raw Data'!AU$1,FALSE)</f>
        <v>7.4232198342427704</v>
      </c>
      <c r="BG19" s="60">
        <f>VLOOKUP($A19,'RevPAR Raw Data'!$B$6:$BE$43,'RevPAR Raw Data'!AV$1,FALSE)</f>
        <v>18.026259765547799</v>
      </c>
      <c r="BH19" s="60">
        <f>VLOOKUP($A19,'RevPAR Raw Data'!$B$6:$BE$43,'RevPAR Raw Data'!AW$1,FALSE)</f>
        <v>17.879614434002701</v>
      </c>
      <c r="BI19" s="60">
        <f>VLOOKUP($A19,'RevPAR Raw Data'!$B$6:$BE$43,'RevPAR Raw Data'!AX$1,FALSE)</f>
        <v>1.2917964534578401</v>
      </c>
      <c r="BJ19" s="61">
        <f>VLOOKUP($A19,'RevPAR Raw Data'!$B$6:$BE$43,'RevPAR Raw Data'!AY$1,FALSE)</f>
        <v>7.2531921002091702</v>
      </c>
      <c r="BK19" s="60">
        <f>VLOOKUP($A19,'RevPAR Raw Data'!$B$6:$BE$43,'RevPAR Raw Data'!BA$1,FALSE)</f>
        <v>-5.3837560188193798</v>
      </c>
      <c r="BL19" s="60">
        <f>VLOOKUP($A19,'RevPAR Raw Data'!$B$6:$BE$43,'RevPAR Raw Data'!BB$1,FALSE)</f>
        <v>-4.3066168723478802</v>
      </c>
      <c r="BM19" s="61">
        <f>VLOOKUP($A19,'RevPAR Raw Data'!$B$6:$BE$43,'RevPAR Raw Data'!BC$1,FALSE)</f>
        <v>-4.7937977758288701</v>
      </c>
      <c r="BN19" s="62">
        <f>VLOOKUP($A19,'RevPAR Raw Data'!$B$6:$BE$43,'RevPAR Raw Data'!BE$1,FALSE)</f>
        <v>1.8528684846083701</v>
      </c>
    </row>
    <row r="20" spans="1:66" x14ac:dyDescent="0.35">
      <c r="A20" s="78" t="s">
        <v>29</v>
      </c>
      <c r="B20" s="59">
        <f>VLOOKUP($A20,'Occupancy Raw Data'!$B$8:$BE$45,'Occupancy Raw Data'!AG$3,FALSE)</f>
        <v>45.638212469895599</v>
      </c>
      <c r="C20" s="60">
        <f>VLOOKUP($A20,'Occupancy Raw Data'!$B$8:$BE$45,'Occupancy Raw Data'!AH$3,FALSE)</f>
        <v>37.239095531174698</v>
      </c>
      <c r="D20" s="60">
        <f>VLOOKUP($A20,'Occupancy Raw Data'!$B$8:$BE$45,'Occupancy Raw Data'!AI$3,FALSE)</f>
        <v>37.898046561412798</v>
      </c>
      <c r="E20" s="60">
        <f>VLOOKUP($A20,'Occupancy Raw Data'!$B$8:$BE$45,'Occupancy Raw Data'!AJ$3,FALSE)</f>
        <v>39.396574792614302</v>
      </c>
      <c r="F20" s="60">
        <f>VLOOKUP($A20,'Occupancy Raw Data'!$B$8:$BE$45,'Occupancy Raw Data'!AK$3,FALSE)</f>
        <v>43.270002675943203</v>
      </c>
      <c r="G20" s="61">
        <f>VLOOKUP($A20,'Occupancy Raw Data'!$B$8:$BE$45,'Occupancy Raw Data'!AL$3,FALSE)</f>
        <v>40.688386406208103</v>
      </c>
      <c r="H20" s="60">
        <f>VLOOKUP($A20,'Occupancy Raw Data'!$B$8:$BE$45,'Occupancy Raw Data'!AN$3,FALSE)</f>
        <v>67.885335830880294</v>
      </c>
      <c r="I20" s="60">
        <f>VLOOKUP($A20,'Occupancy Raw Data'!$B$8:$BE$45,'Occupancy Raw Data'!AO$3,FALSE)</f>
        <v>77.746186780840205</v>
      </c>
      <c r="J20" s="61">
        <f>VLOOKUP($A20,'Occupancy Raw Data'!$B$8:$BE$45,'Occupancy Raw Data'!AP$3,FALSE)</f>
        <v>72.815761305860306</v>
      </c>
      <c r="K20" s="62">
        <f>VLOOKUP($A20,'Occupancy Raw Data'!$B$8:$BE$45,'Occupancy Raw Data'!AR$3,FALSE)</f>
        <v>49.867636377537302</v>
      </c>
      <c r="M20" s="59">
        <f>VLOOKUP($A20,'Occupancy Raw Data'!$B$8:$BE$45,'Occupancy Raw Data'!AT$3,FALSE)</f>
        <v>6.6524349273156096</v>
      </c>
      <c r="N20" s="60">
        <f>VLOOKUP($A20,'Occupancy Raw Data'!$B$8:$BE$45,'Occupancy Raw Data'!AU$3,FALSE)</f>
        <v>8.8800566819829196</v>
      </c>
      <c r="O20" s="60">
        <f>VLOOKUP($A20,'Occupancy Raw Data'!$B$8:$BE$45,'Occupancy Raw Data'!AV$3,FALSE)</f>
        <v>10.20618436827</v>
      </c>
      <c r="P20" s="60">
        <f>VLOOKUP($A20,'Occupancy Raw Data'!$B$8:$BE$45,'Occupancy Raw Data'!AW$3,FALSE)</f>
        <v>16.549008503345199</v>
      </c>
      <c r="Q20" s="60">
        <f>VLOOKUP($A20,'Occupancy Raw Data'!$B$8:$BE$45,'Occupancy Raw Data'!AX$3,FALSE)</f>
        <v>13.0982115872254</v>
      </c>
      <c r="R20" s="61">
        <f>VLOOKUP($A20,'Occupancy Raw Data'!$B$8:$BE$45,'Occupancy Raw Data'!AY$3,FALSE)</f>
        <v>10.9018917230949</v>
      </c>
      <c r="S20" s="60">
        <f>VLOOKUP($A20,'Occupancy Raw Data'!$B$8:$BE$45,'Occupancy Raw Data'!BA$3,FALSE)</f>
        <v>4.8749907992953103</v>
      </c>
      <c r="T20" s="60">
        <f>VLOOKUP($A20,'Occupancy Raw Data'!$B$8:$BE$45,'Occupancy Raw Data'!BB$3,FALSE)</f>
        <v>4.2537227950146201</v>
      </c>
      <c r="U20" s="61">
        <f>VLOOKUP($A20,'Occupancy Raw Data'!$B$8:$BE$45,'Occupancy Raw Data'!BC$3,FALSE)</f>
        <v>4.5424050704042598</v>
      </c>
      <c r="V20" s="62">
        <f>VLOOKUP($A20,'Occupancy Raw Data'!$B$8:$BE$45,'Occupancy Raw Data'!BE$3,FALSE)</f>
        <v>8.1570150765186202</v>
      </c>
      <c r="X20" s="64">
        <f>VLOOKUP($A20,'ADR Raw Data'!$B$6:$BE$43,'ADR Raw Data'!AG$1,FALSE)</f>
        <v>128.07411975960099</v>
      </c>
      <c r="Y20" s="65">
        <f>VLOOKUP($A20,'ADR Raw Data'!$B$6:$BE$43,'ADR Raw Data'!AH$1,FALSE)</f>
        <v>105.915008533189</v>
      </c>
      <c r="Z20" s="65">
        <f>VLOOKUP($A20,'ADR Raw Data'!$B$6:$BE$43,'ADR Raw Data'!AI$1,FALSE)</f>
        <v>104.78660282436</v>
      </c>
      <c r="AA20" s="65">
        <f>VLOOKUP($A20,'ADR Raw Data'!$B$6:$BE$43,'ADR Raw Data'!AJ$1,FALSE)</f>
        <v>107.40709033791801</v>
      </c>
      <c r="AB20" s="65">
        <f>VLOOKUP($A20,'ADR Raw Data'!$B$6:$BE$43,'ADR Raw Data'!AK$1,FALSE)</f>
        <v>117.191095392702</v>
      </c>
      <c r="AC20" s="66">
        <f>VLOOKUP($A20,'ADR Raw Data'!$B$6:$BE$43,'ADR Raw Data'!AL$1,FALSE)</f>
        <v>113.363016227947</v>
      </c>
      <c r="AD20" s="65">
        <f>VLOOKUP($A20,'ADR Raw Data'!$B$6:$BE$43,'ADR Raw Data'!AN$1,FALSE)</f>
        <v>158.12672776545901</v>
      </c>
      <c r="AE20" s="65">
        <f>VLOOKUP($A20,'ADR Raw Data'!$B$6:$BE$43,'ADR Raw Data'!AO$1,FALSE)</f>
        <v>168.63571699006101</v>
      </c>
      <c r="AF20" s="66">
        <f>VLOOKUP($A20,'ADR Raw Data'!$B$6:$BE$43,'ADR Raw Data'!AP$1,FALSE)</f>
        <v>163.73700927925</v>
      </c>
      <c r="AG20" s="67">
        <f>VLOOKUP($A20,'ADR Raw Data'!$B$6:$BE$43,'ADR Raw Data'!AR$1,FALSE)</f>
        <v>134.37876867352099</v>
      </c>
      <c r="AI20" s="59">
        <f>VLOOKUP($A20,'ADR Raw Data'!$B$6:$BE$43,'ADR Raw Data'!AT$1,FALSE)</f>
        <v>-4.7704735527179301</v>
      </c>
      <c r="AJ20" s="60">
        <f>VLOOKUP($A20,'ADR Raw Data'!$B$6:$BE$43,'ADR Raw Data'!AU$1,FALSE)</f>
        <v>-7.18686544357623</v>
      </c>
      <c r="AK20" s="60">
        <f>VLOOKUP($A20,'ADR Raw Data'!$B$6:$BE$43,'ADR Raw Data'!AV$1,FALSE)</f>
        <v>-4.8559890146156199</v>
      </c>
      <c r="AL20" s="60">
        <f>VLOOKUP($A20,'ADR Raw Data'!$B$6:$BE$43,'ADR Raw Data'!AW$1,FALSE)</f>
        <v>-3.76168665677389</v>
      </c>
      <c r="AM20" s="60">
        <f>VLOOKUP($A20,'ADR Raw Data'!$B$6:$BE$43,'ADR Raw Data'!AX$1,FALSE)</f>
        <v>0.16647879294989901</v>
      </c>
      <c r="AN20" s="61">
        <f>VLOOKUP($A20,'ADR Raw Data'!$B$6:$BE$43,'ADR Raw Data'!AY$1,FALSE)</f>
        <v>-4.1412084788221799</v>
      </c>
      <c r="AO20" s="60">
        <f>VLOOKUP($A20,'ADR Raw Data'!$B$6:$BE$43,'ADR Raw Data'!BA$1,FALSE)</f>
        <v>0.98304933845945597</v>
      </c>
      <c r="AP20" s="60">
        <f>VLOOKUP($A20,'ADR Raw Data'!$B$6:$BE$43,'ADR Raw Data'!BB$1,FALSE)</f>
        <v>-1.91735951820399</v>
      </c>
      <c r="AQ20" s="61">
        <f>VLOOKUP($A20,'ADR Raw Data'!$B$6:$BE$43,'ADR Raw Data'!BC$1,FALSE)</f>
        <v>-0.64624173176378696</v>
      </c>
      <c r="AR20" s="62">
        <f>VLOOKUP($A20,'ADR Raw Data'!$B$6:$BE$43,'ADR Raw Data'!BE$1,FALSE)</f>
        <v>-2.8694947753135098</v>
      </c>
      <c r="AT20" s="64">
        <f>VLOOKUP($A20,'RevPAR Raw Data'!$B$6:$BE$43,'RevPAR Raw Data'!AG$1,FALSE)</f>
        <v>58.450738894835403</v>
      </c>
      <c r="AU20" s="65">
        <f>VLOOKUP($A20,'RevPAR Raw Data'!$B$6:$BE$43,'RevPAR Raw Data'!AH$1,FALSE)</f>
        <v>39.441791209526301</v>
      </c>
      <c r="AV20" s="65">
        <f>VLOOKUP($A20,'RevPAR Raw Data'!$B$6:$BE$43,'RevPAR Raw Data'!AI$1,FALSE)</f>
        <v>39.712075528498701</v>
      </c>
      <c r="AW20" s="65">
        <f>VLOOKUP($A20,'RevPAR Raw Data'!$B$6:$BE$43,'RevPAR Raw Data'!AJ$1,FALSE)</f>
        <v>42.3147146775488</v>
      </c>
      <c r="AX20" s="65">
        <f>VLOOKUP($A20,'RevPAR Raw Data'!$B$6:$BE$43,'RevPAR Raw Data'!AK$1,FALSE)</f>
        <v>50.708590112389601</v>
      </c>
      <c r="AY20" s="66">
        <f>VLOOKUP($A20,'RevPAR Raw Data'!$B$6:$BE$43,'RevPAR Raw Data'!AL$1,FALSE)</f>
        <v>46.125582084559802</v>
      </c>
      <c r="AZ20" s="65">
        <f>VLOOKUP($A20,'RevPAR Raw Data'!$B$6:$BE$43,'RevPAR Raw Data'!AN$1,FALSE)</f>
        <v>107.34486018196399</v>
      </c>
      <c r="BA20" s="65">
        <f>VLOOKUP($A20,'RevPAR Raw Data'!$B$6:$BE$43,'RevPAR Raw Data'!AO$1,FALSE)</f>
        <v>131.107839510302</v>
      </c>
      <c r="BB20" s="66">
        <f>VLOOKUP($A20,'RevPAR Raw Data'!$B$6:$BE$43,'RevPAR Raw Data'!AP$1,FALSE)</f>
        <v>119.226349846133</v>
      </c>
      <c r="BC20" s="67">
        <f>VLOOKUP($A20,'RevPAR Raw Data'!$B$6:$BE$43,'RevPAR Raw Data'!AR$1,FALSE)</f>
        <v>67.011515730723602</v>
      </c>
      <c r="BE20" s="59">
        <f>VLOOKUP($A20,'RevPAR Raw Data'!$B$6:$BE$43,'RevPAR Raw Data'!AT$1,FALSE)</f>
        <v>1.5646087257783099</v>
      </c>
      <c r="BF20" s="60">
        <f>VLOOKUP($A20,'RevPAR Raw Data'!$B$6:$BE$43,'RevPAR Raw Data'!AU$1,FALSE)</f>
        <v>1.05499351335928</v>
      </c>
      <c r="BG20" s="60">
        <f>VLOOKUP($A20,'RevPAR Raw Data'!$B$6:$BE$43,'RevPAR Raw Data'!AV$1,FALSE)</f>
        <v>4.8545841619198402</v>
      </c>
      <c r="BH20" s="60">
        <f>VLOOKUP($A20,'RevPAR Raw Data'!$B$6:$BE$43,'RevPAR Raw Data'!AW$1,FALSE)</f>
        <v>12.164800001872599</v>
      </c>
      <c r="BI20" s="60">
        <f>VLOOKUP($A20,'RevPAR Raw Data'!$B$6:$BE$43,'RevPAR Raw Data'!AX$1,FALSE)</f>
        <v>13.286496124723699</v>
      </c>
      <c r="BJ20" s="61">
        <f>VLOOKUP($A20,'RevPAR Raw Data'!$B$6:$BE$43,'RevPAR Raw Data'!AY$1,FALSE)</f>
        <v>6.3092131798839599</v>
      </c>
      <c r="BK20" s="60">
        <f>VLOOKUP($A20,'RevPAR Raw Data'!$B$6:$BE$43,'RevPAR Raw Data'!BA$1,FALSE)</f>
        <v>5.9059637025571998</v>
      </c>
      <c r="BL20" s="60">
        <f>VLOOKUP($A20,'RevPAR Raw Data'!$B$6:$BE$43,'RevPAR Raw Data'!BB$1,FALSE)</f>
        <v>2.2548041179223999</v>
      </c>
      <c r="BM20" s="61">
        <f>VLOOKUP($A20,'RevPAR Raw Data'!$B$6:$BE$43,'RevPAR Raw Data'!BC$1,FALSE)</f>
        <v>3.8668084214497598</v>
      </c>
      <c r="BN20" s="62">
        <f>VLOOKUP($A20,'RevPAR Raw Data'!$B$6:$BE$43,'RevPAR Raw Data'!BE$1,FALSE)</f>
        <v>5.05345517976287</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Data'!$B$8:$BE$45,'Occupancy Raw Data'!AG$3,FALSE)</f>
        <v>47.725005396512302</v>
      </c>
      <c r="C22" s="60">
        <f>VLOOKUP($A22,'Occupancy Raw Data'!$B$8:$BE$45,'Occupancy Raw Data'!AH$3,FALSE)</f>
        <v>51.9331182507132</v>
      </c>
      <c r="D22" s="60">
        <f>VLOOKUP($A22,'Occupancy Raw Data'!$B$8:$BE$45,'Occupancy Raw Data'!AI$3,FALSE)</f>
        <v>58.888493468761403</v>
      </c>
      <c r="E22" s="60">
        <f>VLOOKUP($A22,'Occupancy Raw Data'!$B$8:$BE$45,'Occupancy Raw Data'!AJ$3,FALSE)</f>
        <v>61.900039088251901</v>
      </c>
      <c r="F22" s="60">
        <f>VLOOKUP($A22,'Occupancy Raw Data'!$B$8:$BE$45,'Occupancy Raw Data'!AK$3,FALSE)</f>
        <v>63.858759038954901</v>
      </c>
      <c r="G22" s="61">
        <f>VLOOKUP($A22,'Occupancy Raw Data'!$B$8:$BE$45,'Occupancy Raw Data'!AL$3,FALSE)</f>
        <v>56.861679041614302</v>
      </c>
      <c r="H22" s="60">
        <f>VLOOKUP($A22,'Occupancy Raw Data'!$B$8:$BE$45,'Occupancy Raw Data'!AN$3,FALSE)</f>
        <v>73.096571028691301</v>
      </c>
      <c r="I22" s="60">
        <f>VLOOKUP($A22,'Occupancy Raw Data'!$B$8:$BE$45,'Occupancy Raw Data'!AO$3,FALSE)</f>
        <v>77.8079076277116</v>
      </c>
      <c r="J22" s="61">
        <f>VLOOKUP($A22,'Occupancy Raw Data'!$B$8:$BE$45,'Occupancy Raw Data'!AP$3,FALSE)</f>
        <v>75.4522393282015</v>
      </c>
      <c r="K22" s="62">
        <f>VLOOKUP($A22,'Occupancy Raw Data'!$B$8:$BE$45,'Occupancy Raw Data'!AR$3,FALSE)</f>
        <v>62.174560108260501</v>
      </c>
      <c r="M22" s="59">
        <f>VLOOKUP($A22,'Occupancy Raw Data'!$B$8:$BE$45,'Occupancy Raw Data'!AT$3,FALSE)</f>
        <v>-3.0896515157173998</v>
      </c>
      <c r="N22" s="60">
        <f>VLOOKUP($A22,'Occupancy Raw Data'!$B$8:$BE$45,'Occupancy Raw Data'!AU$3,FALSE)</f>
        <v>3.4506540416765801</v>
      </c>
      <c r="O22" s="60">
        <f>VLOOKUP($A22,'Occupancy Raw Data'!$B$8:$BE$45,'Occupancy Raw Data'!AV$3,FALSE)</f>
        <v>8.3221947541623695</v>
      </c>
      <c r="P22" s="60">
        <f>VLOOKUP($A22,'Occupancy Raw Data'!$B$8:$BE$45,'Occupancy Raw Data'!AW$3,FALSE)</f>
        <v>8.7190034599680999</v>
      </c>
      <c r="Q22" s="60">
        <f>VLOOKUP($A22,'Occupancy Raw Data'!$B$8:$BE$45,'Occupancy Raw Data'!AX$3,FALSE)</f>
        <v>4.7168223683610204</v>
      </c>
      <c r="R22" s="61">
        <f>VLOOKUP($A22,'Occupancy Raw Data'!$B$8:$BE$45,'Occupancy Raw Data'!AY$3,FALSE)</f>
        <v>4.6273163933837598</v>
      </c>
      <c r="S22" s="60">
        <f>VLOOKUP($A22,'Occupancy Raw Data'!$B$8:$BE$45,'Occupancy Raw Data'!BA$3,FALSE)</f>
        <v>-5.6230106543901197</v>
      </c>
      <c r="T22" s="60">
        <f>VLOOKUP($A22,'Occupancy Raw Data'!$B$8:$BE$45,'Occupancy Raw Data'!BB$3,FALSE)</f>
        <v>-2.5965515326636299</v>
      </c>
      <c r="U22" s="61">
        <f>VLOOKUP($A22,'Occupancy Raw Data'!$B$8:$BE$45,'Occupancy Raw Data'!BC$3,FALSE)</f>
        <v>-4.0864056143371004</v>
      </c>
      <c r="V22" s="62">
        <f>VLOOKUP($A22,'Occupancy Raw Data'!$B$8:$BE$45,'Occupancy Raw Data'!BE$3,FALSE)</f>
        <v>1.4317376286256001</v>
      </c>
      <c r="X22" s="64">
        <f>VLOOKUP($A22,'ADR Raw Data'!$B$6:$BE$43,'ADR Raw Data'!AG$1,FALSE)</f>
        <v>106.95262884455499</v>
      </c>
      <c r="Y22" s="65">
        <f>VLOOKUP($A22,'ADR Raw Data'!$B$6:$BE$43,'ADR Raw Data'!AH$1,FALSE)</f>
        <v>101.851712257209</v>
      </c>
      <c r="Z22" s="65">
        <f>VLOOKUP($A22,'ADR Raw Data'!$B$6:$BE$43,'ADR Raw Data'!AI$1,FALSE)</f>
        <v>102.64760915008</v>
      </c>
      <c r="AA22" s="65">
        <f>VLOOKUP($A22,'ADR Raw Data'!$B$6:$BE$43,'ADR Raw Data'!AJ$1,FALSE)</f>
        <v>105.057367414067</v>
      </c>
      <c r="AB22" s="65">
        <f>VLOOKUP($A22,'ADR Raw Data'!$B$6:$BE$43,'ADR Raw Data'!AK$1,FALSE)</f>
        <v>115.44914834939</v>
      </c>
      <c r="AC22" s="66">
        <f>VLOOKUP($A22,'ADR Raw Data'!$B$6:$BE$43,'ADR Raw Data'!AL$1,FALSE)</f>
        <v>106.62578938621</v>
      </c>
      <c r="AD22" s="65">
        <f>VLOOKUP($A22,'ADR Raw Data'!$B$6:$BE$43,'ADR Raw Data'!AN$1,FALSE)</f>
        <v>147.49215794680299</v>
      </c>
      <c r="AE22" s="65">
        <f>VLOOKUP($A22,'ADR Raw Data'!$B$6:$BE$43,'ADR Raw Data'!AO$1,FALSE)</f>
        <v>152.427025969645</v>
      </c>
      <c r="AF22" s="66">
        <f>VLOOKUP($A22,'ADR Raw Data'!$B$6:$BE$43,'ADR Raw Data'!AP$1,FALSE)</f>
        <v>150.03662686313299</v>
      </c>
      <c r="AG22" s="67">
        <f>VLOOKUP($A22,'ADR Raw Data'!$B$6:$BE$43,'ADR Raw Data'!AR$1,FALSE)</f>
        <v>121.68128968272499</v>
      </c>
      <c r="AH22" s="94"/>
      <c r="AI22" s="59">
        <f>VLOOKUP($A22,'ADR Raw Data'!$B$6:$BE$43,'ADR Raw Data'!AT$1,FALSE)</f>
        <v>4.4615292423568498</v>
      </c>
      <c r="AJ22" s="60">
        <f>VLOOKUP($A22,'ADR Raw Data'!$B$6:$BE$43,'ADR Raw Data'!AU$1,FALSE)</f>
        <v>7.87828266068865</v>
      </c>
      <c r="AK22" s="60">
        <f>VLOOKUP($A22,'ADR Raw Data'!$B$6:$BE$43,'ADR Raw Data'!AV$1,FALSE)</f>
        <v>7.9525835291842402</v>
      </c>
      <c r="AL22" s="60">
        <f>VLOOKUP($A22,'ADR Raw Data'!$B$6:$BE$43,'ADR Raw Data'!AW$1,FALSE)</f>
        <v>9.8924846183078206</v>
      </c>
      <c r="AM22" s="60">
        <f>VLOOKUP($A22,'ADR Raw Data'!$B$6:$BE$43,'ADR Raw Data'!AX$1,FALSE)</f>
        <v>12.1248229628525</v>
      </c>
      <c r="AN22" s="61">
        <f>VLOOKUP($A22,'ADR Raw Data'!$B$6:$BE$43,'ADR Raw Data'!AY$1,FALSE)</f>
        <v>8.6237104621000604</v>
      </c>
      <c r="AO22" s="60">
        <f>VLOOKUP($A22,'ADR Raw Data'!$B$6:$BE$43,'ADR Raw Data'!BA$1,FALSE)</f>
        <v>7.2176882103240203</v>
      </c>
      <c r="AP22" s="60">
        <f>VLOOKUP($A22,'ADR Raw Data'!$B$6:$BE$43,'ADR Raw Data'!BB$1,FALSE)</f>
        <v>9.7365053060616695</v>
      </c>
      <c r="AQ22" s="61">
        <f>VLOOKUP($A22,'ADR Raw Data'!$B$6:$BE$43,'ADR Raw Data'!BC$1,FALSE)</f>
        <v>8.5308041454446606</v>
      </c>
      <c r="AR22" s="62">
        <f>VLOOKUP($A22,'ADR Raw Data'!$B$6:$BE$43,'ADR Raw Data'!BE$1,FALSE)</f>
        <v>7.8148934524728197</v>
      </c>
      <c r="AT22" s="64">
        <f>VLOOKUP($A22,'RevPAR Raw Data'!$B$6:$BE$43,'RevPAR Raw Data'!AG$1,FALSE)</f>
        <v>51.043147887775802</v>
      </c>
      <c r="AU22" s="65">
        <f>VLOOKUP($A22,'RevPAR Raw Data'!$B$6:$BE$43,'RevPAR Raw Data'!AH$1,FALSE)</f>
        <v>52.8947701669126</v>
      </c>
      <c r="AV22" s="65">
        <f>VLOOKUP($A22,'RevPAR Raw Data'!$B$6:$BE$43,'RevPAR Raw Data'!AI$1,FALSE)</f>
        <v>60.447630610185101</v>
      </c>
      <c r="AW22" s="65">
        <f>VLOOKUP($A22,'RevPAR Raw Data'!$B$6:$BE$43,'RevPAR Raw Data'!AJ$1,FALSE)</f>
        <v>65.030551494396306</v>
      </c>
      <c r="AX22" s="65">
        <f>VLOOKUP($A22,'RevPAR Raw Data'!$B$6:$BE$43,'RevPAR Raw Data'!AK$1,FALSE)</f>
        <v>73.7243934569629</v>
      </c>
      <c r="AY22" s="66">
        <f>VLOOKUP($A22,'RevPAR Raw Data'!$B$6:$BE$43,'RevPAR Raw Data'!AL$1,FALSE)</f>
        <v>60.629214136374799</v>
      </c>
      <c r="AZ22" s="65">
        <f>VLOOKUP($A22,'RevPAR Raw Data'!$B$6:$BE$43,'RevPAR Raw Data'!AN$1,FALSE)</f>
        <v>107.811709995334</v>
      </c>
      <c r="BA22" s="65">
        <f>VLOOKUP($A22,'RevPAR Raw Data'!$B$6:$BE$43,'RevPAR Raw Data'!AO$1,FALSE)</f>
        <v>118.60027956613</v>
      </c>
      <c r="BB22" s="66">
        <f>VLOOKUP($A22,'RevPAR Raw Data'!$B$6:$BE$43,'RevPAR Raw Data'!AP$1,FALSE)</f>
        <v>113.205994780732</v>
      </c>
      <c r="BC22" s="67">
        <f>VLOOKUP($A22,'RevPAR Raw Data'!$B$6:$BE$43,'RevPAR Raw Data'!AR$1,FALSE)</f>
        <v>75.654806594292907</v>
      </c>
      <c r="BE22" s="59">
        <f>VLOOKUP($A22,'RevPAR Raw Data'!$B$6:$BE$43,'RevPAR Raw Data'!AT$1,FALSE)</f>
        <v>1.23403202077879</v>
      </c>
      <c r="BF22" s="60">
        <f>VLOOKUP($A22,'RevPAR Raw Data'!$B$6:$BE$43,'RevPAR Raw Data'!AU$1,FALSE)</f>
        <v>11.600788981410901</v>
      </c>
      <c r="BG22" s="60">
        <f>VLOOKUP($A22,'RevPAR Raw Data'!$B$6:$BE$43,'RevPAR Raw Data'!AV$1,FALSE)</f>
        <v>16.936607772632701</v>
      </c>
      <c r="BH22" s="60">
        <f>VLOOKUP($A22,'RevPAR Raw Data'!$B$6:$BE$43,'RevPAR Raw Data'!AW$1,FALSE)</f>
        <v>19.474014154422999</v>
      </c>
      <c r="BI22" s="60">
        <f>VLOOKUP($A22,'RevPAR Raw Data'!$B$6:$BE$43,'RevPAR Raw Data'!AX$1,FALSE)</f>
        <v>17.413551692849499</v>
      </c>
      <c r="BJ22" s="61">
        <f>VLOOKUP($A22,'RevPAR Raw Data'!$B$6:$BE$43,'RevPAR Raw Data'!AY$1,FALSE)</f>
        <v>13.6500732234145</v>
      </c>
      <c r="BK22" s="60">
        <f>VLOOKUP($A22,'RevPAR Raw Data'!$B$6:$BE$43,'RevPAR Raw Data'!BA$1,FALSE)</f>
        <v>1.18882617886671</v>
      </c>
      <c r="BL22" s="60">
        <f>VLOOKUP($A22,'RevPAR Raw Data'!$B$6:$BE$43,'RevPAR Raw Data'!BB$1,FALSE)</f>
        <v>6.8871403956456101</v>
      </c>
      <c r="BM22" s="61">
        <f>VLOOKUP($A22,'RevPAR Raw Data'!$B$6:$BE$43,'RevPAR Raw Data'!BC$1,FALSE)</f>
        <v>4.0957952715600001</v>
      </c>
      <c r="BN22" s="62">
        <f>VLOOKUP($A22,'RevPAR Raw Data'!$B$6:$BE$43,'RevPAR Raw Data'!BE$1,FALSE)</f>
        <v>9.3585198512944796</v>
      </c>
    </row>
    <row r="23" spans="1:66" x14ac:dyDescent="0.35">
      <c r="A23" s="78" t="s">
        <v>71</v>
      </c>
      <c r="B23" s="59">
        <f>VLOOKUP($A23,'Occupancy Raw Data'!$B$8:$BE$45,'Occupancy Raw Data'!AG$3,FALSE)</f>
        <v>48.2252733282481</v>
      </c>
      <c r="C23" s="60">
        <f>VLOOKUP($A23,'Occupancy Raw Data'!$B$8:$BE$45,'Occupancy Raw Data'!AH$3,FALSE)</f>
        <v>51.161962878209998</v>
      </c>
      <c r="D23" s="60">
        <f>VLOOKUP($A23,'Occupancy Raw Data'!$B$8:$BE$45,'Occupancy Raw Data'!AI$3,FALSE)</f>
        <v>57.637935418255701</v>
      </c>
      <c r="E23" s="60">
        <f>VLOOKUP($A23,'Occupancy Raw Data'!$B$8:$BE$45,'Occupancy Raw Data'!AJ$3,FALSE)</f>
        <v>59.869056699720304</v>
      </c>
      <c r="F23" s="60">
        <f>VLOOKUP($A23,'Occupancy Raw Data'!$B$8:$BE$45,'Occupancy Raw Data'!AK$3,FALSE)</f>
        <v>60.8034579201627</v>
      </c>
      <c r="G23" s="61">
        <f>VLOOKUP($A23,'Occupancy Raw Data'!$B$8:$BE$45,'Occupancy Raw Data'!AL$3,FALSE)</f>
        <v>55.539537248919302</v>
      </c>
      <c r="H23" s="60">
        <f>VLOOKUP($A23,'Occupancy Raw Data'!$B$8:$BE$45,'Occupancy Raw Data'!AN$3,FALSE)</f>
        <v>70.450038138825306</v>
      </c>
      <c r="I23" s="60">
        <f>VLOOKUP($A23,'Occupancy Raw Data'!$B$8:$BE$45,'Occupancy Raw Data'!AO$3,FALSE)</f>
        <v>75.175438596491205</v>
      </c>
      <c r="J23" s="61">
        <f>VLOOKUP($A23,'Occupancy Raw Data'!$B$8:$BE$45,'Occupancy Raw Data'!AP$3,FALSE)</f>
        <v>72.812738367658199</v>
      </c>
      <c r="K23" s="62">
        <f>VLOOKUP($A23,'Occupancy Raw Data'!$B$8:$BE$45,'Occupancy Raw Data'!AR$3,FALSE)</f>
        <v>60.474737568559</v>
      </c>
      <c r="M23" s="59">
        <f>VLOOKUP($A23,'Occupancy Raw Data'!$B$8:$BE$45,'Occupancy Raw Data'!AT$3,FALSE)</f>
        <v>-6.76900614679999</v>
      </c>
      <c r="N23" s="60">
        <f>VLOOKUP($A23,'Occupancy Raw Data'!$B$8:$BE$45,'Occupancy Raw Data'!AU$3,FALSE)</f>
        <v>-2.5956615798232701</v>
      </c>
      <c r="O23" s="60">
        <f>VLOOKUP($A23,'Occupancy Raw Data'!$B$8:$BE$45,'Occupancy Raw Data'!AV$3,FALSE)</f>
        <v>2.8865065426221799</v>
      </c>
      <c r="P23" s="60">
        <f>VLOOKUP($A23,'Occupancy Raw Data'!$B$8:$BE$45,'Occupancy Raw Data'!AW$3,FALSE)</f>
        <v>1.84752997943972</v>
      </c>
      <c r="Q23" s="60">
        <f>VLOOKUP($A23,'Occupancy Raw Data'!$B$8:$BE$45,'Occupancy Raw Data'!AX$3,FALSE)</f>
        <v>-1.03430011069616</v>
      </c>
      <c r="R23" s="61">
        <f>VLOOKUP($A23,'Occupancy Raw Data'!$B$8:$BE$45,'Occupancy Raw Data'!AY$3,FALSE)</f>
        <v>-0.99721722641230903</v>
      </c>
      <c r="S23" s="60">
        <f>VLOOKUP($A23,'Occupancy Raw Data'!$B$8:$BE$45,'Occupancy Raw Data'!BA$3,FALSE)</f>
        <v>-5.4989255595401199</v>
      </c>
      <c r="T23" s="60">
        <f>VLOOKUP($A23,'Occupancy Raw Data'!$B$8:$BE$45,'Occupancy Raw Data'!BB$3,FALSE)</f>
        <v>-4.0403446285222504</v>
      </c>
      <c r="U23" s="61">
        <f>VLOOKUP($A23,'Occupancy Raw Data'!$B$8:$BE$45,'Occupancy Raw Data'!BC$3,FALSE)</f>
        <v>-4.75155088843188</v>
      </c>
      <c r="V23" s="62">
        <f>VLOOKUP($A23,'Occupancy Raw Data'!$B$8:$BE$45,'Occupancy Raw Data'!BE$3,FALSE)</f>
        <v>-2.3216761107083999</v>
      </c>
      <c r="X23" s="64">
        <f>VLOOKUP($A23,'ADR Raw Data'!$B$6:$BE$43,'ADR Raw Data'!AG$1,FALSE)</f>
        <v>111.24963990088</v>
      </c>
      <c r="Y23" s="65">
        <f>VLOOKUP($A23,'ADR Raw Data'!$B$6:$BE$43,'ADR Raw Data'!AH$1,FALSE)</f>
        <v>103.396534638703</v>
      </c>
      <c r="Z23" s="65">
        <f>VLOOKUP($A23,'ADR Raw Data'!$B$6:$BE$43,'ADR Raw Data'!AI$1,FALSE)</f>
        <v>102.95151197670801</v>
      </c>
      <c r="AA23" s="65">
        <f>VLOOKUP($A23,'ADR Raw Data'!$B$6:$BE$43,'ADR Raw Data'!AJ$1,FALSE)</f>
        <v>103.50818592996799</v>
      </c>
      <c r="AB23" s="65">
        <f>VLOOKUP($A23,'ADR Raw Data'!$B$6:$BE$43,'ADR Raw Data'!AK$1,FALSE)</f>
        <v>111.226046249059</v>
      </c>
      <c r="AC23" s="66">
        <f>VLOOKUP($A23,'ADR Raw Data'!$B$6:$BE$43,'ADR Raw Data'!AL$1,FALSE)</f>
        <v>106.40633212322</v>
      </c>
      <c r="AD23" s="65">
        <f>VLOOKUP($A23,'ADR Raw Data'!$B$6:$BE$43,'ADR Raw Data'!AN$1,FALSE)</f>
        <v>135.04927692363199</v>
      </c>
      <c r="AE23" s="65">
        <f>VLOOKUP($A23,'ADR Raw Data'!$B$6:$BE$43,'ADR Raw Data'!AO$1,FALSE)</f>
        <v>138.953170649214</v>
      </c>
      <c r="AF23" s="66">
        <f>VLOOKUP($A23,'ADR Raw Data'!$B$6:$BE$43,'ADR Raw Data'!AP$1,FALSE)</f>
        <v>137.064562501636</v>
      </c>
      <c r="AG23" s="67">
        <f>VLOOKUP($A23,'ADR Raw Data'!$B$6:$BE$43,'ADR Raw Data'!AR$1,FALSE)</f>
        <v>116.952930573657</v>
      </c>
      <c r="AH23" s="94"/>
      <c r="AI23" s="59">
        <f>VLOOKUP($A23,'ADR Raw Data'!$B$6:$BE$43,'ADR Raw Data'!AT$1,FALSE)</f>
        <v>3.2056117240647901</v>
      </c>
      <c r="AJ23" s="60">
        <f>VLOOKUP($A23,'ADR Raw Data'!$B$6:$BE$43,'ADR Raw Data'!AU$1,FALSE)</f>
        <v>6.3601855141898502</v>
      </c>
      <c r="AK23" s="60">
        <f>VLOOKUP($A23,'ADR Raw Data'!$B$6:$BE$43,'ADR Raw Data'!AV$1,FALSE)</f>
        <v>5.8575712567539604</v>
      </c>
      <c r="AL23" s="60">
        <f>VLOOKUP($A23,'ADR Raw Data'!$B$6:$BE$43,'ADR Raw Data'!AW$1,FALSE)</f>
        <v>6.3846728858139503</v>
      </c>
      <c r="AM23" s="60">
        <f>VLOOKUP($A23,'ADR Raw Data'!$B$6:$BE$43,'ADR Raw Data'!AX$1,FALSE)</f>
        <v>8.4492354431334906</v>
      </c>
      <c r="AN23" s="61">
        <f>VLOOKUP($A23,'ADR Raw Data'!$B$6:$BE$43,'ADR Raw Data'!AY$1,FALSE)</f>
        <v>6.0230967401184197</v>
      </c>
      <c r="AO23" s="60">
        <f>VLOOKUP($A23,'ADR Raw Data'!$B$6:$BE$43,'ADR Raw Data'!BA$1,FALSE)</f>
        <v>6.68380874912107</v>
      </c>
      <c r="AP23" s="60">
        <f>VLOOKUP($A23,'ADR Raw Data'!$B$6:$BE$43,'ADR Raw Data'!BB$1,FALSE)</f>
        <v>7.6115572511916501</v>
      </c>
      <c r="AQ23" s="61">
        <f>VLOOKUP($A23,'ADR Raw Data'!$B$6:$BE$43,'ADR Raw Data'!BC$1,FALSE)</f>
        <v>7.1754620955920103</v>
      </c>
      <c r="AR23" s="62">
        <f>VLOOKUP($A23,'ADR Raw Data'!$B$6:$BE$43,'ADR Raw Data'!BE$1,FALSE)</f>
        <v>6.2509956552992803</v>
      </c>
      <c r="AT23" s="64">
        <f>VLOOKUP($A23,'RevPAR Raw Data'!$B$6:$BE$43,'RevPAR Raw Data'!AG$1,FALSE)</f>
        <v>53.6504429188914</v>
      </c>
      <c r="AU23" s="65">
        <f>VLOOKUP($A23,'RevPAR Raw Data'!$B$6:$BE$43,'RevPAR Raw Data'!AH$1,FALSE)</f>
        <v>52.899696669209199</v>
      </c>
      <c r="AV23" s="65">
        <f>VLOOKUP($A23,'RevPAR Raw Data'!$B$6:$BE$43,'RevPAR Raw Data'!AI$1,FALSE)</f>
        <v>59.339125985252899</v>
      </c>
      <c r="AW23" s="65">
        <f>VLOOKUP($A23,'RevPAR Raw Data'!$B$6:$BE$43,'RevPAR Raw Data'!AJ$1,FALSE)</f>
        <v>61.969374523264598</v>
      </c>
      <c r="AX23" s="65">
        <f>VLOOKUP($A23,'RevPAR Raw Data'!$B$6:$BE$43,'RevPAR Raw Data'!AK$1,FALSE)</f>
        <v>67.6292822273073</v>
      </c>
      <c r="AY23" s="66">
        <f>VLOOKUP($A23,'RevPAR Raw Data'!$B$6:$BE$43,'RevPAR Raw Data'!AL$1,FALSE)</f>
        <v>59.097584464785101</v>
      </c>
      <c r="AZ23" s="65">
        <f>VLOOKUP($A23,'RevPAR Raw Data'!$B$6:$BE$43,'RevPAR Raw Data'!AN$1,FALSE)</f>
        <v>95.142267098906601</v>
      </c>
      <c r="BA23" s="65">
        <f>VLOOKUP($A23,'RevPAR Raw Data'!$B$6:$BE$43,'RevPAR Raw Data'!AO$1,FALSE)</f>
        <v>104.458655479277</v>
      </c>
      <c r="BB23" s="66">
        <f>VLOOKUP($A23,'RevPAR Raw Data'!$B$6:$BE$43,'RevPAR Raw Data'!AP$1,FALSE)</f>
        <v>99.800461289092198</v>
      </c>
      <c r="BC23" s="67">
        <f>VLOOKUP($A23,'RevPAR Raw Data'!$B$6:$BE$43,'RevPAR Raw Data'!AR$1,FALSE)</f>
        <v>70.726977843158593</v>
      </c>
      <c r="BE23" s="59">
        <f>VLOOKUP($A23,'RevPAR Raw Data'!$B$6:$BE$43,'RevPAR Raw Data'!AT$1,FALSE)</f>
        <v>-3.7803824773796801</v>
      </c>
      <c r="BF23" s="60">
        <f>VLOOKUP($A23,'RevPAR Raw Data'!$B$6:$BE$43,'RevPAR Raw Data'!AU$1,FALSE)</f>
        <v>3.59943504256927</v>
      </c>
      <c r="BG23" s="60">
        <f>VLOOKUP($A23,'RevPAR Raw Data'!$B$6:$BE$43,'RevPAR Raw Data'!AV$1,FALSE)</f>
        <v>8.9131569769411101</v>
      </c>
      <c r="BH23" s="60">
        <f>VLOOKUP($A23,'RevPAR Raw Data'!$B$6:$BE$43,'RevPAR Raw Data'!AW$1,FALSE)</f>
        <v>8.3501616109082502</v>
      </c>
      <c r="BI23" s="60">
        <f>VLOOKUP($A23,'RevPAR Raw Data'!$B$6:$BE$43,'RevPAR Raw Data'!AX$1,FALSE)</f>
        <v>7.3275448808960197</v>
      </c>
      <c r="BJ23" s="61">
        <f>VLOOKUP($A23,'RevPAR Raw Data'!$B$6:$BE$43,'RevPAR Raw Data'!AY$1,FALSE)</f>
        <v>4.9658161554501703</v>
      </c>
      <c r="BK23" s="60">
        <f>VLOOKUP($A23,'RevPAR Raw Data'!$B$6:$BE$43,'RevPAR Raw Data'!BA$1,FALSE)</f>
        <v>0.81734552192474796</v>
      </c>
      <c r="BL23" s="60">
        <f>VLOOKUP($A23,'RevPAR Raw Data'!$B$6:$BE$43,'RevPAR Raw Data'!BB$1,FALSE)</f>
        <v>3.26367947812397</v>
      </c>
      <c r="BM23" s="61">
        <f>VLOOKUP($A23,'RevPAR Raw Data'!$B$6:$BE$43,'RevPAR Raw Data'!BC$1,FALSE)</f>
        <v>2.0829654742079402</v>
      </c>
      <c r="BN23" s="62">
        <f>VLOOKUP($A23,'RevPAR Raw Data'!$B$6:$BE$43,'RevPAR Raw Data'!BE$1,FALSE)</f>
        <v>3.7841916717803699</v>
      </c>
    </row>
    <row r="24" spans="1:66" x14ac:dyDescent="0.35">
      <c r="A24" s="78" t="s">
        <v>53</v>
      </c>
      <c r="B24" s="59">
        <f>VLOOKUP($A24,'Occupancy Raw Data'!$B$8:$BE$45,'Occupancy Raw Data'!AG$3,FALSE)</f>
        <v>43.231369996745798</v>
      </c>
      <c r="C24" s="60">
        <f>VLOOKUP($A24,'Occupancy Raw Data'!$B$8:$BE$45,'Occupancy Raw Data'!AH$3,FALSE)</f>
        <v>52.009437032215999</v>
      </c>
      <c r="D24" s="60">
        <f>VLOOKUP($A24,'Occupancy Raw Data'!$B$8:$BE$45,'Occupancy Raw Data'!AI$3,FALSE)</f>
        <v>59.819394728278503</v>
      </c>
      <c r="E24" s="60">
        <f>VLOOKUP($A24,'Occupancy Raw Data'!$B$8:$BE$45,'Occupancy Raw Data'!AJ$3,FALSE)</f>
        <v>63.228115847705801</v>
      </c>
      <c r="F24" s="60">
        <f>VLOOKUP($A24,'Occupancy Raw Data'!$B$8:$BE$45,'Occupancy Raw Data'!AK$3,FALSE)</f>
        <v>67.539863325740299</v>
      </c>
      <c r="G24" s="61">
        <f>VLOOKUP($A24,'Occupancy Raw Data'!$B$8:$BE$45,'Occupancy Raw Data'!AL$3,FALSE)</f>
        <v>57.165636186137299</v>
      </c>
      <c r="H24" s="60">
        <f>VLOOKUP($A24,'Occupancy Raw Data'!$B$8:$BE$45,'Occupancy Raw Data'!AN$3,FALSE)</f>
        <v>77.9612756264236</v>
      </c>
      <c r="I24" s="60">
        <f>VLOOKUP($A24,'Occupancy Raw Data'!$B$8:$BE$45,'Occupancy Raw Data'!AO$3,FALSE)</f>
        <v>80.589000976244705</v>
      </c>
      <c r="J24" s="61">
        <f>VLOOKUP($A24,'Occupancy Raw Data'!$B$8:$BE$45,'Occupancy Raw Data'!AP$3,FALSE)</f>
        <v>79.275138301334195</v>
      </c>
      <c r="K24" s="62">
        <f>VLOOKUP($A24,'Occupancy Raw Data'!$B$8:$BE$45,'Occupancy Raw Data'!AR$3,FALSE)</f>
        <v>63.482636790479198</v>
      </c>
      <c r="M24" s="59">
        <f>VLOOKUP($A24,'Occupancy Raw Data'!$B$8:$BE$45,'Occupancy Raw Data'!AT$3,FALSE)</f>
        <v>-5.8828676795300501</v>
      </c>
      <c r="N24" s="60">
        <f>VLOOKUP($A24,'Occupancy Raw Data'!$B$8:$BE$45,'Occupancy Raw Data'!AU$3,FALSE)</f>
        <v>15.2467420176982</v>
      </c>
      <c r="O24" s="60">
        <f>VLOOKUP($A24,'Occupancy Raw Data'!$B$8:$BE$45,'Occupancy Raw Data'!AV$3,FALSE)</f>
        <v>11.040750962824299</v>
      </c>
      <c r="P24" s="60">
        <f>VLOOKUP($A24,'Occupancy Raw Data'!$B$8:$BE$45,'Occupancy Raw Data'!AW$3,FALSE)</f>
        <v>9.5632236444978709</v>
      </c>
      <c r="Q24" s="60">
        <f>VLOOKUP($A24,'Occupancy Raw Data'!$B$8:$BE$45,'Occupancy Raw Data'!AX$3,FALSE)</f>
        <v>15.5588558772341</v>
      </c>
      <c r="R24" s="61">
        <f>VLOOKUP($A24,'Occupancy Raw Data'!$B$8:$BE$45,'Occupancy Raw Data'!AY$3,FALSE)</f>
        <v>9.4751889323412399</v>
      </c>
      <c r="S24" s="60">
        <f>VLOOKUP($A24,'Occupancy Raw Data'!$B$8:$BE$45,'Occupancy Raw Data'!BA$3,FALSE)</f>
        <v>5.7156688678121998</v>
      </c>
      <c r="T24" s="60">
        <f>VLOOKUP($A24,'Occupancy Raw Data'!$B$8:$BE$45,'Occupancy Raw Data'!BB$3,FALSE)</f>
        <v>-0.202206512422096</v>
      </c>
      <c r="U24" s="61">
        <f>VLOOKUP($A24,'Occupancy Raw Data'!$B$8:$BE$45,'Occupancy Raw Data'!BC$3,FALSE)</f>
        <v>2.6225511332948299</v>
      </c>
      <c r="V24" s="62">
        <f>VLOOKUP($A24,'Occupancy Raw Data'!$B$8:$BE$45,'Occupancy Raw Data'!BE$3,FALSE)</f>
        <v>6.9276604844203096</v>
      </c>
      <c r="X24" s="64">
        <f>VLOOKUP($A24,'ADR Raw Data'!$B$6:$BE$43,'ADR Raw Data'!AG$1,FALSE)</f>
        <v>97.030052691004798</v>
      </c>
      <c r="Y24" s="65">
        <f>VLOOKUP($A24,'ADR Raw Data'!$B$6:$BE$43,'ADR Raw Data'!AH$1,FALSE)</f>
        <v>101.853871421867</v>
      </c>
      <c r="Z24" s="65">
        <f>VLOOKUP($A24,'ADR Raw Data'!$B$6:$BE$43,'ADR Raw Data'!AI$1,FALSE)</f>
        <v>104.36939752481899</v>
      </c>
      <c r="AA24" s="65">
        <f>VLOOKUP($A24,'ADR Raw Data'!$B$6:$BE$43,'ADR Raw Data'!AJ$1,FALSE)</f>
        <v>104.21763124034899</v>
      </c>
      <c r="AB24" s="65">
        <f>VLOOKUP($A24,'ADR Raw Data'!$B$6:$BE$43,'ADR Raw Data'!AK$1,FALSE)</f>
        <v>109.67661045531101</v>
      </c>
      <c r="AC24" s="66">
        <f>VLOOKUP($A24,'ADR Raw Data'!$B$6:$BE$43,'ADR Raw Data'!AL$1,FALSE)</f>
        <v>104.022096260033</v>
      </c>
      <c r="AD24" s="65">
        <f>VLOOKUP($A24,'ADR Raw Data'!$B$6:$BE$43,'ADR Raw Data'!AN$1,FALSE)</f>
        <v>133.615128874047</v>
      </c>
      <c r="AE24" s="65">
        <f>VLOOKUP($A24,'ADR Raw Data'!$B$6:$BE$43,'ADR Raw Data'!AO$1,FALSE)</f>
        <v>138.401744397334</v>
      </c>
      <c r="AF24" s="66">
        <f>VLOOKUP($A24,'ADR Raw Data'!$B$6:$BE$43,'ADR Raw Data'!AP$1,FALSE)</f>
        <v>136.048102006259</v>
      </c>
      <c r="AG24" s="67">
        <f>VLOOKUP($A24,'ADR Raw Data'!$B$6:$BE$43,'ADR Raw Data'!AR$1,FALSE)</f>
        <v>115.44868992915001</v>
      </c>
      <c r="AH24" s="94"/>
      <c r="AI24" s="59">
        <f>VLOOKUP($A24,'ADR Raw Data'!$B$6:$BE$43,'ADR Raw Data'!AT$1,FALSE)</f>
        <v>-0.70451027219248097</v>
      </c>
      <c r="AJ24" s="60">
        <f>VLOOKUP($A24,'ADR Raw Data'!$B$6:$BE$43,'ADR Raw Data'!AU$1,FALSE)</f>
        <v>7.0136425784776604</v>
      </c>
      <c r="AK24" s="60">
        <f>VLOOKUP($A24,'ADR Raw Data'!$B$6:$BE$43,'ADR Raw Data'!AV$1,FALSE)</f>
        <v>6.3841449290209296</v>
      </c>
      <c r="AL24" s="60">
        <f>VLOOKUP($A24,'ADR Raw Data'!$B$6:$BE$43,'ADR Raw Data'!AW$1,FALSE)</f>
        <v>4.6446480747493002</v>
      </c>
      <c r="AM24" s="60">
        <f>VLOOKUP($A24,'ADR Raw Data'!$B$6:$BE$43,'ADR Raw Data'!AX$1,FALSE)</f>
        <v>6.0613184776815698</v>
      </c>
      <c r="AN24" s="61">
        <f>VLOOKUP($A24,'ADR Raw Data'!$B$6:$BE$43,'ADR Raw Data'!AY$1,FALSE)</f>
        <v>5.0226449091476697</v>
      </c>
      <c r="AO24" s="60">
        <f>VLOOKUP($A24,'ADR Raw Data'!$B$6:$BE$43,'ADR Raw Data'!BA$1,FALSE)</f>
        <v>7.0794676888723096</v>
      </c>
      <c r="AP24" s="60">
        <f>VLOOKUP($A24,'ADR Raw Data'!$B$6:$BE$43,'ADR Raw Data'!BB$1,FALSE)</f>
        <v>4.2488516146452104</v>
      </c>
      <c r="AQ24" s="61">
        <f>VLOOKUP($A24,'ADR Raw Data'!$B$6:$BE$43,'ADR Raw Data'!BC$1,FALSE)</f>
        <v>5.5028755704228898</v>
      </c>
      <c r="AR24" s="62">
        <f>VLOOKUP($A24,'ADR Raw Data'!$B$6:$BE$43,'ADR Raw Data'!BE$1,FALSE)</f>
        <v>4.7964943559057103</v>
      </c>
      <c r="AT24" s="64">
        <f>VLOOKUP($A24,'RevPAR Raw Data'!$B$6:$BE$43,'RevPAR Raw Data'!AG$1,FALSE)</f>
        <v>41.947421086885697</v>
      </c>
      <c r="AU24" s="65">
        <f>VLOOKUP($A24,'RevPAR Raw Data'!$B$6:$BE$43,'RevPAR Raw Data'!AH$1,FALSE)</f>
        <v>52.973625122030498</v>
      </c>
      <c r="AV24" s="65">
        <f>VLOOKUP($A24,'RevPAR Raw Data'!$B$6:$BE$43,'RevPAR Raw Data'!AI$1,FALSE)</f>
        <v>62.433141880898098</v>
      </c>
      <c r="AW24" s="65">
        <f>VLOOKUP($A24,'RevPAR Raw Data'!$B$6:$BE$43,'RevPAR Raw Data'!AJ$1,FALSE)</f>
        <v>65.894844614383302</v>
      </c>
      <c r="AX24" s="65">
        <f>VLOOKUP($A24,'RevPAR Raw Data'!$B$6:$BE$43,'RevPAR Raw Data'!AK$1,FALSE)</f>
        <v>74.075432801822302</v>
      </c>
      <c r="AY24" s="66">
        <f>VLOOKUP($A24,'RevPAR Raw Data'!$B$6:$BE$43,'RevPAR Raw Data'!AL$1,FALSE)</f>
        <v>59.464893101203998</v>
      </c>
      <c r="AZ24" s="65">
        <f>VLOOKUP($A24,'RevPAR Raw Data'!$B$6:$BE$43,'RevPAR Raw Data'!AN$1,FALSE)</f>
        <v>104.16805890009699</v>
      </c>
      <c r="BA24" s="65">
        <f>VLOOKUP($A24,'RevPAR Raw Data'!$B$6:$BE$43,'RevPAR Raw Data'!AO$1,FALSE)</f>
        <v>111.536583143507</v>
      </c>
      <c r="BB24" s="66">
        <f>VLOOKUP($A24,'RevPAR Raw Data'!$B$6:$BE$43,'RevPAR Raw Data'!AP$1,FALSE)</f>
        <v>107.852321021802</v>
      </c>
      <c r="BC24" s="67">
        <f>VLOOKUP($A24,'RevPAR Raw Data'!$B$6:$BE$43,'RevPAR Raw Data'!AR$1,FALSE)</f>
        <v>73.289872507089299</v>
      </c>
      <c r="BE24" s="59">
        <f>VLOOKUP($A24,'RevPAR Raw Data'!$B$6:$BE$43,'RevPAR Raw Data'!AT$1,FALSE)</f>
        <v>-6.5459325446207499</v>
      </c>
      <c r="BF24" s="60">
        <f>VLOOKUP($A24,'RevPAR Raw Data'!$B$6:$BE$43,'RevPAR Raw Data'!AU$1,FALSE)</f>
        <v>23.3297365861598</v>
      </c>
      <c r="BG24" s="60">
        <f>VLOOKUP($A24,'RevPAR Raw Data'!$B$6:$BE$43,'RevPAR Raw Data'!AV$1,FALSE)</f>
        <v>18.129753434564201</v>
      </c>
      <c r="BH24" s="60">
        <f>VLOOKUP($A24,'RevPAR Raw Data'!$B$6:$BE$43,'RevPAR Raw Data'!AW$1,FALSE)</f>
        <v>14.6520498021353</v>
      </c>
      <c r="BI24" s="60">
        <f>VLOOKUP($A24,'RevPAR Raw Data'!$B$6:$BE$43,'RevPAR Raw Data'!AX$1,FALSE)</f>
        <v>22.5632461611184</v>
      </c>
      <c r="BJ24" s="61">
        <f>VLOOKUP($A24,'RevPAR Raw Data'!$B$6:$BE$43,'RevPAR Raw Data'!AY$1,FALSE)</f>
        <v>14.9737389360312</v>
      </c>
      <c r="BK24" s="60">
        <f>VLOOKUP($A24,'RevPAR Raw Data'!$B$6:$BE$43,'RevPAR Raw Data'!BA$1,FALSE)</f>
        <v>13.199775487384199</v>
      </c>
      <c r="BL24" s="60">
        <f>VLOOKUP($A24,'RevPAR Raw Data'!$B$6:$BE$43,'RevPAR Raw Data'!BB$1,FALSE)</f>
        <v>4.0380536475551496</v>
      </c>
      <c r="BM24" s="61">
        <f>VLOOKUP($A24,'RevPAR Raw Data'!$B$6:$BE$43,'RevPAR Raw Data'!BC$1,FALSE)</f>
        <v>8.2697424293536503</v>
      </c>
      <c r="BN24" s="62">
        <f>VLOOKUP($A24,'RevPAR Raw Data'!$B$6:$BE$43,'RevPAR Raw Data'!BE$1,FALSE)</f>
        <v>12.0564396844575</v>
      </c>
    </row>
    <row r="25" spans="1:66" x14ac:dyDescent="0.35">
      <c r="A25" s="78" t="s">
        <v>52</v>
      </c>
      <c r="B25" s="59">
        <f>VLOOKUP($A25,'Occupancy Raw Data'!$B$8:$BE$45,'Occupancy Raw Data'!AG$3,FALSE)</f>
        <v>42.244738893219001</v>
      </c>
      <c r="C25" s="60">
        <f>VLOOKUP($A25,'Occupancy Raw Data'!$B$8:$BE$45,'Occupancy Raw Data'!AH$3,FALSE)</f>
        <v>49.459275136399</v>
      </c>
      <c r="D25" s="60">
        <f>VLOOKUP($A25,'Occupancy Raw Data'!$B$8:$BE$45,'Occupancy Raw Data'!AI$3,FALSE)</f>
        <v>58.067030397505803</v>
      </c>
      <c r="E25" s="60">
        <f>VLOOKUP($A25,'Occupancy Raw Data'!$B$8:$BE$45,'Occupancy Raw Data'!AJ$3,FALSE)</f>
        <v>63.172252533125402</v>
      </c>
      <c r="F25" s="60">
        <f>VLOOKUP($A25,'Occupancy Raw Data'!$B$8:$BE$45,'Occupancy Raw Data'!AK$3,FALSE)</f>
        <v>67.566250974279001</v>
      </c>
      <c r="G25" s="61">
        <f>VLOOKUP($A25,'Occupancy Raw Data'!$B$8:$BE$45,'Occupancy Raw Data'!AL$3,FALSE)</f>
        <v>56.101909586905599</v>
      </c>
      <c r="H25" s="60">
        <f>VLOOKUP($A25,'Occupancy Raw Data'!$B$8:$BE$45,'Occupancy Raw Data'!AN$3,FALSE)</f>
        <v>74.507989088074794</v>
      </c>
      <c r="I25" s="60">
        <f>VLOOKUP($A25,'Occupancy Raw Data'!$B$8:$BE$45,'Occupancy Raw Data'!AO$3,FALSE)</f>
        <v>78.059236165237706</v>
      </c>
      <c r="J25" s="61">
        <f>VLOOKUP($A25,'Occupancy Raw Data'!$B$8:$BE$45,'Occupancy Raw Data'!AP$3,FALSE)</f>
        <v>76.283612626656193</v>
      </c>
      <c r="K25" s="62">
        <f>VLOOKUP($A25,'Occupancy Raw Data'!$B$8:$BE$45,'Occupancy Raw Data'!AR$3,FALSE)</f>
        <v>61.868110455405798</v>
      </c>
      <c r="M25" s="59">
        <f>VLOOKUP($A25,'Occupancy Raw Data'!$B$8:$BE$45,'Occupancy Raw Data'!AT$3,FALSE)</f>
        <v>9.6195171280495497</v>
      </c>
      <c r="N25" s="60">
        <f>VLOOKUP($A25,'Occupancy Raw Data'!$B$8:$BE$45,'Occupancy Raw Data'!AU$3,FALSE)</f>
        <v>15.2571233965262</v>
      </c>
      <c r="O25" s="60">
        <f>VLOOKUP($A25,'Occupancy Raw Data'!$B$8:$BE$45,'Occupancy Raw Data'!AV$3,FALSE)</f>
        <v>23.051512336120499</v>
      </c>
      <c r="P25" s="60">
        <f>VLOOKUP($A25,'Occupancy Raw Data'!$B$8:$BE$45,'Occupancy Raw Data'!AW$3,FALSE)</f>
        <v>27.336999214454</v>
      </c>
      <c r="Q25" s="60">
        <f>VLOOKUP($A25,'Occupancy Raw Data'!$B$8:$BE$45,'Occupancy Raw Data'!AX$3,FALSE)</f>
        <v>17.672011538135202</v>
      </c>
      <c r="R25" s="61">
        <f>VLOOKUP($A25,'Occupancy Raw Data'!$B$8:$BE$45,'Occupancy Raw Data'!AY$3,FALSE)</f>
        <v>19.0272437884989</v>
      </c>
      <c r="S25" s="60">
        <f>VLOOKUP($A25,'Occupancy Raw Data'!$B$8:$BE$45,'Occupancy Raw Data'!BA$3,FALSE)</f>
        <v>-6.0907472217105596</v>
      </c>
      <c r="T25" s="60">
        <f>VLOOKUP($A25,'Occupancy Raw Data'!$B$8:$BE$45,'Occupancy Raw Data'!BB$3,FALSE)</f>
        <v>5.7969100752673901</v>
      </c>
      <c r="U25" s="61">
        <f>VLOOKUP($A25,'Occupancy Raw Data'!$B$8:$BE$45,'Occupancy Raw Data'!BC$3,FALSE)</f>
        <v>-0.36267616835809402</v>
      </c>
      <c r="V25" s="62">
        <f>VLOOKUP($A25,'Occupancy Raw Data'!$B$8:$BE$45,'Occupancy Raw Data'!BE$3,FALSE)</f>
        <v>11.390660435278299</v>
      </c>
      <c r="X25" s="64">
        <f>VLOOKUP($A25,'ADR Raw Data'!$B$6:$BE$43,'ADR Raw Data'!AG$1,FALSE)</f>
        <v>92.836134686346796</v>
      </c>
      <c r="Y25" s="65">
        <f>VLOOKUP($A25,'ADR Raw Data'!$B$6:$BE$43,'ADR Raw Data'!AH$1,FALSE)</f>
        <v>94.589087954299202</v>
      </c>
      <c r="Z25" s="65">
        <f>VLOOKUP($A25,'ADR Raw Data'!$B$6:$BE$43,'ADR Raw Data'!AI$1,FALSE)</f>
        <v>97.747589765100599</v>
      </c>
      <c r="AA25" s="65">
        <f>VLOOKUP($A25,'ADR Raw Data'!$B$6:$BE$43,'ADR Raw Data'!AJ$1,FALSE)</f>
        <v>108.558042103639</v>
      </c>
      <c r="AB25" s="65">
        <f>VLOOKUP($A25,'ADR Raw Data'!$B$6:$BE$43,'ADR Raw Data'!AK$1,FALSE)</f>
        <v>135.425116077865</v>
      </c>
      <c r="AC25" s="66">
        <f>VLOOKUP($A25,'ADR Raw Data'!$B$6:$BE$43,'ADR Raw Data'!AL$1,FALSE)</f>
        <v>107.96096573641501</v>
      </c>
      <c r="AD25" s="65">
        <f>VLOOKUP($A25,'ADR Raw Data'!$B$6:$BE$43,'ADR Raw Data'!AN$1,FALSE)</f>
        <v>180.269939195815</v>
      </c>
      <c r="AE25" s="65">
        <f>VLOOKUP($A25,'ADR Raw Data'!$B$6:$BE$43,'ADR Raw Data'!AO$1,FALSE)</f>
        <v>174.925429355966</v>
      </c>
      <c r="AF25" s="66">
        <f>VLOOKUP($A25,'ADR Raw Data'!$B$6:$BE$43,'ADR Raw Data'!AP$1,FALSE)</f>
        <v>177.535483252977</v>
      </c>
      <c r="AG25" s="67">
        <f>VLOOKUP($A25,'ADR Raw Data'!$B$6:$BE$43,'ADR Raw Data'!AR$1,FALSE)</f>
        <v>132.47114901801899</v>
      </c>
      <c r="AI25" s="59">
        <f>VLOOKUP($A25,'ADR Raw Data'!$B$6:$BE$43,'ADR Raw Data'!AT$1,FALSE)</f>
        <v>6.1506156680862301</v>
      </c>
      <c r="AJ25" s="60">
        <f>VLOOKUP($A25,'ADR Raw Data'!$B$6:$BE$43,'ADR Raw Data'!AU$1,FALSE)</f>
        <v>11.063433848473</v>
      </c>
      <c r="AK25" s="60">
        <f>VLOOKUP($A25,'ADR Raw Data'!$B$6:$BE$43,'ADR Raw Data'!AV$1,FALSE)</f>
        <v>13.7552545505098</v>
      </c>
      <c r="AL25" s="60">
        <f>VLOOKUP($A25,'ADR Raw Data'!$B$6:$BE$43,'ADR Raw Data'!AW$1,FALSE)</f>
        <v>25.541076167395499</v>
      </c>
      <c r="AM25" s="60">
        <f>VLOOKUP($A25,'ADR Raw Data'!$B$6:$BE$43,'ADR Raw Data'!AX$1,FALSE)</f>
        <v>31.623128575792901</v>
      </c>
      <c r="AN25" s="61">
        <f>VLOOKUP($A25,'ADR Raw Data'!$B$6:$BE$43,'ADR Raw Data'!AY$1,FALSE)</f>
        <v>19.576270037519802</v>
      </c>
      <c r="AO25" s="60">
        <f>VLOOKUP($A25,'ADR Raw Data'!$B$6:$BE$43,'ADR Raw Data'!BA$1,FALSE)</f>
        <v>12.6456436572581</v>
      </c>
      <c r="AP25" s="60">
        <f>VLOOKUP($A25,'ADR Raw Data'!$B$6:$BE$43,'ADR Raw Data'!BB$1,FALSE)</f>
        <v>15.773275200497901</v>
      </c>
      <c r="AQ25" s="61">
        <f>VLOOKUP($A25,'ADR Raw Data'!$B$6:$BE$43,'ADR Raw Data'!BC$1,FALSE)</f>
        <v>14.005633322486201</v>
      </c>
      <c r="AR25" s="62">
        <f>VLOOKUP($A25,'ADR Raw Data'!$B$6:$BE$43,'ADR Raw Data'!BE$1,FALSE)</f>
        <v>14.141279205088599</v>
      </c>
      <c r="AT25" s="64">
        <f>VLOOKUP($A25,'RevPAR Raw Data'!$B$6:$BE$43,'RevPAR Raw Data'!AG$1,FALSE)</f>
        <v>39.218382696804298</v>
      </c>
      <c r="AU25" s="65">
        <f>VLOOKUP($A25,'RevPAR Raw Data'!$B$6:$BE$43,'RevPAR Raw Data'!AH$1,FALSE)</f>
        <v>46.783077260327303</v>
      </c>
      <c r="AV25" s="65">
        <f>VLOOKUP($A25,'RevPAR Raw Data'!$B$6:$BE$43,'RevPAR Raw Data'!AI$1,FALSE)</f>
        <v>56.759122661730302</v>
      </c>
      <c r="AW25" s="65">
        <f>VLOOKUP($A25,'RevPAR Raw Data'!$B$6:$BE$43,'RevPAR Raw Data'!AJ$1,FALSE)</f>
        <v>68.578560502727896</v>
      </c>
      <c r="AX25" s="65">
        <f>VLOOKUP($A25,'RevPAR Raw Data'!$B$6:$BE$43,'RevPAR Raw Data'!AK$1,FALSE)</f>
        <v>91.501673811379504</v>
      </c>
      <c r="AY25" s="66">
        <f>VLOOKUP($A25,'RevPAR Raw Data'!$B$6:$BE$43,'RevPAR Raw Data'!AL$1,FALSE)</f>
        <v>60.568163386593902</v>
      </c>
      <c r="AZ25" s="65">
        <f>VLOOKUP($A25,'RevPAR Raw Data'!$B$6:$BE$43,'RevPAR Raw Data'!AN$1,FALSE)</f>
        <v>134.31550662509699</v>
      </c>
      <c r="BA25" s="65">
        <f>VLOOKUP($A25,'RevPAR Raw Data'!$B$6:$BE$43,'RevPAR Raw Data'!AO$1,FALSE)</f>
        <v>136.54545401402899</v>
      </c>
      <c r="BB25" s="66">
        <f>VLOOKUP($A25,'RevPAR Raw Data'!$B$6:$BE$43,'RevPAR Raw Data'!AP$1,FALSE)</f>
        <v>135.430480319563</v>
      </c>
      <c r="BC25" s="67">
        <f>VLOOKUP($A25,'RevPAR Raw Data'!$B$6:$BE$43,'RevPAR Raw Data'!AR$1,FALSE)</f>
        <v>81.957396796013796</v>
      </c>
      <c r="BE25" s="59">
        <f>VLOOKUP($A25,'RevPAR Raw Data'!$B$6:$BE$43,'RevPAR Raw Data'!AT$1,FALSE)</f>
        <v>16.361792323807801</v>
      </c>
      <c r="BF25" s="60">
        <f>VLOOKUP($A25,'RevPAR Raw Data'!$B$6:$BE$43,'RevPAR Raw Data'!AU$1,FALSE)</f>
        <v>28.0085189991539</v>
      </c>
      <c r="BG25" s="60">
        <f>VLOOKUP($A25,'RevPAR Raw Data'!$B$6:$BE$43,'RevPAR Raw Data'!AV$1,FALSE)</f>
        <v>39.977561086205903</v>
      </c>
      <c r="BH25" s="60">
        <f>VLOOKUP($A25,'RevPAR Raw Data'!$B$6:$BE$43,'RevPAR Raw Data'!AW$1,FALSE)</f>
        <v>59.860239173093603</v>
      </c>
      <c r="BI25" s="60">
        <f>VLOOKUP($A25,'RevPAR Raw Data'!$B$6:$BE$43,'RevPAR Raw Data'!AX$1,FALSE)</f>
        <v>54.883583044561597</v>
      </c>
      <c r="BJ25" s="61">
        <f>VLOOKUP($A25,'RevPAR Raw Data'!$B$6:$BE$43,'RevPAR Raw Data'!AY$1,FALSE)</f>
        <v>42.328338450752497</v>
      </c>
      <c r="BK25" s="60">
        <f>VLOOKUP($A25,'RevPAR Raw Data'!$B$6:$BE$43,'RevPAR Raw Data'!BA$1,FALSE)</f>
        <v>5.7846822458256799</v>
      </c>
      <c r="BL25" s="60">
        <f>VLOOKUP($A25,'RevPAR Raw Data'!$B$6:$BE$43,'RevPAR Raw Data'!BB$1,FALSE)</f>
        <v>22.484547855062601</v>
      </c>
      <c r="BM25" s="61">
        <f>VLOOKUP($A25,'RevPAR Raw Data'!$B$6:$BE$43,'RevPAR Raw Data'!BC$1,FALSE)</f>
        <v>13.592162059839801</v>
      </c>
      <c r="BN25" s="62">
        <f>VLOOKUP($A25,'RevPAR Raw Data'!$B$6:$BE$43,'RevPAR Raw Data'!BE$1,FALSE)</f>
        <v>27.142724735823201</v>
      </c>
    </row>
    <row r="26" spans="1:66" x14ac:dyDescent="0.35">
      <c r="A26" s="78" t="s">
        <v>51</v>
      </c>
      <c r="B26" s="59">
        <f>VLOOKUP($A26,'Occupancy Raw Data'!$B$8:$BE$45,'Occupancy Raw Data'!AG$3,FALSE)</f>
        <v>51.142604943114897</v>
      </c>
      <c r="C26" s="60">
        <f>VLOOKUP($A26,'Occupancy Raw Data'!$B$8:$BE$45,'Occupancy Raw Data'!AH$3,FALSE)</f>
        <v>55.987642212632402</v>
      </c>
      <c r="D26" s="60">
        <f>VLOOKUP($A26,'Occupancy Raw Data'!$B$8:$BE$45,'Occupancy Raw Data'!AI$3,FALSE)</f>
        <v>62.137112593173697</v>
      </c>
      <c r="E26" s="60">
        <f>VLOOKUP($A26,'Occupancy Raw Data'!$B$8:$BE$45,'Occupancy Raw Data'!AJ$3,FALSE)</f>
        <v>66.560415849352594</v>
      </c>
      <c r="F26" s="60">
        <f>VLOOKUP($A26,'Occupancy Raw Data'!$B$8:$BE$45,'Occupancy Raw Data'!AK$3,FALSE)</f>
        <v>67.251863475872796</v>
      </c>
      <c r="G26" s="61">
        <f>VLOOKUP($A26,'Occupancy Raw Data'!$B$8:$BE$45,'Occupancy Raw Data'!AL$3,FALSE)</f>
        <v>60.615927814829298</v>
      </c>
      <c r="H26" s="60">
        <f>VLOOKUP($A26,'Occupancy Raw Data'!$B$8:$BE$45,'Occupancy Raw Data'!AN$3,FALSE)</f>
        <v>78.962338171832002</v>
      </c>
      <c r="I26" s="60">
        <f>VLOOKUP($A26,'Occupancy Raw Data'!$B$8:$BE$45,'Occupancy Raw Data'!AO$3,FALSE)</f>
        <v>84.788152216555503</v>
      </c>
      <c r="J26" s="61">
        <f>VLOOKUP($A26,'Occupancy Raw Data'!$B$8:$BE$45,'Occupancy Raw Data'!AP$3,FALSE)</f>
        <v>81.875245194193795</v>
      </c>
      <c r="K26" s="62">
        <f>VLOOKUP($A26,'Occupancy Raw Data'!$B$8:$BE$45,'Occupancy Raw Data'!AR$3,FALSE)</f>
        <v>66.690018494647703</v>
      </c>
      <c r="M26" s="59">
        <f>VLOOKUP($A26,'Occupancy Raw Data'!$B$8:$BE$45,'Occupancy Raw Data'!AT$3,FALSE)</f>
        <v>3.2174427054577501</v>
      </c>
      <c r="N26" s="60">
        <f>VLOOKUP($A26,'Occupancy Raw Data'!$B$8:$BE$45,'Occupancy Raw Data'!AU$3,FALSE)</f>
        <v>10.1796327089823</v>
      </c>
      <c r="O26" s="60">
        <f>VLOOKUP($A26,'Occupancy Raw Data'!$B$8:$BE$45,'Occupancy Raw Data'!AV$3,FALSE)</f>
        <v>14.154193037088501</v>
      </c>
      <c r="P26" s="60">
        <f>VLOOKUP($A26,'Occupancy Raw Data'!$B$8:$BE$45,'Occupancy Raw Data'!AW$3,FALSE)</f>
        <v>17.960868761954899</v>
      </c>
      <c r="Q26" s="60">
        <f>VLOOKUP($A26,'Occupancy Raw Data'!$B$8:$BE$45,'Occupancy Raw Data'!AX$3,FALSE)</f>
        <v>11.520544082627101</v>
      </c>
      <c r="R26" s="61">
        <f>VLOOKUP($A26,'Occupancy Raw Data'!$B$8:$BE$45,'Occupancy Raw Data'!AY$3,FALSE)</f>
        <v>11.6064784845776</v>
      </c>
      <c r="S26" s="60">
        <f>VLOOKUP($A26,'Occupancy Raw Data'!$B$8:$BE$45,'Occupancy Raw Data'!BA$3,FALSE)</f>
        <v>-0.95996099488651199</v>
      </c>
      <c r="T26" s="60">
        <f>VLOOKUP($A26,'Occupancy Raw Data'!$B$8:$BE$45,'Occupancy Raw Data'!BB$3,FALSE)</f>
        <v>-0.47043042472747598</v>
      </c>
      <c r="U26" s="61">
        <f>VLOOKUP($A26,'Occupancy Raw Data'!$B$8:$BE$45,'Occupancy Raw Data'!BC$3,FALSE)</f>
        <v>-0.70709030645950099</v>
      </c>
      <c r="V26" s="62">
        <f>VLOOKUP($A26,'Occupancy Raw Data'!$B$8:$BE$45,'Occupancy Raw Data'!BE$3,FALSE)</f>
        <v>6.92869263882206</v>
      </c>
      <c r="X26" s="64">
        <f>VLOOKUP($A26,'ADR Raw Data'!$B$6:$BE$43,'ADR Raw Data'!AG$1,FALSE)</f>
        <v>89.534144213251494</v>
      </c>
      <c r="Y26" s="65">
        <f>VLOOKUP($A26,'ADR Raw Data'!$B$6:$BE$43,'ADR Raw Data'!AH$1,FALSE)</f>
        <v>89.311898046772299</v>
      </c>
      <c r="Z26" s="65">
        <f>VLOOKUP($A26,'ADR Raw Data'!$B$6:$BE$43,'ADR Raw Data'!AI$1,FALSE)</f>
        <v>90.295599400205106</v>
      </c>
      <c r="AA26" s="65">
        <f>VLOOKUP($A26,'ADR Raw Data'!$B$6:$BE$43,'ADR Raw Data'!AJ$1,FALSE)</f>
        <v>92.7005628821925</v>
      </c>
      <c r="AB26" s="65">
        <f>VLOOKUP($A26,'ADR Raw Data'!$B$6:$BE$43,'ADR Raw Data'!AK$1,FALSE)</f>
        <v>95.001157940790407</v>
      </c>
      <c r="AC26" s="66">
        <f>VLOOKUP($A26,'ADR Raw Data'!$B$6:$BE$43,'ADR Raw Data'!AL$1,FALSE)</f>
        <v>91.557693514982802</v>
      </c>
      <c r="AD26" s="65">
        <f>VLOOKUP($A26,'ADR Raw Data'!$B$6:$BE$43,'ADR Raw Data'!AN$1,FALSE)</f>
        <v>125.224021860638</v>
      </c>
      <c r="AE26" s="65">
        <f>VLOOKUP($A26,'ADR Raw Data'!$B$6:$BE$43,'ADR Raw Data'!AO$1,FALSE)</f>
        <v>134.97426084441801</v>
      </c>
      <c r="AF26" s="66">
        <f>VLOOKUP($A26,'ADR Raw Data'!$B$6:$BE$43,'ADR Raw Data'!AP$1,FALSE)</f>
        <v>130.27258534978401</v>
      </c>
      <c r="AG26" s="67">
        <f>VLOOKUP($A26,'ADR Raw Data'!$B$6:$BE$43,'ADR Raw Data'!AR$1,FALSE)</f>
        <v>105.137756418336</v>
      </c>
      <c r="AI26" s="59">
        <f>VLOOKUP($A26,'ADR Raw Data'!$B$6:$BE$43,'ADR Raw Data'!AT$1,FALSE)</f>
        <v>-0.219889406356991</v>
      </c>
      <c r="AJ26" s="60">
        <f>VLOOKUP($A26,'ADR Raw Data'!$B$6:$BE$43,'ADR Raw Data'!AU$1,FALSE)</f>
        <v>0.51851359629818905</v>
      </c>
      <c r="AK26" s="60">
        <f>VLOOKUP($A26,'ADR Raw Data'!$B$6:$BE$43,'ADR Raw Data'!AV$1,FALSE)</f>
        <v>0.76931524049291899</v>
      </c>
      <c r="AL26" s="60">
        <f>VLOOKUP($A26,'ADR Raw Data'!$B$6:$BE$43,'ADR Raw Data'!AW$1,FALSE)</f>
        <v>2.2718091475098801</v>
      </c>
      <c r="AM26" s="60">
        <f>VLOOKUP($A26,'ADR Raw Data'!$B$6:$BE$43,'ADR Raw Data'!AX$1,FALSE)</f>
        <v>1.3134177151188799</v>
      </c>
      <c r="AN26" s="61">
        <f>VLOOKUP($A26,'ADR Raw Data'!$B$6:$BE$43,'ADR Raw Data'!AY$1,FALSE)</f>
        <v>1.0229943756106401</v>
      </c>
      <c r="AO26" s="60">
        <f>VLOOKUP($A26,'ADR Raw Data'!$B$6:$BE$43,'ADR Raw Data'!BA$1,FALSE)</f>
        <v>3.0877190230904001</v>
      </c>
      <c r="AP26" s="60">
        <f>VLOOKUP($A26,'ADR Raw Data'!$B$6:$BE$43,'ADR Raw Data'!BB$1,FALSE)</f>
        <v>4.4499886125749599</v>
      </c>
      <c r="AQ26" s="61">
        <f>VLOOKUP($A26,'ADR Raw Data'!$B$6:$BE$43,'ADR Raw Data'!BC$1,FALSE)</f>
        <v>3.82198996586619</v>
      </c>
      <c r="AR26" s="62">
        <f>VLOOKUP($A26,'ADR Raw Data'!$B$6:$BE$43,'ADR Raw Data'!BE$1,FALSE)</f>
        <v>1.2714756267843199</v>
      </c>
      <c r="AT26" s="64">
        <f>VLOOKUP($A26,'RevPAR Raw Data'!$B$6:$BE$43,'RevPAR Raw Data'!AG$1,FALSE)</f>
        <v>45.790093664182002</v>
      </c>
      <c r="AU26" s="65">
        <f>VLOOKUP($A26,'RevPAR Raw Data'!$B$6:$BE$43,'RevPAR Raw Data'!AH$1,FALSE)</f>
        <v>50.003625931737901</v>
      </c>
      <c r="AV26" s="65">
        <f>VLOOKUP($A26,'RevPAR Raw Data'!$B$6:$BE$43,'RevPAR Raw Data'!AI$1,FALSE)</f>
        <v>56.107078265986601</v>
      </c>
      <c r="AW26" s="65">
        <f>VLOOKUP($A26,'RevPAR Raw Data'!$B$6:$BE$43,'RevPAR Raw Data'!AJ$1,FALSE)</f>
        <v>61.701880149078001</v>
      </c>
      <c r="AX26" s="65">
        <f>VLOOKUP($A26,'RevPAR Raw Data'!$B$6:$BE$43,'RevPAR Raw Data'!AK$1,FALSE)</f>
        <v>63.890049038838697</v>
      </c>
      <c r="AY26" s="66">
        <f>VLOOKUP($A26,'RevPAR Raw Data'!$B$6:$BE$43,'RevPAR Raw Data'!AL$1,FALSE)</f>
        <v>55.498545409964599</v>
      </c>
      <c r="AZ26" s="65">
        <f>VLOOKUP($A26,'RevPAR Raw Data'!$B$6:$BE$43,'RevPAR Raw Data'!AN$1,FALSE)</f>
        <v>98.879815613966201</v>
      </c>
      <c r="BA26" s="65">
        <f>VLOOKUP($A26,'RevPAR Raw Data'!$B$6:$BE$43,'RevPAR Raw Data'!AO$1,FALSE)</f>
        <v>114.442181737936</v>
      </c>
      <c r="BB26" s="66">
        <f>VLOOKUP($A26,'RevPAR Raw Data'!$B$6:$BE$43,'RevPAR Raw Data'!AP$1,FALSE)</f>
        <v>106.66099867595101</v>
      </c>
      <c r="BC26" s="67">
        <f>VLOOKUP($A26,'RevPAR Raw Data'!$B$6:$BE$43,'RevPAR Raw Data'!AR$1,FALSE)</f>
        <v>70.116389200246502</v>
      </c>
      <c r="BE26" s="59">
        <f>VLOOKUP($A26,'RevPAR Raw Data'!$B$6:$BE$43,'RevPAR Raw Data'!AT$1,FALSE)</f>
        <v>2.99047848343585</v>
      </c>
      <c r="BF26" s="60">
        <f>VLOOKUP($A26,'RevPAR Raw Data'!$B$6:$BE$43,'RevPAR Raw Data'!AU$1,FALSE)</f>
        <v>10.750929084929799</v>
      </c>
      <c r="BG26" s="60">
        <f>VLOOKUP($A26,'RevPAR Raw Data'!$B$6:$BE$43,'RevPAR Raw Data'!AV$1,FALSE)</f>
        <v>15.0323986417845</v>
      </c>
      <c r="BH26" s="60">
        <f>VLOOKUP($A26,'RevPAR Raw Data'!$B$6:$BE$43,'RevPAR Raw Data'!AW$1,FALSE)</f>
        <v>20.640714568971099</v>
      </c>
      <c r="BI26" s="60">
        <f>VLOOKUP($A26,'RevPAR Raw Data'!$B$6:$BE$43,'RevPAR Raw Data'!AX$1,FALSE)</f>
        <v>12.985274664605299</v>
      </c>
      <c r="BJ26" s="61">
        <f>VLOOKUP($A26,'RevPAR Raw Data'!$B$6:$BE$43,'RevPAR Raw Data'!AY$1,FALSE)</f>
        <v>12.7482064822919</v>
      </c>
      <c r="BK26" s="60">
        <f>VLOOKUP($A26,'RevPAR Raw Data'!$B$6:$BE$43,'RevPAR Raw Data'!BA$1,FALSE)</f>
        <v>2.0981171299505199</v>
      </c>
      <c r="BL26" s="60">
        <f>VLOOKUP($A26,'RevPAR Raw Data'!$B$6:$BE$43,'RevPAR Raw Data'!BB$1,FALSE)</f>
        <v>3.9586240875170202</v>
      </c>
      <c r="BM26" s="61">
        <f>VLOOKUP($A26,'RevPAR Raw Data'!$B$6:$BE$43,'RevPAR Raw Data'!BC$1,FALSE)</f>
        <v>3.0878747388441901</v>
      </c>
      <c r="BN26" s="62">
        <f>VLOOKUP($A26,'RevPAR Raw Data'!$B$6:$BE$43,'RevPAR Raw Data'!BE$1,FALSE)</f>
        <v>8.2882649037637997</v>
      </c>
    </row>
    <row r="27" spans="1:66" x14ac:dyDescent="0.35">
      <c r="A27" s="78" t="s">
        <v>48</v>
      </c>
      <c r="B27" s="59">
        <f>VLOOKUP($A27,'Occupancy Raw Data'!$B$8:$BE$45,'Occupancy Raw Data'!AG$3,FALSE)</f>
        <v>46.285286475536097</v>
      </c>
      <c r="C27" s="60">
        <f>VLOOKUP($A27,'Occupancy Raw Data'!$B$8:$BE$45,'Occupancy Raw Data'!AH$3,FALSE)</f>
        <v>51.213282247765001</v>
      </c>
      <c r="D27" s="60">
        <f>VLOOKUP($A27,'Occupancy Raw Data'!$B$8:$BE$45,'Occupancy Raw Data'!AI$3,FALSE)</f>
        <v>58.8364821420707</v>
      </c>
      <c r="E27" s="60">
        <f>VLOOKUP($A27,'Occupancy Raw Data'!$B$8:$BE$45,'Occupancy Raw Data'!AJ$3,FALSE)</f>
        <v>61.558109833971898</v>
      </c>
      <c r="F27" s="60">
        <f>VLOOKUP($A27,'Occupancy Raw Data'!$B$8:$BE$45,'Occupancy Raw Data'!AK$3,FALSE)</f>
        <v>63.151887620719897</v>
      </c>
      <c r="G27" s="61">
        <f>VLOOKUP($A27,'Occupancy Raw Data'!$B$8:$BE$45,'Occupancy Raw Data'!AL$3,FALSE)</f>
        <v>56.213470882332203</v>
      </c>
      <c r="H27" s="60">
        <f>VLOOKUP($A27,'Occupancy Raw Data'!$B$8:$BE$45,'Occupancy Raw Data'!AN$3,FALSE)</f>
        <v>70.636523266022806</v>
      </c>
      <c r="I27" s="60">
        <f>VLOOKUP($A27,'Occupancy Raw Data'!$B$8:$BE$45,'Occupancy Raw Data'!AO$3,FALSE)</f>
        <v>74.561018437225599</v>
      </c>
      <c r="J27" s="61">
        <f>VLOOKUP($A27,'Occupancy Raw Data'!$B$8:$BE$45,'Occupancy Raw Data'!AP$3,FALSE)</f>
        <v>72.598770851624195</v>
      </c>
      <c r="K27" s="62">
        <f>VLOOKUP($A27,'Occupancy Raw Data'!$B$8:$BE$45,'Occupancy Raw Data'!AR$3,FALSE)</f>
        <v>60.903573582629598</v>
      </c>
      <c r="M27" s="59">
        <f>VLOOKUP($A27,'Occupancy Raw Data'!$B$8:$BE$45,'Occupancy Raw Data'!AT$3,FALSE)</f>
        <v>-4.93108522972617</v>
      </c>
      <c r="N27" s="60">
        <f>VLOOKUP($A27,'Occupancy Raw Data'!$B$8:$BE$45,'Occupancy Raw Data'!AU$3,FALSE)</f>
        <v>0.67157860655196</v>
      </c>
      <c r="O27" s="60">
        <f>VLOOKUP($A27,'Occupancy Raw Data'!$B$8:$BE$45,'Occupancy Raw Data'!AV$3,FALSE)</f>
        <v>6.1136616765329999</v>
      </c>
      <c r="P27" s="60">
        <f>VLOOKUP($A27,'Occupancy Raw Data'!$B$8:$BE$45,'Occupancy Raw Data'!AW$3,FALSE)</f>
        <v>9.0436328753565807</v>
      </c>
      <c r="Q27" s="60">
        <f>VLOOKUP($A27,'Occupancy Raw Data'!$B$8:$BE$45,'Occupancy Raw Data'!AX$3,FALSE)</f>
        <v>4.6555895460870698</v>
      </c>
      <c r="R27" s="61">
        <f>VLOOKUP($A27,'Occupancy Raw Data'!$B$8:$BE$45,'Occupancy Raw Data'!AY$3,FALSE)</f>
        <v>3.4097546585335299</v>
      </c>
      <c r="S27" s="60">
        <f>VLOOKUP($A27,'Occupancy Raw Data'!$B$8:$BE$45,'Occupancy Raw Data'!BA$3,FALSE)</f>
        <v>-10.511030298072299</v>
      </c>
      <c r="T27" s="60">
        <f>VLOOKUP($A27,'Occupancy Raw Data'!$B$8:$BE$45,'Occupancy Raw Data'!BB$3,FALSE)</f>
        <v>-5.7772311945186701</v>
      </c>
      <c r="U27" s="61">
        <f>VLOOKUP($A27,'Occupancy Raw Data'!$B$8:$BE$45,'Occupancy Raw Data'!BC$3,FALSE)</f>
        <v>-8.1411437125676294</v>
      </c>
      <c r="V27" s="62">
        <f>VLOOKUP($A27,'Occupancy Raw Data'!$B$8:$BE$45,'Occupancy Raw Data'!BE$3,FALSE)</f>
        <v>-0.82364191685330901</v>
      </c>
      <c r="X27" s="64">
        <f>VLOOKUP($A27,'ADR Raw Data'!$B$6:$BE$43,'ADR Raw Data'!AG$1,FALSE)</f>
        <v>93.682850618458602</v>
      </c>
      <c r="Y27" s="65">
        <f>VLOOKUP($A27,'ADR Raw Data'!$B$6:$BE$43,'ADR Raw Data'!AH$1,FALSE)</f>
        <v>95.246659214033798</v>
      </c>
      <c r="Z27" s="65">
        <f>VLOOKUP($A27,'ADR Raw Data'!$B$6:$BE$43,'ADR Raw Data'!AI$1,FALSE)</f>
        <v>97.686009730538899</v>
      </c>
      <c r="AA27" s="65">
        <f>VLOOKUP($A27,'ADR Raw Data'!$B$6:$BE$43,'ADR Raw Data'!AJ$1,FALSE)</f>
        <v>101.632898125625</v>
      </c>
      <c r="AB27" s="65">
        <f>VLOOKUP($A27,'ADR Raw Data'!$B$6:$BE$43,'ADR Raw Data'!AK$1,FALSE)</f>
        <v>110.232972334213</v>
      </c>
      <c r="AC27" s="66">
        <f>VLOOKUP($A27,'ADR Raw Data'!$B$6:$BE$43,'ADR Raw Data'!AL$1,FALSE)</f>
        <v>100.273263705118</v>
      </c>
      <c r="AD27" s="65">
        <f>VLOOKUP($A27,'ADR Raw Data'!$B$6:$BE$43,'ADR Raw Data'!AN$1,FALSE)</f>
        <v>126.03260269715901</v>
      </c>
      <c r="AE27" s="65">
        <f>VLOOKUP($A27,'ADR Raw Data'!$B$6:$BE$43,'ADR Raw Data'!AO$1,FALSE)</f>
        <v>131.98077362378501</v>
      </c>
      <c r="AF27" s="66">
        <f>VLOOKUP($A27,'ADR Raw Data'!$B$6:$BE$43,'ADR Raw Data'!AP$1,FALSE)</f>
        <v>129.08707370903301</v>
      </c>
      <c r="AG27" s="67">
        <f>VLOOKUP($A27,'ADR Raw Data'!$B$6:$BE$43,'ADR Raw Data'!AR$1,FALSE)</f>
        <v>110.10465849658</v>
      </c>
      <c r="AI27" s="59">
        <f>VLOOKUP($A27,'ADR Raw Data'!$B$6:$BE$43,'ADR Raw Data'!AT$1,FALSE)</f>
        <v>13.731012526287801</v>
      </c>
      <c r="AJ27" s="60">
        <f>VLOOKUP($A27,'ADR Raw Data'!$B$6:$BE$43,'ADR Raw Data'!AU$1,FALSE)</f>
        <v>14.6988357386765</v>
      </c>
      <c r="AK27" s="60">
        <f>VLOOKUP($A27,'ADR Raw Data'!$B$6:$BE$43,'ADR Raw Data'!AV$1,FALSE)</f>
        <v>13.5322747603611</v>
      </c>
      <c r="AL27" s="60">
        <f>VLOOKUP($A27,'ADR Raw Data'!$B$6:$BE$43,'ADR Raw Data'!AW$1,FALSE)</f>
        <v>19.598281709818099</v>
      </c>
      <c r="AM27" s="60">
        <f>VLOOKUP($A27,'ADR Raw Data'!$B$6:$BE$43,'ADR Raw Data'!AX$1,FALSE)</f>
        <v>23.897644929018899</v>
      </c>
      <c r="AN27" s="61">
        <f>VLOOKUP($A27,'ADR Raw Data'!$B$6:$BE$43,'ADR Raw Data'!AY$1,FALSE)</f>
        <v>17.619268161488002</v>
      </c>
      <c r="AO27" s="60">
        <f>VLOOKUP($A27,'ADR Raw Data'!$B$6:$BE$43,'ADR Raw Data'!BA$1,FALSE)</f>
        <v>8.86277296348654</v>
      </c>
      <c r="AP27" s="60">
        <f>VLOOKUP($A27,'ADR Raw Data'!$B$6:$BE$43,'ADR Raw Data'!BB$1,FALSE)</f>
        <v>15.8258223348304</v>
      </c>
      <c r="AQ27" s="61">
        <f>VLOOKUP($A27,'ADR Raw Data'!$B$6:$BE$43,'ADR Raw Data'!BC$1,FALSE)</f>
        <v>12.387760552727901</v>
      </c>
      <c r="AR27" s="62">
        <f>VLOOKUP($A27,'ADR Raw Data'!$B$6:$BE$43,'ADR Raw Data'!BE$1,FALSE)</f>
        <v>14.526613092770001</v>
      </c>
      <c r="AT27" s="64">
        <f>VLOOKUP($A27,'RevPAR Raw Data'!$B$6:$BE$43,'RevPAR Raw Data'!AG$1,FALSE)</f>
        <v>43.3613757872021</v>
      </c>
      <c r="AU27" s="65">
        <f>VLOOKUP($A27,'RevPAR Raw Data'!$B$6:$BE$43,'RevPAR Raw Data'!AH$1,FALSE)</f>
        <v>48.778940414849998</v>
      </c>
      <c r="AV27" s="65">
        <f>VLOOKUP($A27,'RevPAR Raw Data'!$B$6:$BE$43,'RevPAR Raw Data'!AI$1,FALSE)</f>
        <v>57.475011670409998</v>
      </c>
      <c r="AW27" s="65">
        <f>VLOOKUP($A27,'RevPAR Raw Data'!$B$6:$BE$43,'RevPAR Raw Data'!AJ$1,FALSE)</f>
        <v>62.563291055621598</v>
      </c>
      <c r="AX27" s="65">
        <f>VLOOKUP($A27,'RevPAR Raw Data'!$B$6:$BE$43,'RevPAR Raw Data'!AK$1,FALSE)</f>
        <v>69.614202809481995</v>
      </c>
      <c r="AY27" s="66">
        <f>VLOOKUP($A27,'RevPAR Raw Data'!$B$6:$BE$43,'RevPAR Raw Data'!AL$1,FALSE)</f>
        <v>56.3670818956411</v>
      </c>
      <c r="AZ27" s="65">
        <f>VLOOKUP($A27,'RevPAR Raw Data'!$B$6:$BE$43,'RevPAR Raw Data'!AN$1,FALSE)</f>
        <v>89.025048726953401</v>
      </c>
      <c r="BA27" s="65">
        <f>VLOOKUP($A27,'RevPAR Raw Data'!$B$6:$BE$43,'RevPAR Raw Data'!AO$1,FALSE)</f>
        <v>98.406208955223804</v>
      </c>
      <c r="BB27" s="66">
        <f>VLOOKUP($A27,'RevPAR Raw Data'!$B$6:$BE$43,'RevPAR Raw Data'!AP$1,FALSE)</f>
        <v>93.715628841088602</v>
      </c>
      <c r="BC27" s="67">
        <f>VLOOKUP($A27,'RevPAR Raw Data'!$B$6:$BE$43,'RevPAR Raw Data'!AR$1,FALSE)</f>
        <v>67.057671705367895</v>
      </c>
      <c r="BE27" s="59">
        <f>VLOOKUP($A27,'RevPAR Raw Data'!$B$6:$BE$43,'RevPAR Raw Data'!AT$1,FALSE)</f>
        <v>8.12283936598606</v>
      </c>
      <c r="BF27" s="60">
        <f>VLOOKUP($A27,'RevPAR Raw Data'!$B$6:$BE$43,'RevPAR Raw Data'!AU$1,FALSE)</f>
        <v>15.4691285814617</v>
      </c>
      <c r="BG27" s="60">
        <f>VLOOKUP($A27,'RevPAR Raw Data'!$B$6:$BE$43,'RevPAR Raw Data'!AV$1,FALSE)</f>
        <v>20.473253932881398</v>
      </c>
      <c r="BH27" s="60">
        <f>VLOOKUP($A27,'RevPAR Raw Data'!$B$6:$BE$43,'RevPAR Raw Data'!AW$1,FALSE)</f>
        <v>30.414311232888799</v>
      </c>
      <c r="BI27" s="60">
        <f>VLOOKUP($A27,'RevPAR Raw Data'!$B$6:$BE$43,'RevPAR Raw Data'!AX$1,FALSE)</f>
        <v>29.665810734182401</v>
      </c>
      <c r="BJ27" s="61">
        <f>VLOOKUP($A27,'RevPAR Raw Data'!$B$6:$BE$43,'RevPAR Raw Data'!AY$1,FALSE)</f>
        <v>21.629796636957401</v>
      </c>
      <c r="BK27" s="60">
        <f>VLOOKUP($A27,'RevPAR Raw Data'!$B$6:$BE$43,'RevPAR Raw Data'!BA$1,FALSE)</f>
        <v>-2.5798260860272699</v>
      </c>
      <c r="BL27" s="60">
        <f>VLOOKUP($A27,'RevPAR Raw Data'!$B$6:$BE$43,'RevPAR Raw Data'!BB$1,FALSE)</f>
        <v>9.1342967955948495</v>
      </c>
      <c r="BM27" s="61">
        <f>VLOOKUP($A27,'RevPAR Raw Data'!$B$6:$BE$43,'RevPAR Raw Data'!BC$1,FALSE)</f>
        <v>3.2381114507939199</v>
      </c>
      <c r="BN27" s="62">
        <f>VLOOKUP($A27,'RevPAR Raw Data'!$B$6:$BE$43,'RevPAR Raw Data'!BE$1,FALSE)</f>
        <v>13.583323901385601</v>
      </c>
    </row>
    <row r="28" spans="1:66" x14ac:dyDescent="0.35">
      <c r="A28" s="78" t="s">
        <v>49</v>
      </c>
      <c r="B28" s="59">
        <f>VLOOKUP($A28,'Occupancy Raw Data'!$B$8:$BE$45,'Occupancy Raw Data'!AG$3,FALSE)</f>
        <v>53.155455193724698</v>
      </c>
      <c r="C28" s="60">
        <f>VLOOKUP($A28,'Occupancy Raw Data'!$B$8:$BE$45,'Occupancy Raw Data'!AH$3,FALSE)</f>
        <v>54.557879724269</v>
      </c>
      <c r="D28" s="60">
        <f>VLOOKUP($A28,'Occupancy Raw Data'!$B$8:$BE$45,'Occupancy Raw Data'!AI$3,FALSE)</f>
        <v>61.189683860232897</v>
      </c>
      <c r="E28" s="60">
        <f>VLOOKUP($A28,'Occupancy Raw Data'!$B$8:$BE$45,'Occupancy Raw Data'!AJ$3,FALSE)</f>
        <v>63.685524126455903</v>
      </c>
      <c r="F28" s="60">
        <f>VLOOKUP($A28,'Occupancy Raw Data'!$B$8:$BE$45,'Occupancy Raw Data'!AK$3,FALSE)</f>
        <v>67.773948181601995</v>
      </c>
      <c r="G28" s="61">
        <f>VLOOKUP($A28,'Occupancy Raw Data'!$B$8:$BE$45,'Occupancy Raw Data'!AL$3,FALSE)</f>
        <v>60.0724982172569</v>
      </c>
      <c r="H28" s="60">
        <f>VLOOKUP($A28,'Occupancy Raw Data'!$B$8:$BE$45,'Occupancy Raw Data'!AN$3,FALSE)</f>
        <v>76.414309484192998</v>
      </c>
      <c r="I28" s="60">
        <f>VLOOKUP($A28,'Occupancy Raw Data'!$B$8:$BE$45,'Occupancy Raw Data'!AO$3,FALSE)</f>
        <v>83.711671024482996</v>
      </c>
      <c r="J28" s="61">
        <f>VLOOKUP($A28,'Occupancy Raw Data'!$B$8:$BE$45,'Occupancy Raw Data'!AP$3,FALSE)</f>
        <v>80.062990254338004</v>
      </c>
      <c r="K28" s="62">
        <f>VLOOKUP($A28,'Occupancy Raw Data'!$B$8:$BE$45,'Occupancy Raw Data'!AR$3,FALSE)</f>
        <v>65.784067370708598</v>
      </c>
      <c r="M28" s="59">
        <f>VLOOKUP($A28,'Occupancy Raw Data'!$B$8:$BE$45,'Occupancy Raw Data'!AT$3,FALSE)</f>
        <v>-1.28002850700072</v>
      </c>
      <c r="N28" s="60">
        <f>VLOOKUP($A28,'Occupancy Raw Data'!$B$8:$BE$45,'Occupancy Raw Data'!AU$3,FALSE)</f>
        <v>8.6447163021122595</v>
      </c>
      <c r="O28" s="60">
        <f>VLOOKUP($A28,'Occupancy Raw Data'!$B$8:$BE$45,'Occupancy Raw Data'!AV$3,FALSE)</f>
        <v>12.9057649016345</v>
      </c>
      <c r="P28" s="60">
        <f>VLOOKUP($A28,'Occupancy Raw Data'!$B$8:$BE$45,'Occupancy Raw Data'!AW$3,FALSE)</f>
        <v>9.6184987268804196</v>
      </c>
      <c r="Q28" s="60">
        <f>VLOOKUP($A28,'Occupancy Raw Data'!$B$8:$BE$45,'Occupancy Raw Data'!AX$3,FALSE)</f>
        <v>1.03284890031814</v>
      </c>
      <c r="R28" s="61">
        <f>VLOOKUP($A28,'Occupancy Raw Data'!$B$8:$BE$45,'Occupancy Raw Data'!AY$3,FALSE)</f>
        <v>5.9721354703129101</v>
      </c>
      <c r="S28" s="60">
        <f>VLOOKUP($A28,'Occupancy Raw Data'!$B$8:$BE$45,'Occupancy Raw Data'!BA$3,FALSE)</f>
        <v>-12.3275764484211</v>
      </c>
      <c r="T28" s="60">
        <f>VLOOKUP($A28,'Occupancy Raw Data'!$B$8:$BE$45,'Occupancy Raw Data'!BB$3,FALSE)</f>
        <v>-6.2123117116942996</v>
      </c>
      <c r="U28" s="61">
        <f>VLOOKUP($A28,'Occupancy Raw Data'!$B$8:$BE$45,'Occupancy Raw Data'!BC$3,FALSE)</f>
        <v>-9.2335871083857501</v>
      </c>
      <c r="V28" s="62">
        <f>VLOOKUP($A28,'Occupancy Raw Data'!$B$8:$BE$45,'Occupancy Raw Data'!BE$3,FALSE)</f>
        <v>0.13866850374173101</v>
      </c>
      <c r="X28" s="64">
        <f>VLOOKUP($A28,'ADR Raw Data'!$B$6:$BE$43,'ADR Raw Data'!AG$1,FALSE)</f>
        <v>144.209949692565</v>
      </c>
      <c r="Y28" s="65">
        <f>VLOOKUP($A28,'ADR Raw Data'!$B$6:$BE$43,'ADR Raw Data'!AH$1,FALSE)</f>
        <v>127.07020803834</v>
      </c>
      <c r="Z28" s="65">
        <f>VLOOKUP($A28,'ADR Raw Data'!$B$6:$BE$43,'ADR Raw Data'!AI$1,FALSE)</f>
        <v>127.38965621054599</v>
      </c>
      <c r="AA28" s="65">
        <f>VLOOKUP($A28,'ADR Raw Data'!$B$6:$BE$43,'ADR Raw Data'!AJ$1,FALSE)</f>
        <v>128.35413175328901</v>
      </c>
      <c r="AB28" s="65">
        <f>VLOOKUP($A28,'ADR Raw Data'!$B$6:$BE$43,'ADR Raw Data'!AK$1,FALSE)</f>
        <v>144.235041648399</v>
      </c>
      <c r="AC28" s="66">
        <f>VLOOKUP($A28,'ADR Raw Data'!$B$6:$BE$43,'ADR Raw Data'!AL$1,FALSE)</f>
        <v>134.31383420714201</v>
      </c>
      <c r="AD28" s="65">
        <f>VLOOKUP($A28,'ADR Raw Data'!$B$6:$BE$43,'ADR Raw Data'!AN$1,FALSE)</f>
        <v>227.20670269849899</v>
      </c>
      <c r="AE28" s="65">
        <f>VLOOKUP($A28,'ADR Raw Data'!$B$6:$BE$43,'ADR Raw Data'!AO$1,FALSE)</f>
        <v>239.33037055441099</v>
      </c>
      <c r="AF28" s="66">
        <f>VLOOKUP($A28,'ADR Raw Data'!$B$6:$BE$43,'ADR Raw Data'!AP$1,FALSE)</f>
        <v>233.544790321383</v>
      </c>
      <c r="AG28" s="67">
        <f>VLOOKUP($A28,'ADR Raw Data'!$B$6:$BE$43,'ADR Raw Data'!AR$1,FALSE)</f>
        <v>168.819484456259</v>
      </c>
      <c r="AI28" s="59">
        <f>VLOOKUP($A28,'ADR Raw Data'!$B$6:$BE$43,'ADR Raw Data'!AT$1,FALSE)</f>
        <v>6.9837366635853</v>
      </c>
      <c r="AJ28" s="60">
        <f>VLOOKUP($A28,'ADR Raw Data'!$B$6:$BE$43,'ADR Raw Data'!AU$1,FALSE)</f>
        <v>11.7579424417249</v>
      </c>
      <c r="AK28" s="60">
        <f>VLOOKUP($A28,'ADR Raw Data'!$B$6:$BE$43,'ADR Raw Data'!AV$1,FALSE)</f>
        <v>13.081757960350201</v>
      </c>
      <c r="AL28" s="60">
        <f>VLOOKUP($A28,'ADR Raw Data'!$B$6:$BE$43,'ADR Raw Data'!AW$1,FALSE)</f>
        <v>11.0749907204392</v>
      </c>
      <c r="AM28" s="60">
        <f>VLOOKUP($A28,'ADR Raw Data'!$B$6:$BE$43,'ADR Raw Data'!AX$1,FALSE)</f>
        <v>7.9580294729097201</v>
      </c>
      <c r="AN28" s="61">
        <f>VLOOKUP($A28,'ADR Raw Data'!$B$6:$BE$43,'ADR Raw Data'!AY$1,FALSE)</f>
        <v>9.5557792396530203</v>
      </c>
      <c r="AO28" s="60">
        <f>VLOOKUP($A28,'ADR Raw Data'!$B$6:$BE$43,'ADR Raw Data'!BA$1,FALSE)</f>
        <v>6.4764933141978496</v>
      </c>
      <c r="AP28" s="60">
        <f>VLOOKUP($A28,'ADR Raw Data'!$B$6:$BE$43,'ADR Raw Data'!BB$1,FALSE)</f>
        <v>10.3415577461138</v>
      </c>
      <c r="AQ28" s="61">
        <f>VLOOKUP($A28,'ADR Raw Data'!$B$6:$BE$43,'ADR Raw Data'!BC$1,FALSE)</f>
        <v>8.5426705768925597</v>
      </c>
      <c r="AR28" s="62">
        <f>VLOOKUP($A28,'ADR Raw Data'!$B$6:$BE$43,'ADR Raw Data'!BE$1,FALSE)</f>
        <v>6.7734050448884897</v>
      </c>
      <c r="AT28" s="64">
        <f>VLOOKUP($A28,'RevPAR Raw Data'!$B$6:$BE$43,'RevPAR Raw Data'!AG$1,FALSE)</f>
        <v>76.655455193724706</v>
      </c>
      <c r="AU28" s="65">
        <f>VLOOKUP($A28,'RevPAR Raw Data'!$B$6:$BE$43,'RevPAR Raw Data'!AH$1,FALSE)</f>
        <v>69.326811266936005</v>
      </c>
      <c r="AV28" s="65">
        <f>VLOOKUP($A28,'RevPAR Raw Data'!$B$6:$BE$43,'RevPAR Raw Data'!AI$1,FALSE)</f>
        <v>77.949327905871101</v>
      </c>
      <c r="AW28" s="65">
        <f>VLOOKUP($A28,'RevPAR Raw Data'!$B$6:$BE$43,'RevPAR Raw Data'!AJ$1,FALSE)</f>
        <v>81.743001545043896</v>
      </c>
      <c r="AX28" s="65">
        <f>VLOOKUP($A28,'RevPAR Raw Data'!$B$6:$BE$43,'RevPAR Raw Data'!AK$1,FALSE)</f>
        <v>97.7537823864986</v>
      </c>
      <c r="AY28" s="66">
        <f>VLOOKUP($A28,'RevPAR Raw Data'!$B$6:$BE$43,'RevPAR Raw Data'!AL$1,FALSE)</f>
        <v>80.685675659614901</v>
      </c>
      <c r="AZ28" s="65">
        <f>VLOOKUP($A28,'RevPAR Raw Data'!$B$6:$BE$43,'RevPAR Raw Data'!AN$1,FALSE)</f>
        <v>173.61843296886099</v>
      </c>
      <c r="BA28" s="65">
        <f>VLOOKUP($A28,'RevPAR Raw Data'!$B$6:$BE$43,'RevPAR Raw Data'!AO$1,FALSE)</f>
        <v>200.347452460185</v>
      </c>
      <c r="BB28" s="66">
        <f>VLOOKUP($A28,'RevPAR Raw Data'!$B$6:$BE$43,'RevPAR Raw Data'!AP$1,FALSE)</f>
        <v>186.98294271452301</v>
      </c>
      <c r="BC28" s="67">
        <f>VLOOKUP($A28,'RevPAR Raw Data'!$B$6:$BE$43,'RevPAR Raw Data'!AR$1,FALSE)</f>
        <v>111.056323389588</v>
      </c>
      <c r="BE28" s="59">
        <f>VLOOKUP($A28,'RevPAR Raw Data'!$B$6:$BE$43,'RevPAR Raw Data'!AT$1,FALSE)</f>
        <v>5.61431433643682</v>
      </c>
      <c r="BF28" s="60">
        <f>VLOOKUP($A28,'RevPAR Raw Data'!$B$6:$BE$43,'RevPAR Raw Data'!AU$1,FALSE)</f>
        <v>21.41909951089</v>
      </c>
      <c r="BG28" s="60">
        <f>VLOOKUP($A28,'RevPAR Raw Data'!$B$6:$BE$43,'RevPAR Raw Data'!AV$1,FALSE)</f>
        <v>27.675823789348399</v>
      </c>
      <c r="BH28" s="60">
        <f>VLOOKUP($A28,'RevPAR Raw Data'!$B$6:$BE$43,'RevPAR Raw Data'!AW$1,FALSE)</f>
        <v>21.7587372887672</v>
      </c>
      <c r="BI28" s="60">
        <f>VLOOKUP($A28,'RevPAR Raw Data'!$B$6:$BE$43,'RevPAR Raw Data'!AX$1,FALSE)</f>
        <v>9.0730727931257995</v>
      </c>
      <c r="BJ28" s="61">
        <f>VLOOKUP($A28,'RevPAR Raw Data'!$B$6:$BE$43,'RevPAR Raw Data'!AY$1,FALSE)</f>
        <v>16.098598791402001</v>
      </c>
      <c r="BK28" s="60">
        <f>VLOOKUP($A28,'RevPAR Raw Data'!$B$6:$BE$43,'RevPAR Raw Data'!BA$1,FALSE)</f>
        <v>-6.6494777987078901</v>
      </c>
      <c r="BL28" s="60">
        <f>VLOOKUP($A28,'RevPAR Raw Data'!$B$6:$BE$43,'RevPAR Raw Data'!BB$1,FALSE)</f>
        <v>3.4867962313860801</v>
      </c>
      <c r="BM28" s="61">
        <f>VLOOKUP($A28,'RevPAR Raw Data'!$B$6:$BE$43,'RevPAR Raw Data'!BC$1,FALSE)</f>
        <v>-1.479711460593</v>
      </c>
      <c r="BN28" s="62">
        <f>VLOOKUP($A28,'RevPAR Raw Data'!$B$6:$BE$43,'RevPAR Raw Data'!BE$1,FALSE)</f>
        <v>6.9214661280583298</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Data'!$B$8:$BE$45,'Occupancy Raw Data'!AG$3,FALSE)</f>
        <v>54.782964174223203</v>
      </c>
      <c r="C30" s="60">
        <f>VLOOKUP($A30,'Occupancy Raw Data'!$B$8:$BE$45,'Occupancy Raw Data'!AH$3,FALSE)</f>
        <v>58.9638769139289</v>
      </c>
      <c r="D30" s="60">
        <f>VLOOKUP($A30,'Occupancy Raw Data'!$B$8:$BE$45,'Occupancy Raw Data'!AI$3,FALSE)</f>
        <v>68.789950943957095</v>
      </c>
      <c r="E30" s="60">
        <f>VLOOKUP($A30,'Occupancy Raw Data'!$B$8:$BE$45,'Occupancy Raw Data'!AJ$3,FALSE)</f>
        <v>72.3093503790694</v>
      </c>
      <c r="F30" s="60">
        <f>VLOOKUP($A30,'Occupancy Raw Data'!$B$8:$BE$45,'Occupancy Raw Data'!AK$3,FALSE)</f>
        <v>74.736137951538495</v>
      </c>
      <c r="G30" s="61">
        <f>VLOOKUP($A30,'Occupancy Raw Data'!$B$8:$BE$45,'Occupancy Raw Data'!AL$3,FALSE)</f>
        <v>65.916456072543397</v>
      </c>
      <c r="H30" s="60">
        <f>VLOOKUP($A30,'Occupancy Raw Data'!$B$8:$BE$45,'Occupancy Raw Data'!AN$3,FALSE)</f>
        <v>84.5287646796491</v>
      </c>
      <c r="I30" s="60">
        <f>VLOOKUP($A30,'Occupancy Raw Data'!$B$8:$BE$45,'Occupancy Raw Data'!AO$3,FALSE)</f>
        <v>87.349487141370503</v>
      </c>
      <c r="J30" s="61">
        <f>VLOOKUP($A30,'Occupancy Raw Data'!$B$8:$BE$45,'Occupancy Raw Data'!AP$3,FALSE)</f>
        <v>85.939125910509802</v>
      </c>
      <c r="K30" s="62">
        <f>VLOOKUP($A30,'Occupancy Raw Data'!$B$8:$BE$45,'Occupancy Raw Data'!AR$3,FALSE)</f>
        <v>71.637218883391</v>
      </c>
      <c r="M30" s="59">
        <f>VLOOKUP($A30,'Occupancy Raw Data'!$B$8:$BE$45,'Occupancy Raw Data'!AT$3,FALSE)</f>
        <v>18.186443834406202</v>
      </c>
      <c r="N30" s="60">
        <f>VLOOKUP($A30,'Occupancy Raw Data'!$B$8:$BE$45,'Occupancy Raw Data'!AU$3,FALSE)</f>
        <v>21.267513354395302</v>
      </c>
      <c r="O30" s="60">
        <f>VLOOKUP($A30,'Occupancy Raw Data'!$B$8:$BE$45,'Occupancy Raw Data'!AV$3,FALSE)</f>
        <v>32.511526722998603</v>
      </c>
      <c r="P30" s="60">
        <f>VLOOKUP($A30,'Occupancy Raw Data'!$B$8:$BE$45,'Occupancy Raw Data'!AW$3,FALSE)</f>
        <v>28.6565586321836</v>
      </c>
      <c r="Q30" s="60">
        <f>VLOOKUP($A30,'Occupancy Raw Data'!$B$8:$BE$45,'Occupancy Raw Data'!AX$3,FALSE)</f>
        <v>22.168018512237101</v>
      </c>
      <c r="R30" s="61">
        <f>VLOOKUP($A30,'Occupancy Raw Data'!$B$8:$BE$45,'Occupancy Raw Data'!AY$3,FALSE)</f>
        <v>24.698242452262999</v>
      </c>
      <c r="S30" s="60">
        <f>VLOOKUP($A30,'Occupancy Raw Data'!$B$8:$BE$45,'Occupancy Raw Data'!BA$3,FALSE)</f>
        <v>14.2531195501992</v>
      </c>
      <c r="T30" s="60">
        <f>VLOOKUP($A30,'Occupancy Raw Data'!$B$8:$BE$45,'Occupancy Raw Data'!BB$3,FALSE)</f>
        <v>10.8111932034564</v>
      </c>
      <c r="U30" s="61">
        <f>VLOOKUP($A30,'Occupancy Raw Data'!$B$8:$BE$45,'Occupancy Raw Data'!BC$3,FALSE)</f>
        <v>12.4776082294528</v>
      </c>
      <c r="V30" s="62">
        <f>VLOOKUP($A30,'Occupancy Raw Data'!$B$8:$BE$45,'Occupancy Raw Data'!BE$3,FALSE)</f>
        <v>20.202662188419101</v>
      </c>
      <c r="X30" s="64">
        <f>VLOOKUP($A30,'ADR Raw Data'!$B$6:$BE$43,'ADR Raw Data'!AG$1,FALSE)</f>
        <v>97.2954195780476</v>
      </c>
      <c r="Y30" s="65">
        <f>VLOOKUP($A30,'ADR Raw Data'!$B$6:$BE$43,'ADR Raw Data'!AH$1,FALSE)</f>
        <v>94.820362410185297</v>
      </c>
      <c r="Z30" s="65">
        <f>VLOOKUP($A30,'ADR Raw Data'!$B$6:$BE$43,'ADR Raw Data'!AI$1,FALSE)</f>
        <v>100.135692598595</v>
      </c>
      <c r="AA30" s="65">
        <f>VLOOKUP($A30,'ADR Raw Data'!$B$6:$BE$43,'ADR Raw Data'!AJ$1,FALSE)</f>
        <v>104.232604718096</v>
      </c>
      <c r="AB30" s="65">
        <f>VLOOKUP($A30,'ADR Raw Data'!$B$6:$BE$43,'ADR Raw Data'!AK$1,FALSE)</f>
        <v>120.08612729985001</v>
      </c>
      <c r="AC30" s="66">
        <f>VLOOKUP($A30,'ADR Raw Data'!$B$6:$BE$43,'ADR Raw Data'!AL$1,FALSE)</f>
        <v>104.135459947679</v>
      </c>
      <c r="AD30" s="65">
        <f>VLOOKUP($A30,'ADR Raw Data'!$B$6:$BE$43,'ADR Raw Data'!AN$1,FALSE)</f>
        <v>149.90479446032001</v>
      </c>
      <c r="AE30" s="65">
        <f>VLOOKUP($A30,'ADR Raw Data'!$B$6:$BE$43,'ADR Raw Data'!AO$1,FALSE)</f>
        <v>154.787039227365</v>
      </c>
      <c r="AF30" s="66">
        <f>VLOOKUP($A30,'ADR Raw Data'!$B$6:$BE$43,'ADR Raw Data'!AP$1,FALSE)</f>
        <v>152.38597850764299</v>
      </c>
      <c r="AG30" s="67">
        <f>VLOOKUP($A30,'ADR Raw Data'!$B$6:$BE$43,'ADR Raw Data'!AR$1,FALSE)</f>
        <v>120.673580591849</v>
      </c>
      <c r="AI30" s="59">
        <f>VLOOKUP($A30,'ADR Raw Data'!$B$6:$BE$43,'ADR Raw Data'!AT$1,FALSE)</f>
        <v>9.4427753994472603</v>
      </c>
      <c r="AJ30" s="60">
        <f>VLOOKUP($A30,'ADR Raw Data'!$B$6:$BE$43,'ADR Raw Data'!AU$1,FALSE)</f>
        <v>7.2437057432548997</v>
      </c>
      <c r="AK30" s="60">
        <f>VLOOKUP($A30,'ADR Raw Data'!$B$6:$BE$43,'ADR Raw Data'!AV$1,FALSE)</f>
        <v>10.1839924662243</v>
      </c>
      <c r="AL30" s="60">
        <f>VLOOKUP($A30,'ADR Raw Data'!$B$6:$BE$43,'ADR Raw Data'!AW$1,FALSE)</f>
        <v>12.6012481217727</v>
      </c>
      <c r="AM30" s="60">
        <f>VLOOKUP($A30,'ADR Raw Data'!$B$6:$BE$43,'ADR Raw Data'!AX$1,FALSE)</f>
        <v>12.9292897404037</v>
      </c>
      <c r="AN30" s="61">
        <f>VLOOKUP($A30,'ADR Raw Data'!$B$6:$BE$43,'ADR Raw Data'!AY$1,FALSE)</f>
        <v>10.7531452324711</v>
      </c>
      <c r="AO30" s="60">
        <f>VLOOKUP($A30,'ADR Raw Data'!$B$6:$BE$43,'ADR Raw Data'!BA$1,FALSE)</f>
        <v>10.8711826345966</v>
      </c>
      <c r="AP30" s="60">
        <f>VLOOKUP($A30,'ADR Raw Data'!$B$6:$BE$43,'ADR Raw Data'!BB$1,FALSE)</f>
        <v>8.9973984393435007</v>
      </c>
      <c r="AQ30" s="61">
        <f>VLOOKUP($A30,'ADR Raw Data'!$B$6:$BE$43,'ADR Raw Data'!BC$1,FALSE)</f>
        <v>9.8547430602048998</v>
      </c>
      <c r="AR30" s="62">
        <f>VLOOKUP($A30,'ADR Raw Data'!$B$6:$BE$43,'ADR Raw Data'!BE$1,FALSE)</f>
        <v>9.2886245477774896</v>
      </c>
      <c r="AT30" s="64">
        <f>VLOOKUP($A30,'RevPAR Raw Data'!$B$6:$BE$43,'RevPAR Raw Data'!AG$1,FALSE)</f>
        <v>53.301314850601997</v>
      </c>
      <c r="AU30" s="65">
        <f>VLOOKUP($A30,'RevPAR Raw Data'!$B$6:$BE$43,'RevPAR Raw Data'!AH$1,FALSE)</f>
        <v>55.909761780883002</v>
      </c>
      <c r="AV30" s="65">
        <f>VLOOKUP($A30,'RevPAR Raw Data'!$B$6:$BE$43,'RevPAR Raw Data'!AI$1,FALSE)</f>
        <v>68.883293815965501</v>
      </c>
      <c r="AW30" s="65">
        <f>VLOOKUP($A30,'RevPAR Raw Data'!$B$6:$BE$43,'RevPAR Raw Data'!AJ$1,FALSE)</f>
        <v>75.3699193548387</v>
      </c>
      <c r="AX30" s="65">
        <f>VLOOKUP($A30,'RevPAR Raw Data'!$B$6:$BE$43,'RevPAR Raw Data'!AK$1,FALSE)</f>
        <v>89.747733759476702</v>
      </c>
      <c r="AY30" s="66">
        <f>VLOOKUP($A30,'RevPAR Raw Data'!$B$6:$BE$43,'RevPAR Raw Data'!AL$1,FALSE)</f>
        <v>68.642404712353198</v>
      </c>
      <c r="AZ30" s="65">
        <f>VLOOKUP($A30,'RevPAR Raw Data'!$B$6:$BE$43,'RevPAR Raw Data'!AN$1,FALSE)</f>
        <v>126.712670952876</v>
      </c>
      <c r="BA30" s="65">
        <f>VLOOKUP($A30,'RevPAR Raw Data'!$B$6:$BE$43,'RevPAR Raw Data'!AO$1,FALSE)</f>
        <v>135.20568492641499</v>
      </c>
      <c r="BB30" s="66">
        <f>VLOOKUP($A30,'RevPAR Raw Data'!$B$6:$BE$43,'RevPAR Raw Data'!AP$1,FALSE)</f>
        <v>130.959177939646</v>
      </c>
      <c r="BC30" s="67">
        <f>VLOOKUP($A30,'RevPAR Raw Data'!$B$6:$BE$43,'RevPAR Raw Data'!AR$1,FALSE)</f>
        <v>86.447197063008304</v>
      </c>
      <c r="BE30" s="59">
        <f>VLOOKUP($A30,'RevPAR Raw Data'!$B$6:$BE$43,'RevPAR Raw Data'!AT$1,FALSE)</f>
        <v>29.346524278282999</v>
      </c>
      <c r="BF30" s="60">
        <f>VLOOKUP($A30,'RevPAR Raw Data'!$B$6:$BE$43,'RevPAR Raw Data'!AU$1,FALSE)</f>
        <v>30.051775183950099</v>
      </c>
      <c r="BG30" s="60">
        <f>VLOOKUP($A30,'RevPAR Raw Data'!$B$6:$BE$43,'RevPAR Raw Data'!AV$1,FALSE)</f>
        <v>46.006490621347602</v>
      </c>
      <c r="BH30" s="60">
        <f>VLOOKUP($A30,'RevPAR Raw Data'!$B$6:$BE$43,'RevPAR Raw Data'!AW$1,FALSE)</f>
        <v>44.868890810359098</v>
      </c>
      <c r="BI30" s="60">
        <f>VLOOKUP($A30,'RevPAR Raw Data'!$B$6:$BE$43,'RevPAR Raw Data'!AX$1,FALSE)</f>
        <v>37.963475595794399</v>
      </c>
      <c r="BJ30" s="61">
        <f>VLOOKUP($A30,'RevPAR Raw Data'!$B$6:$BE$43,'RevPAR Raw Data'!AY$1,FALSE)</f>
        <v>38.107225565493799</v>
      </c>
      <c r="BK30" s="60">
        <f>VLOOKUP($A30,'RevPAR Raw Data'!$B$6:$BE$43,'RevPAR Raw Data'!BA$1,FALSE)</f>
        <v>26.673784842225398</v>
      </c>
      <c r="BL30" s="60">
        <f>VLOOKUP($A30,'RevPAR Raw Data'!$B$6:$BE$43,'RevPAR Raw Data'!BB$1,FALSE)</f>
        <v>20.781317771362101</v>
      </c>
      <c r="BM30" s="61">
        <f>VLOOKUP($A30,'RevPAR Raw Data'!$B$6:$BE$43,'RevPAR Raw Data'!BC$1,FALSE)</f>
        <v>23.5619875207292</v>
      </c>
      <c r="BN30" s="62">
        <f>VLOOKUP($A30,'RevPAR Raw Data'!$B$6:$BE$43,'RevPAR Raw Data'!BE$1,FALSE)</f>
        <v>31.367836175534599</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Data'!$B$8:$BE$45,'Occupancy Raw Data'!AG$3,FALSE)</f>
        <v>52.991808812277696</v>
      </c>
      <c r="C32" s="60">
        <f>VLOOKUP($A32,'Occupancy Raw Data'!$B$8:$BE$45,'Occupancy Raw Data'!AH$3,FALSE)</f>
        <v>60.328997704667103</v>
      </c>
      <c r="D32" s="60">
        <f>VLOOKUP($A32,'Occupancy Raw Data'!$B$8:$BE$45,'Occupancy Raw Data'!AI$3,FALSE)</f>
        <v>67.856339169179506</v>
      </c>
      <c r="E32" s="60">
        <f>VLOOKUP($A32,'Occupancy Raw Data'!$B$8:$BE$45,'Occupancy Raw Data'!AJ$3,FALSE)</f>
        <v>68.168009361357306</v>
      </c>
      <c r="F32" s="60">
        <f>VLOOKUP($A32,'Occupancy Raw Data'!$B$8:$BE$45,'Occupancy Raw Data'!AK$3,FALSE)</f>
        <v>63.579594041135898</v>
      </c>
      <c r="G32" s="61">
        <f>VLOOKUP($A32,'Occupancy Raw Data'!$B$8:$BE$45,'Occupancy Raw Data'!AL$3,FALSE)</f>
        <v>62.584949817723498</v>
      </c>
      <c r="H32" s="60">
        <f>VLOOKUP($A32,'Occupancy Raw Data'!$B$8:$BE$45,'Occupancy Raw Data'!AN$3,FALSE)</f>
        <v>69.769116521895597</v>
      </c>
      <c r="I32" s="60">
        <f>VLOOKUP($A32,'Occupancy Raw Data'!$B$8:$BE$45,'Occupancy Raw Data'!AO$3,FALSE)</f>
        <v>75.775237409424307</v>
      </c>
      <c r="J32" s="61">
        <f>VLOOKUP($A32,'Occupancy Raw Data'!$B$8:$BE$45,'Occupancy Raw Data'!AP$3,FALSE)</f>
        <v>72.772176965659995</v>
      </c>
      <c r="K32" s="62">
        <f>VLOOKUP($A32,'Occupancy Raw Data'!$B$8:$BE$45,'Occupancy Raw Data'!AR$3,FALSE)</f>
        <v>65.495586145705403</v>
      </c>
      <c r="M32" s="59">
        <f>VLOOKUP($A32,'Occupancy Raw Data'!$B$8:$BE$45,'Occupancy Raw Data'!AT$3,FALSE)</f>
        <v>-9.51565566008518</v>
      </c>
      <c r="N32" s="60">
        <f>VLOOKUP($A32,'Occupancy Raw Data'!$B$8:$BE$45,'Occupancy Raw Data'!AU$3,FALSE)</f>
        <v>-4.4305094899685302E-2</v>
      </c>
      <c r="O32" s="60">
        <f>VLOOKUP($A32,'Occupancy Raw Data'!$B$8:$BE$45,'Occupancy Raw Data'!AV$3,FALSE)</f>
        <v>3.0167469978732702</v>
      </c>
      <c r="P32" s="60">
        <f>VLOOKUP($A32,'Occupancy Raw Data'!$B$8:$BE$45,'Occupancy Raw Data'!AW$3,FALSE)</f>
        <v>2.0059097418745999</v>
      </c>
      <c r="Q32" s="60">
        <f>VLOOKUP($A32,'Occupancy Raw Data'!$B$8:$BE$45,'Occupancy Raw Data'!AX$3,FALSE)</f>
        <v>-4.9918871327073404</v>
      </c>
      <c r="R32" s="61">
        <f>VLOOKUP($A32,'Occupancy Raw Data'!$B$8:$BE$45,'Occupancy Raw Data'!AY$3,FALSE)</f>
        <v>-1.7619664525685701</v>
      </c>
      <c r="S32" s="60">
        <f>VLOOKUP($A32,'Occupancy Raw Data'!$B$8:$BE$45,'Occupancy Raw Data'!BA$3,FALSE)</f>
        <v>-10.673081018337101</v>
      </c>
      <c r="T32" s="60">
        <f>VLOOKUP($A32,'Occupancy Raw Data'!$B$8:$BE$45,'Occupancy Raw Data'!BB$3,FALSE)</f>
        <v>-10.6968941516536</v>
      </c>
      <c r="U32" s="61">
        <f>VLOOKUP($A32,'Occupancy Raw Data'!$B$8:$BE$45,'Occupancy Raw Data'!BC$3,FALSE)</f>
        <v>-10.6854805130899</v>
      </c>
      <c r="V32" s="62">
        <f>VLOOKUP($A32,'Occupancy Raw Data'!$B$8:$BE$45,'Occupancy Raw Data'!BE$3,FALSE)</f>
        <v>-4.7820432955934802</v>
      </c>
      <c r="X32" s="64">
        <f>VLOOKUP($A32,'ADR Raw Data'!$B$6:$BE$43,'ADR Raw Data'!AG$1,FALSE)</f>
        <v>95.136506892158707</v>
      </c>
      <c r="Y32" s="65">
        <f>VLOOKUP($A32,'ADR Raw Data'!$B$6:$BE$43,'ADR Raw Data'!AH$1,FALSE)</f>
        <v>99.634442750568795</v>
      </c>
      <c r="Z32" s="65">
        <f>VLOOKUP($A32,'ADR Raw Data'!$B$6:$BE$43,'ADR Raw Data'!AI$1,FALSE)</f>
        <v>104.620048275519</v>
      </c>
      <c r="AA32" s="65">
        <f>VLOOKUP($A32,'ADR Raw Data'!$B$6:$BE$43,'ADR Raw Data'!AJ$1,FALSE)</f>
        <v>104.13946208302301</v>
      </c>
      <c r="AB32" s="65">
        <f>VLOOKUP($A32,'ADR Raw Data'!$B$6:$BE$43,'ADR Raw Data'!AK$1,FALSE)</f>
        <v>100.794565101668</v>
      </c>
      <c r="AC32" s="66">
        <f>VLOOKUP($A32,'ADR Raw Data'!$B$6:$BE$43,'ADR Raw Data'!AL$1,FALSE)</f>
        <v>101.17094471135999</v>
      </c>
      <c r="AD32" s="65">
        <f>VLOOKUP($A32,'ADR Raw Data'!$B$6:$BE$43,'ADR Raw Data'!AN$1,FALSE)</f>
        <v>112.644409747129</v>
      </c>
      <c r="AE32" s="65">
        <f>VLOOKUP($A32,'ADR Raw Data'!$B$6:$BE$43,'ADR Raw Data'!AO$1,FALSE)</f>
        <v>117.66491901968899</v>
      </c>
      <c r="AF32" s="66">
        <f>VLOOKUP($A32,'ADR Raw Data'!$B$6:$BE$43,'ADR Raw Data'!AP$1,FALSE)</f>
        <v>115.258254061722</v>
      </c>
      <c r="AG32" s="67">
        <f>VLOOKUP($A32,'ADR Raw Data'!$B$6:$BE$43,'ADR Raw Data'!AR$1,FALSE)</f>
        <v>105.643063605574</v>
      </c>
      <c r="AI32" s="59">
        <f>VLOOKUP($A32,'ADR Raw Data'!$B$6:$BE$43,'ADR Raw Data'!AT$1,FALSE)</f>
        <v>4.8653260255644097</v>
      </c>
      <c r="AJ32" s="60">
        <f>VLOOKUP($A32,'ADR Raw Data'!$B$6:$BE$43,'ADR Raw Data'!AU$1,FALSE)</f>
        <v>9.9802248427286706</v>
      </c>
      <c r="AK32" s="60">
        <f>VLOOKUP($A32,'ADR Raw Data'!$B$6:$BE$43,'ADR Raw Data'!AV$1,FALSE)</f>
        <v>12.475369614742499</v>
      </c>
      <c r="AL32" s="60">
        <f>VLOOKUP($A32,'ADR Raw Data'!$B$6:$BE$43,'ADR Raw Data'!AW$1,FALSE)</f>
        <v>12.360988702752101</v>
      </c>
      <c r="AM32" s="60">
        <f>VLOOKUP($A32,'ADR Raw Data'!$B$6:$BE$43,'ADR Raw Data'!AX$1,FALSE)</f>
        <v>8.0424094589561292</v>
      </c>
      <c r="AN32" s="61">
        <f>VLOOKUP($A32,'ADR Raw Data'!$B$6:$BE$43,'ADR Raw Data'!AY$1,FALSE)</f>
        <v>9.8212627385605291</v>
      </c>
      <c r="AO32" s="60">
        <f>VLOOKUP($A32,'ADR Raw Data'!$B$6:$BE$43,'ADR Raw Data'!BA$1,FALSE)</f>
        <v>4.0686457252292403</v>
      </c>
      <c r="AP32" s="60">
        <f>VLOOKUP($A32,'ADR Raw Data'!$B$6:$BE$43,'ADR Raw Data'!BB$1,FALSE)</f>
        <v>3.3947551611036202</v>
      </c>
      <c r="AQ32" s="61">
        <f>VLOOKUP($A32,'ADR Raw Data'!$B$6:$BE$43,'ADR Raw Data'!BC$1,FALSE)</f>
        <v>3.7090346641696601</v>
      </c>
      <c r="AR32" s="62">
        <f>VLOOKUP($A32,'ADR Raw Data'!$B$6:$BE$43,'ADR Raw Data'!BE$1,FALSE)</f>
        <v>7.1887172330142404</v>
      </c>
      <c r="AT32" s="64">
        <f>VLOOKUP($A32,'RevPAR Raw Data'!$B$6:$BE$43,'RevPAR Raw Data'!AG$1,FALSE)</f>
        <v>50.414555842972199</v>
      </c>
      <c r="AU32" s="65">
        <f>VLOOKUP($A32,'RevPAR Raw Data'!$B$6:$BE$43,'RevPAR Raw Data'!AH$1,FALSE)</f>
        <v>60.108460680048601</v>
      </c>
      <c r="AV32" s="65">
        <f>VLOOKUP($A32,'RevPAR Raw Data'!$B$6:$BE$43,'RevPAR Raw Data'!AI$1,FALSE)</f>
        <v>70.991334796795499</v>
      </c>
      <c r="AW32" s="65">
        <f>VLOOKUP($A32,'RevPAR Raw Data'!$B$6:$BE$43,'RevPAR Raw Data'!AJ$1,FALSE)</f>
        <v>70.989798261622894</v>
      </c>
      <c r="AX32" s="65">
        <f>VLOOKUP($A32,'RevPAR Raw Data'!$B$6:$BE$43,'RevPAR Raw Data'!AK$1,FALSE)</f>
        <v>64.084775307169494</v>
      </c>
      <c r="AY32" s="66">
        <f>VLOOKUP($A32,'RevPAR Raw Data'!$B$6:$BE$43,'RevPAR Raw Data'!AL$1,FALSE)</f>
        <v>63.317784977721701</v>
      </c>
      <c r="AZ32" s="65">
        <f>VLOOKUP($A32,'RevPAR Raw Data'!$B$6:$BE$43,'RevPAR Raw Data'!AN$1,FALSE)</f>
        <v>78.591009491876306</v>
      </c>
      <c r="BA32" s="65">
        <f>VLOOKUP($A32,'RevPAR Raw Data'!$B$6:$BE$43,'RevPAR Raw Data'!AO$1,FALSE)</f>
        <v>89.160871734776507</v>
      </c>
      <c r="BB32" s="66">
        <f>VLOOKUP($A32,'RevPAR Raw Data'!$B$6:$BE$43,'RevPAR Raw Data'!AP$1,FALSE)</f>
        <v>83.875940613326406</v>
      </c>
      <c r="BC32" s="67">
        <f>VLOOKUP($A32,'RevPAR Raw Data'!$B$6:$BE$43,'RevPAR Raw Data'!AR$1,FALSE)</f>
        <v>69.191543730751604</v>
      </c>
      <c r="BE32" s="59">
        <f>VLOOKUP($A32,'RevPAR Raw Data'!$B$6:$BE$43,'RevPAR Raw Data'!AT$1,FALSE)</f>
        <v>-5.1132973058539797</v>
      </c>
      <c r="BF32" s="60">
        <f>VLOOKUP($A32,'RevPAR Raw Data'!$B$6:$BE$43,'RevPAR Raw Data'!AU$1,FALSE)</f>
        <v>9.9314979997412092</v>
      </c>
      <c r="BG32" s="60">
        <f>VLOOKUP($A32,'RevPAR Raw Data'!$B$6:$BE$43,'RevPAR Raw Data'!AV$1,FALSE)</f>
        <v>15.8684669509421</v>
      </c>
      <c r="BH32" s="60">
        <f>VLOOKUP($A32,'RevPAR Raw Data'!$B$6:$BE$43,'RevPAR Raw Data'!AW$1,FALSE)</f>
        <v>14.614848721207199</v>
      </c>
      <c r="BI32" s="60">
        <f>VLOOKUP($A32,'RevPAR Raw Data'!$B$6:$BE$43,'RevPAR Raw Data'!AX$1,FALSE)</f>
        <v>2.6490543233075199</v>
      </c>
      <c r="BJ32" s="61">
        <f>VLOOKUP($A32,'RevPAR Raw Data'!$B$6:$BE$43,'RevPAR Raw Data'!AY$1,FALSE)</f>
        <v>7.8862489313198996</v>
      </c>
      <c r="BK32" s="60">
        <f>VLOOKUP($A32,'RevPAR Raw Data'!$B$6:$BE$43,'RevPAR Raw Data'!BA$1,FALSE)</f>
        <v>-7.0386851477107202</v>
      </c>
      <c r="BL32" s="60">
        <f>VLOOKUP($A32,'RevPAR Raw Data'!$B$6:$BE$43,'RevPAR Raw Data'!BB$1,FALSE)</f>
        <v>-7.6652723568410996</v>
      </c>
      <c r="BM32" s="61">
        <f>VLOOKUP($A32,'RevPAR Raw Data'!$B$6:$BE$43,'RevPAR Raw Data'!BC$1,FALSE)</f>
        <v>-7.3727740251839</v>
      </c>
      <c r="BN32" s="62">
        <f>VLOOKUP($A32,'RevPAR Raw Data'!$B$6:$BE$43,'RevPAR Raw Data'!BE$1,FALSE)</f>
        <v>2.0629063669402199</v>
      </c>
    </row>
    <row r="33" spans="1:66" x14ac:dyDescent="0.35">
      <c r="A33" s="78" t="s">
        <v>46</v>
      </c>
      <c r="B33" s="59">
        <f>VLOOKUP($A33,'Occupancy Raw Data'!$B$8:$BE$45,'Occupancy Raw Data'!AG$3,FALSE)</f>
        <v>65.121465173657199</v>
      </c>
      <c r="C33" s="60">
        <f>VLOOKUP($A33,'Occupancy Raw Data'!$B$8:$BE$45,'Occupancy Raw Data'!AH$3,FALSE)</f>
        <v>71.275384323400999</v>
      </c>
      <c r="D33" s="60">
        <f>VLOOKUP($A33,'Occupancy Raw Data'!$B$8:$BE$45,'Occupancy Raw Data'!AI$3,FALSE)</f>
        <v>74.829189599544506</v>
      </c>
      <c r="E33" s="60">
        <f>VLOOKUP($A33,'Occupancy Raw Data'!$B$8:$BE$45,'Occupancy Raw Data'!AJ$3,FALSE)</f>
        <v>75.199278800531403</v>
      </c>
      <c r="F33" s="60">
        <f>VLOOKUP($A33,'Occupancy Raw Data'!$B$8:$BE$45,'Occupancy Raw Data'!AK$3,FALSE)</f>
        <v>71.280129056747001</v>
      </c>
      <c r="G33" s="61">
        <f>VLOOKUP($A33,'Occupancy Raw Data'!$B$8:$BE$45,'Occupancy Raw Data'!AL$3,FALSE)</f>
        <v>71.541089390776193</v>
      </c>
      <c r="H33" s="60">
        <f>VLOOKUP($A33,'Occupancy Raw Data'!$B$8:$BE$45,'Occupancy Raw Data'!AN$3,FALSE)</f>
        <v>72.936040994496096</v>
      </c>
      <c r="I33" s="60">
        <f>VLOOKUP($A33,'Occupancy Raw Data'!$B$8:$BE$45,'Occupancy Raw Data'!AO$3,FALSE)</f>
        <v>75.289428734105101</v>
      </c>
      <c r="J33" s="61">
        <f>VLOOKUP($A33,'Occupancy Raw Data'!$B$8:$BE$45,'Occupancy Raw Data'!AP$3,FALSE)</f>
        <v>74.112734864300606</v>
      </c>
      <c r="K33" s="62">
        <f>VLOOKUP($A33,'Occupancy Raw Data'!$B$8:$BE$45,'Occupancy Raw Data'!AR$3,FALSE)</f>
        <v>72.275845240354599</v>
      </c>
      <c r="M33" s="59">
        <f>VLOOKUP($A33,'Occupancy Raw Data'!$B$8:$BE$45,'Occupancy Raw Data'!AT$3,FALSE)</f>
        <v>-12.7702846457218</v>
      </c>
      <c r="N33" s="60">
        <f>VLOOKUP($A33,'Occupancy Raw Data'!$B$8:$BE$45,'Occupancy Raw Data'!AU$3,FALSE)</f>
        <v>-10.359339496018301</v>
      </c>
      <c r="O33" s="60">
        <f>VLOOKUP($A33,'Occupancy Raw Data'!$B$8:$BE$45,'Occupancy Raw Data'!AV$3,FALSE)</f>
        <v>-9.7649296857363996</v>
      </c>
      <c r="P33" s="60">
        <f>VLOOKUP($A33,'Occupancy Raw Data'!$B$8:$BE$45,'Occupancy Raw Data'!AW$3,FALSE)</f>
        <v>-9.96727425300414</v>
      </c>
      <c r="Q33" s="60">
        <f>VLOOKUP($A33,'Occupancy Raw Data'!$B$8:$BE$45,'Occupancy Raw Data'!AX$3,FALSE)</f>
        <v>-12.5906666853113</v>
      </c>
      <c r="R33" s="61">
        <f>VLOOKUP($A33,'Occupancy Raw Data'!$B$8:$BE$45,'Occupancy Raw Data'!AY$3,FALSE)</f>
        <v>-11.055342618342101</v>
      </c>
      <c r="S33" s="60">
        <f>VLOOKUP($A33,'Occupancy Raw Data'!$B$8:$BE$45,'Occupancy Raw Data'!BA$3,FALSE)</f>
        <v>-11.493150300914399</v>
      </c>
      <c r="T33" s="60">
        <f>VLOOKUP($A33,'Occupancy Raw Data'!$B$8:$BE$45,'Occupancy Raw Data'!BB$3,FALSE)</f>
        <v>-10.3753247309767</v>
      </c>
      <c r="U33" s="61">
        <f>VLOOKUP($A33,'Occupancy Raw Data'!$B$8:$BE$45,'Occupancy Raw Data'!BC$3,FALSE)</f>
        <v>-10.928870413226599</v>
      </c>
      <c r="V33" s="62">
        <f>VLOOKUP($A33,'Occupancy Raw Data'!$B$8:$BE$45,'Occupancy Raw Data'!BE$3,FALSE)</f>
        <v>-11.0183265476473</v>
      </c>
      <c r="X33" s="64">
        <f>VLOOKUP($A33,'ADR Raw Data'!$B$6:$BE$43,'ADR Raw Data'!AG$1,FALSE)</f>
        <v>82.340823402550001</v>
      </c>
      <c r="Y33" s="65">
        <f>VLOOKUP($A33,'ADR Raw Data'!$B$6:$BE$43,'ADR Raw Data'!AH$1,FALSE)</f>
        <v>84.704596272134197</v>
      </c>
      <c r="Z33" s="65">
        <f>VLOOKUP($A33,'ADR Raw Data'!$B$6:$BE$43,'ADR Raw Data'!AI$1,FALSE)</f>
        <v>88.168348196056002</v>
      </c>
      <c r="AA33" s="65">
        <f>VLOOKUP($A33,'ADR Raw Data'!$B$6:$BE$43,'ADR Raw Data'!AJ$1,FALSE)</f>
        <v>87.348698510947003</v>
      </c>
      <c r="AB33" s="65">
        <f>VLOOKUP($A33,'ADR Raw Data'!$B$6:$BE$43,'ADR Raw Data'!AK$1,FALSE)</f>
        <v>84.741961831857793</v>
      </c>
      <c r="AC33" s="66">
        <f>VLOOKUP($A33,'ADR Raw Data'!$B$6:$BE$43,'ADR Raw Data'!AL$1,FALSE)</f>
        <v>85.562160513330596</v>
      </c>
      <c r="AD33" s="65">
        <f>VLOOKUP($A33,'ADR Raw Data'!$B$6:$BE$43,'ADR Raw Data'!AN$1,FALSE)</f>
        <v>87.8637520686963</v>
      </c>
      <c r="AE33" s="65">
        <f>VLOOKUP($A33,'ADR Raw Data'!$B$6:$BE$43,'ADR Raw Data'!AO$1,FALSE)</f>
        <v>89.587624861356105</v>
      </c>
      <c r="AF33" s="66">
        <f>VLOOKUP($A33,'ADR Raw Data'!$B$6:$BE$43,'ADR Raw Data'!AP$1,FALSE)</f>
        <v>88.739373498719502</v>
      </c>
      <c r="AG33" s="67">
        <f>VLOOKUP($A33,'ADR Raw Data'!$B$6:$BE$43,'ADR Raw Data'!AR$1,FALSE)</f>
        <v>86.493006744818501</v>
      </c>
      <c r="AI33" s="59">
        <f>VLOOKUP($A33,'ADR Raw Data'!$B$6:$BE$43,'ADR Raw Data'!AT$1,FALSE)</f>
        <v>-0.34815754373226498</v>
      </c>
      <c r="AJ33" s="60">
        <f>VLOOKUP($A33,'ADR Raw Data'!$B$6:$BE$43,'ADR Raw Data'!AU$1,FALSE)</f>
        <v>-3.0017169677085901E-2</v>
      </c>
      <c r="AK33" s="60">
        <f>VLOOKUP($A33,'ADR Raw Data'!$B$6:$BE$43,'ADR Raw Data'!AV$1,FALSE)</f>
        <v>4.0216154500686399</v>
      </c>
      <c r="AL33" s="60">
        <f>VLOOKUP($A33,'ADR Raw Data'!$B$6:$BE$43,'ADR Raw Data'!AW$1,FALSE)</f>
        <v>2.14401831761753</v>
      </c>
      <c r="AM33" s="60">
        <f>VLOOKUP($A33,'ADR Raw Data'!$B$6:$BE$43,'ADR Raw Data'!AX$1,FALSE)</f>
        <v>-1.1831448558698401</v>
      </c>
      <c r="AN33" s="61">
        <f>VLOOKUP($A33,'ADR Raw Data'!$B$6:$BE$43,'ADR Raw Data'!AY$1,FALSE)</f>
        <v>0.99732321600243801</v>
      </c>
      <c r="AO33" s="60">
        <f>VLOOKUP($A33,'ADR Raw Data'!$B$6:$BE$43,'ADR Raw Data'!BA$1,FALSE)</f>
        <v>-0.36535705681848302</v>
      </c>
      <c r="AP33" s="60">
        <f>VLOOKUP($A33,'ADR Raw Data'!$B$6:$BE$43,'ADR Raw Data'!BB$1,FALSE)</f>
        <v>-0.40861963385306899</v>
      </c>
      <c r="AQ33" s="61">
        <f>VLOOKUP($A33,'ADR Raw Data'!$B$6:$BE$43,'ADR Raw Data'!BC$1,FALSE)</f>
        <v>-0.38133977271637598</v>
      </c>
      <c r="AR33" s="62">
        <f>VLOOKUP($A33,'ADR Raw Data'!$B$6:$BE$43,'ADR Raw Data'!BE$1,FALSE)</f>
        <v>0.58042460365014603</v>
      </c>
      <c r="AT33" s="64">
        <f>VLOOKUP($A33,'RevPAR Raw Data'!$B$6:$BE$43,'RevPAR Raw Data'!AG$1,FALSE)</f>
        <v>53.6215506357942</v>
      </c>
      <c r="AU33" s="65">
        <f>VLOOKUP($A33,'RevPAR Raw Data'!$B$6:$BE$43,'RevPAR Raw Data'!AH$1,FALSE)</f>
        <v>60.373526532548802</v>
      </c>
      <c r="AV33" s="65">
        <f>VLOOKUP($A33,'RevPAR Raw Data'!$B$6:$BE$43,'RevPAR Raw Data'!AI$1,FALSE)</f>
        <v>65.9756604384133</v>
      </c>
      <c r="AW33" s="65">
        <f>VLOOKUP($A33,'RevPAR Raw Data'!$B$6:$BE$43,'RevPAR Raw Data'!AJ$1,FALSE)</f>
        <v>65.685591321882697</v>
      </c>
      <c r="AX33" s="65">
        <f>VLOOKUP($A33,'RevPAR Raw Data'!$B$6:$BE$43,'RevPAR Raw Data'!AK$1,FALSE)</f>
        <v>60.404179758967501</v>
      </c>
      <c r="AY33" s="66">
        <f>VLOOKUP($A33,'RevPAR Raw Data'!$B$6:$BE$43,'RevPAR Raw Data'!AL$1,FALSE)</f>
        <v>61.212101737521301</v>
      </c>
      <c r="AZ33" s="65">
        <f>VLOOKUP($A33,'RevPAR Raw Data'!$B$6:$BE$43,'RevPAR Raw Data'!AN$1,FALSE)</f>
        <v>64.084342228126701</v>
      </c>
      <c r="BA33" s="65">
        <f>VLOOKUP($A33,'RevPAR Raw Data'!$B$6:$BE$43,'RevPAR Raw Data'!AO$1,FALSE)</f>
        <v>67.450010974568201</v>
      </c>
      <c r="BB33" s="66">
        <f>VLOOKUP($A33,'RevPAR Raw Data'!$B$6:$BE$43,'RevPAR Raw Data'!AP$1,FALSE)</f>
        <v>65.767176601347501</v>
      </c>
      <c r="BC33" s="67">
        <f>VLOOKUP($A33,'RevPAR Raw Data'!$B$6:$BE$43,'RevPAR Raw Data'!AR$1,FALSE)</f>
        <v>62.513551698614499</v>
      </c>
      <c r="BE33" s="59">
        <f>VLOOKUP($A33,'RevPAR Raw Data'!$B$6:$BE$43,'RevPAR Raw Data'!AT$1,FALSE)</f>
        <v>-13.0739814801039</v>
      </c>
      <c r="BF33" s="60">
        <f>VLOOKUP($A33,'RevPAR Raw Data'!$B$6:$BE$43,'RevPAR Raw Data'!AU$1,FALSE)</f>
        <v>-10.386247085181401</v>
      </c>
      <c r="BG33" s="60">
        <f>VLOOKUP($A33,'RevPAR Raw Data'!$B$6:$BE$43,'RevPAR Raw Data'!AV$1,FALSE)</f>
        <v>-6.1360221565976802</v>
      </c>
      <c r="BH33" s="60">
        <f>VLOOKUP($A33,'RevPAR Raw Data'!$B$6:$BE$43,'RevPAR Raw Data'!AW$1,FALSE)</f>
        <v>-8.0369561211381892</v>
      </c>
      <c r="BI33" s="60">
        <f>VLOOKUP($A33,'RevPAR Raw Data'!$B$6:$BE$43,'RevPAR Raw Data'!AX$1,FALSE)</f>
        <v>-13.6248457159742</v>
      </c>
      <c r="BJ33" s="61">
        <f>VLOOKUP($A33,'RevPAR Raw Data'!$B$6:$BE$43,'RevPAR Raw Data'!AY$1,FALSE)</f>
        <v>-10.168276900881001</v>
      </c>
      <c r="BK33" s="60">
        <f>VLOOKUP($A33,'RevPAR Raw Data'!$B$6:$BE$43,'RevPAR Raw Data'!BA$1,FALSE)</f>
        <v>-11.8165163220577</v>
      </c>
      <c r="BL33" s="60">
        <f>VLOOKUP($A33,'RevPAR Raw Data'!$B$6:$BE$43,'RevPAR Raw Data'!BB$1,FALSE)</f>
        <v>-10.741548750903</v>
      </c>
      <c r="BM33" s="61">
        <f>VLOOKUP($A33,'RevPAR Raw Data'!$B$6:$BE$43,'RevPAR Raw Data'!BC$1,FALSE)</f>
        <v>-11.268534056348701</v>
      </c>
      <c r="BN33" s="62">
        <f>VLOOKUP($A33,'RevPAR Raw Data'!$B$6:$BE$43,'RevPAR Raw Data'!BE$1,FALSE)</f>
        <v>-10.501855022190201</v>
      </c>
    </row>
    <row r="34" spans="1:66" x14ac:dyDescent="0.35">
      <c r="A34" s="78" t="s">
        <v>95</v>
      </c>
      <c r="B34" s="59">
        <f>VLOOKUP($A34,'Occupancy Raw Data'!$B$8:$BE$45,'Occupancy Raw Data'!AG$3,FALSE)</f>
        <v>46.678825110385802</v>
      </c>
      <c r="C34" s="60">
        <f>VLOOKUP($A34,'Occupancy Raw Data'!$B$8:$BE$45,'Occupancy Raw Data'!AH$3,FALSE)</f>
        <v>56.450374352082903</v>
      </c>
      <c r="D34" s="60">
        <f>VLOOKUP($A34,'Occupancy Raw Data'!$B$8:$BE$45,'Occupancy Raw Data'!AI$3,FALSE)</f>
        <v>68.021693223267405</v>
      </c>
      <c r="E34" s="60">
        <f>VLOOKUP($A34,'Occupancy Raw Data'!$B$8:$BE$45,'Occupancy Raw Data'!AJ$3,FALSE)</f>
        <v>67.153004415434793</v>
      </c>
      <c r="F34" s="60">
        <f>VLOOKUP($A34,'Occupancy Raw Data'!$B$8:$BE$45,'Occupancy Raw Data'!AK$3,FALSE)</f>
        <v>60.784219619888603</v>
      </c>
      <c r="G34" s="61">
        <f>VLOOKUP($A34,'Occupancy Raw Data'!$B$8:$BE$45,'Occupancy Raw Data'!AL$3,FALSE)</f>
        <v>59.817623344211903</v>
      </c>
      <c r="H34" s="60">
        <f>VLOOKUP($A34,'Occupancy Raw Data'!$B$8:$BE$45,'Occupancy Raw Data'!AN$3,FALSE)</f>
        <v>67.560952198118599</v>
      </c>
      <c r="I34" s="60">
        <f>VLOOKUP($A34,'Occupancy Raw Data'!$B$8:$BE$45,'Occupancy Raw Data'!AO$3,FALSE)</f>
        <v>74.808024572854606</v>
      </c>
      <c r="J34" s="61">
        <f>VLOOKUP($A34,'Occupancy Raw Data'!$B$8:$BE$45,'Occupancy Raw Data'!AP$3,FALSE)</f>
        <v>71.184488385486603</v>
      </c>
      <c r="K34" s="62">
        <f>VLOOKUP($A34,'Occupancy Raw Data'!$B$8:$BE$45,'Occupancy Raw Data'!AR$3,FALSE)</f>
        <v>63.065299070290401</v>
      </c>
      <c r="M34" s="59">
        <f>VLOOKUP($A34,'Occupancy Raw Data'!$B$8:$BE$45,'Occupancy Raw Data'!AT$3,FALSE)</f>
        <v>-6.9951087069470201</v>
      </c>
      <c r="N34" s="60">
        <f>VLOOKUP($A34,'Occupancy Raw Data'!$B$8:$BE$45,'Occupancy Raw Data'!AU$3,FALSE)</f>
        <v>14.5077222383278</v>
      </c>
      <c r="O34" s="60">
        <f>VLOOKUP($A34,'Occupancy Raw Data'!$B$8:$BE$45,'Occupancy Raw Data'!AV$3,FALSE)</f>
        <v>19.201857217111701</v>
      </c>
      <c r="P34" s="60">
        <f>VLOOKUP($A34,'Occupancy Raw Data'!$B$8:$BE$45,'Occupancy Raw Data'!AW$3,FALSE)</f>
        <v>17.406429801919</v>
      </c>
      <c r="Q34" s="60">
        <f>VLOOKUP($A34,'Occupancy Raw Data'!$B$8:$BE$45,'Occupancy Raw Data'!AX$3,FALSE)</f>
        <v>1.5493671463518</v>
      </c>
      <c r="R34" s="61">
        <f>VLOOKUP($A34,'Occupancy Raw Data'!$B$8:$BE$45,'Occupancy Raw Data'!AY$3,FALSE)</f>
        <v>9.3133923284165601</v>
      </c>
      <c r="S34" s="60">
        <f>VLOOKUP($A34,'Occupancy Raw Data'!$B$8:$BE$45,'Occupancy Raw Data'!BA$3,FALSE)</f>
        <v>-8.2364863312049401</v>
      </c>
      <c r="T34" s="60">
        <f>VLOOKUP($A34,'Occupancy Raw Data'!$B$8:$BE$45,'Occupancy Raw Data'!BB$3,FALSE)</f>
        <v>-10.3035157585895</v>
      </c>
      <c r="U34" s="61">
        <f>VLOOKUP($A34,'Occupancy Raw Data'!$B$8:$BE$45,'Occupancy Raw Data'!BC$3,FALSE)</f>
        <v>-9.3343460732678292</v>
      </c>
      <c r="V34" s="62">
        <f>VLOOKUP($A34,'Occupancy Raw Data'!$B$8:$BE$45,'Occupancy Raw Data'!BE$3,FALSE)</f>
        <v>2.5136577077140601</v>
      </c>
      <c r="X34" s="64">
        <f>VLOOKUP($A34,'ADR Raw Data'!$B$6:$BE$43,'ADR Raw Data'!AG$1,FALSE)</f>
        <v>125.07666769483799</v>
      </c>
      <c r="Y34" s="65">
        <f>VLOOKUP($A34,'ADR Raw Data'!$B$6:$BE$43,'ADR Raw Data'!AH$1,FALSE)</f>
        <v>133.070553477299</v>
      </c>
      <c r="Z34" s="65">
        <f>VLOOKUP($A34,'ADR Raw Data'!$B$6:$BE$43,'ADR Raw Data'!AI$1,FALSE)</f>
        <v>139.59276511677101</v>
      </c>
      <c r="AA34" s="65">
        <f>VLOOKUP($A34,'ADR Raw Data'!$B$6:$BE$43,'ADR Raw Data'!AJ$1,FALSE)</f>
        <v>138.84495711835299</v>
      </c>
      <c r="AB34" s="65">
        <f>VLOOKUP($A34,'ADR Raw Data'!$B$6:$BE$43,'ADR Raw Data'!AK$1,FALSE)</f>
        <v>135.66684484800601</v>
      </c>
      <c r="AC34" s="66">
        <f>VLOOKUP($A34,'ADR Raw Data'!$B$6:$BE$43,'ADR Raw Data'!AL$1,FALSE)</f>
        <v>135.130444012965</v>
      </c>
      <c r="AD34" s="65">
        <f>VLOOKUP($A34,'ADR Raw Data'!$B$6:$BE$43,'ADR Raw Data'!AN$1,FALSE)</f>
        <v>152.49385806634899</v>
      </c>
      <c r="AE34" s="65">
        <f>VLOOKUP($A34,'ADR Raw Data'!$B$6:$BE$43,'ADR Raw Data'!AO$1,FALSE)</f>
        <v>159.30005966510501</v>
      </c>
      <c r="AF34" s="66">
        <f>VLOOKUP($A34,'ADR Raw Data'!$B$6:$BE$43,'ADR Raw Data'!AP$1,FALSE)</f>
        <v>156.07018844390501</v>
      </c>
      <c r="AG34" s="67">
        <f>VLOOKUP($A34,'ADR Raw Data'!$B$6:$BE$43,'ADR Raw Data'!AR$1,FALSE)</f>
        <v>141.88346720010401</v>
      </c>
      <c r="AI34" s="59">
        <f>VLOOKUP($A34,'ADR Raw Data'!$B$6:$BE$43,'ADR Raw Data'!AT$1,FALSE)</f>
        <v>8.2632544028908104</v>
      </c>
      <c r="AJ34" s="60">
        <f>VLOOKUP($A34,'ADR Raw Data'!$B$6:$BE$43,'ADR Raw Data'!AU$1,FALSE)</f>
        <v>17.877911360088099</v>
      </c>
      <c r="AK34" s="60">
        <f>VLOOKUP($A34,'ADR Raw Data'!$B$6:$BE$43,'ADR Raw Data'!AV$1,FALSE)</f>
        <v>19.5454985168479</v>
      </c>
      <c r="AL34" s="60">
        <f>VLOOKUP($A34,'ADR Raw Data'!$B$6:$BE$43,'ADR Raw Data'!AW$1,FALSE)</f>
        <v>20.712292743368</v>
      </c>
      <c r="AM34" s="60">
        <f>VLOOKUP($A34,'ADR Raw Data'!$B$6:$BE$43,'ADR Raw Data'!AX$1,FALSE)</f>
        <v>15.7528626384108</v>
      </c>
      <c r="AN34" s="61">
        <f>VLOOKUP($A34,'ADR Raw Data'!$B$6:$BE$43,'ADR Raw Data'!AY$1,FALSE)</f>
        <v>16.922694359091601</v>
      </c>
      <c r="AO34" s="60">
        <f>VLOOKUP($A34,'ADR Raw Data'!$B$6:$BE$43,'ADR Raw Data'!BA$1,FALSE)</f>
        <v>8.24750028355027</v>
      </c>
      <c r="AP34" s="60">
        <f>VLOOKUP($A34,'ADR Raw Data'!$B$6:$BE$43,'ADR Raw Data'!BB$1,FALSE)</f>
        <v>7.4659974949391099</v>
      </c>
      <c r="AQ34" s="61">
        <f>VLOOKUP($A34,'ADR Raw Data'!$B$6:$BE$43,'ADR Raw Data'!BC$1,FALSE)</f>
        <v>7.7958411710573703</v>
      </c>
      <c r="AR34" s="62">
        <f>VLOOKUP($A34,'ADR Raw Data'!$B$6:$BE$43,'ADR Raw Data'!BE$1,FALSE)</f>
        <v>12.4062010063705</v>
      </c>
      <c r="AT34" s="64">
        <f>VLOOKUP($A34,'RevPAR Raw Data'!$B$6:$BE$43,'RevPAR Raw Data'!AG$1,FALSE)</f>
        <v>58.384318967172199</v>
      </c>
      <c r="AU34" s="65">
        <f>VLOOKUP($A34,'RevPAR Raw Data'!$B$6:$BE$43,'RevPAR Raw Data'!AH$1,FALSE)</f>
        <v>75.118825590324406</v>
      </c>
      <c r="AV34" s="65">
        <f>VLOOKUP($A34,'RevPAR Raw Data'!$B$6:$BE$43,'RevPAR Raw Data'!AI$1,FALSE)</f>
        <v>94.953362449606402</v>
      </c>
      <c r="AW34" s="65">
        <f>VLOOKUP($A34,'RevPAR Raw Data'!$B$6:$BE$43,'RevPAR Raw Data'!AJ$1,FALSE)</f>
        <v>93.238560184296404</v>
      </c>
      <c r="AX34" s="65">
        <f>VLOOKUP($A34,'RevPAR Raw Data'!$B$6:$BE$43,'RevPAR Raw Data'!AK$1,FALSE)</f>
        <v>82.464032923785695</v>
      </c>
      <c r="AY34" s="66">
        <f>VLOOKUP($A34,'RevPAR Raw Data'!$B$6:$BE$43,'RevPAR Raw Data'!AL$1,FALSE)</f>
        <v>80.831820023036997</v>
      </c>
      <c r="AZ34" s="65">
        <f>VLOOKUP($A34,'RevPAR Raw Data'!$B$6:$BE$43,'RevPAR Raw Data'!AN$1,FALSE)</f>
        <v>103.026302553273</v>
      </c>
      <c r="BA34" s="65">
        <f>VLOOKUP($A34,'RevPAR Raw Data'!$B$6:$BE$43,'RevPAR Raw Data'!AO$1,FALSE)</f>
        <v>119.169227778844</v>
      </c>
      <c r="BB34" s="66">
        <f>VLOOKUP($A34,'RevPAR Raw Data'!$B$6:$BE$43,'RevPAR Raw Data'!AP$1,FALSE)</f>
        <v>111.097765166058</v>
      </c>
      <c r="BC34" s="67">
        <f>VLOOKUP($A34,'RevPAR Raw Data'!$B$6:$BE$43,'RevPAR Raw Data'!AR$1,FALSE)</f>
        <v>89.479232921043206</v>
      </c>
      <c r="BE34" s="59">
        <f>VLOOKUP($A34,'RevPAR Raw Data'!$B$6:$BE$43,'RevPAR Raw Data'!AT$1,FALSE)</f>
        <v>0.69012206772999396</v>
      </c>
      <c r="BF34" s="60">
        <f>VLOOKUP($A34,'RevPAR Raw Data'!$B$6:$BE$43,'RevPAR Raw Data'!AU$1,FALSE)</f>
        <v>34.979311320552</v>
      </c>
      <c r="BG34" s="60">
        <f>VLOOKUP($A34,'RevPAR Raw Data'!$B$6:$BE$43,'RevPAR Raw Data'!AV$1,FALSE)</f>
        <v>42.5004544515375</v>
      </c>
      <c r="BH34" s="60">
        <f>VLOOKUP($A34,'RevPAR Raw Data'!$B$6:$BE$43,'RevPAR Raw Data'!AW$1,FALSE)</f>
        <v>41.723993242029302</v>
      </c>
      <c r="BI34" s="60">
        <f>VLOOKUP($A34,'RevPAR Raw Data'!$B$6:$BE$43,'RevPAR Raw Data'!AX$1,FALSE)</f>
        <v>17.546299463092002</v>
      </c>
      <c r="BJ34" s="61">
        <f>VLOOKUP($A34,'RevPAR Raw Data'!$B$6:$BE$43,'RevPAR Raw Data'!AY$1,FALSE)</f>
        <v>27.812163605709198</v>
      </c>
      <c r="BK34" s="60">
        <f>VLOOKUP($A34,'RevPAR Raw Data'!$B$6:$BE$43,'RevPAR Raw Data'!BA$1,FALSE)</f>
        <v>-0.66829028117538403</v>
      </c>
      <c r="BL34" s="60">
        <f>VLOOKUP($A34,'RevPAR Raw Data'!$B$6:$BE$43,'RevPAR Raw Data'!BB$1,FALSE)</f>
        <v>-3.6067784920774102</v>
      </c>
      <c r="BM34" s="61">
        <f>VLOOKUP($A34,'RevPAR Raw Data'!$B$6:$BE$43,'RevPAR Raw Data'!BC$1,FALSE)</f>
        <v>-2.26619569643925</v>
      </c>
      <c r="BN34" s="62">
        <f>VLOOKUP($A34,'RevPAR Raw Data'!$B$6:$BE$43,'RevPAR Raw Data'!BE$1,FALSE)</f>
        <v>15.2317081419157</v>
      </c>
    </row>
    <row r="35" spans="1:66" x14ac:dyDescent="0.35">
      <c r="A35" s="78" t="s">
        <v>96</v>
      </c>
      <c r="B35" s="59">
        <f>VLOOKUP($A35,'Occupancy Raw Data'!$B$8:$BE$45,'Occupancy Raw Data'!AG$3,FALSE)</f>
        <v>49.988708220415504</v>
      </c>
      <c r="C35" s="60">
        <f>VLOOKUP($A35,'Occupancy Raw Data'!$B$8:$BE$45,'Occupancy Raw Data'!AH$3,FALSE)</f>
        <v>56.317750677506702</v>
      </c>
      <c r="D35" s="60">
        <f>VLOOKUP($A35,'Occupancy Raw Data'!$B$8:$BE$45,'Occupancy Raw Data'!AI$3,FALSE)</f>
        <v>64.927732610659405</v>
      </c>
      <c r="E35" s="60">
        <f>VLOOKUP($A35,'Occupancy Raw Data'!$B$8:$BE$45,'Occupancy Raw Data'!AJ$3,FALSE)</f>
        <v>65.534665763324199</v>
      </c>
      <c r="F35" s="60">
        <f>VLOOKUP($A35,'Occupancy Raw Data'!$B$8:$BE$45,'Occupancy Raw Data'!AK$3,FALSE)</f>
        <v>61.777326106594302</v>
      </c>
      <c r="G35" s="61">
        <f>VLOOKUP($A35,'Occupancy Raw Data'!$B$8:$BE$45,'Occupancy Raw Data'!AL$3,FALSE)</f>
        <v>59.709236675699998</v>
      </c>
      <c r="H35" s="60">
        <f>VLOOKUP($A35,'Occupancy Raw Data'!$B$8:$BE$45,'Occupancy Raw Data'!AN$3,FALSE)</f>
        <v>69.116982836494998</v>
      </c>
      <c r="I35" s="60">
        <f>VLOOKUP($A35,'Occupancy Raw Data'!$B$8:$BE$45,'Occupancy Raw Data'!AO$3,FALSE)</f>
        <v>76.202574525745206</v>
      </c>
      <c r="J35" s="61">
        <f>VLOOKUP($A35,'Occupancy Raw Data'!$B$8:$BE$45,'Occupancy Raw Data'!AP$3,FALSE)</f>
        <v>72.659778681120102</v>
      </c>
      <c r="K35" s="62">
        <f>VLOOKUP($A35,'Occupancy Raw Data'!$B$8:$BE$45,'Occupancy Raw Data'!AR$3,FALSE)</f>
        <v>63.409391534391503</v>
      </c>
      <c r="M35" s="59">
        <f>VLOOKUP($A35,'Occupancy Raw Data'!$B$8:$BE$45,'Occupancy Raw Data'!AT$3,FALSE)</f>
        <v>-7.9171863196941201</v>
      </c>
      <c r="N35" s="60">
        <f>VLOOKUP($A35,'Occupancy Raw Data'!$B$8:$BE$45,'Occupancy Raw Data'!AU$3,FALSE)</f>
        <v>2.8710358310211701</v>
      </c>
      <c r="O35" s="60">
        <f>VLOOKUP($A35,'Occupancy Raw Data'!$B$8:$BE$45,'Occupancy Raw Data'!AV$3,FALSE)</f>
        <v>8.3572739362753605</v>
      </c>
      <c r="P35" s="60">
        <f>VLOOKUP($A35,'Occupancy Raw Data'!$B$8:$BE$45,'Occupancy Raw Data'!AW$3,FALSE)</f>
        <v>6.68968571974405</v>
      </c>
      <c r="Q35" s="60">
        <f>VLOOKUP($A35,'Occupancy Raw Data'!$B$8:$BE$45,'Occupancy Raw Data'!AX$3,FALSE)</f>
        <v>0.147524884263151</v>
      </c>
      <c r="R35" s="61">
        <f>VLOOKUP($A35,'Occupancy Raw Data'!$B$8:$BE$45,'Occupancy Raw Data'!AY$3,FALSE)</f>
        <v>2.2192548814901198</v>
      </c>
      <c r="S35" s="60">
        <f>VLOOKUP($A35,'Occupancy Raw Data'!$B$8:$BE$45,'Occupancy Raw Data'!BA$3,FALSE)</f>
        <v>-10.0905691090225</v>
      </c>
      <c r="T35" s="60">
        <f>VLOOKUP($A35,'Occupancy Raw Data'!$B$8:$BE$45,'Occupancy Raw Data'!BB$3,FALSE)</f>
        <v>-10.3253858915661</v>
      </c>
      <c r="U35" s="61">
        <f>VLOOKUP($A35,'Occupancy Raw Data'!$B$8:$BE$45,'Occupancy Raw Data'!BC$3,FALSE)</f>
        <v>-10.2138553236943</v>
      </c>
      <c r="V35" s="62">
        <f>VLOOKUP($A35,'Occupancy Raw Data'!$B$8:$BE$45,'Occupancy Raw Data'!BE$3,FALSE)</f>
        <v>-2.2139695361955698</v>
      </c>
      <c r="X35" s="64">
        <f>VLOOKUP($A35,'ADR Raw Data'!$B$6:$BE$43,'ADR Raw Data'!AG$1,FALSE)</f>
        <v>92.415527445222395</v>
      </c>
      <c r="Y35" s="65">
        <f>VLOOKUP($A35,'ADR Raw Data'!$B$6:$BE$43,'ADR Raw Data'!AH$1,FALSE)</f>
        <v>95.229212030075104</v>
      </c>
      <c r="Z35" s="65">
        <f>VLOOKUP($A35,'ADR Raw Data'!$B$6:$BE$43,'ADR Raw Data'!AI$1,FALSE)</f>
        <v>99.229487826086896</v>
      </c>
      <c r="AA35" s="65">
        <f>VLOOKUP($A35,'ADR Raw Data'!$B$6:$BE$43,'ADR Raw Data'!AJ$1,FALSE)</f>
        <v>99.437235408141206</v>
      </c>
      <c r="AB35" s="65">
        <f>VLOOKUP($A35,'ADR Raw Data'!$B$6:$BE$43,'ADR Raw Data'!AK$1,FALSE)</f>
        <v>95.703404313653806</v>
      </c>
      <c r="AC35" s="66">
        <f>VLOOKUP($A35,'ADR Raw Data'!$B$6:$BE$43,'ADR Raw Data'!AL$1,FALSE)</f>
        <v>96.649903836152603</v>
      </c>
      <c r="AD35" s="65">
        <f>VLOOKUP($A35,'ADR Raw Data'!$B$6:$BE$43,'ADR Raw Data'!AN$1,FALSE)</f>
        <v>109.63854353863699</v>
      </c>
      <c r="AE35" s="65">
        <f>VLOOKUP($A35,'ADR Raw Data'!$B$6:$BE$43,'ADR Raw Data'!AO$1,FALSE)</f>
        <v>114.797397199377</v>
      </c>
      <c r="AF35" s="66">
        <f>VLOOKUP($A35,'ADR Raw Data'!$B$6:$BE$43,'ADR Raw Data'!AP$1,FALSE)</f>
        <v>112.343739850033</v>
      </c>
      <c r="AG35" s="67">
        <f>VLOOKUP($A35,'ADR Raw Data'!$B$6:$BE$43,'ADR Raw Data'!AR$1,FALSE)</f>
        <v>101.787991986516</v>
      </c>
      <c r="AI35" s="59">
        <f>VLOOKUP($A35,'ADR Raw Data'!$B$6:$BE$43,'ADR Raw Data'!AT$1,FALSE)</f>
        <v>7.6506635874108202</v>
      </c>
      <c r="AJ35" s="60">
        <f>VLOOKUP($A35,'ADR Raw Data'!$B$6:$BE$43,'ADR Raw Data'!AU$1,FALSE)</f>
        <v>11.057605993677599</v>
      </c>
      <c r="AK35" s="60">
        <f>VLOOKUP($A35,'ADR Raw Data'!$B$6:$BE$43,'ADR Raw Data'!AV$1,FALSE)</f>
        <v>11.505047007037801</v>
      </c>
      <c r="AL35" s="60">
        <f>VLOOKUP($A35,'ADR Raw Data'!$B$6:$BE$43,'ADR Raw Data'!AW$1,FALSE)</f>
        <v>12.330722881942901</v>
      </c>
      <c r="AM35" s="60">
        <f>VLOOKUP($A35,'ADR Raw Data'!$B$6:$BE$43,'ADR Raw Data'!AX$1,FALSE)</f>
        <v>8.6438506836170603</v>
      </c>
      <c r="AN35" s="61">
        <f>VLOOKUP($A35,'ADR Raw Data'!$B$6:$BE$43,'ADR Raw Data'!AY$1,FALSE)</f>
        <v>10.4448884364731</v>
      </c>
      <c r="AO35" s="60">
        <f>VLOOKUP($A35,'ADR Raw Data'!$B$6:$BE$43,'ADR Raw Data'!BA$1,FALSE)</f>
        <v>4.5898934514167298</v>
      </c>
      <c r="AP35" s="60">
        <f>VLOOKUP($A35,'ADR Raw Data'!$B$6:$BE$43,'ADR Raw Data'!BB$1,FALSE)</f>
        <v>3.8366585200489398</v>
      </c>
      <c r="AQ35" s="61">
        <f>VLOOKUP($A35,'ADR Raw Data'!$B$6:$BE$43,'ADR Raw Data'!BC$1,FALSE)</f>
        <v>4.1813225801072198</v>
      </c>
      <c r="AR35" s="62">
        <f>VLOOKUP($A35,'ADR Raw Data'!$B$6:$BE$43,'ADR Raw Data'!BE$1,FALSE)</f>
        <v>7.4201421033676001</v>
      </c>
      <c r="AT35" s="64">
        <f>VLOOKUP($A35,'RevPAR Raw Data'!$B$6:$BE$43,'RevPAR Raw Data'!AG$1,FALSE)</f>
        <v>46.197328364950302</v>
      </c>
      <c r="AU35" s="65">
        <f>VLOOKUP($A35,'RevPAR Raw Data'!$B$6:$BE$43,'RevPAR Raw Data'!AH$1,FALSE)</f>
        <v>53.630950203251999</v>
      </c>
      <c r="AV35" s="65">
        <f>VLOOKUP($A35,'RevPAR Raw Data'!$B$6:$BE$43,'RevPAR Raw Data'!AI$1,FALSE)</f>
        <v>64.427456526648498</v>
      </c>
      <c r="AW35" s="65">
        <f>VLOOKUP($A35,'RevPAR Raw Data'!$B$6:$BE$43,'RevPAR Raw Data'!AJ$1,FALSE)</f>
        <v>65.165859869015307</v>
      </c>
      <c r="AX35" s="65">
        <f>VLOOKUP($A35,'RevPAR Raw Data'!$B$6:$BE$43,'RevPAR Raw Data'!AK$1,FALSE)</f>
        <v>59.1230041779584</v>
      </c>
      <c r="AY35" s="66">
        <f>VLOOKUP($A35,'RevPAR Raw Data'!$B$6:$BE$43,'RevPAR Raw Data'!AL$1,FALSE)</f>
        <v>57.708919828364898</v>
      </c>
      <c r="AZ35" s="65">
        <f>VLOOKUP($A35,'RevPAR Raw Data'!$B$6:$BE$43,'RevPAR Raw Data'!AN$1,FALSE)</f>
        <v>75.778853319783096</v>
      </c>
      <c r="BA35" s="65">
        <f>VLOOKUP($A35,'RevPAR Raw Data'!$B$6:$BE$43,'RevPAR Raw Data'!AO$1,FALSE)</f>
        <v>87.478572154471493</v>
      </c>
      <c r="BB35" s="66">
        <f>VLOOKUP($A35,'RevPAR Raw Data'!$B$6:$BE$43,'RevPAR Raw Data'!AP$1,FALSE)</f>
        <v>81.628712737127302</v>
      </c>
      <c r="BC35" s="67">
        <f>VLOOKUP($A35,'RevPAR Raw Data'!$B$6:$BE$43,'RevPAR Raw Data'!AR$1,FALSE)</f>
        <v>64.543146373725605</v>
      </c>
      <c r="BE35" s="59">
        <f>VLOOKUP($A35,'RevPAR Raw Data'!$B$6:$BE$43,'RevPAR Raw Data'!AT$1,FALSE)</f>
        <v>-0.87224002319160998</v>
      </c>
      <c r="BF35" s="60">
        <f>VLOOKUP($A35,'RevPAR Raw Data'!$B$6:$BE$43,'RevPAR Raw Data'!AU$1,FALSE)</f>
        <v>14.2461096548304</v>
      </c>
      <c r="BG35" s="60">
        <f>VLOOKUP($A35,'RevPAR Raw Data'!$B$6:$BE$43,'RevPAR Raw Data'!AV$1,FALSE)</f>
        <v>20.823829238188502</v>
      </c>
      <c r="BH35" s="60">
        <f>VLOOKUP($A35,'RevPAR Raw Data'!$B$6:$BE$43,'RevPAR Raw Data'!AW$1,FALSE)</f>
        <v>19.845295209461501</v>
      </c>
      <c r="BI35" s="60">
        <f>VLOOKUP($A35,'RevPAR Raw Data'!$B$6:$BE$43,'RevPAR Raw Data'!AX$1,FALSE)</f>
        <v>8.8041273985970996</v>
      </c>
      <c r="BJ35" s="61">
        <f>VLOOKUP($A35,'RevPAR Raw Data'!$B$6:$BE$43,'RevPAR Raw Data'!AY$1,FALSE)</f>
        <v>12.8959420144558</v>
      </c>
      <c r="BK35" s="60">
        <f>VLOOKUP($A35,'RevPAR Raw Data'!$B$6:$BE$43,'RevPAR Raw Data'!BA$1,FALSE)</f>
        <v>-5.96382202835155</v>
      </c>
      <c r="BL35" s="60">
        <f>VLOOKUP($A35,'RevPAR Raw Data'!$B$6:$BE$43,'RevPAR Raw Data'!BB$1,FALSE)</f>
        <v>-6.8848771690539401</v>
      </c>
      <c r="BM35" s="61">
        <f>VLOOKUP($A35,'RevPAR Raw Data'!$B$6:$BE$43,'RevPAR Raw Data'!BC$1,FALSE)</f>
        <v>-6.4596069825361901</v>
      </c>
      <c r="BN35" s="62">
        <f>VLOOKUP($A35,'RevPAR Raw Data'!$B$6:$BE$43,'RevPAR Raw Data'!BE$1,FALSE)</f>
        <v>5.04189288146104</v>
      </c>
    </row>
    <row r="36" spans="1:66" x14ac:dyDescent="0.35">
      <c r="A36" s="78" t="s">
        <v>45</v>
      </c>
      <c r="B36" s="59">
        <f>VLOOKUP($A36,'Occupancy Raw Data'!$B$8:$BE$45,'Occupancy Raw Data'!AG$3,FALSE)</f>
        <v>51.455805892547602</v>
      </c>
      <c r="C36" s="60">
        <f>VLOOKUP($A36,'Occupancy Raw Data'!$B$8:$BE$45,'Occupancy Raw Data'!AH$3,FALSE)</f>
        <v>59.653379549393399</v>
      </c>
      <c r="D36" s="60">
        <f>VLOOKUP($A36,'Occupancy Raw Data'!$B$8:$BE$45,'Occupancy Raw Data'!AI$3,FALSE)</f>
        <v>63.812824956672401</v>
      </c>
      <c r="E36" s="60">
        <f>VLOOKUP($A36,'Occupancy Raw Data'!$B$8:$BE$45,'Occupancy Raw Data'!AJ$3,FALSE)</f>
        <v>65.242634315424596</v>
      </c>
      <c r="F36" s="60">
        <f>VLOOKUP($A36,'Occupancy Raw Data'!$B$8:$BE$45,'Occupancy Raw Data'!AK$3,FALSE)</f>
        <v>60.095320623916798</v>
      </c>
      <c r="G36" s="61">
        <f>VLOOKUP($A36,'Occupancy Raw Data'!$B$8:$BE$45,'Occupancy Raw Data'!AL$3,FALSE)</f>
        <v>60.051993067590899</v>
      </c>
      <c r="H36" s="60">
        <f>VLOOKUP($A36,'Occupancy Raw Data'!$B$8:$BE$45,'Occupancy Raw Data'!AN$3,FALSE)</f>
        <v>69.974003466204493</v>
      </c>
      <c r="I36" s="60">
        <f>VLOOKUP($A36,'Occupancy Raw Data'!$B$8:$BE$45,'Occupancy Raw Data'!AO$3,FALSE)</f>
        <v>77.097053726169804</v>
      </c>
      <c r="J36" s="61">
        <f>VLOOKUP($A36,'Occupancy Raw Data'!$B$8:$BE$45,'Occupancy Raw Data'!AP$3,FALSE)</f>
        <v>73.535528596187106</v>
      </c>
      <c r="K36" s="62">
        <f>VLOOKUP($A36,'Occupancy Raw Data'!$B$8:$BE$45,'Occupancy Raw Data'!AR$3,FALSE)</f>
        <v>63.904431790046999</v>
      </c>
      <c r="M36" s="59">
        <f>VLOOKUP($A36,'Occupancy Raw Data'!$B$8:$BE$45,'Occupancy Raw Data'!AT$3,FALSE)</f>
        <v>-11.650052075583901</v>
      </c>
      <c r="N36" s="60">
        <f>VLOOKUP($A36,'Occupancy Raw Data'!$B$8:$BE$45,'Occupancy Raw Data'!AU$3,FALSE)</f>
        <v>-6.1102018548826997</v>
      </c>
      <c r="O36" s="60">
        <f>VLOOKUP($A36,'Occupancy Raw Data'!$B$8:$BE$45,'Occupancy Raw Data'!AV$3,FALSE)</f>
        <v>-8.4648850217526395</v>
      </c>
      <c r="P36" s="60">
        <f>VLOOKUP($A36,'Occupancy Raw Data'!$B$8:$BE$45,'Occupancy Raw Data'!AW$3,FALSE)</f>
        <v>-8.3059310680793992</v>
      </c>
      <c r="Q36" s="60">
        <f>VLOOKUP($A36,'Occupancy Raw Data'!$B$8:$BE$45,'Occupancy Raw Data'!AX$3,FALSE)</f>
        <v>-13.818814465018001</v>
      </c>
      <c r="R36" s="61">
        <f>VLOOKUP($A36,'Occupancy Raw Data'!$B$8:$BE$45,'Occupancy Raw Data'!AY$3,FALSE)</f>
        <v>-9.6621128376264398</v>
      </c>
      <c r="S36" s="60">
        <f>VLOOKUP($A36,'Occupancy Raw Data'!$B$8:$BE$45,'Occupancy Raw Data'!BA$3,FALSE)</f>
        <v>-15.062585463342799</v>
      </c>
      <c r="T36" s="60">
        <f>VLOOKUP($A36,'Occupancy Raw Data'!$B$8:$BE$45,'Occupancy Raw Data'!BB$3,FALSE)</f>
        <v>-13.013296832225199</v>
      </c>
      <c r="U36" s="61">
        <f>VLOOKUP($A36,'Occupancy Raw Data'!$B$8:$BE$45,'Occupancy Raw Data'!BC$3,FALSE)</f>
        <v>-14.000506713959901</v>
      </c>
      <c r="V36" s="62">
        <f>VLOOKUP($A36,'Occupancy Raw Data'!$B$8:$BE$45,'Occupancy Raw Data'!BE$3,FALSE)</f>
        <v>-11.1359763130261</v>
      </c>
      <c r="X36" s="64">
        <f>VLOOKUP($A36,'ADR Raw Data'!$B$6:$BE$43,'ADR Raw Data'!AG$1,FALSE)</f>
        <v>83.786869973054905</v>
      </c>
      <c r="Y36" s="65">
        <f>VLOOKUP($A36,'ADR Raw Data'!$B$6:$BE$43,'ADR Raw Data'!AH$1,FALSE)</f>
        <v>87.851318448576393</v>
      </c>
      <c r="Z36" s="65">
        <f>VLOOKUP($A36,'ADR Raw Data'!$B$6:$BE$43,'ADR Raw Data'!AI$1,FALSE)</f>
        <v>89.380278652906</v>
      </c>
      <c r="AA36" s="65">
        <f>VLOOKUP($A36,'ADR Raw Data'!$B$6:$BE$43,'ADR Raw Data'!AJ$1,FALSE)</f>
        <v>89.486748253420103</v>
      </c>
      <c r="AB36" s="65">
        <f>VLOOKUP($A36,'ADR Raw Data'!$B$6:$BE$43,'ADR Raw Data'!AK$1,FALSE)</f>
        <v>87.948970093727397</v>
      </c>
      <c r="AC36" s="66">
        <f>VLOOKUP($A36,'ADR Raw Data'!$B$6:$BE$43,'ADR Raw Data'!AL$1,FALSE)</f>
        <v>87.854635419913393</v>
      </c>
      <c r="AD36" s="65">
        <f>VLOOKUP($A36,'ADR Raw Data'!$B$6:$BE$43,'ADR Raw Data'!AN$1,FALSE)</f>
        <v>99.463383628482902</v>
      </c>
      <c r="AE36" s="65">
        <f>VLOOKUP($A36,'ADR Raw Data'!$B$6:$BE$43,'ADR Raw Data'!AO$1,FALSE)</f>
        <v>103.499408227492</v>
      </c>
      <c r="AF36" s="66">
        <f>VLOOKUP($A36,'ADR Raw Data'!$B$6:$BE$43,'ADR Raw Data'!AP$1,FALSE)</f>
        <v>101.579133737921</v>
      </c>
      <c r="AG36" s="67">
        <f>VLOOKUP($A36,'ADR Raw Data'!$B$6:$BE$43,'ADR Raw Data'!AR$1,FALSE)</f>
        <v>92.366901226221302</v>
      </c>
      <c r="AI36" s="59">
        <f>VLOOKUP($A36,'ADR Raw Data'!$B$6:$BE$43,'ADR Raw Data'!AT$1,FALSE)</f>
        <v>-0.31032986906964299</v>
      </c>
      <c r="AJ36" s="60">
        <f>VLOOKUP($A36,'ADR Raw Data'!$B$6:$BE$43,'ADR Raw Data'!AU$1,FALSE)</f>
        <v>3.5664762280523399</v>
      </c>
      <c r="AK36" s="60">
        <f>VLOOKUP($A36,'ADR Raw Data'!$B$6:$BE$43,'ADR Raw Data'!AV$1,FALSE)</f>
        <v>4.4480362293762301</v>
      </c>
      <c r="AL36" s="60">
        <f>VLOOKUP($A36,'ADR Raw Data'!$B$6:$BE$43,'ADR Raw Data'!AW$1,FALSE)</f>
        <v>4.23263252371782</v>
      </c>
      <c r="AM36" s="60">
        <f>VLOOKUP($A36,'ADR Raw Data'!$B$6:$BE$43,'ADR Raw Data'!AX$1,FALSE)</f>
        <v>2.78787260060616</v>
      </c>
      <c r="AN36" s="61">
        <f>VLOOKUP($A36,'ADR Raw Data'!$B$6:$BE$43,'ADR Raw Data'!AY$1,FALSE)</f>
        <v>3.09027444750408</v>
      </c>
      <c r="AO36" s="60">
        <f>VLOOKUP($A36,'ADR Raw Data'!$B$6:$BE$43,'ADR Raw Data'!BA$1,FALSE)</f>
        <v>-0.99045617685793097</v>
      </c>
      <c r="AP36" s="60">
        <f>VLOOKUP($A36,'ADR Raw Data'!$B$6:$BE$43,'ADR Raw Data'!BB$1,FALSE)</f>
        <v>-0.88034443899319104</v>
      </c>
      <c r="AQ36" s="61">
        <f>VLOOKUP($A36,'ADR Raw Data'!$B$6:$BE$43,'ADR Raw Data'!BC$1,FALSE)</f>
        <v>-0.90890336921654802</v>
      </c>
      <c r="AR36" s="62">
        <f>VLOOKUP($A36,'ADR Raw Data'!$B$6:$BE$43,'ADR Raw Data'!BE$1,FALSE)</f>
        <v>1.39639846279073</v>
      </c>
      <c r="AT36" s="64">
        <f>VLOOKUP($A36,'RevPAR Raw Data'!$B$6:$BE$43,'RevPAR Raw Data'!AG$1,FALSE)</f>
        <v>43.113209176776401</v>
      </c>
      <c r="AU36" s="65">
        <f>VLOOKUP($A36,'RevPAR Raw Data'!$B$6:$BE$43,'RevPAR Raw Data'!AH$1,FALSE)</f>
        <v>52.406280433275498</v>
      </c>
      <c r="AV36" s="65">
        <f>VLOOKUP($A36,'RevPAR Raw Data'!$B$6:$BE$43,'RevPAR Raw Data'!AI$1,FALSE)</f>
        <v>57.0360807625649</v>
      </c>
      <c r="AW36" s="65">
        <f>VLOOKUP($A36,'RevPAR Raw Data'!$B$6:$BE$43,'RevPAR Raw Data'!AJ$1,FALSE)</f>
        <v>58.383511923743498</v>
      </c>
      <c r="AX36" s="65">
        <f>VLOOKUP($A36,'RevPAR Raw Data'!$B$6:$BE$43,'RevPAR Raw Data'!AK$1,FALSE)</f>
        <v>52.853215563258203</v>
      </c>
      <c r="AY36" s="66">
        <f>VLOOKUP($A36,'RevPAR Raw Data'!$B$6:$BE$43,'RevPAR Raw Data'!AL$1,FALSE)</f>
        <v>52.758459571923702</v>
      </c>
      <c r="AZ36" s="65">
        <f>VLOOKUP($A36,'RevPAR Raw Data'!$B$6:$BE$43,'RevPAR Raw Data'!AN$1,FALSE)</f>
        <v>69.598511507798904</v>
      </c>
      <c r="BA36" s="65">
        <f>VLOOKUP($A36,'RevPAR Raw Data'!$B$6:$BE$43,'RevPAR Raw Data'!AO$1,FALSE)</f>
        <v>79.794994367417601</v>
      </c>
      <c r="BB36" s="66">
        <f>VLOOKUP($A36,'RevPAR Raw Data'!$B$6:$BE$43,'RevPAR Raw Data'!AP$1,FALSE)</f>
        <v>74.696752937608295</v>
      </c>
      <c r="BC36" s="67">
        <f>VLOOKUP($A36,'RevPAR Raw Data'!$B$6:$BE$43,'RevPAR Raw Data'!AR$1,FALSE)</f>
        <v>59.026543390690698</v>
      </c>
      <c r="BE36" s="59">
        <f>VLOOKUP($A36,'RevPAR Raw Data'!$B$6:$BE$43,'RevPAR Raw Data'!AT$1,FALSE)</f>
        <v>-11.924228353300901</v>
      </c>
      <c r="BF36" s="60">
        <f>VLOOKUP($A36,'RevPAR Raw Data'!$B$6:$BE$43,'RevPAR Raw Data'!AU$1,FALSE)</f>
        <v>-2.7616445234707601</v>
      </c>
      <c r="BG36" s="60">
        <f>VLOOKUP($A36,'RevPAR Raw Data'!$B$6:$BE$43,'RevPAR Raw Data'!AV$1,FALSE)</f>
        <v>-4.3933699449189998</v>
      </c>
      <c r="BH36" s="60">
        <f>VLOOKUP($A36,'RevPAR Raw Data'!$B$6:$BE$43,'RevPAR Raw Data'!AW$1,FALSE)</f>
        <v>-4.4248580841466802</v>
      </c>
      <c r="BI36" s="60">
        <f>VLOOKUP($A36,'RevPAR Raw Data'!$B$6:$BE$43,'RevPAR Raw Data'!AX$1,FALSE)</f>
        <v>-11.416192806610599</v>
      </c>
      <c r="BJ36" s="61">
        <f>VLOOKUP($A36,'RevPAR Raw Data'!$B$6:$BE$43,'RevPAR Raw Data'!AY$1,FALSE)</f>
        <v>-6.8704241942325401</v>
      </c>
      <c r="BK36" s="60">
        <f>VLOOKUP($A36,'RevPAR Raw Data'!$B$6:$BE$43,'RevPAR Raw Data'!BA$1,FALSE)</f>
        <v>-15.9038533320845</v>
      </c>
      <c r="BL36" s="60">
        <f>VLOOKUP($A36,'RevPAR Raw Data'!$B$6:$BE$43,'RevPAR Raw Data'!BB$1,FALSE)</f>
        <v>-13.779079436226199</v>
      </c>
      <c r="BM36" s="61">
        <f>VLOOKUP($A36,'RevPAR Raw Data'!$B$6:$BE$43,'RevPAR Raw Data'!BC$1,FALSE)</f>
        <v>-14.7821590059459</v>
      </c>
      <c r="BN36" s="62">
        <f>VLOOKUP($A36,'RevPAR Raw Data'!$B$6:$BE$43,'RevPAR Raw Data'!BE$1,FALSE)</f>
        <v>-9.8950804522872104</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Data'!$B$8:$BE$45,'Occupancy Raw Data'!AG$3,FALSE)</f>
        <v>51.810897435897402</v>
      </c>
      <c r="C39" s="60">
        <f>VLOOKUP($A39,'Occupancy Raw Data'!$B$8:$BE$45,'Occupancy Raw Data'!AH$3,FALSE)</f>
        <v>58.318994601889301</v>
      </c>
      <c r="D39" s="60">
        <f>VLOOKUP($A39,'Occupancy Raw Data'!$B$8:$BE$45,'Occupancy Raw Data'!AI$3,FALSE)</f>
        <v>65.704284750337294</v>
      </c>
      <c r="E39" s="60">
        <f>VLOOKUP($A39,'Occupancy Raw Data'!$B$8:$BE$45,'Occupancy Raw Data'!AJ$3,FALSE)</f>
        <v>66.707995951417004</v>
      </c>
      <c r="F39" s="60">
        <f>VLOOKUP($A39,'Occupancy Raw Data'!$B$8:$BE$45,'Occupancy Raw Data'!AK$3,FALSE)</f>
        <v>64.442476383265799</v>
      </c>
      <c r="G39" s="61">
        <f>VLOOKUP($A39,'Occupancy Raw Data'!$B$8:$BE$45,'Occupancy Raw Data'!AL$3,FALSE)</f>
        <v>61.396929824561397</v>
      </c>
      <c r="H39" s="60">
        <f>VLOOKUP($A39,'Occupancy Raw Data'!$B$8:$BE$45,'Occupancy Raw Data'!AN$3,FALSE)</f>
        <v>71.875</v>
      </c>
      <c r="I39" s="60">
        <f>VLOOKUP($A39,'Occupancy Raw Data'!$B$8:$BE$45,'Occupancy Raw Data'!AO$3,FALSE)</f>
        <v>77.661099865047206</v>
      </c>
      <c r="J39" s="61">
        <f>VLOOKUP($A39,'Occupancy Raw Data'!$B$8:$BE$45,'Occupancy Raw Data'!AP$3,FALSE)</f>
        <v>74.768049932523596</v>
      </c>
      <c r="K39" s="62">
        <f>VLOOKUP($A39,'Occupancy Raw Data'!$B$8:$BE$45,'Occupancy Raw Data'!AR$3,FALSE)</f>
        <v>65.217249855407701</v>
      </c>
      <c r="M39" s="59">
        <f>VLOOKUP($A39,'Occupancy Raw Data'!$B$8:$BE$45,'Occupancy Raw Data'!AT$3,FALSE)</f>
        <v>-8.8001114301308796</v>
      </c>
      <c r="N39" s="60">
        <f>VLOOKUP($A39,'Occupancy Raw Data'!$B$8:$BE$45,'Occupancy Raw Data'!AU$3,FALSE)</f>
        <v>0.70942350965916301</v>
      </c>
      <c r="O39" s="60">
        <f>VLOOKUP($A39,'Occupancy Raw Data'!$B$8:$BE$45,'Occupancy Raw Data'!AV$3,FALSE)</f>
        <v>3.5629345600840301</v>
      </c>
      <c r="P39" s="60">
        <f>VLOOKUP($A39,'Occupancy Raw Data'!$B$8:$BE$45,'Occupancy Raw Data'!AW$3,FALSE)</f>
        <v>2.3904927124725401</v>
      </c>
      <c r="Q39" s="60">
        <f>VLOOKUP($A39,'Occupancy Raw Data'!$B$8:$BE$45,'Occupancy Raw Data'!AX$3,FALSE)</f>
        <v>-3.1935987825456702</v>
      </c>
      <c r="R39" s="61">
        <f>VLOOKUP($A39,'Occupancy Raw Data'!$B$8:$BE$45,'Occupancy Raw Data'!AY$3,FALSE)</f>
        <v>-0.93474464437037597</v>
      </c>
      <c r="S39" s="60">
        <f>VLOOKUP($A39,'Occupancy Raw Data'!$B$8:$BE$45,'Occupancy Raw Data'!BA$3,FALSE)</f>
        <v>-9.5088725578060505</v>
      </c>
      <c r="T39" s="60">
        <f>VLOOKUP($A39,'Occupancy Raw Data'!$B$8:$BE$45,'Occupancy Raw Data'!BB$3,FALSE)</f>
        <v>-8.9401145673956606</v>
      </c>
      <c r="U39" s="61">
        <f>VLOOKUP($A39,'Occupancy Raw Data'!$B$8:$BE$45,'Occupancy Raw Data'!BC$3,FALSE)</f>
        <v>-9.2143795654610194</v>
      </c>
      <c r="V39" s="62">
        <f>VLOOKUP($A39,'Occupancy Raw Data'!$B$8:$BE$45,'Occupancy Raw Data'!BE$3,FALSE)</f>
        <v>-3.8082851097897601</v>
      </c>
      <c r="X39" s="64">
        <f>VLOOKUP($A39,'ADR Raw Data'!$B$6:$BE$43,'ADR Raw Data'!AG$1,FALSE)</f>
        <v>102.940382405131</v>
      </c>
      <c r="Y39" s="65">
        <f>VLOOKUP($A39,'ADR Raw Data'!$B$6:$BE$43,'ADR Raw Data'!AH$1,FALSE)</f>
        <v>103.458876097363</v>
      </c>
      <c r="Z39" s="65">
        <f>VLOOKUP($A39,'ADR Raw Data'!$B$6:$BE$43,'ADR Raw Data'!AI$1,FALSE)</f>
        <v>107.31870447630899</v>
      </c>
      <c r="AA39" s="65">
        <f>VLOOKUP($A39,'ADR Raw Data'!$B$6:$BE$43,'ADR Raw Data'!AJ$1,FALSE)</f>
        <v>107.10859044873401</v>
      </c>
      <c r="AB39" s="65">
        <f>VLOOKUP($A39,'ADR Raw Data'!$B$6:$BE$43,'ADR Raw Data'!AK$1,FALSE)</f>
        <v>108.515261442613</v>
      </c>
      <c r="AC39" s="66">
        <f>VLOOKUP($A39,'ADR Raw Data'!$B$6:$BE$43,'ADR Raw Data'!AL$1,FALSE)</f>
        <v>106.052018018414</v>
      </c>
      <c r="AD39" s="65">
        <f>VLOOKUP($A39,'ADR Raw Data'!$B$6:$BE$43,'ADR Raw Data'!AN$1,FALSE)</f>
        <v>133.62494419996401</v>
      </c>
      <c r="AE39" s="65">
        <f>VLOOKUP($A39,'ADR Raw Data'!$B$6:$BE$43,'ADR Raw Data'!AO$1,FALSE)</f>
        <v>139.637952430084</v>
      </c>
      <c r="AF39" s="66">
        <f>VLOOKUP($A39,'ADR Raw Data'!$B$6:$BE$43,'ADR Raw Data'!AP$1,FALSE)</f>
        <v>136.74778098031399</v>
      </c>
      <c r="AG39" s="67">
        <f>VLOOKUP($A39,'ADR Raw Data'!$B$6:$BE$43,'ADR Raw Data'!AR$1,FALSE)</f>
        <v>116.106598639078</v>
      </c>
      <c r="AI39" s="59">
        <f>VLOOKUP($A39,'ADR Raw Data'!$B$6:$BE$43,'ADR Raw Data'!AT$1,FALSE)</f>
        <v>5.3854389282680701</v>
      </c>
      <c r="AJ39" s="60">
        <f>VLOOKUP($A39,'ADR Raw Data'!$B$6:$BE$43,'ADR Raw Data'!AU$1,FALSE)</f>
        <v>9.9128706227880699</v>
      </c>
      <c r="AK39" s="60">
        <f>VLOOKUP($A39,'ADR Raw Data'!$B$6:$BE$43,'ADR Raw Data'!AV$1,FALSE)</f>
        <v>11.5617812982478</v>
      </c>
      <c r="AL39" s="60">
        <f>VLOOKUP($A39,'ADR Raw Data'!$B$6:$BE$43,'ADR Raw Data'!AW$1,FALSE)</f>
        <v>11.0559174683553</v>
      </c>
      <c r="AM39" s="60">
        <f>VLOOKUP($A39,'ADR Raw Data'!$B$6:$BE$43,'ADR Raw Data'!AX$1,FALSE)</f>
        <v>8.2535380044951605</v>
      </c>
      <c r="AN39" s="61">
        <f>VLOOKUP($A39,'ADR Raw Data'!$B$6:$BE$43,'ADR Raw Data'!AY$1,FALSE)</f>
        <v>9.3282215429582909</v>
      </c>
      <c r="AO39" s="60">
        <f>VLOOKUP($A39,'ADR Raw Data'!$B$6:$BE$43,'ADR Raw Data'!BA$1,FALSE)</f>
        <v>5.5475077469592202</v>
      </c>
      <c r="AP39" s="60">
        <f>VLOOKUP($A39,'ADR Raw Data'!$B$6:$BE$43,'ADR Raw Data'!BB$1,FALSE)</f>
        <v>6.4845369392677803</v>
      </c>
      <c r="AQ39" s="61">
        <f>VLOOKUP($A39,'ADR Raw Data'!$B$6:$BE$43,'ADR Raw Data'!BC$1,FALSE)</f>
        <v>6.04820348365066</v>
      </c>
      <c r="AR39" s="62">
        <f>VLOOKUP($A39,'ADR Raw Data'!$B$6:$BE$43,'ADR Raw Data'!BE$1,FALSE)</f>
        <v>7.4162660828734701</v>
      </c>
      <c r="AT39" s="64">
        <f>VLOOKUP($A39,'RevPAR Raw Data'!$B$6:$BE$43,'RevPAR Raw Data'!AG$1,FALSE)</f>
        <v>53.334335948043098</v>
      </c>
      <c r="AU39" s="65">
        <f>VLOOKUP($A39,'RevPAR Raw Data'!$B$6:$BE$43,'RevPAR Raw Data'!AH$1,FALSE)</f>
        <v>60.3361763663967</v>
      </c>
      <c r="AV39" s="65">
        <f>VLOOKUP($A39,'RevPAR Raw Data'!$B$6:$BE$43,'RevPAR Raw Data'!AI$1,FALSE)</f>
        <v>70.512987179487098</v>
      </c>
      <c r="AW39" s="65">
        <f>VLOOKUP($A39,'RevPAR Raw Data'!$B$6:$BE$43,'RevPAR Raw Data'!AJ$1,FALSE)</f>
        <v>71.449994180161895</v>
      </c>
      <c r="AX39" s="65">
        <f>VLOOKUP($A39,'RevPAR Raw Data'!$B$6:$BE$43,'RevPAR Raw Data'!AK$1,FALSE)</f>
        <v>69.929921727395396</v>
      </c>
      <c r="AY39" s="66">
        <f>VLOOKUP($A39,'RevPAR Raw Data'!$B$6:$BE$43,'RevPAR Raw Data'!AL$1,FALSE)</f>
        <v>65.112683080296804</v>
      </c>
      <c r="AZ39" s="65">
        <f>VLOOKUP($A39,'RevPAR Raw Data'!$B$6:$BE$43,'RevPAR Raw Data'!AN$1,FALSE)</f>
        <v>96.042928643724593</v>
      </c>
      <c r="BA39" s="65">
        <f>VLOOKUP($A39,'RevPAR Raw Data'!$B$6:$BE$43,'RevPAR Raw Data'!AO$1,FALSE)</f>
        <v>108.444369686234</v>
      </c>
      <c r="BB39" s="66">
        <f>VLOOKUP($A39,'RevPAR Raw Data'!$B$6:$BE$43,'RevPAR Raw Data'!AP$1,FALSE)</f>
        <v>102.243649164979</v>
      </c>
      <c r="BC39" s="67">
        <f>VLOOKUP($A39,'RevPAR Raw Data'!$B$6:$BE$43,'RevPAR Raw Data'!AR$1,FALSE)</f>
        <v>75.721530533063401</v>
      </c>
      <c r="BE39" s="59">
        <f>VLOOKUP($A39,'RevPAR Raw Data'!$B$6:$BE$43,'RevPAR Raw Data'!AT$1,FALSE)</f>
        <v>-3.8885971285520502</v>
      </c>
      <c r="BF39" s="60">
        <f>VLOOKUP($A39,'RevPAR Raw Data'!$B$6:$BE$43,'RevPAR Raw Data'!AU$1,FALSE)</f>
        <v>10.692618367127301</v>
      </c>
      <c r="BG39" s="60">
        <f>VLOOKUP($A39,'RevPAR Raw Data'!$B$6:$BE$43,'RevPAR Raw Data'!AV$1,FALSE)</f>
        <v>15.536654559968399</v>
      </c>
      <c r="BH39" s="60">
        <f>VLOOKUP($A39,'RevPAR Raw Data'!$B$6:$BE$43,'RevPAR Raw Data'!AW$1,FALSE)</f>
        <v>13.710701082205899</v>
      </c>
      <c r="BI39" s="60">
        <f>VLOOKUP($A39,'RevPAR Raw Data'!$B$6:$BE$43,'RevPAR Raw Data'!AX$1,FALSE)</f>
        <v>4.7963543327209797</v>
      </c>
      <c r="BJ39" s="61">
        <f>VLOOKUP($A39,'RevPAR Raw Data'!$B$6:$BE$43,'RevPAR Raw Data'!AY$1,FALSE)</f>
        <v>8.3062818473001094</v>
      </c>
      <c r="BK39" s="60">
        <f>VLOOKUP($A39,'RevPAR Raw Data'!$B$6:$BE$43,'RevPAR Raw Data'!BA$1,FALSE)</f>
        <v>-4.4888702526396003</v>
      </c>
      <c r="BL39" s="60">
        <f>VLOOKUP($A39,'RevPAR Raw Data'!$B$6:$BE$43,'RevPAR Raw Data'!BB$1,FALSE)</f>
        <v>-3.0353026596635102</v>
      </c>
      <c r="BM39" s="61">
        <f>VLOOKUP($A39,'RevPAR Raw Data'!$B$6:$BE$43,'RevPAR Raw Data'!BC$1,FALSE)</f>
        <v>-3.7234805076853599</v>
      </c>
      <c r="BN39" s="62">
        <f>VLOOKUP($A39,'RevPAR Raw Data'!$B$6:$BE$43,'RevPAR Raw Data'!BE$1,FALSE)</f>
        <v>3.3255484161472499</v>
      </c>
    </row>
    <row r="40" spans="1:66" x14ac:dyDescent="0.35">
      <c r="A40" s="81" t="s">
        <v>79</v>
      </c>
      <c r="B40" s="59">
        <f>VLOOKUP($A40,'Occupancy Raw Data'!$B$8:$BE$45,'Occupancy Raw Data'!AG$3,FALSE)</f>
        <v>53.0176415970287</v>
      </c>
      <c r="C40" s="60">
        <f>VLOOKUP($A40,'Occupancy Raw Data'!$B$8:$BE$45,'Occupancy Raw Data'!AH$3,FALSE)</f>
        <v>60.027855153203298</v>
      </c>
      <c r="D40" s="60">
        <f>VLOOKUP($A40,'Occupancy Raw Data'!$B$8:$BE$45,'Occupancy Raw Data'!AI$3,FALSE)</f>
        <v>68.198700092850501</v>
      </c>
      <c r="E40" s="60">
        <f>VLOOKUP($A40,'Occupancy Raw Data'!$B$8:$BE$45,'Occupancy Raw Data'!AJ$3,FALSE)</f>
        <v>69.080779944289603</v>
      </c>
      <c r="F40" s="60">
        <f>VLOOKUP($A40,'Occupancy Raw Data'!$B$8:$BE$45,'Occupancy Raw Data'!AK$3,FALSE)</f>
        <v>63.300835654596099</v>
      </c>
      <c r="G40" s="61">
        <f>VLOOKUP($A40,'Occupancy Raw Data'!$B$8:$BE$45,'Occupancy Raw Data'!AL$3,FALSE)</f>
        <v>62.7251624883936</v>
      </c>
      <c r="H40" s="60">
        <f>VLOOKUP($A40,'Occupancy Raw Data'!$B$8:$BE$45,'Occupancy Raw Data'!AN$3,FALSE)</f>
        <v>70.914577530176402</v>
      </c>
      <c r="I40" s="60">
        <f>VLOOKUP($A40,'Occupancy Raw Data'!$B$8:$BE$45,'Occupancy Raw Data'!AO$3,FALSE)</f>
        <v>78.040854224698194</v>
      </c>
      <c r="J40" s="61">
        <f>VLOOKUP($A40,'Occupancy Raw Data'!$B$8:$BE$45,'Occupancy Raw Data'!AP$3,FALSE)</f>
        <v>74.477715877437305</v>
      </c>
      <c r="K40" s="62">
        <f>VLOOKUP($A40,'Occupancy Raw Data'!$B$8:$BE$45,'Occupancy Raw Data'!AR$3,FALSE)</f>
        <v>66.083034885263203</v>
      </c>
      <c r="M40" s="59">
        <f>VLOOKUP($A40,'Occupancy Raw Data'!$B$8:$BE$45,'Occupancy Raw Data'!AT$3,FALSE)</f>
        <v>8.0416272469252608</v>
      </c>
      <c r="N40" s="60">
        <f>VLOOKUP($A40,'Occupancy Raw Data'!$B$8:$BE$45,'Occupancy Raw Data'!AU$3,FALSE)</f>
        <v>10.0893997445721</v>
      </c>
      <c r="O40" s="60">
        <f>VLOOKUP($A40,'Occupancy Raw Data'!$B$8:$BE$45,'Occupancy Raw Data'!AV$3,FALSE)</f>
        <v>11.3722517058377</v>
      </c>
      <c r="P40" s="60">
        <f>VLOOKUP($A40,'Occupancy Raw Data'!$B$8:$BE$45,'Occupancy Raw Data'!AW$3,FALSE)</f>
        <v>13.414634146341401</v>
      </c>
      <c r="Q40" s="60">
        <f>VLOOKUP($A40,'Occupancy Raw Data'!$B$8:$BE$45,'Occupancy Raw Data'!AX$3,FALSE)</f>
        <v>8.8188347964884208</v>
      </c>
      <c r="R40" s="61">
        <f>VLOOKUP($A40,'Occupancy Raw Data'!$B$8:$BE$45,'Occupancy Raw Data'!AY$3,FALSE)</f>
        <v>10.465211348213501</v>
      </c>
      <c r="S40" s="60">
        <f>VLOOKUP($A40,'Occupancy Raw Data'!$B$8:$BE$45,'Occupancy Raw Data'!BA$3,FALSE)</f>
        <v>-1.48339245404708</v>
      </c>
      <c r="T40" s="60">
        <f>VLOOKUP($A40,'Occupancy Raw Data'!$B$8:$BE$45,'Occupancy Raw Data'!BB$3,FALSE)</f>
        <v>0.59844404548174701</v>
      </c>
      <c r="U40" s="61">
        <f>VLOOKUP($A40,'Occupancy Raw Data'!$B$8:$BE$45,'Occupancy Raw Data'!BC$3,FALSE)</f>
        <v>-0.40353872419680198</v>
      </c>
      <c r="V40" s="62">
        <f>VLOOKUP($A40,'Occupancy Raw Data'!$B$8:$BE$45,'Occupancy Raw Data'!BE$3,FALSE)</f>
        <v>6.71521902109885</v>
      </c>
      <c r="X40" s="64">
        <f>VLOOKUP($A40,'ADR Raw Data'!$B$6:$BE$43,'ADR Raw Data'!AG$1,FALSE)</f>
        <v>118.845437828371</v>
      </c>
      <c r="Y40" s="65">
        <f>VLOOKUP($A40,'ADR Raw Data'!$B$6:$BE$43,'ADR Raw Data'!AH$1,FALSE)</f>
        <v>111.051825212683</v>
      </c>
      <c r="Z40" s="65">
        <f>VLOOKUP($A40,'ADR Raw Data'!$B$6:$BE$43,'ADR Raw Data'!AI$1,FALSE)</f>
        <v>110.214370319945</v>
      </c>
      <c r="AA40" s="65">
        <f>VLOOKUP($A40,'ADR Raw Data'!$B$6:$BE$43,'ADR Raw Data'!AJ$1,FALSE)</f>
        <v>105.15370295698899</v>
      </c>
      <c r="AB40" s="65">
        <f>VLOOKUP($A40,'ADR Raw Data'!$B$6:$BE$43,'ADR Raw Data'!AK$1,FALSE)</f>
        <v>107.78779244591099</v>
      </c>
      <c r="AC40" s="66">
        <f>VLOOKUP($A40,'ADR Raw Data'!$B$6:$BE$43,'ADR Raw Data'!AL$1,FALSE)</f>
        <v>110.22926134260901</v>
      </c>
      <c r="AD40" s="65">
        <f>VLOOKUP($A40,'ADR Raw Data'!$B$6:$BE$43,'ADR Raw Data'!AN$1,FALSE)</f>
        <v>139.077509001636</v>
      </c>
      <c r="AE40" s="65">
        <f>VLOOKUP($A40,'ADR Raw Data'!$B$6:$BE$43,'ADR Raw Data'!AO$1,FALSE)</f>
        <v>149.06490184414</v>
      </c>
      <c r="AF40" s="66">
        <f>VLOOKUP($A40,'ADR Raw Data'!$B$6:$BE$43,'ADR Raw Data'!AP$1,FALSE)</f>
        <v>144.31011220196299</v>
      </c>
      <c r="AG40" s="67">
        <f>VLOOKUP($A40,'ADR Raw Data'!$B$6:$BE$43,'ADR Raw Data'!AR$1,FALSE)</f>
        <v>121.203609995985</v>
      </c>
      <c r="AI40" s="59">
        <f>VLOOKUP($A40,'ADR Raw Data'!$B$6:$BE$43,'ADR Raw Data'!AT$1,FALSE)</f>
        <v>-2.76852560587594</v>
      </c>
      <c r="AJ40" s="60">
        <f>VLOOKUP($A40,'ADR Raw Data'!$B$6:$BE$43,'ADR Raw Data'!AU$1,FALSE)</f>
        <v>1.26958823954385</v>
      </c>
      <c r="AK40" s="60">
        <f>VLOOKUP($A40,'ADR Raw Data'!$B$6:$BE$43,'ADR Raw Data'!AV$1,FALSE)</f>
        <v>1.58066104370433</v>
      </c>
      <c r="AL40" s="60">
        <f>VLOOKUP($A40,'ADR Raw Data'!$B$6:$BE$43,'ADR Raw Data'!AW$1,FALSE)</f>
        <v>2.5546995405461099</v>
      </c>
      <c r="AM40" s="60">
        <f>VLOOKUP($A40,'ADR Raw Data'!$B$6:$BE$43,'ADR Raw Data'!AX$1,FALSE)</f>
        <v>-1.7796460696094301</v>
      </c>
      <c r="AN40" s="61">
        <f>VLOOKUP($A40,'ADR Raw Data'!$B$6:$BE$43,'ADR Raw Data'!AY$1,FALSE)</f>
        <v>0.144780227139056</v>
      </c>
      <c r="AO40" s="60">
        <f>VLOOKUP($A40,'ADR Raw Data'!$B$6:$BE$43,'ADR Raw Data'!BA$1,FALSE)</f>
        <v>-2.14620116022195</v>
      </c>
      <c r="AP40" s="60">
        <f>VLOOKUP($A40,'ADR Raw Data'!$B$6:$BE$43,'ADR Raw Data'!BB$1,FALSE)</f>
        <v>2.22412530524984</v>
      </c>
      <c r="AQ40" s="61">
        <f>VLOOKUP($A40,'ADR Raw Data'!$B$6:$BE$43,'ADR Raw Data'!BC$1,FALSE)</f>
        <v>0.18485833267177201</v>
      </c>
      <c r="AR40" s="62">
        <f>VLOOKUP($A40,'ADR Raw Data'!$B$6:$BE$43,'ADR Raw Data'!BE$1,FALSE)</f>
        <v>-0.48291767424711801</v>
      </c>
      <c r="AT40" s="64">
        <f>VLOOKUP($A40,'RevPAR Raw Data'!$B$6:$BE$43,'RevPAR Raw Data'!AG$1,FALSE)</f>
        <v>63.009048282265503</v>
      </c>
      <c r="AU40" s="65">
        <f>VLOOKUP($A40,'RevPAR Raw Data'!$B$6:$BE$43,'RevPAR Raw Data'!AH$1,FALSE)</f>
        <v>66.6620287836583</v>
      </c>
      <c r="AV40" s="65">
        <f>VLOOKUP($A40,'RevPAR Raw Data'!$B$6:$BE$43,'RevPAR Raw Data'!AI$1,FALSE)</f>
        <v>75.164767873723306</v>
      </c>
      <c r="AW40" s="65">
        <f>VLOOKUP($A40,'RevPAR Raw Data'!$B$6:$BE$43,'RevPAR Raw Data'!AJ$1,FALSE)</f>
        <v>72.640998142989702</v>
      </c>
      <c r="AX40" s="65">
        <f>VLOOKUP($A40,'RevPAR Raw Data'!$B$6:$BE$43,'RevPAR Raw Data'!AK$1,FALSE)</f>
        <v>68.230573351903402</v>
      </c>
      <c r="AY40" s="66">
        <f>VLOOKUP($A40,'RevPAR Raw Data'!$B$6:$BE$43,'RevPAR Raw Data'!AL$1,FALSE)</f>
        <v>69.141483286907999</v>
      </c>
      <c r="AZ40" s="65">
        <f>VLOOKUP($A40,'RevPAR Raw Data'!$B$6:$BE$43,'RevPAR Raw Data'!AN$1,FALSE)</f>
        <v>98.626227948003702</v>
      </c>
      <c r="BA40" s="65">
        <f>VLOOKUP($A40,'RevPAR Raw Data'!$B$6:$BE$43,'RevPAR Raw Data'!AO$1,FALSE)</f>
        <v>116.33152274837499</v>
      </c>
      <c r="BB40" s="66">
        <f>VLOOKUP($A40,'RevPAR Raw Data'!$B$6:$BE$43,'RevPAR Raw Data'!AP$1,FALSE)</f>
        <v>107.47887534818901</v>
      </c>
      <c r="BC40" s="67">
        <f>VLOOKUP($A40,'RevPAR Raw Data'!$B$6:$BE$43,'RevPAR Raw Data'!AR$1,FALSE)</f>
        <v>80.095023875845598</v>
      </c>
      <c r="BE40" s="59">
        <f>VLOOKUP($A40,'RevPAR Raw Data'!$B$6:$BE$43,'RevPAR Raw Data'!AT$1,FALSE)</f>
        <v>5.0504671315890803</v>
      </c>
      <c r="BF40" s="60">
        <f>VLOOKUP($A40,'RevPAR Raw Data'!$B$6:$BE$43,'RevPAR Raw Data'!AU$1,FALSE)</f>
        <v>11.4870818167136</v>
      </c>
      <c r="BG40" s="60">
        <f>VLOOKUP($A40,'RevPAR Raw Data'!$B$6:$BE$43,'RevPAR Raw Data'!AV$1,FALSE)</f>
        <v>13.1326695020482</v>
      </c>
      <c r="BH40" s="60">
        <f>VLOOKUP($A40,'RevPAR Raw Data'!$B$6:$BE$43,'RevPAR Raw Data'!AW$1,FALSE)</f>
        <v>16.312037283790101</v>
      </c>
      <c r="BI40" s="60">
        <f>VLOOKUP($A40,'RevPAR Raw Data'!$B$6:$BE$43,'RevPAR Raw Data'!AX$1,FALSE)</f>
        <v>6.8822446800379398</v>
      </c>
      <c r="BJ40" s="61">
        <f>VLOOKUP($A40,'RevPAR Raw Data'!$B$6:$BE$43,'RevPAR Raw Data'!AY$1,FALSE)</f>
        <v>10.6251431321131</v>
      </c>
      <c r="BK40" s="60">
        <f>VLOOKUP($A40,'RevPAR Raw Data'!$B$6:$BE$43,'RevPAR Raw Data'!BA$1,FALSE)</f>
        <v>-3.5977570282096298</v>
      </c>
      <c r="BL40" s="60">
        <f>VLOOKUP($A40,'RevPAR Raw Data'!$B$6:$BE$43,'RevPAR Raw Data'!BB$1,FALSE)</f>
        <v>2.8358794961849099</v>
      </c>
      <c r="BM40" s="61">
        <f>VLOOKUP($A40,'RevPAR Raw Data'!$B$6:$BE$43,'RevPAR Raw Data'!BC$1,FALSE)</f>
        <v>-0.21942636648226499</v>
      </c>
      <c r="BN40" s="62">
        <f>VLOOKUP($A40,'RevPAR Raw Data'!$B$6:$BE$43,'RevPAR Raw Data'!BE$1,FALSE)</f>
        <v>6.1998723673344402</v>
      </c>
    </row>
    <row r="41" spans="1:66" x14ac:dyDescent="0.35">
      <c r="A41" s="81" t="s">
        <v>80</v>
      </c>
      <c r="B41" s="59">
        <f>VLOOKUP($A41,'Occupancy Raw Data'!$B$8:$BE$45,'Occupancy Raw Data'!AG$3,FALSE)</f>
        <v>55.674631061138399</v>
      </c>
      <c r="C41" s="60">
        <f>VLOOKUP($A41,'Occupancy Raw Data'!$B$8:$BE$45,'Occupancy Raw Data'!AH$3,FALSE)</f>
        <v>56.043569922698502</v>
      </c>
      <c r="D41" s="60">
        <f>VLOOKUP($A41,'Occupancy Raw Data'!$B$8:$BE$45,'Occupancy Raw Data'!AI$3,FALSE)</f>
        <v>63.2115249472944</v>
      </c>
      <c r="E41" s="60">
        <f>VLOOKUP($A41,'Occupancy Raw Data'!$B$8:$BE$45,'Occupancy Raw Data'!AJ$3,FALSE)</f>
        <v>63.668306394940203</v>
      </c>
      <c r="F41" s="60">
        <f>VLOOKUP($A41,'Occupancy Raw Data'!$B$8:$BE$45,'Occupancy Raw Data'!AK$3,FALSE)</f>
        <v>64.265635980323196</v>
      </c>
      <c r="G41" s="61">
        <f>VLOOKUP($A41,'Occupancy Raw Data'!$B$8:$BE$45,'Occupancy Raw Data'!AL$3,FALSE)</f>
        <v>60.572733661278903</v>
      </c>
      <c r="H41" s="60">
        <f>VLOOKUP($A41,'Occupancy Raw Data'!$B$8:$BE$45,'Occupancy Raw Data'!AN$3,FALSE)</f>
        <v>75.737877723120107</v>
      </c>
      <c r="I41" s="60">
        <f>VLOOKUP($A41,'Occupancy Raw Data'!$B$8:$BE$45,'Occupancy Raw Data'!AO$3,FALSE)</f>
        <v>81.728742094167202</v>
      </c>
      <c r="J41" s="61">
        <f>VLOOKUP($A41,'Occupancy Raw Data'!$B$8:$BE$45,'Occupancy Raw Data'!AP$3,FALSE)</f>
        <v>78.733309908643704</v>
      </c>
      <c r="K41" s="62">
        <f>VLOOKUP($A41,'Occupancy Raw Data'!$B$8:$BE$45,'Occupancy Raw Data'!AR$3,FALSE)</f>
        <v>65.761469731954605</v>
      </c>
      <c r="M41" s="59">
        <f>VLOOKUP($A41,'Occupancy Raw Data'!$B$8:$BE$45,'Occupancy Raw Data'!AT$3,FALSE)</f>
        <v>-1.8453036205362701</v>
      </c>
      <c r="N41" s="60">
        <f>VLOOKUP($A41,'Occupancy Raw Data'!$B$8:$BE$45,'Occupancy Raw Data'!AU$3,FALSE)</f>
        <v>-0.53366990734332298</v>
      </c>
      <c r="O41" s="60">
        <f>VLOOKUP($A41,'Occupancy Raw Data'!$B$8:$BE$45,'Occupancy Raw Data'!AV$3,FALSE)</f>
        <v>4.6946245393690198</v>
      </c>
      <c r="P41" s="60">
        <f>VLOOKUP($A41,'Occupancy Raw Data'!$B$8:$BE$45,'Occupancy Raw Data'!AW$3,FALSE)</f>
        <v>5.5945266473995696</v>
      </c>
      <c r="Q41" s="60">
        <f>VLOOKUP($A41,'Occupancy Raw Data'!$B$8:$BE$45,'Occupancy Raw Data'!AX$3,FALSE)</f>
        <v>4.9867111622849096</v>
      </c>
      <c r="R41" s="61">
        <f>VLOOKUP($A41,'Occupancy Raw Data'!$B$8:$BE$45,'Occupancy Raw Data'!AY$3,FALSE)</f>
        <v>2.6827688233108602</v>
      </c>
      <c r="S41" s="60">
        <f>VLOOKUP($A41,'Occupancy Raw Data'!$B$8:$BE$45,'Occupancy Raw Data'!BA$3,FALSE)</f>
        <v>-1.7854901974844699</v>
      </c>
      <c r="T41" s="60">
        <f>VLOOKUP($A41,'Occupancy Raw Data'!$B$8:$BE$45,'Occupancy Raw Data'!BB$3,FALSE)</f>
        <v>-0.90532165088049299</v>
      </c>
      <c r="U41" s="61">
        <f>VLOOKUP($A41,'Occupancy Raw Data'!$B$8:$BE$45,'Occupancy Raw Data'!BC$3,FALSE)</f>
        <v>-1.3306234324136299</v>
      </c>
      <c r="V41" s="62">
        <f>VLOOKUP($A41,'Occupancy Raw Data'!$B$8:$BE$45,'Occupancy Raw Data'!BE$3,FALSE)</f>
        <v>1.27365952156606</v>
      </c>
      <c r="X41" s="64">
        <f>VLOOKUP($A41,'ADR Raw Data'!$B$6:$BE$43,'ADR Raw Data'!AG$1,FALSE)</f>
        <v>146.47233512148901</v>
      </c>
      <c r="Y41" s="65">
        <f>VLOOKUP($A41,'ADR Raw Data'!$B$6:$BE$43,'ADR Raw Data'!AH$1,FALSE)</f>
        <v>130.298078369905</v>
      </c>
      <c r="Z41" s="65">
        <f>VLOOKUP($A41,'ADR Raw Data'!$B$6:$BE$43,'ADR Raw Data'!AI$1,FALSE)</f>
        <v>128.413646470261</v>
      </c>
      <c r="AA41" s="65">
        <f>VLOOKUP($A41,'ADR Raw Data'!$B$6:$BE$43,'ADR Raw Data'!AJ$1,FALSE)</f>
        <v>125.712502759381</v>
      </c>
      <c r="AB41" s="65">
        <f>VLOOKUP($A41,'ADR Raw Data'!$B$6:$BE$43,'ADR Raw Data'!AK$1,FALSE)</f>
        <v>129.88937124111499</v>
      </c>
      <c r="AC41" s="66">
        <f>VLOOKUP($A41,'ADR Raw Data'!$B$6:$BE$43,'ADR Raw Data'!AL$1,FALSE)</f>
        <v>131.82733511224501</v>
      </c>
      <c r="AD41" s="65">
        <f>VLOOKUP($A41,'ADR Raw Data'!$B$6:$BE$43,'ADR Raw Data'!AN$1,FALSE)</f>
        <v>165.01008814660099</v>
      </c>
      <c r="AE41" s="65">
        <f>VLOOKUP($A41,'ADR Raw Data'!$B$6:$BE$43,'ADR Raw Data'!AO$1,FALSE)</f>
        <v>175.315702923473</v>
      </c>
      <c r="AF41" s="66">
        <f>VLOOKUP($A41,'ADR Raw Data'!$B$6:$BE$43,'ADR Raw Data'!AP$1,FALSE)</f>
        <v>170.358935624232</v>
      </c>
      <c r="AG41" s="67">
        <f>VLOOKUP($A41,'ADR Raw Data'!$B$6:$BE$43,'ADR Raw Data'!AR$1,FALSE)</f>
        <v>145.007960079383</v>
      </c>
      <c r="AI41" s="59">
        <f>VLOOKUP($A41,'ADR Raw Data'!$B$6:$BE$43,'ADR Raw Data'!AT$1,FALSE)</f>
        <v>3.09201829728091</v>
      </c>
      <c r="AJ41" s="60">
        <f>VLOOKUP($A41,'ADR Raw Data'!$B$6:$BE$43,'ADR Raw Data'!AU$1,FALSE)</f>
        <v>8.0771518167114902</v>
      </c>
      <c r="AK41" s="60">
        <f>VLOOKUP($A41,'ADR Raw Data'!$B$6:$BE$43,'ADR Raw Data'!AV$1,FALSE)</f>
        <v>7.2565823113640198</v>
      </c>
      <c r="AL41" s="60">
        <f>VLOOKUP($A41,'ADR Raw Data'!$B$6:$BE$43,'ADR Raw Data'!AW$1,FALSE)</f>
        <v>10.2034102424442</v>
      </c>
      <c r="AM41" s="60">
        <f>VLOOKUP($A41,'ADR Raw Data'!$B$6:$BE$43,'ADR Raw Data'!AX$1,FALSE)</f>
        <v>10.605238338651001</v>
      </c>
      <c r="AN41" s="61">
        <f>VLOOKUP($A41,'ADR Raw Data'!$B$6:$BE$43,'ADR Raw Data'!AY$1,FALSE)</f>
        <v>7.5676417065686303</v>
      </c>
      <c r="AO41" s="60">
        <f>VLOOKUP($A41,'ADR Raw Data'!$B$6:$BE$43,'ADR Raw Data'!BA$1,FALSE)</f>
        <v>7.9205250189428398</v>
      </c>
      <c r="AP41" s="60">
        <f>VLOOKUP($A41,'ADR Raw Data'!$B$6:$BE$43,'ADR Raw Data'!BB$1,FALSE)</f>
        <v>9.6825255351240802</v>
      </c>
      <c r="AQ41" s="61">
        <f>VLOOKUP($A41,'ADR Raw Data'!$B$6:$BE$43,'ADR Raw Data'!BC$1,FALSE)</f>
        <v>8.8653008161258295</v>
      </c>
      <c r="AR41" s="62">
        <f>VLOOKUP($A41,'ADR Raw Data'!$B$6:$BE$43,'ADR Raw Data'!BE$1,FALSE)</f>
        <v>7.8391409508583196</v>
      </c>
      <c r="AT41" s="64">
        <f>VLOOKUP($A41,'RevPAR Raw Data'!$B$6:$BE$43,'RevPAR Raw Data'!AG$1,FALSE)</f>
        <v>81.547932185523507</v>
      </c>
      <c r="AU41" s="65">
        <f>VLOOKUP($A41,'RevPAR Raw Data'!$B$6:$BE$43,'RevPAR Raw Data'!AH$1,FALSE)</f>
        <v>73.023694659170701</v>
      </c>
      <c r="AV41" s="65">
        <f>VLOOKUP($A41,'RevPAR Raw Data'!$B$6:$BE$43,'RevPAR Raw Data'!AI$1,FALSE)</f>
        <v>81.172224174279606</v>
      </c>
      <c r="AW41" s="65">
        <f>VLOOKUP($A41,'RevPAR Raw Data'!$B$6:$BE$43,'RevPAR Raw Data'!AJ$1,FALSE)</f>
        <v>80.039021433591003</v>
      </c>
      <c r="AX41" s="65">
        <f>VLOOKUP($A41,'RevPAR Raw Data'!$B$6:$BE$43,'RevPAR Raw Data'!AK$1,FALSE)</f>
        <v>83.474230498945801</v>
      </c>
      <c r="AY41" s="66">
        <f>VLOOKUP($A41,'RevPAR Raw Data'!$B$6:$BE$43,'RevPAR Raw Data'!AL$1,FALSE)</f>
        <v>79.851420590302098</v>
      </c>
      <c r="AZ41" s="65">
        <f>VLOOKUP($A41,'RevPAR Raw Data'!$B$6:$BE$43,'RevPAR Raw Data'!AN$1,FALSE)</f>
        <v>124.975138791286</v>
      </c>
      <c r="BA41" s="65">
        <f>VLOOKUP($A41,'RevPAR Raw Data'!$B$6:$BE$43,'RevPAR Raw Data'!AO$1,FALSE)</f>
        <v>143.28331869290199</v>
      </c>
      <c r="BB41" s="66">
        <f>VLOOKUP($A41,'RevPAR Raw Data'!$B$6:$BE$43,'RevPAR Raw Data'!AP$1,FALSE)</f>
        <v>134.129228742094</v>
      </c>
      <c r="BC41" s="67">
        <f>VLOOKUP($A41,'RevPAR Raw Data'!$B$6:$BE$43,'RevPAR Raw Data'!AR$1,FALSE)</f>
        <v>95.359365776528406</v>
      </c>
      <c r="BE41" s="59">
        <f>VLOOKUP($A41,'RevPAR Raw Data'!$B$6:$BE$43,'RevPAR Raw Data'!AT$1,FALSE)</f>
        <v>1.18965755115726</v>
      </c>
      <c r="BF41" s="60">
        <f>VLOOKUP($A41,'RevPAR Raw Data'!$B$6:$BE$43,'RevPAR Raw Data'!AU$1,FALSE)</f>
        <v>7.5003765807519498</v>
      </c>
      <c r="BG41" s="60">
        <f>VLOOKUP($A41,'RevPAR Raw Data'!$B$6:$BE$43,'RevPAR Raw Data'!AV$1,FALSE)</f>
        <v>12.291876144641799</v>
      </c>
      <c r="BH41" s="60">
        <f>VLOOKUP($A41,'RevPAR Raw Data'!$B$6:$BE$43,'RevPAR Raw Data'!AW$1,FALSE)</f>
        <v>16.3687693948008</v>
      </c>
      <c r="BI41" s="60">
        <f>VLOOKUP($A41,'RevPAR Raw Data'!$B$6:$BE$43,'RevPAR Raw Data'!AX$1,FALSE)</f>
        <v>16.1208021049564</v>
      </c>
      <c r="BJ41" s="61">
        <f>VLOOKUP($A41,'RevPAR Raw Data'!$B$6:$BE$43,'RevPAR Raw Data'!AY$1,FALSE)</f>
        <v>10.453432862243099</v>
      </c>
      <c r="BK41" s="60">
        <f>VLOOKUP($A41,'RevPAR Raw Data'!$B$6:$BE$43,'RevPAR Raw Data'!BA$1,FALSE)</f>
        <v>5.9936146236558301</v>
      </c>
      <c r="BL41" s="60">
        <f>VLOOKUP($A41,'RevPAR Raw Data'!$B$6:$BE$43,'RevPAR Raw Data'!BB$1,FALSE)</f>
        <v>8.6895458842220794</v>
      </c>
      <c r="BM41" s="61">
        <f>VLOOKUP($A41,'RevPAR Raw Data'!$B$6:$BE$43,'RevPAR Raw Data'!BC$1,FALSE)</f>
        <v>7.4167136136988701</v>
      </c>
      <c r="BN41" s="62">
        <f>VLOOKUP($A41,'RevPAR Raw Data'!$B$6:$BE$43,'RevPAR Raw Data'!BE$1,FALSE)</f>
        <v>9.2126444375539798</v>
      </c>
    </row>
    <row r="42" spans="1:66" x14ac:dyDescent="0.35">
      <c r="A42" s="81" t="s">
        <v>81</v>
      </c>
      <c r="B42" s="59">
        <f>VLOOKUP($A42,'Occupancy Raw Data'!$B$8:$BE$45,'Occupancy Raw Data'!AG$3,FALSE)</f>
        <v>59.176943123505502</v>
      </c>
      <c r="C42" s="60">
        <f>VLOOKUP($A42,'Occupancy Raw Data'!$B$8:$BE$45,'Occupancy Raw Data'!AH$3,FALSE)</f>
        <v>57.579726498482003</v>
      </c>
      <c r="D42" s="60">
        <f>VLOOKUP($A42,'Occupancy Raw Data'!$B$8:$BE$45,'Occupancy Raw Data'!AI$3,FALSE)</f>
        <v>62.541978990354899</v>
      </c>
      <c r="E42" s="60">
        <f>VLOOKUP($A42,'Occupancy Raw Data'!$B$8:$BE$45,'Occupancy Raw Data'!AJ$3,FALSE)</f>
        <v>63.274092582144398</v>
      </c>
      <c r="F42" s="60">
        <f>VLOOKUP($A42,'Occupancy Raw Data'!$B$8:$BE$45,'Occupancy Raw Data'!AK$3,FALSE)</f>
        <v>62.723328228688104</v>
      </c>
      <c r="G42" s="61">
        <f>VLOOKUP($A42,'Occupancy Raw Data'!$B$8:$BE$45,'Occupancy Raw Data'!AL$3,FALSE)</f>
        <v>61.059213884635</v>
      </c>
      <c r="H42" s="60">
        <f>VLOOKUP($A42,'Occupancy Raw Data'!$B$8:$BE$45,'Occupancy Raw Data'!AN$3,FALSE)</f>
        <v>76.166680099943505</v>
      </c>
      <c r="I42" s="60">
        <f>VLOOKUP($A42,'Occupancy Raw Data'!$B$8:$BE$45,'Occupancy Raw Data'!AO$3,FALSE)</f>
        <v>83.317213401036994</v>
      </c>
      <c r="J42" s="61">
        <f>VLOOKUP($A42,'Occupancy Raw Data'!$B$8:$BE$45,'Occupancy Raw Data'!AP$3,FALSE)</f>
        <v>79.7419467504903</v>
      </c>
      <c r="K42" s="62">
        <f>VLOOKUP($A42,'Occupancy Raw Data'!$B$8:$BE$45,'Occupancy Raw Data'!AR$3,FALSE)</f>
        <v>66.397137560593606</v>
      </c>
      <c r="M42" s="59">
        <f>VLOOKUP($A42,'Occupancy Raw Data'!$B$8:$BE$45,'Occupancy Raw Data'!AT$3,FALSE)</f>
        <v>-0.180922401469675</v>
      </c>
      <c r="N42" s="60">
        <f>VLOOKUP($A42,'Occupancy Raw Data'!$B$8:$BE$45,'Occupancy Raw Data'!AU$3,FALSE)</f>
        <v>5.6924062465974101</v>
      </c>
      <c r="O42" s="60">
        <f>VLOOKUP($A42,'Occupancy Raw Data'!$B$8:$BE$45,'Occupancy Raw Data'!AV$3,FALSE)</f>
        <v>9.7961631866916701</v>
      </c>
      <c r="P42" s="60">
        <f>VLOOKUP($A42,'Occupancy Raw Data'!$B$8:$BE$45,'Occupancy Raw Data'!AW$3,FALSE)</f>
        <v>9.1043477173297003</v>
      </c>
      <c r="Q42" s="60">
        <f>VLOOKUP($A42,'Occupancy Raw Data'!$B$8:$BE$45,'Occupancy Raw Data'!AX$3,FALSE)</f>
        <v>4.4100669030971202</v>
      </c>
      <c r="R42" s="61">
        <f>VLOOKUP($A42,'Occupancy Raw Data'!$B$8:$BE$45,'Occupancy Raw Data'!AY$3,FALSE)</f>
        <v>5.7145484075312201</v>
      </c>
      <c r="S42" s="60">
        <f>VLOOKUP($A42,'Occupancy Raw Data'!$B$8:$BE$45,'Occupancy Raw Data'!BA$3,FALSE)</f>
        <v>0.63093934064553803</v>
      </c>
      <c r="T42" s="60">
        <f>VLOOKUP($A42,'Occupancy Raw Data'!$B$8:$BE$45,'Occupancy Raw Data'!BB$3,FALSE)</f>
        <v>-0.252848294416185</v>
      </c>
      <c r="U42" s="61">
        <f>VLOOKUP($A42,'Occupancy Raw Data'!$B$8:$BE$45,'Occupancy Raw Data'!BC$3,FALSE)</f>
        <v>0.16728829730523001</v>
      </c>
      <c r="V42" s="62">
        <f>VLOOKUP($A42,'Occupancy Raw Data'!$B$8:$BE$45,'Occupancy Raw Data'!BE$3,FALSE)</f>
        <v>3.7430025839607701</v>
      </c>
      <c r="X42" s="64">
        <f>VLOOKUP($A42,'ADR Raw Data'!$B$6:$BE$43,'ADR Raw Data'!AG$1,FALSE)</f>
        <v>127.963518188525</v>
      </c>
      <c r="Y42" s="65">
        <f>VLOOKUP($A42,'ADR Raw Data'!$B$6:$BE$43,'ADR Raw Data'!AH$1,FALSE)</f>
        <v>110.390155493601</v>
      </c>
      <c r="Z42" s="65">
        <f>VLOOKUP($A42,'ADR Raw Data'!$B$6:$BE$43,'ADR Raw Data'!AI$1,FALSE)</f>
        <v>112.699207109488</v>
      </c>
      <c r="AA42" s="65">
        <f>VLOOKUP($A42,'ADR Raw Data'!$B$6:$BE$43,'ADR Raw Data'!AJ$1,FALSE)</f>
        <v>113.131187304283</v>
      </c>
      <c r="AB42" s="65">
        <f>VLOOKUP($A42,'ADR Raw Data'!$B$6:$BE$43,'ADR Raw Data'!AK$1,FALSE)</f>
        <v>112.14858574717501</v>
      </c>
      <c r="AC42" s="66">
        <f>VLOOKUP($A42,'ADR Raw Data'!$B$6:$BE$43,'ADR Raw Data'!AL$1,FALSE)</f>
        <v>115.19886935497</v>
      </c>
      <c r="AD42" s="65">
        <f>VLOOKUP($A42,'ADR Raw Data'!$B$6:$BE$43,'ADR Raw Data'!AN$1,FALSE)</f>
        <v>147.232791358024</v>
      </c>
      <c r="AE42" s="65">
        <f>VLOOKUP($A42,'ADR Raw Data'!$B$6:$BE$43,'ADR Raw Data'!AO$1,FALSE)</f>
        <v>159.93701538139001</v>
      </c>
      <c r="AF42" s="66">
        <f>VLOOKUP($A42,'ADR Raw Data'!$B$6:$BE$43,'ADR Raw Data'!AP$1,FALSE)</f>
        <v>153.86970321673101</v>
      </c>
      <c r="AG42" s="67">
        <f>VLOOKUP($A42,'ADR Raw Data'!$B$6:$BE$43,'ADR Raw Data'!AR$1,FALSE)</f>
        <v>128.46832079689801</v>
      </c>
      <c r="AI42" s="59">
        <f>VLOOKUP($A42,'ADR Raw Data'!$B$6:$BE$43,'ADR Raw Data'!AT$1,FALSE)</f>
        <v>-0.61958157251870005</v>
      </c>
      <c r="AJ42" s="60">
        <f>VLOOKUP($A42,'ADR Raw Data'!$B$6:$BE$43,'ADR Raw Data'!AU$1,FALSE)</f>
        <v>4.1132052922470903</v>
      </c>
      <c r="AK42" s="60">
        <f>VLOOKUP($A42,'ADR Raw Data'!$B$6:$BE$43,'ADR Raw Data'!AV$1,FALSE)</f>
        <v>6.0000260981392604</v>
      </c>
      <c r="AL42" s="60">
        <f>VLOOKUP($A42,'ADR Raw Data'!$B$6:$BE$43,'ADR Raw Data'!AW$1,FALSE)</f>
        <v>6.54711666834827</v>
      </c>
      <c r="AM42" s="60">
        <f>VLOOKUP($A42,'ADR Raw Data'!$B$6:$BE$43,'ADR Raw Data'!AX$1,FALSE)</f>
        <v>3.22284958008539</v>
      </c>
      <c r="AN42" s="61">
        <f>VLOOKUP($A42,'ADR Raw Data'!$B$6:$BE$43,'ADR Raw Data'!AY$1,FALSE)</f>
        <v>3.47722843876732</v>
      </c>
      <c r="AO42" s="60">
        <f>VLOOKUP($A42,'ADR Raw Data'!$B$6:$BE$43,'ADR Raw Data'!BA$1,FALSE)</f>
        <v>1.0063687270114601</v>
      </c>
      <c r="AP42" s="60">
        <f>VLOOKUP($A42,'ADR Raw Data'!$B$6:$BE$43,'ADR Raw Data'!BB$1,FALSE)</f>
        <v>0.34197033634010199</v>
      </c>
      <c r="AQ42" s="61">
        <f>VLOOKUP($A42,'ADR Raw Data'!$B$6:$BE$43,'ADR Raw Data'!BC$1,FALSE)</f>
        <v>0.62476679315476102</v>
      </c>
      <c r="AR42" s="62">
        <f>VLOOKUP($A42,'ADR Raw Data'!$B$6:$BE$43,'ADR Raw Data'!BE$1,FALSE)</f>
        <v>1.87224701172844</v>
      </c>
      <c r="AT42" s="64">
        <f>VLOOKUP($A42,'RevPAR Raw Data'!$B$6:$BE$43,'RevPAR Raw Data'!AG$1,FALSE)</f>
        <v>75.724898377260104</v>
      </c>
      <c r="AU42" s="65">
        <f>VLOOKUP($A42,'RevPAR Raw Data'!$B$6:$BE$43,'RevPAR Raw Data'!AH$1,FALSE)</f>
        <v>63.5623496144649</v>
      </c>
      <c r="AV42" s="65">
        <f>VLOOKUP($A42,'RevPAR Raw Data'!$B$6:$BE$43,'RevPAR Raw Data'!AI$1,FALSE)</f>
        <v>70.484314432712694</v>
      </c>
      <c r="AW42" s="65">
        <f>VLOOKUP($A42,'RevPAR Raw Data'!$B$6:$BE$43,'RevPAR Raw Data'!AJ$1,FALSE)</f>
        <v>71.582732194191394</v>
      </c>
      <c r="AX42" s="65">
        <f>VLOOKUP($A42,'RevPAR Raw Data'!$B$6:$BE$43,'RevPAR Raw Data'!AK$1,FALSE)</f>
        <v>70.343325542032701</v>
      </c>
      <c r="AY42" s="66">
        <f>VLOOKUP($A42,'RevPAR Raw Data'!$B$6:$BE$43,'RevPAR Raw Data'!AL$1,FALSE)</f>
        <v>70.339524032132303</v>
      </c>
      <c r="AZ42" s="65">
        <f>VLOOKUP($A42,'RevPAR Raw Data'!$B$6:$BE$43,'RevPAR Raw Data'!AN$1,FALSE)</f>
        <v>112.142329195884</v>
      </c>
      <c r="BA42" s="65">
        <f>VLOOKUP($A42,'RevPAR Raw Data'!$B$6:$BE$43,'RevPAR Raw Data'!AO$1,FALSE)</f>
        <v>133.25506441256201</v>
      </c>
      <c r="BB42" s="66">
        <f>VLOOKUP($A42,'RevPAR Raw Data'!$B$6:$BE$43,'RevPAR Raw Data'!AP$1,FALSE)</f>
        <v>122.698696804223</v>
      </c>
      <c r="BC42" s="67">
        <f>VLOOKUP($A42,'RevPAR Raw Data'!$B$6:$BE$43,'RevPAR Raw Data'!AR$1,FALSE)</f>
        <v>85.299287681301195</v>
      </c>
      <c r="BE42" s="59">
        <f>VLOOKUP($A42,'RevPAR Raw Data'!$B$6:$BE$43,'RevPAR Raw Data'!AT$1,FALSE)</f>
        <v>-0.79938301212831098</v>
      </c>
      <c r="BF42" s="60">
        <f>VLOOKUP($A42,'RevPAR Raw Data'!$B$6:$BE$43,'RevPAR Raw Data'!AU$1,FALSE)</f>
        <v>10.0397518938357</v>
      </c>
      <c r="BG42" s="60">
        <f>VLOOKUP($A42,'RevPAR Raw Data'!$B$6:$BE$43,'RevPAR Raw Data'!AV$1,FALSE)</f>
        <v>16.383961632648699</v>
      </c>
      <c r="BH42" s="60">
        <f>VLOOKUP($A42,'RevPAR Raw Data'!$B$6:$BE$43,'RevPAR Raw Data'!AW$1,FALSE)</f>
        <v>16.247536652623602</v>
      </c>
      <c r="BI42" s="60">
        <f>VLOOKUP($A42,'RevPAR Raw Data'!$B$6:$BE$43,'RevPAR Raw Data'!AX$1,FALSE)</f>
        <v>7.7750463058504602</v>
      </c>
      <c r="BJ42" s="61">
        <f>VLOOKUP($A42,'RevPAR Raw Data'!$B$6:$BE$43,'RevPAR Raw Data'!AY$1,FALSE)</f>
        <v>9.3904847486723408</v>
      </c>
      <c r="BK42" s="60">
        <f>VLOOKUP($A42,'RevPAR Raw Data'!$B$6:$BE$43,'RevPAR Raw Data'!BA$1,FALSE)</f>
        <v>1.64365764386766</v>
      </c>
      <c r="BL42" s="60">
        <f>VLOOKUP($A42,'RevPAR Raw Data'!$B$6:$BE$43,'RevPAR Raw Data'!BB$1,FALSE)</f>
        <v>8.8257375761071399E-2</v>
      </c>
      <c r="BM42" s="61">
        <f>VLOOKUP($A42,'RevPAR Raw Data'!$B$6:$BE$43,'RevPAR Raw Data'!BC$1,FALSE)</f>
        <v>0.79310025219038904</v>
      </c>
      <c r="BN42" s="62">
        <f>VLOOKUP($A42,'RevPAR Raw Data'!$B$6:$BE$43,'RevPAR Raw Data'!BE$1,FALSE)</f>
        <v>5.68532784971634</v>
      </c>
    </row>
    <row r="43" spans="1:66" x14ac:dyDescent="0.35">
      <c r="A43" s="82" t="s">
        <v>82</v>
      </c>
      <c r="B43" s="59">
        <f>VLOOKUP($A43,'Occupancy Raw Data'!$B$8:$BE$45,'Occupancy Raw Data'!AG$3,FALSE)</f>
        <v>55.198049846253397</v>
      </c>
      <c r="C43" s="60">
        <f>VLOOKUP($A43,'Occupancy Raw Data'!$B$8:$BE$45,'Occupancy Raw Data'!AH$3,FALSE)</f>
        <v>63.036595727463897</v>
      </c>
      <c r="D43" s="60">
        <f>VLOOKUP($A43,'Occupancy Raw Data'!$B$8:$BE$45,'Occupancy Raw Data'!AI$3,FALSE)</f>
        <v>71.107278685871506</v>
      </c>
      <c r="E43" s="60">
        <f>VLOOKUP($A43,'Occupancy Raw Data'!$B$8:$BE$45,'Occupancy Raw Data'!AJ$3,FALSE)</f>
        <v>70.695096293898601</v>
      </c>
      <c r="F43" s="60">
        <f>VLOOKUP($A43,'Occupancy Raw Data'!$B$8:$BE$45,'Occupancy Raw Data'!AK$3,FALSE)</f>
        <v>64.566713909698294</v>
      </c>
      <c r="G43" s="61">
        <f>VLOOKUP($A43,'Occupancy Raw Data'!$B$8:$BE$45,'Occupancy Raw Data'!AL$3,FALSE)</f>
        <v>64.920807063831802</v>
      </c>
      <c r="H43" s="60">
        <f>VLOOKUP($A43,'Occupancy Raw Data'!$B$8:$BE$45,'Occupancy Raw Data'!AN$3,FALSE)</f>
        <v>67.679186070054598</v>
      </c>
      <c r="I43" s="60">
        <f>VLOOKUP($A43,'Occupancy Raw Data'!$B$8:$BE$45,'Occupancy Raw Data'!AO$3,FALSE)</f>
        <v>72.604272119862301</v>
      </c>
      <c r="J43" s="61">
        <f>VLOOKUP($A43,'Occupancy Raw Data'!$B$8:$BE$45,'Occupancy Raw Data'!AP$3,FALSE)</f>
        <v>70.141729094958393</v>
      </c>
      <c r="K43" s="62">
        <f>VLOOKUP($A43,'Occupancy Raw Data'!$B$8:$BE$45,'Occupancy Raw Data'!AR$3,FALSE)</f>
        <v>66.411774569381706</v>
      </c>
      <c r="M43" s="59">
        <f>VLOOKUP($A43,'Occupancy Raw Data'!$B$8:$BE$45,'Occupancy Raw Data'!AT$3,FALSE)</f>
        <v>6.6500065527084997</v>
      </c>
      <c r="N43" s="60">
        <f>VLOOKUP($A43,'Occupancy Raw Data'!$B$8:$BE$45,'Occupancy Raw Data'!AU$3,FALSE)</f>
        <v>22.336906025656202</v>
      </c>
      <c r="O43" s="60">
        <f>VLOOKUP($A43,'Occupancy Raw Data'!$B$8:$BE$45,'Occupancy Raw Data'!AV$3,FALSE)</f>
        <v>28.884655437171499</v>
      </c>
      <c r="P43" s="60">
        <f>VLOOKUP($A43,'Occupancy Raw Data'!$B$8:$BE$45,'Occupancy Raw Data'!AW$3,FALSE)</f>
        <v>25.245858528701898</v>
      </c>
      <c r="Q43" s="60">
        <f>VLOOKUP($A43,'Occupancy Raw Data'!$B$8:$BE$45,'Occupancy Raw Data'!AX$3,FALSE)</f>
        <v>17.027316137360099</v>
      </c>
      <c r="R43" s="61">
        <f>VLOOKUP($A43,'Occupancy Raw Data'!$B$8:$BE$45,'Occupancy Raw Data'!AY$3,FALSE)</f>
        <v>20.192953609285901</v>
      </c>
      <c r="S43" s="60">
        <f>VLOOKUP($A43,'Occupancy Raw Data'!$B$8:$BE$45,'Occupancy Raw Data'!BA$3,FALSE)</f>
        <v>4.6940223841223503</v>
      </c>
      <c r="T43" s="60">
        <f>VLOOKUP($A43,'Occupancy Raw Data'!$B$8:$BE$45,'Occupancy Raw Data'!BB$3,FALSE)</f>
        <v>3.8379933390160001</v>
      </c>
      <c r="U43" s="61">
        <f>VLOOKUP($A43,'Occupancy Raw Data'!$B$8:$BE$45,'Occupancy Raw Data'!BC$3,FALSE)</f>
        <v>4.2492264921765104</v>
      </c>
      <c r="V43" s="62">
        <f>VLOOKUP($A43,'Occupancy Raw Data'!$B$8:$BE$45,'Occupancy Raw Data'!BE$3,FALSE)</f>
        <v>14.892012615670801</v>
      </c>
      <c r="X43" s="64">
        <f>VLOOKUP($A43,'ADR Raw Data'!$B$6:$BE$43,'ADR Raw Data'!AG$1,FALSE)</f>
        <v>127.237553645709</v>
      </c>
      <c r="Y43" s="65">
        <f>VLOOKUP($A43,'ADR Raw Data'!$B$6:$BE$43,'ADR Raw Data'!AH$1,FALSE)</f>
        <v>143.60876084113499</v>
      </c>
      <c r="Z43" s="65">
        <f>VLOOKUP($A43,'ADR Raw Data'!$B$6:$BE$43,'ADR Raw Data'!AI$1,FALSE)</f>
        <v>151.64005320094699</v>
      </c>
      <c r="AA43" s="65">
        <f>VLOOKUP($A43,'ADR Raw Data'!$B$6:$BE$43,'ADR Raw Data'!AJ$1,FALSE)</f>
        <v>149.122802252046</v>
      </c>
      <c r="AB43" s="65">
        <f>VLOOKUP($A43,'ADR Raw Data'!$B$6:$BE$43,'ADR Raw Data'!AK$1,FALSE)</f>
        <v>136.90933104940399</v>
      </c>
      <c r="AC43" s="66">
        <f>VLOOKUP($A43,'ADR Raw Data'!$B$6:$BE$43,'ADR Raw Data'!AL$1,FALSE)</f>
        <v>142.45345774819</v>
      </c>
      <c r="AD43" s="65">
        <f>VLOOKUP($A43,'ADR Raw Data'!$B$6:$BE$43,'ADR Raw Data'!AN$1,FALSE)</f>
        <v>126.446967623235</v>
      </c>
      <c r="AE43" s="65">
        <f>VLOOKUP($A43,'ADR Raw Data'!$B$6:$BE$43,'ADR Raw Data'!AO$1,FALSE)</f>
        <v>127.32817292609199</v>
      </c>
      <c r="AF43" s="66">
        <f>VLOOKUP($A43,'ADR Raw Data'!$B$6:$BE$43,'ADR Raw Data'!AP$1,FALSE)</f>
        <v>126.903038997777</v>
      </c>
      <c r="AG43" s="67">
        <f>VLOOKUP($A43,'ADR Raw Data'!$B$6:$BE$43,'ADR Raw Data'!AR$1,FALSE)</f>
        <v>137.763224489262</v>
      </c>
      <c r="AI43" s="59">
        <f>VLOOKUP($A43,'ADR Raw Data'!$B$6:$BE$43,'ADR Raw Data'!AT$1,FALSE)</f>
        <v>18.623385097148802</v>
      </c>
      <c r="AJ43" s="60">
        <f>VLOOKUP($A43,'ADR Raw Data'!$B$6:$BE$43,'ADR Raw Data'!AU$1,FALSE)</f>
        <v>28.385352480726699</v>
      </c>
      <c r="AK43" s="60">
        <f>VLOOKUP($A43,'ADR Raw Data'!$B$6:$BE$43,'ADR Raw Data'!AV$1,FALSE)</f>
        <v>31.011284602163201</v>
      </c>
      <c r="AL43" s="60">
        <f>VLOOKUP($A43,'ADR Raw Data'!$B$6:$BE$43,'ADR Raw Data'!AW$1,FALSE)</f>
        <v>28.966656037390401</v>
      </c>
      <c r="AM43" s="60">
        <f>VLOOKUP($A43,'ADR Raw Data'!$B$6:$BE$43,'ADR Raw Data'!AX$1,FALSE)</f>
        <v>24.188988140071601</v>
      </c>
      <c r="AN43" s="61">
        <f>VLOOKUP($A43,'ADR Raw Data'!$B$6:$BE$43,'ADR Raw Data'!AY$1,FALSE)</f>
        <v>26.9307991304171</v>
      </c>
      <c r="AO43" s="60">
        <f>VLOOKUP($A43,'ADR Raw Data'!$B$6:$BE$43,'ADR Raw Data'!BA$1,FALSE)</f>
        <v>15.770723006524699</v>
      </c>
      <c r="AP43" s="60">
        <f>VLOOKUP($A43,'ADR Raw Data'!$B$6:$BE$43,'ADR Raw Data'!BB$1,FALSE)</f>
        <v>14.436232132565101</v>
      </c>
      <c r="AQ43" s="61">
        <f>VLOOKUP($A43,'ADR Raw Data'!$B$6:$BE$43,'ADR Raw Data'!BC$1,FALSE)</f>
        <v>15.069505764056901</v>
      </c>
      <c r="AR43" s="62">
        <f>VLOOKUP($A43,'ADR Raw Data'!$B$6:$BE$43,'ADR Raw Data'!BE$1,FALSE)</f>
        <v>23.4631465444531</v>
      </c>
      <c r="AT43" s="64">
        <f>VLOOKUP($A43,'RevPAR Raw Data'!$B$6:$BE$43,'RevPAR Raw Data'!AG$1,FALSE)</f>
        <v>70.232648284511995</v>
      </c>
      <c r="AU43" s="65">
        <f>VLOOKUP($A43,'RevPAR Raw Data'!$B$6:$BE$43,'RevPAR Raw Data'!AH$1,FALSE)</f>
        <v>90.526074000647299</v>
      </c>
      <c r="AV43" s="65">
        <f>VLOOKUP($A43,'RevPAR Raw Data'!$B$6:$BE$43,'RevPAR Raw Data'!AI$1,FALSE)</f>
        <v>107.827115229001</v>
      </c>
      <c r="AW43" s="65">
        <f>VLOOKUP($A43,'RevPAR Raw Data'!$B$6:$BE$43,'RevPAR Raw Data'!AJ$1,FALSE)</f>
        <v>105.422508648244</v>
      </c>
      <c r="AX43" s="65">
        <f>VLOOKUP($A43,'RevPAR Raw Data'!$B$6:$BE$43,'RevPAR Raw Data'!AK$1,FALSE)</f>
        <v>88.397856094350999</v>
      </c>
      <c r="AY43" s="66">
        <f>VLOOKUP($A43,'RevPAR Raw Data'!$B$6:$BE$43,'RevPAR Raw Data'!AL$1,FALSE)</f>
        <v>92.481934460460096</v>
      </c>
      <c r="AZ43" s="65">
        <f>VLOOKUP($A43,'RevPAR Raw Data'!$B$6:$BE$43,'RevPAR Raw Data'!AN$1,FALSE)</f>
        <v>85.578278497671505</v>
      </c>
      <c r="BA43" s="65">
        <f>VLOOKUP($A43,'RevPAR Raw Data'!$B$6:$BE$43,'RevPAR Raw Data'!AO$1,FALSE)</f>
        <v>92.445693156509407</v>
      </c>
      <c r="BB43" s="66">
        <f>VLOOKUP($A43,'RevPAR Raw Data'!$B$6:$BE$43,'RevPAR Raw Data'!AP$1,FALSE)</f>
        <v>89.011985827090498</v>
      </c>
      <c r="BC43" s="67">
        <f>VLOOKUP($A43,'RevPAR Raw Data'!$B$6:$BE$43,'RevPAR Raw Data'!AR$1,FALSE)</f>
        <v>91.491002087320496</v>
      </c>
      <c r="BE43" s="59">
        <f>VLOOKUP($A43,'RevPAR Raw Data'!$B$6:$BE$43,'RevPAR Raw Data'!AT$1,FALSE)</f>
        <v>26.511847979153899</v>
      </c>
      <c r="BF43" s="60">
        <f>VLOOKUP($A43,'RevPAR Raw Data'!$B$6:$BE$43,'RevPAR Raw Data'!AU$1,FALSE)</f>
        <v>57.0626680150542</v>
      </c>
      <c r="BG43" s="60">
        <f>VLOOKUP($A43,'RevPAR Raw Data'!$B$6:$BE$43,'RevPAR Raw Data'!AV$1,FALSE)</f>
        <v>68.853442743310296</v>
      </c>
      <c r="BH43" s="60">
        <f>VLOOKUP($A43,'RevPAR Raw Data'!$B$6:$BE$43,'RevPAR Raw Data'!AW$1,FALSE)</f>
        <v>61.525395569787598</v>
      </c>
      <c r="BI43" s="60">
        <f>VLOOKUP($A43,'RevPAR Raw Data'!$B$6:$BE$43,'RevPAR Raw Data'!AX$1,FALSE)</f>
        <v>45.335039758470302</v>
      </c>
      <c r="BJ43" s="61">
        <f>VLOOKUP($A43,'RevPAR Raw Data'!$B$6:$BE$43,'RevPAR Raw Data'!AY$1,FALSE)</f>
        <v>52.561876514718101</v>
      </c>
      <c r="BK43" s="60">
        <f>VLOOKUP($A43,'RevPAR Raw Data'!$B$6:$BE$43,'RevPAR Raw Data'!BA$1,FALSE)</f>
        <v>21.205026658711201</v>
      </c>
      <c r="BL43" s="60">
        <f>VLOOKUP($A43,'RevPAR Raw Data'!$B$6:$BE$43,'RevPAR Raw Data'!BB$1,FALSE)</f>
        <v>18.828287099233901</v>
      </c>
      <c r="BM43" s="61">
        <f>VLOOKUP($A43,'RevPAR Raw Data'!$B$6:$BE$43,'RevPAR Raw Data'!BC$1,FALSE)</f>
        <v>19.959069687399801</v>
      </c>
      <c r="BN43" s="62">
        <f>VLOOKUP($A43,'RevPAR Raw Data'!$B$6:$BE$43,'RevPAR Raw Data'!BE$1,FALSE)</f>
        <v>41.849293903557196</v>
      </c>
    </row>
    <row r="44" spans="1:66" x14ac:dyDescent="0.35">
      <c r="A44" s="81" t="s">
        <v>83</v>
      </c>
      <c r="B44" s="59">
        <f>VLOOKUP($A44,'Occupancy Raw Data'!$B$8:$BE$45,'Occupancy Raw Data'!AG$3,FALSE)</f>
        <v>49.685402684563698</v>
      </c>
      <c r="C44" s="60">
        <f>VLOOKUP($A44,'Occupancy Raw Data'!$B$8:$BE$45,'Occupancy Raw Data'!AH$3,FALSE)</f>
        <v>52.2348061148396</v>
      </c>
      <c r="D44" s="60">
        <f>VLOOKUP($A44,'Occupancy Raw Data'!$B$8:$BE$45,'Occupancy Raw Data'!AI$3,FALSE)</f>
        <v>58.121271439224401</v>
      </c>
      <c r="E44" s="60">
        <f>VLOOKUP($A44,'Occupancy Raw Data'!$B$8:$BE$45,'Occupancy Raw Data'!AJ$3,FALSE)</f>
        <v>61.325503355704598</v>
      </c>
      <c r="F44" s="60">
        <f>VLOOKUP($A44,'Occupancy Raw Data'!$B$8:$BE$45,'Occupancy Raw Data'!AK$3,FALSE)</f>
        <v>63.895879940343001</v>
      </c>
      <c r="G44" s="61">
        <f>VLOOKUP($A44,'Occupancy Raw Data'!$B$8:$BE$45,'Occupancy Raw Data'!AL$3,FALSE)</f>
        <v>57.052572706935102</v>
      </c>
      <c r="H44" s="60">
        <f>VLOOKUP($A44,'Occupancy Raw Data'!$B$8:$BE$45,'Occupancy Raw Data'!AN$3,FALSE)</f>
        <v>76.1022557792692</v>
      </c>
      <c r="I44" s="60">
        <f>VLOOKUP($A44,'Occupancy Raw Data'!$B$8:$BE$45,'Occupancy Raw Data'!AO$3,FALSE)</f>
        <v>82.058631618195307</v>
      </c>
      <c r="J44" s="61">
        <f>VLOOKUP($A44,'Occupancy Raw Data'!$B$8:$BE$45,'Occupancy Raw Data'!AP$3,FALSE)</f>
        <v>79.080443698732196</v>
      </c>
      <c r="K44" s="62">
        <f>VLOOKUP($A44,'Occupancy Raw Data'!$B$8:$BE$45,'Occupancy Raw Data'!AR$3,FALSE)</f>
        <v>63.346250133162798</v>
      </c>
      <c r="M44" s="59">
        <f>VLOOKUP($A44,'Occupancy Raw Data'!$B$8:$BE$45,'Occupancy Raw Data'!AT$3,FALSE)</f>
        <v>-4.7687239769063696</v>
      </c>
      <c r="N44" s="60">
        <f>VLOOKUP($A44,'Occupancy Raw Data'!$B$8:$BE$45,'Occupancy Raw Data'!AU$3,FALSE)</f>
        <v>1.3712363501475699</v>
      </c>
      <c r="O44" s="60">
        <f>VLOOKUP($A44,'Occupancy Raw Data'!$B$8:$BE$45,'Occupancy Raw Data'!AV$3,FALSE)</f>
        <v>6.6014329819411097</v>
      </c>
      <c r="P44" s="60">
        <f>VLOOKUP($A44,'Occupancy Raw Data'!$B$8:$BE$45,'Occupancy Raw Data'!AW$3,FALSE)</f>
        <v>6.5683050287250904</v>
      </c>
      <c r="Q44" s="60">
        <f>VLOOKUP($A44,'Occupancy Raw Data'!$B$8:$BE$45,'Occupancy Raw Data'!AX$3,FALSE)</f>
        <v>2.88485597599652</v>
      </c>
      <c r="R44" s="61">
        <f>VLOOKUP($A44,'Occupancy Raw Data'!$B$8:$BE$45,'Occupancy Raw Data'!AY$3,FALSE)</f>
        <v>2.6595588390134899</v>
      </c>
      <c r="S44" s="60">
        <f>VLOOKUP($A44,'Occupancy Raw Data'!$B$8:$BE$45,'Occupancy Raw Data'!BA$3,FALSE)</f>
        <v>-3.42867613118419</v>
      </c>
      <c r="T44" s="60">
        <f>VLOOKUP($A44,'Occupancy Raw Data'!$B$8:$BE$45,'Occupancy Raw Data'!BB$3,FALSE)</f>
        <v>-2.3096412092199601</v>
      </c>
      <c r="U44" s="61">
        <f>VLOOKUP($A44,'Occupancy Raw Data'!$B$8:$BE$45,'Occupancy Raw Data'!BC$3,FALSE)</f>
        <v>-2.85130631244669</v>
      </c>
      <c r="V44" s="62">
        <f>VLOOKUP($A44,'Occupancy Raw Data'!$B$8:$BE$45,'Occupancy Raw Data'!BE$3,FALSE)</f>
        <v>0.62421500567404598</v>
      </c>
      <c r="X44" s="64">
        <f>VLOOKUP($A44,'ADR Raw Data'!$B$6:$BE$43,'ADR Raw Data'!AG$1,FALSE)</f>
        <v>95.304635805074795</v>
      </c>
      <c r="Y44" s="65">
        <f>VLOOKUP($A44,'ADR Raw Data'!$B$6:$BE$43,'ADR Raw Data'!AH$1,FALSE)</f>
        <v>92.464920365826401</v>
      </c>
      <c r="Z44" s="65">
        <f>VLOOKUP($A44,'ADR Raw Data'!$B$6:$BE$43,'ADR Raw Data'!AI$1,FALSE)</f>
        <v>93.716497333707494</v>
      </c>
      <c r="AA44" s="65">
        <f>VLOOKUP($A44,'ADR Raw Data'!$B$6:$BE$43,'ADR Raw Data'!AJ$1,FALSE)</f>
        <v>94.579821781425693</v>
      </c>
      <c r="AB44" s="65">
        <f>VLOOKUP($A44,'ADR Raw Data'!$B$6:$BE$43,'ADR Raw Data'!AK$1,FALSE)</f>
        <v>99.132862248805495</v>
      </c>
      <c r="AC44" s="66">
        <f>VLOOKUP($A44,'ADR Raw Data'!$B$6:$BE$43,'ADR Raw Data'!AL$1,FALSE)</f>
        <v>95.162737558409304</v>
      </c>
      <c r="AD44" s="65">
        <f>VLOOKUP($A44,'ADR Raw Data'!$B$6:$BE$43,'ADR Raw Data'!AN$1,FALSE)</f>
        <v>125.914758244786</v>
      </c>
      <c r="AE44" s="65">
        <f>VLOOKUP($A44,'ADR Raw Data'!$B$6:$BE$43,'ADR Raw Data'!AO$1,FALSE)</f>
        <v>132.44081134808101</v>
      </c>
      <c r="AF44" s="66">
        <f>VLOOKUP($A44,'ADR Raw Data'!$B$6:$BE$43,'ADR Raw Data'!AP$1,FALSE)</f>
        <v>129.300671135995</v>
      </c>
      <c r="AG44" s="67">
        <f>VLOOKUP($A44,'ADR Raw Data'!$B$6:$BE$43,'ADR Raw Data'!AR$1,FALSE)</f>
        <v>107.339094501844</v>
      </c>
      <c r="AI44" s="59">
        <f>VLOOKUP($A44,'ADR Raw Data'!$B$6:$BE$43,'ADR Raw Data'!AT$1,FALSE)</f>
        <v>2.3904341518024999</v>
      </c>
      <c r="AJ44" s="60">
        <f>VLOOKUP($A44,'ADR Raw Data'!$B$6:$BE$43,'ADR Raw Data'!AU$1,FALSE)</f>
        <v>3.4326371391452901</v>
      </c>
      <c r="AK44" s="60">
        <f>VLOOKUP($A44,'ADR Raw Data'!$B$6:$BE$43,'ADR Raw Data'!AV$1,FALSE)</f>
        <v>3.7140955606083601</v>
      </c>
      <c r="AL44" s="60">
        <f>VLOOKUP($A44,'ADR Raw Data'!$B$6:$BE$43,'ADR Raw Data'!AW$1,FALSE)</f>
        <v>4.32846028106019</v>
      </c>
      <c r="AM44" s="60">
        <f>VLOOKUP($A44,'ADR Raw Data'!$B$6:$BE$43,'ADR Raw Data'!AX$1,FALSE)</f>
        <v>4.1356040763653201</v>
      </c>
      <c r="AN44" s="61">
        <f>VLOOKUP($A44,'ADR Raw Data'!$B$6:$BE$43,'ADR Raw Data'!AY$1,FALSE)</f>
        <v>3.62469490049134</v>
      </c>
      <c r="AO44" s="60">
        <f>VLOOKUP($A44,'ADR Raw Data'!$B$6:$BE$43,'ADR Raw Data'!BA$1,FALSE)</f>
        <v>5.3139041391772297</v>
      </c>
      <c r="AP44" s="60">
        <f>VLOOKUP($A44,'ADR Raw Data'!$B$6:$BE$43,'ADR Raw Data'!BB$1,FALSE)</f>
        <v>6.1700642475114202</v>
      </c>
      <c r="AQ44" s="61">
        <f>VLOOKUP($A44,'ADR Raw Data'!$B$6:$BE$43,'ADR Raw Data'!BC$1,FALSE)</f>
        <v>5.7800674612407796</v>
      </c>
      <c r="AR44" s="62">
        <f>VLOOKUP($A44,'ADR Raw Data'!$B$6:$BE$43,'ADR Raw Data'!BE$1,FALSE)</f>
        <v>4.1469936711170501</v>
      </c>
      <c r="AT44" s="64">
        <f>VLOOKUP($A44,'RevPAR Raw Data'!$B$6:$BE$43,'RevPAR Raw Data'!AG$1,FALSE)</f>
        <v>47.352492076808304</v>
      </c>
      <c r="AU44" s="65">
        <f>VLOOKUP($A44,'RevPAR Raw Data'!$B$6:$BE$43,'RevPAR Raw Data'!AH$1,FALSE)</f>
        <v>48.298871877330299</v>
      </c>
      <c r="AV44" s="65">
        <f>VLOOKUP($A44,'RevPAR Raw Data'!$B$6:$BE$43,'RevPAR Raw Data'!AI$1,FALSE)</f>
        <v>54.469219798657697</v>
      </c>
      <c r="AW44" s="65">
        <f>VLOOKUP($A44,'RevPAR Raw Data'!$B$6:$BE$43,'RevPAR Raw Data'!AJ$1,FALSE)</f>
        <v>58.0015517803877</v>
      </c>
      <c r="AX44" s="65">
        <f>VLOOKUP($A44,'RevPAR Raw Data'!$B$6:$BE$43,'RevPAR Raw Data'!AK$1,FALSE)</f>
        <v>63.341814643922397</v>
      </c>
      <c r="AY44" s="66">
        <f>VLOOKUP($A44,'RevPAR Raw Data'!$B$6:$BE$43,'RevPAR Raw Data'!AL$1,FALSE)</f>
        <v>54.292790035421298</v>
      </c>
      <c r="AZ44" s="65">
        <f>VLOOKUP($A44,'RevPAR Raw Data'!$B$6:$BE$43,'RevPAR Raw Data'!AN$1,FALSE)</f>
        <v>95.823971383295998</v>
      </c>
      <c r="BA44" s="65">
        <f>VLOOKUP($A44,'RevPAR Raw Data'!$B$6:$BE$43,'RevPAR Raw Data'!AO$1,FALSE)</f>
        <v>108.679117496271</v>
      </c>
      <c r="BB44" s="66">
        <f>VLOOKUP($A44,'RevPAR Raw Data'!$B$6:$BE$43,'RevPAR Raw Data'!AP$1,FALSE)</f>
        <v>102.251544439783</v>
      </c>
      <c r="BC44" s="67">
        <f>VLOOKUP($A44,'RevPAR Raw Data'!$B$6:$BE$43,'RevPAR Raw Data'!AR$1,FALSE)</f>
        <v>67.995291293810496</v>
      </c>
      <c r="BE44" s="59">
        <f>VLOOKUP($A44,'RevPAR Raw Data'!$B$6:$BE$43,'RevPAR Raw Data'!AT$1,FALSE)</f>
        <v>-2.49228303165303</v>
      </c>
      <c r="BF44" s="60">
        <f>VLOOKUP($A44,'RevPAR Raw Data'!$B$6:$BE$43,'RevPAR Raw Data'!AU$1,FALSE)</f>
        <v>4.85094305751349</v>
      </c>
      <c r="BG44" s="60">
        <f>VLOOKUP($A44,'RevPAR Raw Data'!$B$6:$BE$43,'RevPAR Raw Data'!AV$1,FALSE)</f>
        <v>10.5607120718683</v>
      </c>
      <c r="BH44" s="60">
        <f>VLOOKUP($A44,'RevPAR Raw Data'!$B$6:$BE$43,'RevPAR Raw Data'!AW$1,FALSE)</f>
        <v>11.1810717840925</v>
      </c>
      <c r="BI44" s="60">
        <f>VLOOKUP($A44,'RevPAR Raw Data'!$B$6:$BE$43,'RevPAR Raw Data'!AX$1,FALSE)</f>
        <v>7.1397662737024197</v>
      </c>
      <c r="BJ44" s="61">
        <f>VLOOKUP($A44,'RevPAR Raw Data'!$B$6:$BE$43,'RevPAR Raw Data'!AY$1,FALSE)</f>
        <v>6.3806546331181204</v>
      </c>
      <c r="BK44" s="60">
        <f>VLOOKUP($A44,'RevPAR Raw Data'!$B$6:$BE$43,'RevPAR Raw Data'!BA$1,FALSE)</f>
        <v>1.70303144513906</v>
      </c>
      <c r="BL44" s="60">
        <f>VLOOKUP($A44,'RevPAR Raw Data'!$B$6:$BE$43,'RevPAR Raw Data'!BB$1,FALSE)</f>
        <v>3.7179166917955899</v>
      </c>
      <c r="BM44" s="61">
        <f>VLOOKUP($A44,'RevPAR Raw Data'!$B$6:$BE$43,'RevPAR Raw Data'!BC$1,FALSE)</f>
        <v>2.76395372040805</v>
      </c>
      <c r="BN44" s="62">
        <f>VLOOKUP($A44,'RevPAR Raw Data'!$B$6:$BE$43,'RevPAR Raw Data'!BE$1,FALSE)</f>
        <v>4.7970948335705597</v>
      </c>
    </row>
    <row r="45" spans="1:66" x14ac:dyDescent="0.35">
      <c r="A45" s="83" t="s">
        <v>84</v>
      </c>
      <c r="B45" s="59">
        <f>VLOOKUP($A45,'Occupancy Raw Data'!$B$8:$BE$45,'Occupancy Raw Data'!AG$3,FALSE)</f>
        <v>50.189489641232903</v>
      </c>
      <c r="C45" s="60">
        <f>VLOOKUP($A45,'Occupancy Raw Data'!$B$8:$BE$45,'Occupancy Raw Data'!AH$3,FALSE)</f>
        <v>54.503537139969602</v>
      </c>
      <c r="D45" s="60">
        <f>VLOOKUP($A45,'Occupancy Raw Data'!$B$8:$BE$45,'Occupancy Raw Data'!AI$3,FALSE)</f>
        <v>61.748357756442601</v>
      </c>
      <c r="E45" s="60">
        <f>VLOOKUP($A45,'Occupancy Raw Data'!$B$8:$BE$45,'Occupancy Raw Data'!AJ$3,FALSE)</f>
        <v>64.477008590197002</v>
      </c>
      <c r="F45" s="60">
        <f>VLOOKUP($A45,'Occupancy Raw Data'!$B$8:$BE$45,'Occupancy Raw Data'!AK$3,FALSE)</f>
        <v>63.592723597776597</v>
      </c>
      <c r="G45" s="61">
        <f>VLOOKUP($A45,'Occupancy Raw Data'!$B$8:$BE$45,'Occupancy Raw Data'!AL$3,FALSE)</f>
        <v>58.902223345123701</v>
      </c>
      <c r="H45" s="60">
        <f>VLOOKUP($A45,'Occupancy Raw Data'!$B$8:$BE$45,'Occupancy Raw Data'!AN$3,FALSE)</f>
        <v>68.765790803436005</v>
      </c>
      <c r="I45" s="60">
        <f>VLOOKUP($A45,'Occupancy Raw Data'!$B$8:$BE$45,'Occupancy Raw Data'!AO$3,FALSE)</f>
        <v>71.627084386053497</v>
      </c>
      <c r="J45" s="61">
        <f>VLOOKUP($A45,'Occupancy Raw Data'!$B$8:$BE$45,'Occupancy Raw Data'!AP$3,FALSE)</f>
        <v>70.196437594744793</v>
      </c>
      <c r="K45" s="62">
        <f>VLOOKUP($A45,'Occupancy Raw Data'!$B$8:$BE$45,'Occupancy Raw Data'!AR$3,FALSE)</f>
        <v>62.1291417021583</v>
      </c>
      <c r="M45" s="59">
        <f>VLOOKUP($A45,'Occupancy Raw Data'!$B$8:$BE$45,'Occupancy Raw Data'!AT$3,FALSE)</f>
        <v>-9.2486003701113297</v>
      </c>
      <c r="N45" s="60">
        <f>VLOOKUP($A45,'Occupancy Raw Data'!$B$8:$BE$45,'Occupancy Raw Data'!AU$3,FALSE)</f>
        <v>-0.59679671213176499</v>
      </c>
      <c r="O45" s="60">
        <f>VLOOKUP($A45,'Occupancy Raw Data'!$B$8:$BE$45,'Occupancy Raw Data'!AV$3,FALSE)</f>
        <v>4.2258573258394501</v>
      </c>
      <c r="P45" s="60">
        <f>VLOOKUP($A45,'Occupancy Raw Data'!$B$8:$BE$45,'Occupancy Raw Data'!AW$3,FALSE)</f>
        <v>2.6188852295839902</v>
      </c>
      <c r="Q45" s="60">
        <f>VLOOKUP($A45,'Occupancy Raw Data'!$B$8:$BE$45,'Occupancy Raw Data'!AX$3,FALSE)</f>
        <v>-2.0375125589113701</v>
      </c>
      <c r="R45" s="61">
        <f>VLOOKUP($A45,'Occupancy Raw Data'!$B$8:$BE$45,'Occupancy Raw Data'!AY$3,FALSE)</f>
        <v>-0.88032549535837201</v>
      </c>
      <c r="S45" s="60">
        <f>VLOOKUP($A45,'Occupancy Raw Data'!$B$8:$BE$45,'Occupancy Raw Data'!BA$3,FALSE)</f>
        <v>-8.6046946568851208</v>
      </c>
      <c r="T45" s="60">
        <f>VLOOKUP($A45,'Occupancy Raw Data'!$B$8:$BE$45,'Occupancy Raw Data'!BB$3,FALSE)</f>
        <v>-9.0679406495475199</v>
      </c>
      <c r="U45" s="61">
        <f>VLOOKUP($A45,'Occupancy Raw Data'!$B$8:$BE$45,'Occupancy Raw Data'!BC$3,FALSE)</f>
        <v>-8.84162649141998</v>
      </c>
      <c r="V45" s="62">
        <f>VLOOKUP($A45,'Occupancy Raw Data'!$B$8:$BE$45,'Occupancy Raw Data'!BE$3,FALSE)</f>
        <v>-3.59816892069566</v>
      </c>
      <c r="X45" s="64">
        <f>VLOOKUP($A45,'ADR Raw Data'!$B$6:$BE$43,'ADR Raw Data'!AG$1,FALSE)</f>
        <v>100.689608608104</v>
      </c>
      <c r="Y45" s="65">
        <f>VLOOKUP($A45,'ADR Raw Data'!$B$6:$BE$43,'ADR Raw Data'!AH$1,FALSE)</f>
        <v>91.474098968594205</v>
      </c>
      <c r="Z45" s="65">
        <f>VLOOKUP($A45,'ADR Raw Data'!$B$6:$BE$43,'ADR Raw Data'!AI$1,FALSE)</f>
        <v>93.054476268412401</v>
      </c>
      <c r="AA45" s="65">
        <f>VLOOKUP($A45,'ADR Raw Data'!$B$6:$BE$43,'ADR Raw Data'!AJ$1,FALSE)</f>
        <v>97.678555054858904</v>
      </c>
      <c r="AB45" s="65">
        <f>VLOOKUP($A45,'ADR Raw Data'!$B$6:$BE$43,'ADR Raw Data'!AK$1,FALSE)</f>
        <v>106.925543305522</v>
      </c>
      <c r="AC45" s="66">
        <f>VLOOKUP($A45,'ADR Raw Data'!$B$6:$BE$43,'ADR Raw Data'!AL$1,FALSE)</f>
        <v>98.070629678083506</v>
      </c>
      <c r="AD45" s="65">
        <f>VLOOKUP($A45,'ADR Raw Data'!$B$6:$BE$43,'ADR Raw Data'!AN$1,FALSE)</f>
        <v>118.92499035546901</v>
      </c>
      <c r="AE45" s="65">
        <f>VLOOKUP($A45,'ADR Raw Data'!$B$6:$BE$43,'ADR Raw Data'!AO$1,FALSE)</f>
        <v>120.921261022927</v>
      </c>
      <c r="AF45" s="66">
        <f>VLOOKUP($A45,'ADR Raw Data'!$B$6:$BE$43,'ADR Raw Data'!AP$1,FALSE)</f>
        <v>119.943468304314</v>
      </c>
      <c r="AG45" s="67">
        <f>VLOOKUP($A45,'ADR Raw Data'!$B$6:$BE$43,'ADR Raw Data'!AR$1,FALSE)</f>
        <v>105.131477038371</v>
      </c>
      <c r="AI45" s="59">
        <f>VLOOKUP($A45,'ADR Raw Data'!$B$6:$BE$43,'ADR Raw Data'!AT$1,FALSE)</f>
        <v>12.5558006820694</v>
      </c>
      <c r="AJ45" s="60">
        <f>VLOOKUP($A45,'ADR Raw Data'!$B$6:$BE$43,'ADR Raw Data'!AU$1,FALSE)</f>
        <v>8.8456757758444908</v>
      </c>
      <c r="AK45" s="60">
        <f>VLOOKUP($A45,'ADR Raw Data'!$B$6:$BE$43,'ADR Raw Data'!AV$1,FALSE)</f>
        <v>8.4079773345619504</v>
      </c>
      <c r="AL45" s="60">
        <f>VLOOKUP($A45,'ADR Raw Data'!$B$6:$BE$43,'ADR Raw Data'!AW$1,FALSE)</f>
        <v>9.3370172533329807</v>
      </c>
      <c r="AM45" s="60">
        <f>VLOOKUP($A45,'ADR Raw Data'!$B$6:$BE$43,'ADR Raw Data'!AX$1,FALSE)</f>
        <v>13.938095007318401</v>
      </c>
      <c r="AN45" s="61">
        <f>VLOOKUP($A45,'ADR Raw Data'!$B$6:$BE$43,'ADR Raw Data'!AY$1,FALSE)</f>
        <v>10.6028815724104</v>
      </c>
      <c r="AO45" s="60">
        <f>VLOOKUP($A45,'ADR Raw Data'!$B$6:$BE$43,'ADR Raw Data'!BA$1,FALSE)</f>
        <v>12.0769255903827</v>
      </c>
      <c r="AP45" s="60">
        <f>VLOOKUP($A45,'ADR Raw Data'!$B$6:$BE$43,'ADR Raw Data'!BB$1,FALSE)</f>
        <v>12.490072382867501</v>
      </c>
      <c r="AQ45" s="61">
        <f>VLOOKUP($A45,'ADR Raw Data'!$B$6:$BE$43,'ADR Raw Data'!BC$1,FALSE)</f>
        <v>12.287199082974301</v>
      </c>
      <c r="AR45" s="62">
        <f>VLOOKUP($A45,'ADR Raw Data'!$B$6:$BE$43,'ADR Raw Data'!BE$1,FALSE)</f>
        <v>10.8222028966237</v>
      </c>
      <c r="AT45" s="64">
        <f>VLOOKUP($A45,'RevPAR Raw Data'!$B$6:$BE$43,'RevPAR Raw Data'!AG$1,FALSE)</f>
        <v>50.535600682162702</v>
      </c>
      <c r="AU45" s="65">
        <f>VLOOKUP($A45,'RevPAR Raw Data'!$B$6:$BE$43,'RevPAR Raw Data'!AH$1,FALSE)</f>
        <v>49.856619504800399</v>
      </c>
      <c r="AV45" s="65">
        <f>VLOOKUP($A45,'RevPAR Raw Data'!$B$6:$BE$43,'RevPAR Raw Data'!AI$1,FALSE)</f>
        <v>57.459610914603303</v>
      </c>
      <c r="AW45" s="65">
        <f>VLOOKUP($A45,'RevPAR Raw Data'!$B$6:$BE$43,'RevPAR Raw Data'!AJ$1,FALSE)</f>
        <v>62.980210333501702</v>
      </c>
      <c r="AX45" s="65">
        <f>VLOOKUP($A45,'RevPAR Raw Data'!$B$6:$BE$43,'RevPAR Raw Data'!AK$1,FALSE)</f>
        <v>67.996865209701795</v>
      </c>
      <c r="AY45" s="66">
        <f>VLOOKUP($A45,'RevPAR Raw Data'!$B$6:$BE$43,'RevPAR Raw Data'!AL$1,FALSE)</f>
        <v>57.765781328953999</v>
      </c>
      <c r="AZ45" s="65">
        <f>VLOOKUP($A45,'RevPAR Raw Data'!$B$6:$BE$43,'RevPAR Raw Data'!AN$1,FALSE)</f>
        <v>81.779710080848901</v>
      </c>
      <c r="BA45" s="65">
        <f>VLOOKUP($A45,'RevPAR Raw Data'!$B$6:$BE$43,'RevPAR Raw Data'!AO$1,FALSE)</f>
        <v>86.612373673572506</v>
      </c>
      <c r="BB45" s="66">
        <f>VLOOKUP($A45,'RevPAR Raw Data'!$B$6:$BE$43,'RevPAR Raw Data'!AP$1,FALSE)</f>
        <v>84.196041877210703</v>
      </c>
      <c r="BC45" s="67">
        <f>VLOOKUP($A45,'RevPAR Raw Data'!$B$6:$BE$43,'RevPAR Raw Data'!AR$1,FALSE)</f>
        <v>65.317284342741601</v>
      </c>
      <c r="BE45" s="59">
        <f>VLOOKUP($A45,'RevPAR Raw Data'!$B$6:$BE$43,'RevPAR Raw Data'!AT$1,FALSE)</f>
        <v>2.1459644836057499</v>
      </c>
      <c r="BF45" s="60">
        <f>VLOOKUP($A45,'RevPAR Raw Data'!$B$6:$BE$43,'RevPAR Raw Data'!AU$1,FALSE)</f>
        <v>8.1960883615166402</v>
      </c>
      <c r="BG45" s="60">
        <f>VLOOKUP($A45,'RevPAR Raw Data'!$B$6:$BE$43,'RevPAR Raw Data'!AV$1,FALSE)</f>
        <v>12.989143786548899</v>
      </c>
      <c r="BH45" s="60">
        <f>VLOOKUP($A45,'RevPAR Raw Data'!$B$6:$BE$43,'RevPAR Raw Data'!AW$1,FALSE)</f>
        <v>12.200428248648199</v>
      </c>
      <c r="BI45" s="60">
        <f>VLOOKUP($A45,'RevPAR Raw Data'!$B$6:$BE$43,'RevPAR Raw Data'!AX$1,FALSE)</f>
        <v>11.6165920121599</v>
      </c>
      <c r="BJ45" s="61">
        <f>VLOOKUP($A45,'RevPAR Raw Data'!$B$6:$BE$43,'RevPAR Raw Data'!AY$1,FALSE)</f>
        <v>9.6292162073274898</v>
      </c>
      <c r="BK45" s="60">
        <f>VLOOKUP($A45,'RevPAR Raw Data'!$B$6:$BE$43,'RevPAR Raw Data'!BA$1,FALSE)</f>
        <v>2.4330483625059398</v>
      </c>
      <c r="BL45" s="60">
        <f>VLOOKUP($A45,'RevPAR Raw Data'!$B$6:$BE$43,'RevPAR Raw Data'!BB$1,FALSE)</f>
        <v>2.2895393825560899</v>
      </c>
      <c r="BM45" s="61">
        <f>VLOOKUP($A45,'RevPAR Raw Data'!$B$6:$BE$43,'RevPAR Raw Data'!BC$1,FALSE)</f>
        <v>2.35918434238061</v>
      </c>
      <c r="BN45" s="62">
        <f>VLOOKUP($A45,'RevPAR Raw Data'!$B$6:$BE$43,'RevPAR Raw Data'!BE$1,FALSE)</f>
        <v>6.8346328347671497</v>
      </c>
    </row>
    <row r="46" spans="1:66" x14ac:dyDescent="0.35">
      <c r="A46" s="84" t="s">
        <v>85</v>
      </c>
      <c r="B46" s="59">
        <f>VLOOKUP($A46,'Occupancy Raw Data'!$B$8:$BE$45,'Occupancy Raw Data'!AG$3,FALSE)</f>
        <v>45.406036877999398</v>
      </c>
      <c r="C46" s="60">
        <f>VLOOKUP($A46,'Occupancy Raw Data'!$B$8:$BE$45,'Occupancy Raw Data'!AH$3,FALSE)</f>
        <v>49.128567820156597</v>
      </c>
      <c r="D46" s="60">
        <f>VLOOKUP($A46,'Occupancy Raw Data'!$B$8:$BE$45,'Occupancy Raw Data'!AI$3,FALSE)</f>
        <v>56.823061379136099</v>
      </c>
      <c r="E46" s="60">
        <f>VLOOKUP($A46,'Occupancy Raw Data'!$B$8:$BE$45,'Occupancy Raw Data'!AJ$3,FALSE)</f>
        <v>61.811694872442501</v>
      </c>
      <c r="F46" s="60">
        <f>VLOOKUP($A46,'Occupancy Raw Data'!$B$8:$BE$45,'Occupancy Raw Data'!AK$3,FALSE)</f>
        <v>67.633872189946899</v>
      </c>
      <c r="G46" s="61">
        <f>VLOOKUP($A46,'Occupancy Raw Data'!$B$8:$BE$45,'Occupancy Raw Data'!AL$3,FALSE)</f>
        <v>56.160646627936302</v>
      </c>
      <c r="H46" s="60">
        <f>VLOOKUP($A46,'Occupancy Raw Data'!$B$8:$BE$45,'Occupancy Raw Data'!AN$3,FALSE)</f>
        <v>77.320661783278595</v>
      </c>
      <c r="I46" s="60">
        <f>VLOOKUP($A46,'Occupancy Raw Data'!$B$8:$BE$45,'Occupancy Raw Data'!AO$3,FALSE)</f>
        <v>79.982318767365399</v>
      </c>
      <c r="J46" s="61">
        <f>VLOOKUP($A46,'Occupancy Raw Data'!$B$8:$BE$45,'Occupancy Raw Data'!AP$3,FALSE)</f>
        <v>78.651490275322004</v>
      </c>
      <c r="K46" s="62">
        <f>VLOOKUP($A46,'Occupancy Raw Data'!$B$8:$BE$45,'Occupancy Raw Data'!AR$3,FALSE)</f>
        <v>62.586601955760798</v>
      </c>
      <c r="M46" s="59">
        <f>VLOOKUP($A46,'Occupancy Raw Data'!$B$8:$BE$45,'Occupancy Raw Data'!AT$3,FALSE)</f>
        <v>9.9801162434995394</v>
      </c>
      <c r="N46" s="60">
        <f>VLOOKUP($A46,'Occupancy Raw Data'!$B$8:$BE$45,'Occupancy Raw Data'!AU$3,FALSE)</f>
        <v>11.3815318539727</v>
      </c>
      <c r="O46" s="60">
        <f>VLOOKUP($A46,'Occupancy Raw Data'!$B$8:$BE$45,'Occupancy Raw Data'!AV$3,FALSE)</f>
        <v>18.941246447690101</v>
      </c>
      <c r="P46" s="60">
        <f>VLOOKUP($A46,'Occupancy Raw Data'!$B$8:$BE$45,'Occupancy Raw Data'!AW$3,FALSE)</f>
        <v>19.707716766540202</v>
      </c>
      <c r="Q46" s="60">
        <f>VLOOKUP($A46,'Occupancy Raw Data'!$B$8:$BE$45,'Occupancy Raw Data'!AX$3,FALSE)</f>
        <v>14.8763876226738</v>
      </c>
      <c r="R46" s="61">
        <f>VLOOKUP($A46,'Occupancy Raw Data'!$B$8:$BE$45,'Occupancy Raw Data'!AY$3,FALSE)</f>
        <v>15.2349115032781</v>
      </c>
      <c r="S46" s="60">
        <f>VLOOKUP($A46,'Occupancy Raw Data'!$B$8:$BE$45,'Occupancy Raw Data'!BA$3,FALSE)</f>
        <v>0.21689310852839999</v>
      </c>
      <c r="T46" s="60">
        <f>VLOOKUP($A46,'Occupancy Raw Data'!$B$8:$BE$45,'Occupancy Raw Data'!BB$3,FALSE)</f>
        <v>7.8095075967144698</v>
      </c>
      <c r="U46" s="61">
        <f>VLOOKUP($A46,'Occupancy Raw Data'!$B$8:$BE$45,'Occupancy Raw Data'!BC$3,FALSE)</f>
        <v>3.9388312853357799</v>
      </c>
      <c r="V46" s="62">
        <f>VLOOKUP($A46,'Occupancy Raw Data'!$B$8:$BE$45,'Occupancy Raw Data'!BE$3,FALSE)</f>
        <v>10.907114482339599</v>
      </c>
      <c r="X46" s="64">
        <f>VLOOKUP($A46,'ADR Raw Data'!$B$6:$BE$43,'ADR Raw Data'!AG$1,FALSE)</f>
        <v>104.91942076350701</v>
      </c>
      <c r="Y46" s="65">
        <f>VLOOKUP($A46,'ADR Raw Data'!$B$6:$BE$43,'ADR Raw Data'!AH$1,FALSE)</f>
        <v>102.724247429305</v>
      </c>
      <c r="Z46" s="65">
        <f>VLOOKUP($A46,'ADR Raw Data'!$B$6:$BE$43,'ADR Raw Data'!AI$1,FALSE)</f>
        <v>104.219139856642</v>
      </c>
      <c r="AA46" s="65">
        <f>VLOOKUP($A46,'ADR Raw Data'!$B$6:$BE$43,'ADR Raw Data'!AJ$1,FALSE)</f>
        <v>110.224103284466</v>
      </c>
      <c r="AB46" s="65">
        <f>VLOOKUP($A46,'ADR Raw Data'!$B$6:$BE$43,'ADR Raw Data'!AK$1,FALSE)</f>
        <v>134.585926427337</v>
      </c>
      <c r="AC46" s="66">
        <f>VLOOKUP($A46,'ADR Raw Data'!$B$6:$BE$43,'ADR Raw Data'!AL$1,FALSE)</f>
        <v>112.706774984258</v>
      </c>
      <c r="AD46" s="65">
        <f>VLOOKUP($A46,'ADR Raw Data'!$B$6:$BE$43,'ADR Raw Data'!AN$1,FALSE)</f>
        <v>174.78834170443801</v>
      </c>
      <c r="AE46" s="65">
        <f>VLOOKUP($A46,'ADR Raw Data'!$B$6:$BE$43,'ADR Raw Data'!AO$1,FALSE)</f>
        <v>172.85880112111099</v>
      </c>
      <c r="AF46" s="66">
        <f>VLOOKUP($A46,'ADR Raw Data'!$B$6:$BE$43,'ADR Raw Data'!AP$1,FALSE)</f>
        <v>173.80724694405899</v>
      </c>
      <c r="AG46" s="67">
        <f>VLOOKUP($A46,'ADR Raw Data'!$B$6:$BE$43,'ADR Raw Data'!AR$1,FALSE)</f>
        <v>134.64503116959801</v>
      </c>
      <c r="AI46" s="59">
        <f>VLOOKUP($A46,'ADR Raw Data'!$B$6:$BE$43,'ADR Raw Data'!AT$1,FALSE)</f>
        <v>3.1394915403877599</v>
      </c>
      <c r="AJ46" s="60">
        <f>VLOOKUP($A46,'ADR Raw Data'!$B$6:$BE$43,'ADR Raw Data'!AU$1,FALSE)</f>
        <v>8.6648941892156603</v>
      </c>
      <c r="AK46" s="60">
        <f>VLOOKUP($A46,'ADR Raw Data'!$B$6:$BE$43,'ADR Raw Data'!AV$1,FALSE)</f>
        <v>9.7799083035354002</v>
      </c>
      <c r="AL46" s="60">
        <f>VLOOKUP($A46,'ADR Raw Data'!$B$6:$BE$43,'ADR Raw Data'!AW$1,FALSE)</f>
        <v>14.7585691385371</v>
      </c>
      <c r="AM46" s="60">
        <f>VLOOKUP($A46,'ADR Raw Data'!$B$6:$BE$43,'ADR Raw Data'!AX$1,FALSE)</f>
        <v>21.3164171346681</v>
      </c>
      <c r="AN46" s="61">
        <f>VLOOKUP($A46,'ADR Raw Data'!$B$6:$BE$43,'ADR Raw Data'!AY$1,FALSE)</f>
        <v>12.577122541623099</v>
      </c>
      <c r="AO46" s="60">
        <f>VLOOKUP($A46,'ADR Raw Data'!$B$6:$BE$43,'ADR Raw Data'!BA$1,FALSE)</f>
        <v>10.8679609811823</v>
      </c>
      <c r="AP46" s="60">
        <f>VLOOKUP($A46,'ADR Raw Data'!$B$6:$BE$43,'ADR Raw Data'!BB$1,FALSE)</f>
        <v>12.251633963733401</v>
      </c>
      <c r="AQ46" s="61">
        <f>VLOOKUP($A46,'ADR Raw Data'!$B$6:$BE$43,'ADR Raw Data'!BC$1,FALSE)</f>
        <v>11.5155194836347</v>
      </c>
      <c r="AR46" s="62">
        <f>VLOOKUP($A46,'ADR Raw Data'!$B$6:$BE$43,'ADR Raw Data'!BE$1,FALSE)</f>
        <v>10.844454755048501</v>
      </c>
      <c r="AT46" s="64">
        <f>VLOOKUP($A46,'RevPAR Raw Data'!$B$6:$BE$43,'RevPAR Raw Data'!AG$1,FALSE)</f>
        <v>47.639750884061598</v>
      </c>
      <c r="AU46" s="65">
        <f>VLOOKUP($A46,'RevPAR Raw Data'!$B$6:$BE$43,'RevPAR Raw Data'!AH$1,FALSE)</f>
        <v>50.466951566052003</v>
      </c>
      <c r="AV46" s="65">
        <f>VLOOKUP($A46,'RevPAR Raw Data'!$B$6:$BE$43,'RevPAR Raw Data'!AI$1,FALSE)</f>
        <v>59.220505809547802</v>
      </c>
      <c r="AW46" s="65">
        <f>VLOOKUP($A46,'RevPAR Raw Data'!$B$6:$BE$43,'RevPAR Raw Data'!AJ$1,FALSE)</f>
        <v>68.131386398080295</v>
      </c>
      <c r="AX46" s="65">
        <f>VLOOKUP($A46,'RevPAR Raw Data'!$B$6:$BE$43,'RevPAR Raw Data'!AK$1,FALSE)</f>
        <v>91.025673465521507</v>
      </c>
      <c r="AY46" s="66">
        <f>VLOOKUP($A46,'RevPAR Raw Data'!$B$6:$BE$43,'RevPAR Raw Data'!AL$1,FALSE)</f>
        <v>63.296853624652599</v>
      </c>
      <c r="AZ46" s="65">
        <f>VLOOKUP($A46,'RevPAR Raw Data'!$B$6:$BE$43,'RevPAR Raw Data'!AN$1,FALSE)</f>
        <v>135.14750252588999</v>
      </c>
      <c r="BA46" s="65">
        <f>VLOOKUP($A46,'RevPAR Raw Data'!$B$6:$BE$43,'RevPAR Raw Data'!AO$1,FALSE)</f>
        <v>138.25647733013301</v>
      </c>
      <c r="BB46" s="66">
        <f>VLOOKUP($A46,'RevPAR Raw Data'!$B$6:$BE$43,'RevPAR Raw Data'!AP$1,FALSE)</f>
        <v>136.70198992801201</v>
      </c>
      <c r="BC46" s="67">
        <f>VLOOKUP($A46,'RevPAR Raw Data'!$B$6:$BE$43,'RevPAR Raw Data'!AR$1,FALSE)</f>
        <v>84.269749711326796</v>
      </c>
      <c r="BE46" s="59">
        <f>VLOOKUP($A46,'RevPAR Raw Data'!$B$6:$BE$43,'RevPAR Raw Data'!AT$1,FALSE)</f>
        <v>13.4329326890728</v>
      </c>
      <c r="BF46" s="60">
        <f>VLOOKUP($A46,'RevPAR Raw Data'!$B$6:$BE$43,'RevPAR Raw Data'!AU$1,FALSE)</f>
        <v>21.032623735447</v>
      </c>
      <c r="BG46" s="60">
        <f>VLOOKUP($A46,'RevPAR Raw Data'!$B$6:$BE$43,'RevPAR Raw Data'!AV$1,FALSE)</f>
        <v>30.573591285356301</v>
      </c>
      <c r="BH46" s="60">
        <f>VLOOKUP($A46,'RevPAR Raw Data'!$B$6:$BE$43,'RevPAR Raw Data'!AW$1,FALSE)</f>
        <v>37.374862909694301</v>
      </c>
      <c r="BI46" s="60">
        <f>VLOOKUP($A46,'RevPAR Raw Data'!$B$6:$BE$43,'RevPAR Raw Data'!AX$1,FALSE)</f>
        <v>39.363917597561297</v>
      </c>
      <c r="BJ46" s="61">
        <f>VLOOKUP($A46,'RevPAR Raw Data'!$B$6:$BE$43,'RevPAR Raw Data'!AY$1,FALSE)</f>
        <v>29.728147533776301</v>
      </c>
      <c r="BK46" s="60">
        <f>VLOOKUP($A46,'RevPAR Raw Data'!$B$6:$BE$43,'RevPAR Raw Data'!BA$1,FALSE)</f>
        <v>11.1084259481164</v>
      </c>
      <c r="BL46" s="60">
        <f>VLOOKUP($A46,'RevPAR Raw Data'!$B$6:$BE$43,'RevPAR Raw Data'!BB$1,FALSE)</f>
        <v>21.017933845567299</v>
      </c>
      <c r="BM46" s="61">
        <f>VLOOKUP($A46,'RevPAR Raw Data'!$B$6:$BE$43,'RevPAR Raw Data'!BC$1,FALSE)</f>
        <v>15.907927653060799</v>
      </c>
      <c r="BN46" s="62">
        <f>VLOOKUP($A46,'RevPAR Raw Data'!$B$6:$BE$43,'RevPAR Raw Data'!BE$1,FALSE)</f>
        <v>22.9343863325069</v>
      </c>
    </row>
    <row r="47" spans="1:66" x14ac:dyDescent="0.35">
      <c r="A47" s="81" t="s">
        <v>86</v>
      </c>
      <c r="B47" s="59">
        <f>VLOOKUP($A47,'Occupancy Raw Data'!$B$8:$BE$45,'Occupancy Raw Data'!AG$3,FALSE)</f>
        <v>54.805793285055898</v>
      </c>
      <c r="C47" s="60">
        <f>VLOOKUP($A47,'Occupancy Raw Data'!$B$8:$BE$45,'Occupancy Raw Data'!AH$3,FALSE)</f>
        <v>61.948650427913101</v>
      </c>
      <c r="D47" s="60">
        <f>VLOOKUP($A47,'Occupancy Raw Data'!$B$8:$BE$45,'Occupancy Raw Data'!AI$3,FALSE)</f>
        <v>69.239631336405495</v>
      </c>
      <c r="E47" s="60">
        <f>VLOOKUP($A47,'Occupancy Raw Data'!$B$8:$BE$45,'Occupancy Raw Data'!AJ$3,FALSE)</f>
        <v>71.247531270572694</v>
      </c>
      <c r="F47" s="60">
        <f>VLOOKUP($A47,'Occupancy Raw Data'!$B$8:$BE$45,'Occupancy Raw Data'!AK$3,FALSE)</f>
        <v>68.778801843317893</v>
      </c>
      <c r="G47" s="61">
        <f>VLOOKUP($A47,'Occupancy Raw Data'!$B$8:$BE$45,'Occupancy Raw Data'!AL$3,FALSE)</f>
        <v>65.204081632653001</v>
      </c>
      <c r="H47" s="60">
        <f>VLOOKUP($A47,'Occupancy Raw Data'!$B$8:$BE$45,'Occupancy Raw Data'!AN$3,FALSE)</f>
        <v>75.526662277814296</v>
      </c>
      <c r="I47" s="60">
        <f>VLOOKUP($A47,'Occupancy Raw Data'!$B$8:$BE$45,'Occupancy Raw Data'!AO$3,FALSE)</f>
        <v>77.106649111257397</v>
      </c>
      <c r="J47" s="61">
        <f>VLOOKUP($A47,'Occupancy Raw Data'!$B$8:$BE$45,'Occupancy Raw Data'!AP$3,FALSE)</f>
        <v>76.316655694535797</v>
      </c>
      <c r="K47" s="62">
        <f>VLOOKUP($A47,'Occupancy Raw Data'!$B$8:$BE$45,'Occupancy Raw Data'!AR$3,FALSE)</f>
        <v>68.379102793190995</v>
      </c>
      <c r="M47" s="59">
        <f>VLOOKUP($A47,'Occupancy Raw Data'!$B$8:$BE$45,'Occupancy Raw Data'!AT$3,FALSE)</f>
        <v>17.834394904458499</v>
      </c>
      <c r="N47" s="60">
        <f>VLOOKUP($A47,'Occupancy Raw Data'!$B$8:$BE$45,'Occupancy Raw Data'!AU$3,FALSE)</f>
        <v>17.003419334783899</v>
      </c>
      <c r="O47" s="60">
        <f>VLOOKUP($A47,'Occupancy Raw Data'!$B$8:$BE$45,'Occupancy Raw Data'!AV$3,FALSE)</f>
        <v>23.990568818155001</v>
      </c>
      <c r="P47" s="60">
        <f>VLOOKUP($A47,'Occupancy Raw Data'!$B$8:$BE$45,'Occupancy Raw Data'!AW$3,FALSE)</f>
        <v>22.948026128940601</v>
      </c>
      <c r="Q47" s="60">
        <f>VLOOKUP($A47,'Occupancy Raw Data'!$B$8:$BE$45,'Occupancy Raw Data'!AX$3,FALSE)</f>
        <v>20.466993369847199</v>
      </c>
      <c r="R47" s="61">
        <f>VLOOKUP($A47,'Occupancy Raw Data'!$B$8:$BE$45,'Occupancy Raw Data'!AY$3,FALSE)</f>
        <v>20.595397540484502</v>
      </c>
      <c r="S47" s="60">
        <f>VLOOKUP($A47,'Occupancy Raw Data'!$B$8:$BE$45,'Occupancy Raw Data'!BA$3,FALSE)</f>
        <v>11.6816743733268</v>
      </c>
      <c r="T47" s="60">
        <f>VLOOKUP($A47,'Occupancy Raw Data'!$B$8:$BE$45,'Occupancy Raw Data'!BB$3,FALSE)</f>
        <v>8.4239759314973295</v>
      </c>
      <c r="U47" s="61">
        <f>VLOOKUP($A47,'Occupancy Raw Data'!$B$8:$BE$45,'Occupancy Raw Data'!BC$3,FALSE)</f>
        <v>10.011862396204</v>
      </c>
      <c r="V47" s="62">
        <f>VLOOKUP($A47,'Occupancy Raw Data'!$B$8:$BE$45,'Occupancy Raw Data'!BE$3,FALSE)</f>
        <v>17.005954296749199</v>
      </c>
      <c r="X47" s="64">
        <f>VLOOKUP($A47,'ADR Raw Data'!$B$6:$BE$43,'ADR Raw Data'!AG$1,FALSE)</f>
        <v>86.965474474474405</v>
      </c>
      <c r="Y47" s="65">
        <f>VLOOKUP($A47,'ADR Raw Data'!$B$6:$BE$43,'ADR Raw Data'!AH$1,FALSE)</f>
        <v>85.454388947927697</v>
      </c>
      <c r="Z47" s="65">
        <f>VLOOKUP($A47,'ADR Raw Data'!$B$6:$BE$43,'ADR Raw Data'!AI$1,FALSE)</f>
        <v>87.911611599714703</v>
      </c>
      <c r="AA47" s="65">
        <f>VLOOKUP($A47,'ADR Raw Data'!$B$6:$BE$43,'ADR Raw Data'!AJ$1,FALSE)</f>
        <v>88.312312312312301</v>
      </c>
      <c r="AB47" s="65">
        <f>VLOOKUP($A47,'ADR Raw Data'!$B$6:$BE$43,'ADR Raw Data'!AK$1,FALSE)</f>
        <v>91.297444364680501</v>
      </c>
      <c r="AC47" s="66">
        <f>VLOOKUP($A47,'ADR Raw Data'!$B$6:$BE$43,'ADR Raw Data'!AL$1,FALSE)</f>
        <v>88.087511737089201</v>
      </c>
      <c r="AD47" s="65">
        <f>VLOOKUP($A47,'ADR Raw Data'!$B$6:$BE$43,'ADR Raw Data'!AN$1,FALSE)</f>
        <v>103.83505338853701</v>
      </c>
      <c r="AE47" s="65">
        <f>VLOOKUP($A47,'ADR Raw Data'!$B$6:$BE$43,'ADR Raw Data'!AO$1,FALSE)</f>
        <v>107.00864674493</v>
      </c>
      <c r="AF47" s="66">
        <f>VLOOKUP($A47,'ADR Raw Data'!$B$6:$BE$43,'ADR Raw Data'!AP$1,FALSE)</f>
        <v>105.43827582488601</v>
      </c>
      <c r="AG47" s="67">
        <f>VLOOKUP($A47,'ADR Raw Data'!$B$6:$BE$43,'ADR Raw Data'!AR$1,FALSE)</f>
        <v>93.620331121273495</v>
      </c>
      <c r="AI47" s="59">
        <f>VLOOKUP($A47,'ADR Raw Data'!$B$6:$BE$43,'ADR Raw Data'!AT$1,FALSE)</f>
        <v>4.0075185994790496</v>
      </c>
      <c r="AJ47" s="60">
        <f>VLOOKUP($A47,'ADR Raw Data'!$B$6:$BE$43,'ADR Raw Data'!AU$1,FALSE)</f>
        <v>4.3025068695048896</v>
      </c>
      <c r="AK47" s="60">
        <f>VLOOKUP($A47,'ADR Raw Data'!$B$6:$BE$43,'ADR Raw Data'!AV$1,FALSE)</f>
        <v>6.2740739492618403</v>
      </c>
      <c r="AL47" s="60">
        <f>VLOOKUP($A47,'ADR Raw Data'!$B$6:$BE$43,'ADR Raw Data'!AW$1,FALSE)</f>
        <v>7.8625700983312496</v>
      </c>
      <c r="AM47" s="60">
        <f>VLOOKUP($A47,'ADR Raw Data'!$B$6:$BE$43,'ADR Raw Data'!AX$1,FALSE)</f>
        <v>7.5049844527301897</v>
      </c>
      <c r="AN47" s="61">
        <f>VLOOKUP($A47,'ADR Raw Data'!$B$6:$BE$43,'ADR Raw Data'!AY$1,FALSE)</f>
        <v>6.1248275176201297</v>
      </c>
      <c r="AO47" s="60">
        <f>VLOOKUP($A47,'ADR Raw Data'!$B$6:$BE$43,'ADR Raw Data'!BA$1,FALSE)</f>
        <v>5.5147511606341304</v>
      </c>
      <c r="AP47" s="60">
        <f>VLOOKUP($A47,'ADR Raw Data'!$B$6:$BE$43,'ADR Raw Data'!BB$1,FALSE)</f>
        <v>5.3200310178083896</v>
      </c>
      <c r="AQ47" s="61">
        <f>VLOOKUP($A47,'ADR Raw Data'!$B$6:$BE$43,'ADR Raw Data'!BC$1,FALSE)</f>
        <v>5.3899202291033603</v>
      </c>
      <c r="AR47" s="62">
        <f>VLOOKUP($A47,'ADR Raw Data'!$B$6:$BE$43,'ADR Raw Data'!BE$1,FALSE)</f>
        <v>5.4477721330385096</v>
      </c>
      <c r="AT47" s="64">
        <f>VLOOKUP($A47,'RevPAR Raw Data'!$B$6:$BE$43,'RevPAR Raw Data'!AG$1,FALSE)</f>
        <v>47.662118169848497</v>
      </c>
      <c r="AU47" s="65">
        <f>VLOOKUP($A47,'RevPAR Raw Data'!$B$6:$BE$43,'RevPAR Raw Data'!AH$1,FALSE)</f>
        <v>52.937840684660898</v>
      </c>
      <c r="AV47" s="65">
        <f>VLOOKUP($A47,'RevPAR Raw Data'!$B$6:$BE$43,'RevPAR Raw Data'!AI$1,FALSE)</f>
        <v>60.869675773535199</v>
      </c>
      <c r="AW47" s="65">
        <f>VLOOKUP($A47,'RevPAR Raw Data'!$B$6:$BE$43,'RevPAR Raw Data'!AJ$1,FALSE)</f>
        <v>62.920342330480501</v>
      </c>
      <c r="AX47" s="65">
        <f>VLOOKUP($A47,'RevPAR Raw Data'!$B$6:$BE$43,'RevPAR Raw Data'!AK$1,FALSE)</f>
        <v>62.793288347597098</v>
      </c>
      <c r="AY47" s="66">
        <f>VLOOKUP($A47,'RevPAR Raw Data'!$B$6:$BE$43,'RevPAR Raw Data'!AL$1,FALSE)</f>
        <v>57.436653061224398</v>
      </c>
      <c r="AZ47" s="65">
        <f>VLOOKUP($A47,'RevPAR Raw Data'!$B$6:$BE$43,'RevPAR Raw Data'!AN$1,FALSE)</f>
        <v>78.423150098749105</v>
      </c>
      <c r="BA47" s="65">
        <f>VLOOKUP($A47,'RevPAR Raw Data'!$B$6:$BE$43,'RevPAR Raw Data'!AO$1,FALSE)</f>
        <v>82.510781764318594</v>
      </c>
      <c r="BB47" s="66">
        <f>VLOOKUP($A47,'RevPAR Raw Data'!$B$6:$BE$43,'RevPAR Raw Data'!AP$1,FALSE)</f>
        <v>80.466965931533906</v>
      </c>
      <c r="BC47" s="67">
        <f>VLOOKUP($A47,'RevPAR Raw Data'!$B$6:$BE$43,'RevPAR Raw Data'!AR$1,FALSE)</f>
        <v>64.016742452741397</v>
      </c>
      <c r="BE47" s="59">
        <f>VLOOKUP($A47,'RevPAR Raw Data'!$B$6:$BE$43,'RevPAR Raw Data'!AT$1,FALSE)</f>
        <v>22.556630196838299</v>
      </c>
      <c r="BF47" s="60">
        <f>VLOOKUP($A47,'RevPAR Raw Data'!$B$6:$BE$43,'RevPAR Raw Data'!AU$1,FALSE)</f>
        <v>22.0374994892186</v>
      </c>
      <c r="BG47" s="60">
        <f>VLOOKUP($A47,'RevPAR Raw Data'!$B$6:$BE$43,'RevPAR Raw Data'!AV$1,FALSE)</f>
        <v>31.7698287959164</v>
      </c>
      <c r="BH47" s="60">
        <f>VLOOKUP($A47,'RevPAR Raw Data'!$B$6:$BE$43,'RevPAR Raw Data'!AW$1,FALSE)</f>
        <v>32.614900867843197</v>
      </c>
      <c r="BI47" s="60">
        <f>VLOOKUP($A47,'RevPAR Raw Data'!$B$6:$BE$43,'RevPAR Raw Data'!AX$1,FALSE)</f>
        <v>29.508022492925701</v>
      </c>
      <c r="BJ47" s="61">
        <f>VLOOKUP($A47,'RevPAR Raw Data'!$B$6:$BE$43,'RevPAR Raw Data'!AY$1,FALSE)</f>
        <v>27.981657634027499</v>
      </c>
      <c r="BK47" s="60">
        <f>VLOOKUP($A47,'RevPAR Raw Data'!$B$6:$BE$43,'RevPAR Raw Data'!BA$1,FALSE)</f>
        <v>17.840640807045499</v>
      </c>
      <c r="BL47" s="60">
        <f>VLOOKUP($A47,'RevPAR Raw Data'!$B$6:$BE$43,'RevPAR Raw Data'!BB$1,FALSE)</f>
        <v>14.1921650817941</v>
      </c>
      <c r="BM47" s="61">
        <f>VLOOKUP($A47,'RevPAR Raw Data'!$B$6:$BE$43,'RevPAR Raw Data'!BC$1,FALSE)</f>
        <v>15.941414021910299</v>
      </c>
      <c r="BN47" s="62">
        <f>VLOOKUP($A47,'RevPAR Raw Data'!$B$6:$BE$43,'RevPAR Raw Data'!BE$1,FALSE)</f>
        <v>23.380172068923301</v>
      </c>
    </row>
    <row r="48" spans="1:66" ht="15.6" thickBot="1" x14ac:dyDescent="0.4">
      <c r="A48" s="81" t="s">
        <v>87</v>
      </c>
      <c r="B48" s="85">
        <f>VLOOKUP($A48,'Occupancy Raw Data'!$B$8:$BE$45,'Occupancy Raw Data'!AG$3,FALSE)</f>
        <v>43.910123251627098</v>
      </c>
      <c r="C48" s="86">
        <f>VLOOKUP($A48,'Occupancy Raw Data'!$B$8:$BE$45,'Occupancy Raw Data'!AH$3,FALSE)</f>
        <v>48.199695333056297</v>
      </c>
      <c r="D48" s="86">
        <f>VLOOKUP($A48,'Occupancy Raw Data'!$B$8:$BE$45,'Occupancy Raw Data'!AI$3,FALSE)</f>
        <v>55.1239440520703</v>
      </c>
      <c r="E48" s="86">
        <f>VLOOKUP($A48,'Occupancy Raw Data'!$B$8:$BE$45,'Occupancy Raw Data'!AJ$3,FALSE)</f>
        <v>57.845173798642797</v>
      </c>
      <c r="F48" s="86">
        <f>VLOOKUP($A48,'Occupancy Raw Data'!$B$8:$BE$45,'Occupancy Raw Data'!AK$3,FALSE)</f>
        <v>59.036144578313198</v>
      </c>
      <c r="G48" s="87">
        <f>VLOOKUP($A48,'Occupancy Raw Data'!$B$8:$BE$45,'Occupancy Raw Data'!AL$3,FALSE)</f>
        <v>52.823016202741996</v>
      </c>
      <c r="H48" s="86">
        <f>VLOOKUP($A48,'Occupancy Raw Data'!$B$8:$BE$45,'Occupancy Raw Data'!AN$3,FALSE)</f>
        <v>67.182523196233205</v>
      </c>
      <c r="I48" s="86">
        <f>VLOOKUP($A48,'Occupancy Raw Data'!$B$8:$BE$45,'Occupancy Raw Data'!AO$3,FALSE)</f>
        <v>70.8316022711535</v>
      </c>
      <c r="J48" s="87">
        <f>VLOOKUP($A48,'Occupancy Raw Data'!$B$8:$BE$45,'Occupancy Raw Data'!AP$3,FALSE)</f>
        <v>69.007062733693303</v>
      </c>
      <c r="K48" s="88">
        <f>VLOOKUP($A48,'Occupancy Raw Data'!$B$8:$BE$45,'Occupancy Raw Data'!AR$3,FALSE)</f>
        <v>57.447029497299503</v>
      </c>
      <c r="M48" s="85">
        <f>VLOOKUP($A48,'Occupancy Raw Data'!$B$8:$BE$45,'Occupancy Raw Data'!AT$3,FALSE)</f>
        <v>-6.8691081399369303</v>
      </c>
      <c r="N48" s="86">
        <f>VLOOKUP($A48,'Occupancy Raw Data'!$B$8:$BE$45,'Occupancy Raw Data'!AU$3,FALSE)</f>
        <v>-1.73276350677144</v>
      </c>
      <c r="O48" s="86">
        <f>VLOOKUP($A48,'Occupancy Raw Data'!$B$8:$BE$45,'Occupancy Raw Data'!AV$3,FALSE)</f>
        <v>3.9886622107591898</v>
      </c>
      <c r="P48" s="86">
        <f>VLOOKUP($A48,'Occupancy Raw Data'!$B$8:$BE$45,'Occupancy Raw Data'!AW$3,FALSE)</f>
        <v>6.5215662479569598</v>
      </c>
      <c r="Q48" s="86">
        <f>VLOOKUP($A48,'Occupancy Raw Data'!$B$8:$BE$45,'Occupancy Raw Data'!AX$3,FALSE)</f>
        <v>2.6799813556688599</v>
      </c>
      <c r="R48" s="87">
        <f>VLOOKUP($A48,'Occupancy Raw Data'!$B$8:$BE$45,'Occupancy Raw Data'!AY$3,FALSE)</f>
        <v>1.1907998326421401</v>
      </c>
      <c r="S48" s="86">
        <f>VLOOKUP($A48,'Occupancy Raw Data'!$B$8:$BE$45,'Occupancy Raw Data'!BA$3,FALSE)</f>
        <v>-8.7503511728173606</v>
      </c>
      <c r="T48" s="86">
        <f>VLOOKUP($A48,'Occupancy Raw Data'!$B$8:$BE$45,'Occupancy Raw Data'!BB$3,FALSE)</f>
        <v>-5.2000314573897501</v>
      </c>
      <c r="U48" s="87">
        <f>VLOOKUP($A48,'Occupancy Raw Data'!$B$8:$BE$45,'Occupancy Raw Data'!BC$3,FALSE)</f>
        <v>-6.9621244350167899</v>
      </c>
      <c r="V48" s="88">
        <f>VLOOKUP($A48,'Occupancy Raw Data'!$B$8:$BE$45,'Occupancy Raw Data'!BE$3,FALSE)</f>
        <v>-1.7636971669567001</v>
      </c>
      <c r="X48" s="89">
        <f>VLOOKUP($A48,'ADR Raw Data'!$B$6:$BE$43,'ADR Raw Data'!AG$1,FALSE)</f>
        <v>105.40633840573901</v>
      </c>
      <c r="Y48" s="90">
        <f>VLOOKUP($A48,'ADR Raw Data'!$B$6:$BE$43,'ADR Raw Data'!AH$1,FALSE)</f>
        <v>101.703844993535</v>
      </c>
      <c r="Z48" s="90">
        <f>VLOOKUP($A48,'ADR Raw Data'!$B$6:$BE$43,'ADR Raw Data'!AI$1,FALSE)</f>
        <v>101.84430033915299</v>
      </c>
      <c r="AA48" s="90">
        <f>VLOOKUP($A48,'ADR Raw Data'!$B$6:$BE$43,'ADR Raw Data'!AJ$1,FALSE)</f>
        <v>105.656359827627</v>
      </c>
      <c r="AB48" s="90">
        <f>VLOOKUP($A48,'ADR Raw Data'!$B$6:$BE$43,'ADR Raw Data'!AK$1,FALSE)</f>
        <v>114.71776624442801</v>
      </c>
      <c r="AC48" s="91">
        <f>VLOOKUP($A48,'ADR Raw Data'!$B$6:$BE$43,'ADR Raw Data'!AL$1,FALSE)</f>
        <v>106.123301217769</v>
      </c>
      <c r="AD48" s="90">
        <f>VLOOKUP($A48,'ADR Raw Data'!$B$6:$BE$43,'ADR Raw Data'!AN$1,FALSE)</f>
        <v>135.33695336253501</v>
      </c>
      <c r="AE48" s="90">
        <f>VLOOKUP($A48,'ADR Raw Data'!$B$6:$BE$43,'ADR Raw Data'!AO$1,FALSE)</f>
        <v>139.777848868468</v>
      </c>
      <c r="AF48" s="91">
        <f>VLOOKUP($A48,'ADR Raw Data'!$B$6:$BE$43,'ADR Raw Data'!AP$1,FALSE)</f>
        <v>137.61610952237601</v>
      </c>
      <c r="AG48" s="92">
        <f>VLOOKUP($A48,'ADR Raw Data'!$B$6:$BE$43,'ADR Raw Data'!AR$1,FALSE)</f>
        <v>116.931897874318</v>
      </c>
      <c r="AI48" s="85">
        <f>VLOOKUP($A48,'ADR Raw Data'!$B$6:$BE$43,'ADR Raw Data'!AT$1,FALSE)</f>
        <v>5.6488640955327298</v>
      </c>
      <c r="AJ48" s="86">
        <f>VLOOKUP($A48,'ADR Raw Data'!$B$6:$BE$43,'ADR Raw Data'!AU$1,FALSE)</f>
        <v>10.096309502148101</v>
      </c>
      <c r="AK48" s="86">
        <f>VLOOKUP($A48,'ADR Raw Data'!$B$6:$BE$43,'ADR Raw Data'!AV$1,FALSE)</f>
        <v>9.8670607826955194</v>
      </c>
      <c r="AL48" s="86">
        <f>VLOOKUP($A48,'ADR Raw Data'!$B$6:$BE$43,'ADR Raw Data'!AW$1,FALSE)</f>
        <v>15.2622294796431</v>
      </c>
      <c r="AM48" s="86">
        <f>VLOOKUP($A48,'ADR Raw Data'!$B$6:$BE$43,'ADR Raw Data'!AX$1,FALSE)</f>
        <v>18.338260824033799</v>
      </c>
      <c r="AN48" s="87">
        <f>VLOOKUP($A48,'ADR Raw Data'!$B$6:$BE$43,'ADR Raw Data'!AY$1,FALSE)</f>
        <v>12.1394711953476</v>
      </c>
      <c r="AO48" s="86">
        <f>VLOOKUP($A48,'ADR Raw Data'!$B$6:$BE$43,'ADR Raw Data'!BA$1,FALSE)</f>
        <v>7.7026466429516498</v>
      </c>
      <c r="AP48" s="86">
        <f>VLOOKUP($A48,'ADR Raw Data'!$B$6:$BE$43,'ADR Raw Data'!BB$1,FALSE)</f>
        <v>11.2839055298881</v>
      </c>
      <c r="AQ48" s="87">
        <f>VLOOKUP($A48,'ADR Raw Data'!$B$6:$BE$43,'ADR Raw Data'!BC$1,FALSE)</f>
        <v>9.5397982413119209</v>
      </c>
      <c r="AR48" s="88">
        <f>VLOOKUP($A48,'ADR Raw Data'!$B$6:$BE$43,'ADR Raw Data'!BE$1,FALSE)</f>
        <v>10.451068189187399</v>
      </c>
      <c r="AT48" s="89">
        <f>VLOOKUP($A48,'RevPAR Raw Data'!$B$6:$BE$43,'RevPAR Raw Data'!AG$1,FALSE)</f>
        <v>46.2840531089876</v>
      </c>
      <c r="AU48" s="90">
        <f>VLOOKUP($A48,'RevPAR Raw Data'!$B$6:$BE$43,'RevPAR Raw Data'!AH$1,FALSE)</f>
        <v>49.020943428887897</v>
      </c>
      <c r="AV48" s="90">
        <f>VLOOKUP($A48,'RevPAR Raw Data'!$B$6:$BE$43,'RevPAR Raw Data'!AI$1,FALSE)</f>
        <v>56.1405951391773</v>
      </c>
      <c r="AW48" s="90">
        <f>VLOOKUP($A48,'RevPAR Raw Data'!$B$6:$BE$43,'RevPAR Raw Data'!AJ$1,FALSE)</f>
        <v>61.117104971610502</v>
      </c>
      <c r="AX48" s="90">
        <f>VLOOKUP($A48,'RevPAR Raw Data'!$B$6:$BE$43,'RevPAR Raw Data'!AK$1,FALSE)</f>
        <v>67.724946337072396</v>
      </c>
      <c r="AY48" s="91">
        <f>VLOOKUP($A48,'RevPAR Raw Data'!$B$6:$BE$43,'RevPAR Raw Data'!AL$1,FALSE)</f>
        <v>56.057528597147197</v>
      </c>
      <c r="AZ48" s="90">
        <f>VLOOKUP($A48,'RevPAR Raw Data'!$B$6:$BE$43,'RevPAR Raw Data'!AN$1,FALSE)</f>
        <v>90.922780085860595</v>
      </c>
      <c r="BA48" s="90">
        <f>VLOOKUP($A48,'RevPAR Raw Data'!$B$6:$BE$43,'RevPAR Raw Data'!AO$1,FALSE)</f>
        <v>99.006889973687805</v>
      </c>
      <c r="BB48" s="91">
        <f>VLOOKUP($A48,'RevPAR Raw Data'!$B$6:$BE$43,'RevPAR Raw Data'!AP$1,FALSE)</f>
        <v>94.964835029774207</v>
      </c>
      <c r="BC48" s="92">
        <f>VLOOKUP($A48,'RevPAR Raw Data'!$B$6:$BE$43,'RevPAR Raw Data'!AR$1,FALSE)</f>
        <v>67.173901863612002</v>
      </c>
      <c r="BE48" s="85">
        <f>VLOOKUP($A48,'RevPAR Raw Data'!$B$6:$BE$43,'RevPAR Raw Data'!AT$1,FALSE)</f>
        <v>-1.6082706278044101</v>
      </c>
      <c r="BF48" s="86">
        <f>VLOOKUP($A48,'RevPAR Raw Data'!$B$6:$BE$43,'RevPAR Raw Data'!AU$1,FALSE)</f>
        <v>8.1886008287927403</v>
      </c>
      <c r="BG48" s="86">
        <f>VLOOKUP($A48,'RevPAR Raw Data'!$B$6:$BE$43,'RevPAR Raw Data'!AV$1,FALSE)</f>
        <v>14.249286718206699</v>
      </c>
      <c r="BH48" s="86">
        <f>VLOOKUP($A48,'RevPAR Raw Data'!$B$6:$BE$43,'RevPAR Raw Data'!AW$1,FALSE)</f>
        <v>22.779132134030299</v>
      </c>
      <c r="BI48" s="86">
        <f>VLOOKUP($A48,'RevPAR Raw Data'!$B$6:$BE$43,'RevPAR Raw Data'!AX$1,FALSE)</f>
        <v>21.509704150740699</v>
      </c>
      <c r="BJ48" s="87">
        <f>VLOOKUP($A48,'RevPAR Raw Data'!$B$6:$BE$43,'RevPAR Raw Data'!AY$1,FALSE)</f>
        <v>13.4748278306676</v>
      </c>
      <c r="BK48" s="86">
        <f>VLOOKUP($A48,'RevPAR Raw Data'!$B$6:$BE$43,'RevPAR Raw Data'!BA$1,FALSE)</f>
        <v>-1.7217131607252001</v>
      </c>
      <c r="BL48" s="86">
        <f>VLOOKUP($A48,'RevPAR Raw Data'!$B$6:$BE$43,'RevPAR Raw Data'!BB$1,FALSE)</f>
        <v>5.4971074353220599</v>
      </c>
      <c r="BM48" s="87">
        <f>VLOOKUP($A48,'RevPAR Raw Data'!$B$6:$BE$43,'RevPAR Raw Data'!BC$1,FALSE)</f>
        <v>1.9135011818854499</v>
      </c>
      <c r="BN48" s="88">
        <f>VLOOKUP($A48,'RevPAR Raw Data'!$B$6:$BE$43,'RevPAR Raw Data'!BE$1,FALSE)</f>
        <v>8.5030458286612998</v>
      </c>
    </row>
    <row r="49" spans="1:11" ht="14.25" customHeight="1" x14ac:dyDescent="0.35">
      <c r="A49" s="193" t="s">
        <v>109</v>
      </c>
      <c r="B49" s="193"/>
      <c r="C49" s="193"/>
      <c r="D49" s="193"/>
      <c r="E49" s="193"/>
      <c r="F49" s="193"/>
      <c r="G49" s="193"/>
      <c r="H49" s="193"/>
      <c r="I49" s="193"/>
      <c r="J49" s="193"/>
      <c r="K49" s="193"/>
    </row>
    <row r="50" spans="1:11" x14ac:dyDescent="0.35">
      <c r="A50" s="193"/>
      <c r="B50" s="193"/>
      <c r="C50" s="193"/>
      <c r="D50" s="193"/>
      <c r="E50" s="193"/>
      <c r="F50" s="193"/>
      <c r="G50" s="193"/>
      <c r="H50" s="193"/>
      <c r="I50" s="193"/>
      <c r="J50" s="193"/>
      <c r="K50" s="193"/>
    </row>
    <row r="51" spans="1:11" x14ac:dyDescent="0.35">
      <c r="A51" s="193"/>
      <c r="B51" s="193"/>
      <c r="C51" s="193"/>
      <c r="D51" s="193"/>
      <c r="E51" s="193"/>
      <c r="F51" s="193"/>
      <c r="G51" s="193"/>
      <c r="H51" s="193"/>
      <c r="I51" s="193"/>
      <c r="J51" s="193"/>
      <c r="K51" s="193"/>
    </row>
  </sheetData>
  <sheetProtection algorithmName="SHA-512" hashValue="RdVbTLhjub/sDFIKe5jXfw8kqQewJnSAuAsIHAASslqhyW3hTVYwVioQZ3cOz3KR2XMhh+FhWyIVK8Om/iscVw==" saltValue="YrcrLMN3Mg6pvqwqkwjGu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85" zoomScaleNormal="85" workbookViewId="0">
      <selection activeCell="AL54" sqref="AL54"/>
    </sheetView>
  </sheetViews>
  <sheetFormatPr defaultRowHeight="13.2" x14ac:dyDescent="0.25"/>
  <cols>
    <col min="1" max="1" width="51.5546875" customWidth="1"/>
    <col min="2" max="2" width="51.6640625" bestFit="1" customWidth="1"/>
    <col min="3" max="3" width="2.88671875" customWidth="1"/>
    <col min="4" max="5" width="5.33203125" customWidth="1"/>
    <col min="6" max="6" width="4.44140625" customWidth="1"/>
  </cols>
  <sheetData>
    <row r="1" spans="1:57" s="97" customFormat="1" ht="17.399999999999999" x14ac:dyDescent="0.3">
      <c r="A1" s="139" t="s">
        <v>112</v>
      </c>
      <c r="B1" s="139" t="s">
        <v>125</v>
      </c>
    </row>
    <row r="2" spans="1:57" s="97" customFormat="1" ht="34.799999999999997" x14ac:dyDescent="0.3">
      <c r="A2" s="139" t="s">
        <v>111</v>
      </c>
      <c r="B2" s="140" t="s">
        <v>126</v>
      </c>
    </row>
    <row r="3" spans="1:57" x14ac:dyDescent="0.25">
      <c r="B3" s="97">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3.8" x14ac:dyDescent="0.25">
      <c r="C4" s="3"/>
      <c r="D4" s="196" t="s">
        <v>5</v>
      </c>
      <c r="E4" s="197"/>
      <c r="G4" s="198" t="s">
        <v>6</v>
      </c>
      <c r="H4" s="199"/>
      <c r="I4" s="199"/>
      <c r="J4" s="199"/>
      <c r="K4" s="199"/>
      <c r="L4" s="199"/>
      <c r="M4" s="199"/>
      <c r="N4" s="199"/>
      <c r="O4" s="199"/>
      <c r="P4" s="199"/>
      <c r="Q4" s="199"/>
      <c r="R4" s="199"/>
      <c r="T4" s="198" t="s">
        <v>7</v>
      </c>
      <c r="U4" s="199"/>
      <c r="V4" s="199"/>
      <c r="W4" s="199"/>
      <c r="X4" s="199"/>
      <c r="Y4" s="199"/>
      <c r="Z4" s="199"/>
      <c r="AA4" s="199"/>
      <c r="AB4" s="199"/>
      <c r="AC4" s="199"/>
      <c r="AD4" s="199"/>
      <c r="AE4" s="199"/>
      <c r="AF4" s="4"/>
      <c r="AG4" s="198" t="s">
        <v>34</v>
      </c>
      <c r="AH4" s="199"/>
      <c r="AI4" s="199"/>
      <c r="AJ4" s="199"/>
      <c r="AK4" s="199"/>
      <c r="AL4" s="199"/>
      <c r="AM4" s="199"/>
      <c r="AN4" s="199"/>
      <c r="AO4" s="199"/>
      <c r="AP4" s="199"/>
      <c r="AQ4" s="199"/>
      <c r="AR4" s="199"/>
      <c r="AT4" s="198" t="s">
        <v>35</v>
      </c>
      <c r="AU4" s="199"/>
      <c r="AV4" s="199"/>
      <c r="AW4" s="199"/>
      <c r="AX4" s="199"/>
      <c r="AY4" s="199"/>
      <c r="AZ4" s="199"/>
      <c r="BA4" s="199"/>
      <c r="BB4" s="199"/>
      <c r="BC4" s="199"/>
      <c r="BD4" s="199"/>
      <c r="BE4" s="199"/>
    </row>
    <row r="5" spans="1:57" x14ac:dyDescent="0.25">
      <c r="A5" s="37"/>
      <c r="B5" s="37"/>
      <c r="C5" s="3"/>
      <c r="D5" s="200" t="s">
        <v>8</v>
      </c>
      <c r="E5" s="202" t="s">
        <v>9</v>
      </c>
      <c r="F5" s="5"/>
      <c r="G5" s="204" t="s">
        <v>0</v>
      </c>
      <c r="H5" s="206" t="s">
        <v>1</v>
      </c>
      <c r="I5" s="206" t="s">
        <v>10</v>
      </c>
      <c r="J5" s="206" t="s">
        <v>2</v>
      </c>
      <c r="K5" s="206" t="s">
        <v>11</v>
      </c>
      <c r="L5" s="208" t="s">
        <v>12</v>
      </c>
      <c r="M5" s="5"/>
      <c r="N5" s="204" t="s">
        <v>3</v>
      </c>
      <c r="O5" s="206" t="s">
        <v>4</v>
      </c>
      <c r="P5" s="208" t="s">
        <v>13</v>
      </c>
      <c r="Q5" s="2"/>
      <c r="R5" s="210" t="s">
        <v>14</v>
      </c>
      <c r="S5" s="2"/>
      <c r="T5" s="204" t="s">
        <v>0</v>
      </c>
      <c r="U5" s="206" t="s">
        <v>1</v>
      </c>
      <c r="V5" s="206" t="s">
        <v>10</v>
      </c>
      <c r="W5" s="206" t="s">
        <v>2</v>
      </c>
      <c r="X5" s="206" t="s">
        <v>11</v>
      </c>
      <c r="Y5" s="208" t="s">
        <v>12</v>
      </c>
      <c r="Z5" s="2"/>
      <c r="AA5" s="204" t="s">
        <v>3</v>
      </c>
      <c r="AB5" s="206" t="s">
        <v>4</v>
      </c>
      <c r="AC5" s="208" t="s">
        <v>13</v>
      </c>
      <c r="AD5" s="1"/>
      <c r="AE5" s="212" t="s">
        <v>14</v>
      </c>
      <c r="AF5" s="47"/>
      <c r="AG5" s="204" t="s">
        <v>0</v>
      </c>
      <c r="AH5" s="206" t="s">
        <v>1</v>
      </c>
      <c r="AI5" s="206" t="s">
        <v>10</v>
      </c>
      <c r="AJ5" s="206" t="s">
        <v>2</v>
      </c>
      <c r="AK5" s="206" t="s">
        <v>11</v>
      </c>
      <c r="AL5" s="208" t="s">
        <v>12</v>
      </c>
      <c r="AM5" s="5"/>
      <c r="AN5" s="204" t="s">
        <v>3</v>
      </c>
      <c r="AO5" s="206" t="s">
        <v>4</v>
      </c>
      <c r="AP5" s="208" t="s">
        <v>13</v>
      </c>
      <c r="AQ5" s="2"/>
      <c r="AR5" s="210" t="s">
        <v>14</v>
      </c>
      <c r="AS5" s="2"/>
      <c r="AT5" s="204" t="s">
        <v>0</v>
      </c>
      <c r="AU5" s="206" t="s">
        <v>1</v>
      </c>
      <c r="AV5" s="206" t="s">
        <v>10</v>
      </c>
      <c r="AW5" s="206" t="s">
        <v>2</v>
      </c>
      <c r="AX5" s="206" t="s">
        <v>11</v>
      </c>
      <c r="AY5" s="208" t="s">
        <v>12</v>
      </c>
      <c r="AZ5" s="2"/>
      <c r="BA5" s="204" t="s">
        <v>3</v>
      </c>
      <c r="BB5" s="206" t="s">
        <v>4</v>
      </c>
      <c r="BC5" s="208" t="s">
        <v>13</v>
      </c>
      <c r="BD5" s="1"/>
      <c r="BE5" s="212" t="s">
        <v>14</v>
      </c>
    </row>
    <row r="6" spans="1:57" x14ac:dyDescent="0.25">
      <c r="A6" s="37"/>
      <c r="B6" s="37"/>
      <c r="C6" s="3"/>
      <c r="D6" s="201"/>
      <c r="E6" s="203"/>
      <c r="F6" s="5"/>
      <c r="G6" s="205"/>
      <c r="H6" s="207"/>
      <c r="I6" s="207"/>
      <c r="J6" s="207"/>
      <c r="K6" s="207"/>
      <c r="L6" s="209"/>
      <c r="M6" s="5"/>
      <c r="N6" s="205"/>
      <c r="O6" s="207"/>
      <c r="P6" s="209"/>
      <c r="Q6" s="2"/>
      <c r="R6" s="211"/>
      <c r="S6" s="2"/>
      <c r="T6" s="205"/>
      <c r="U6" s="207"/>
      <c r="V6" s="207"/>
      <c r="W6" s="207"/>
      <c r="X6" s="207"/>
      <c r="Y6" s="209"/>
      <c r="Z6" s="2"/>
      <c r="AA6" s="205"/>
      <c r="AB6" s="207"/>
      <c r="AC6" s="209"/>
      <c r="AD6" s="1"/>
      <c r="AE6" s="213"/>
      <c r="AF6" s="48"/>
      <c r="AG6" s="205"/>
      <c r="AH6" s="207"/>
      <c r="AI6" s="207"/>
      <c r="AJ6" s="207"/>
      <c r="AK6" s="207"/>
      <c r="AL6" s="209"/>
      <c r="AM6" s="5"/>
      <c r="AN6" s="205"/>
      <c r="AO6" s="207"/>
      <c r="AP6" s="209"/>
      <c r="AQ6" s="2"/>
      <c r="AR6" s="211"/>
      <c r="AS6" s="2"/>
      <c r="AT6" s="205"/>
      <c r="AU6" s="207"/>
      <c r="AV6" s="207"/>
      <c r="AW6" s="207"/>
      <c r="AX6" s="207"/>
      <c r="AY6" s="209"/>
      <c r="AZ6" s="2"/>
      <c r="BA6" s="205"/>
      <c r="BB6" s="207"/>
      <c r="BC6" s="209"/>
      <c r="BD6" s="1"/>
      <c r="BE6" s="213"/>
    </row>
    <row r="7" spans="1:57" ht="13.8" x14ac:dyDescent="0.25">
      <c r="A7" s="38"/>
      <c r="B7" s="38"/>
      <c r="C7" s="6"/>
      <c r="D7" s="3"/>
      <c r="E7" s="7"/>
      <c r="F7" s="8"/>
      <c r="G7" s="9"/>
      <c r="H7" s="9"/>
      <c r="I7" s="9"/>
      <c r="J7" s="9"/>
      <c r="K7" s="9"/>
      <c r="L7" s="9"/>
      <c r="M7" s="8"/>
      <c r="N7" s="9"/>
      <c r="O7" s="9"/>
      <c r="P7" s="9"/>
      <c r="Q7" s="8"/>
      <c r="R7" s="9"/>
      <c r="S7" s="8"/>
      <c r="T7" s="9"/>
      <c r="U7" s="9"/>
      <c r="V7" s="9"/>
      <c r="W7" s="9"/>
      <c r="X7" s="9"/>
      <c r="Y7" s="9"/>
      <c r="Z7" s="8"/>
      <c r="AA7" s="9"/>
      <c r="AB7" s="9"/>
      <c r="AC7" s="9"/>
      <c r="AD7" s="8"/>
      <c r="AE7" s="9"/>
      <c r="AF7" s="9"/>
      <c r="AG7" s="9"/>
      <c r="AH7" s="9"/>
      <c r="AI7" s="9"/>
      <c r="AJ7" s="9"/>
      <c r="AK7" s="9"/>
      <c r="AL7" s="9"/>
      <c r="AM7" s="8"/>
      <c r="AN7" s="9"/>
      <c r="AO7" s="9"/>
      <c r="AP7" s="9"/>
      <c r="AQ7" s="8"/>
      <c r="AR7" s="9"/>
      <c r="AS7" s="8"/>
      <c r="AT7" s="9"/>
      <c r="AU7" s="9"/>
      <c r="AV7" s="9"/>
      <c r="AW7" s="9"/>
      <c r="AX7" s="9"/>
      <c r="AY7" s="9"/>
      <c r="AZ7" s="8"/>
      <c r="BA7" s="9"/>
      <c r="BB7" s="9"/>
      <c r="BC7" s="9"/>
      <c r="BD7" s="8"/>
      <c r="BE7" s="9"/>
    </row>
    <row r="8" spans="1:57" x14ac:dyDescent="0.25">
      <c r="A8" s="22" t="s">
        <v>15</v>
      </c>
      <c r="B8" s="44" t="str">
        <f>TRIM(A8)</f>
        <v>United States</v>
      </c>
      <c r="C8" s="10"/>
      <c r="D8" s="27" t="s">
        <v>16</v>
      </c>
      <c r="E8" s="30" t="s">
        <v>17</v>
      </c>
      <c r="F8" s="3"/>
      <c r="G8" s="141">
        <v>56.257391619580297</v>
      </c>
      <c r="H8" s="142">
        <v>66.761134864980207</v>
      </c>
      <c r="I8" s="142">
        <v>71.574517336344201</v>
      </c>
      <c r="J8" s="142">
        <v>71.622116834366594</v>
      </c>
      <c r="K8" s="142">
        <v>69.143185065341498</v>
      </c>
      <c r="L8" s="143">
        <v>67.071671893788505</v>
      </c>
      <c r="M8" s="144"/>
      <c r="N8" s="145">
        <v>75.554775835582404</v>
      </c>
      <c r="O8" s="146">
        <v>79.1137736219777</v>
      </c>
      <c r="P8" s="147">
        <v>77.334274728780102</v>
      </c>
      <c r="Q8" s="144"/>
      <c r="R8" s="148">
        <v>70.003849309117498</v>
      </c>
      <c r="S8" s="149"/>
      <c r="T8" s="141">
        <v>9.3545611693663009</v>
      </c>
      <c r="U8" s="142">
        <v>18.495777877358702</v>
      </c>
      <c r="V8" s="142">
        <v>21.239795317273799</v>
      </c>
      <c r="W8" s="142">
        <v>18.534054643279301</v>
      </c>
      <c r="X8" s="142">
        <v>10.6851451714194</v>
      </c>
      <c r="Y8" s="143">
        <v>15.7555198248689</v>
      </c>
      <c r="Z8" s="144"/>
      <c r="AA8" s="145">
        <v>2.0982552915794899</v>
      </c>
      <c r="AB8" s="146">
        <v>0.95830948547397898</v>
      </c>
      <c r="AC8" s="147">
        <v>1.51196935564056</v>
      </c>
      <c r="AD8" s="144"/>
      <c r="AE8" s="148">
        <v>10.8463344978853</v>
      </c>
      <c r="AF8" s="33"/>
      <c r="AG8" s="141">
        <v>56.479849678606598</v>
      </c>
      <c r="AH8" s="142">
        <v>58.4707667746423</v>
      </c>
      <c r="AI8" s="142">
        <v>64.741000785752902</v>
      </c>
      <c r="AJ8" s="142">
        <v>66.092443079213396</v>
      </c>
      <c r="AK8" s="142">
        <v>65.025515502550604</v>
      </c>
      <c r="AL8" s="143">
        <v>62.161897210158003</v>
      </c>
      <c r="AM8" s="144"/>
      <c r="AN8" s="145">
        <v>72.839623997076799</v>
      </c>
      <c r="AO8" s="146">
        <v>78.362380456982706</v>
      </c>
      <c r="AP8" s="147">
        <v>75.601002227029795</v>
      </c>
      <c r="AQ8" s="144"/>
      <c r="AR8" s="148">
        <v>66.001622365986705</v>
      </c>
      <c r="AS8" s="149"/>
      <c r="AT8" s="141">
        <v>3.0186944280724299</v>
      </c>
      <c r="AU8" s="142">
        <v>10.6001292355805</v>
      </c>
      <c r="AV8" s="142">
        <v>14.581290972791001</v>
      </c>
      <c r="AW8" s="142">
        <v>13.1413875041126</v>
      </c>
      <c r="AX8" s="142">
        <v>7.9788228730153996</v>
      </c>
      <c r="AY8" s="143">
        <v>9.8919504181176698</v>
      </c>
      <c r="AZ8" s="144"/>
      <c r="BA8" s="145">
        <v>1.7286316273269899</v>
      </c>
      <c r="BB8" s="146">
        <v>0.90085379355611594</v>
      </c>
      <c r="BC8" s="147">
        <v>1.29793506683006</v>
      </c>
      <c r="BD8" s="144"/>
      <c r="BE8" s="148">
        <v>6.9220924642175401</v>
      </c>
    </row>
    <row r="9" spans="1:57" x14ac:dyDescent="0.25">
      <c r="A9" s="23" t="s">
        <v>18</v>
      </c>
      <c r="B9" s="44" t="str">
        <f>TRIM(A9)</f>
        <v>Virginia</v>
      </c>
      <c r="C9" s="11"/>
      <c r="D9" s="28" t="s">
        <v>16</v>
      </c>
      <c r="E9" s="31" t="s">
        <v>17</v>
      </c>
      <c r="F9" s="12"/>
      <c r="G9" s="150">
        <v>54.9562626532717</v>
      </c>
      <c r="H9" s="144">
        <v>67.4045354418936</v>
      </c>
      <c r="I9" s="144">
        <v>72.441651705565505</v>
      </c>
      <c r="J9" s="144">
        <v>72.766339432369406</v>
      </c>
      <c r="K9" s="144">
        <v>69.535378229369499</v>
      </c>
      <c r="L9" s="151">
        <v>67.420833492493898</v>
      </c>
      <c r="M9" s="144"/>
      <c r="N9" s="152">
        <v>74.191145574697202</v>
      </c>
      <c r="O9" s="153">
        <v>77.686313457351304</v>
      </c>
      <c r="P9" s="154">
        <v>75.938729516024196</v>
      </c>
      <c r="Q9" s="144"/>
      <c r="R9" s="155">
        <v>69.854518070645497</v>
      </c>
      <c r="S9" s="149"/>
      <c r="T9" s="150">
        <v>5.9163103558921302</v>
      </c>
      <c r="U9" s="144">
        <v>18.249227641314999</v>
      </c>
      <c r="V9" s="144">
        <v>21.837800037048801</v>
      </c>
      <c r="W9" s="144">
        <v>19.3846762004049</v>
      </c>
      <c r="X9" s="144">
        <v>14.0035394607415</v>
      </c>
      <c r="Y9" s="151">
        <v>16.126189751271401</v>
      </c>
      <c r="Z9" s="144"/>
      <c r="AA9" s="152">
        <v>1.3685186081004299</v>
      </c>
      <c r="AB9" s="153">
        <v>2.0122714268079398</v>
      </c>
      <c r="AC9" s="154">
        <v>1.6967840278002699</v>
      </c>
      <c r="AD9" s="144"/>
      <c r="AE9" s="155">
        <v>11.2245362129964</v>
      </c>
      <c r="AF9" s="34"/>
      <c r="AG9" s="150">
        <v>53.764614706448597</v>
      </c>
      <c r="AH9" s="144">
        <v>58.120183134385996</v>
      </c>
      <c r="AI9" s="144">
        <v>65.093548443564501</v>
      </c>
      <c r="AJ9" s="144">
        <v>66.082104931483698</v>
      </c>
      <c r="AK9" s="144">
        <v>63.887562550135598</v>
      </c>
      <c r="AL9" s="151">
        <v>61.389527222727899</v>
      </c>
      <c r="AM9" s="144"/>
      <c r="AN9" s="152">
        <v>71.784636540738703</v>
      </c>
      <c r="AO9" s="153">
        <v>77.321198925347204</v>
      </c>
      <c r="AP9" s="154">
        <v>74.552917733043003</v>
      </c>
      <c r="AQ9" s="144"/>
      <c r="AR9" s="155">
        <v>65.150171014711503</v>
      </c>
      <c r="AS9" s="149"/>
      <c r="AT9" s="150">
        <v>-0.233552843894343</v>
      </c>
      <c r="AU9" s="144">
        <v>9.3013406595595605</v>
      </c>
      <c r="AV9" s="144">
        <v>14.358729750843301</v>
      </c>
      <c r="AW9" s="144">
        <v>12.953135166509799</v>
      </c>
      <c r="AX9" s="144">
        <v>6.8767263163457502</v>
      </c>
      <c r="AY9" s="151">
        <v>8.7424278785103304</v>
      </c>
      <c r="AZ9" s="144"/>
      <c r="BA9" s="152">
        <v>-1.55987260481332</v>
      </c>
      <c r="BB9" s="153">
        <v>-1.1596968714741001</v>
      </c>
      <c r="BC9" s="154">
        <v>-1.35276046455226</v>
      </c>
      <c r="BD9" s="144"/>
      <c r="BE9" s="155">
        <v>5.2181626585192697</v>
      </c>
    </row>
    <row r="10" spans="1:57" x14ac:dyDescent="0.25">
      <c r="A10" s="24" t="s">
        <v>19</v>
      </c>
      <c r="B10" s="44" t="str">
        <f t="shared" ref="B10:B45" si="0">TRIM(A10)</f>
        <v>Norfolk/Virginia Beach, VA</v>
      </c>
      <c r="C10" s="12"/>
      <c r="D10" s="28" t="s">
        <v>16</v>
      </c>
      <c r="E10" s="31" t="s">
        <v>17</v>
      </c>
      <c r="F10" s="12"/>
      <c r="G10" s="150">
        <v>55.749083289680399</v>
      </c>
      <c r="H10" s="144">
        <v>62.341540073336802</v>
      </c>
      <c r="I10" s="144">
        <v>66.7784180199057</v>
      </c>
      <c r="J10" s="144">
        <v>66.448402304871607</v>
      </c>
      <c r="K10" s="144">
        <v>64.167103195390197</v>
      </c>
      <c r="L10" s="151">
        <v>63.096909376636901</v>
      </c>
      <c r="M10" s="144"/>
      <c r="N10" s="152">
        <v>75.041906757464602</v>
      </c>
      <c r="O10" s="153">
        <v>79.944997380827601</v>
      </c>
      <c r="P10" s="154">
        <v>77.493452069146102</v>
      </c>
      <c r="Q10" s="144"/>
      <c r="R10" s="155">
        <v>67.210207288782399</v>
      </c>
      <c r="S10" s="149"/>
      <c r="T10" s="150">
        <v>3.1489428707844498</v>
      </c>
      <c r="U10" s="144">
        <v>11.8253394183055</v>
      </c>
      <c r="V10" s="144">
        <v>14.570136733471299</v>
      </c>
      <c r="W10" s="144">
        <v>11.916192602304299</v>
      </c>
      <c r="X10" s="144">
        <v>5.2978761913407402</v>
      </c>
      <c r="Y10" s="151">
        <v>9.3934887588826808</v>
      </c>
      <c r="Z10" s="144"/>
      <c r="AA10" s="152">
        <v>-2.6607739423171002</v>
      </c>
      <c r="AB10" s="153">
        <v>-2.0344451508626999</v>
      </c>
      <c r="AC10" s="154">
        <v>-2.33870582249995</v>
      </c>
      <c r="AD10" s="144"/>
      <c r="AE10" s="155">
        <v>5.2290713959747697</v>
      </c>
      <c r="AF10" s="35"/>
      <c r="AG10" s="150">
        <v>59.364850707176501</v>
      </c>
      <c r="AH10" s="144">
        <v>57.819539025667801</v>
      </c>
      <c r="AI10" s="144">
        <v>62.838528025144001</v>
      </c>
      <c r="AJ10" s="144">
        <v>63.603981141959103</v>
      </c>
      <c r="AK10" s="144">
        <v>62.948533263488699</v>
      </c>
      <c r="AL10" s="151">
        <v>61.315086432687202</v>
      </c>
      <c r="AM10" s="144"/>
      <c r="AN10" s="152">
        <v>76.235594552121498</v>
      </c>
      <c r="AO10" s="153">
        <v>83.338789942378199</v>
      </c>
      <c r="AP10" s="154">
        <v>79.787192247249806</v>
      </c>
      <c r="AQ10" s="144"/>
      <c r="AR10" s="155">
        <v>66.592830951133706</v>
      </c>
      <c r="AS10" s="149"/>
      <c r="AT10" s="150">
        <v>0.12370083999036401</v>
      </c>
      <c r="AU10" s="144">
        <v>5.9208831033523097</v>
      </c>
      <c r="AV10" s="144">
        <v>10.018895505998801</v>
      </c>
      <c r="AW10" s="144">
        <v>9.4379102044317893</v>
      </c>
      <c r="AX10" s="144">
        <v>4.6882995431423904</v>
      </c>
      <c r="AY10" s="151">
        <v>5.9921893885196198</v>
      </c>
      <c r="AZ10" s="144"/>
      <c r="BA10" s="152">
        <v>0.69493321219562798</v>
      </c>
      <c r="BB10" s="153">
        <v>-0.19084479621662701</v>
      </c>
      <c r="BC10" s="154">
        <v>0.23037740645573099</v>
      </c>
      <c r="BD10" s="144"/>
      <c r="BE10" s="155">
        <v>3.9465363496452102</v>
      </c>
    </row>
    <row r="11" spans="1:57" x14ac:dyDescent="0.25">
      <c r="A11" s="24" t="s">
        <v>20</v>
      </c>
      <c r="B11" s="95" t="s">
        <v>72</v>
      </c>
      <c r="C11" s="12"/>
      <c r="D11" s="28" t="s">
        <v>16</v>
      </c>
      <c r="E11" s="31" t="s">
        <v>17</v>
      </c>
      <c r="F11" s="12"/>
      <c r="G11" s="150">
        <v>54.507403573518097</v>
      </c>
      <c r="H11" s="144">
        <v>68.283901165668993</v>
      </c>
      <c r="I11" s="144">
        <v>73.347135334623502</v>
      </c>
      <c r="J11" s="144">
        <v>72.8070570232683</v>
      </c>
      <c r="K11" s="144">
        <v>68.454925964264802</v>
      </c>
      <c r="L11" s="151">
        <v>67.480084612268698</v>
      </c>
      <c r="M11" s="144"/>
      <c r="N11" s="152">
        <v>75.561456411179606</v>
      </c>
      <c r="O11" s="153">
        <v>79.540033304829194</v>
      </c>
      <c r="P11" s="154">
        <v>77.550744858004407</v>
      </c>
      <c r="Q11" s="144"/>
      <c r="R11" s="155">
        <v>70.357416111050298</v>
      </c>
      <c r="S11" s="149"/>
      <c r="T11" s="150">
        <v>-6.2384504115587998</v>
      </c>
      <c r="U11" s="144">
        <v>8.3287734304837393</v>
      </c>
      <c r="V11" s="144">
        <v>10.1825677332706</v>
      </c>
      <c r="W11" s="144">
        <v>6.8748273190741296</v>
      </c>
      <c r="X11" s="144">
        <v>-0.57587138212771904</v>
      </c>
      <c r="Y11" s="151">
        <v>3.9076446264562401</v>
      </c>
      <c r="Z11" s="144"/>
      <c r="AA11" s="152">
        <v>-1.1211344975436599</v>
      </c>
      <c r="AB11" s="153">
        <v>-2.5656613066037401</v>
      </c>
      <c r="AC11" s="154">
        <v>-1.86723511447511</v>
      </c>
      <c r="AD11" s="144"/>
      <c r="AE11" s="155">
        <v>2.01700170758388</v>
      </c>
      <c r="AF11" s="35"/>
      <c r="AG11" s="150">
        <v>52.991808812277696</v>
      </c>
      <c r="AH11" s="144">
        <v>60.328997704667103</v>
      </c>
      <c r="AI11" s="144">
        <v>67.856339169179506</v>
      </c>
      <c r="AJ11" s="144">
        <v>68.168009361357306</v>
      </c>
      <c r="AK11" s="144">
        <v>63.579594041135898</v>
      </c>
      <c r="AL11" s="151">
        <v>62.584949817723498</v>
      </c>
      <c r="AM11" s="144"/>
      <c r="AN11" s="152">
        <v>69.769116521895597</v>
      </c>
      <c r="AO11" s="153">
        <v>75.775237409424307</v>
      </c>
      <c r="AP11" s="154">
        <v>72.772176965659995</v>
      </c>
      <c r="AQ11" s="144"/>
      <c r="AR11" s="155">
        <v>65.495586145705403</v>
      </c>
      <c r="AS11" s="149"/>
      <c r="AT11" s="150">
        <v>-9.51565566008518</v>
      </c>
      <c r="AU11" s="144">
        <v>-4.4305094899685302E-2</v>
      </c>
      <c r="AV11" s="144">
        <v>3.0167469978732702</v>
      </c>
      <c r="AW11" s="144">
        <v>2.0059097418745999</v>
      </c>
      <c r="AX11" s="144">
        <v>-4.9918871327073404</v>
      </c>
      <c r="AY11" s="151">
        <v>-1.7619664525685701</v>
      </c>
      <c r="AZ11" s="144"/>
      <c r="BA11" s="152">
        <v>-10.673081018337101</v>
      </c>
      <c r="BB11" s="153">
        <v>-10.6968941516536</v>
      </c>
      <c r="BC11" s="154">
        <v>-10.6854805130899</v>
      </c>
      <c r="BD11" s="144"/>
      <c r="BE11" s="155">
        <v>-4.7820432955934802</v>
      </c>
    </row>
    <row r="12" spans="1:57" x14ac:dyDescent="0.25">
      <c r="A12" s="24" t="s">
        <v>21</v>
      </c>
      <c r="B12" s="44" t="str">
        <f t="shared" si="0"/>
        <v>Virginia Area</v>
      </c>
      <c r="C12" s="12"/>
      <c r="D12" s="28" t="s">
        <v>16</v>
      </c>
      <c r="E12" s="31" t="s">
        <v>17</v>
      </c>
      <c r="F12" s="12"/>
      <c r="G12" s="150">
        <v>46.2001399580125</v>
      </c>
      <c r="H12" s="144">
        <v>58.348495451364499</v>
      </c>
      <c r="I12" s="144">
        <v>62.4562631210636</v>
      </c>
      <c r="J12" s="144">
        <v>66.281782132027004</v>
      </c>
      <c r="K12" s="144">
        <v>69.988336832283593</v>
      </c>
      <c r="L12" s="151">
        <v>60.6550034989503</v>
      </c>
      <c r="M12" s="144"/>
      <c r="N12" s="152">
        <v>73.925822253324</v>
      </c>
      <c r="O12" s="153">
        <v>77.123862841147599</v>
      </c>
      <c r="P12" s="154">
        <v>75.524842547235806</v>
      </c>
      <c r="Q12" s="144"/>
      <c r="R12" s="155">
        <v>64.903528941317603</v>
      </c>
      <c r="S12" s="149"/>
      <c r="T12" s="150">
        <v>-2.7918520377793898</v>
      </c>
      <c r="U12" s="144">
        <v>5.9621710565867998</v>
      </c>
      <c r="V12" s="144">
        <v>10.442673413468601</v>
      </c>
      <c r="W12" s="144">
        <v>12.7326267528546</v>
      </c>
      <c r="X12" s="144">
        <v>14.659262042100799</v>
      </c>
      <c r="Y12" s="151">
        <v>8.7088611088788905</v>
      </c>
      <c r="Z12" s="144"/>
      <c r="AA12" s="152">
        <v>-4.3939434871893797</v>
      </c>
      <c r="AB12" s="153">
        <v>-1.86113805275705</v>
      </c>
      <c r="AC12" s="154">
        <v>-3.1172810519923102</v>
      </c>
      <c r="AD12" s="144"/>
      <c r="AE12" s="155">
        <v>4.4691308040150002</v>
      </c>
      <c r="AF12" s="35"/>
      <c r="AG12" s="150">
        <v>47.725005396512302</v>
      </c>
      <c r="AH12" s="144">
        <v>51.9331182507132</v>
      </c>
      <c r="AI12" s="144">
        <v>58.888493468761403</v>
      </c>
      <c r="AJ12" s="144">
        <v>61.900039088251901</v>
      </c>
      <c r="AK12" s="144">
        <v>63.858759038954901</v>
      </c>
      <c r="AL12" s="151">
        <v>56.861679041614302</v>
      </c>
      <c r="AM12" s="144"/>
      <c r="AN12" s="152">
        <v>73.096571028691301</v>
      </c>
      <c r="AO12" s="153">
        <v>77.8079076277116</v>
      </c>
      <c r="AP12" s="154">
        <v>75.4522393282015</v>
      </c>
      <c r="AQ12" s="144"/>
      <c r="AR12" s="155">
        <v>62.174560108260501</v>
      </c>
      <c r="AS12" s="149"/>
      <c r="AT12" s="150">
        <v>-3.0896515157173998</v>
      </c>
      <c r="AU12" s="144">
        <v>3.4506540416765801</v>
      </c>
      <c r="AV12" s="144">
        <v>8.3221947541623695</v>
      </c>
      <c r="AW12" s="144">
        <v>8.7190034599680999</v>
      </c>
      <c r="AX12" s="144">
        <v>4.7168223683610204</v>
      </c>
      <c r="AY12" s="151">
        <v>4.6273163933837598</v>
      </c>
      <c r="AZ12" s="144"/>
      <c r="BA12" s="152">
        <v>-5.6230106543901197</v>
      </c>
      <c r="BB12" s="153">
        <v>-2.5965515326636299</v>
      </c>
      <c r="BC12" s="154">
        <v>-4.0864056143371004</v>
      </c>
      <c r="BD12" s="144"/>
      <c r="BE12" s="155">
        <v>1.4317376286256001</v>
      </c>
    </row>
    <row r="13" spans="1:57" x14ac:dyDescent="0.25">
      <c r="A13" s="41" t="s">
        <v>22</v>
      </c>
      <c r="B13" s="95" t="s">
        <v>88</v>
      </c>
      <c r="C13" s="12"/>
      <c r="D13" s="28" t="s">
        <v>16</v>
      </c>
      <c r="E13" s="31" t="s">
        <v>17</v>
      </c>
      <c r="F13" s="12"/>
      <c r="G13" s="150">
        <v>61.1241407197735</v>
      </c>
      <c r="H13" s="144">
        <v>77.559419508469205</v>
      </c>
      <c r="I13" s="144">
        <v>85.873208428808894</v>
      </c>
      <c r="J13" s="144">
        <v>83.200790762456705</v>
      </c>
      <c r="K13" s="144">
        <v>73.169789279777106</v>
      </c>
      <c r="L13" s="151">
        <v>76.185469739857098</v>
      </c>
      <c r="M13" s="144"/>
      <c r="N13" s="152">
        <v>72.504829941142106</v>
      </c>
      <c r="O13" s="153">
        <v>76.701262524149698</v>
      </c>
      <c r="P13" s="154">
        <v>74.603046232645895</v>
      </c>
      <c r="Q13" s="144"/>
      <c r="R13" s="155">
        <v>75.733348737796703</v>
      </c>
      <c r="S13" s="149"/>
      <c r="T13" s="150">
        <v>30.8267960955442</v>
      </c>
      <c r="U13" s="144">
        <v>52.501727053845201</v>
      </c>
      <c r="V13" s="144">
        <v>58.420149551897701</v>
      </c>
      <c r="W13" s="144">
        <v>52.919715186522197</v>
      </c>
      <c r="X13" s="144">
        <v>38.161866994494403</v>
      </c>
      <c r="Y13" s="151">
        <v>46.989313285240797</v>
      </c>
      <c r="Z13" s="144"/>
      <c r="AA13" s="152">
        <v>16.916502592134599</v>
      </c>
      <c r="AB13" s="153">
        <v>16.944299293019501</v>
      </c>
      <c r="AC13" s="154">
        <v>16.930790184072499</v>
      </c>
      <c r="AD13" s="144"/>
      <c r="AE13" s="155">
        <v>37.072110165396303</v>
      </c>
      <c r="AF13" s="35"/>
      <c r="AG13" s="150">
        <v>54.93107033543</v>
      </c>
      <c r="AH13" s="144">
        <v>60.393344845938401</v>
      </c>
      <c r="AI13" s="144">
        <v>68.848821829336401</v>
      </c>
      <c r="AJ13" s="144">
        <v>69.141652201055805</v>
      </c>
      <c r="AK13" s="144">
        <v>64.048389270791205</v>
      </c>
      <c r="AL13" s="151">
        <v>63.472611993661403</v>
      </c>
      <c r="AM13" s="144"/>
      <c r="AN13" s="152">
        <v>67.505503886417699</v>
      </c>
      <c r="AO13" s="153">
        <v>73.502942894370307</v>
      </c>
      <c r="AP13" s="154">
        <v>70.504223390394003</v>
      </c>
      <c r="AQ13" s="144"/>
      <c r="AR13" s="155">
        <v>65.481208064027498</v>
      </c>
      <c r="AS13" s="149"/>
      <c r="AT13" s="150">
        <v>16.258359652359701</v>
      </c>
      <c r="AU13" s="144">
        <v>35.292433409502998</v>
      </c>
      <c r="AV13" s="144">
        <v>44.444933030565799</v>
      </c>
      <c r="AW13" s="144">
        <v>42.433992184288897</v>
      </c>
      <c r="AX13" s="144">
        <v>30.020422608164299</v>
      </c>
      <c r="AY13" s="151">
        <v>33.706547591645098</v>
      </c>
      <c r="AZ13" s="144"/>
      <c r="BA13" s="152">
        <v>11.5698828728981</v>
      </c>
      <c r="BB13" s="153">
        <v>8.3897882765529808</v>
      </c>
      <c r="BC13" s="154">
        <v>9.8892742982051303</v>
      </c>
      <c r="BD13" s="144"/>
      <c r="BE13" s="155">
        <v>25.344540337888201</v>
      </c>
    </row>
    <row r="14" spans="1:57" x14ac:dyDescent="0.25">
      <c r="A14" s="24" t="s">
        <v>23</v>
      </c>
      <c r="B14" s="44" t="str">
        <f t="shared" si="0"/>
        <v>Arlington, VA</v>
      </c>
      <c r="C14" s="12"/>
      <c r="D14" s="28" t="s">
        <v>16</v>
      </c>
      <c r="E14" s="31" t="s">
        <v>17</v>
      </c>
      <c r="F14" s="12"/>
      <c r="G14" s="150">
        <v>66.230777277957898</v>
      </c>
      <c r="H14" s="144">
        <v>89.172507584475298</v>
      </c>
      <c r="I14" s="144">
        <v>96.0037660843184</v>
      </c>
      <c r="J14" s="144">
        <v>95.009938278062506</v>
      </c>
      <c r="K14" s="144">
        <v>83.240924782926996</v>
      </c>
      <c r="L14" s="151">
        <v>85.931582801548203</v>
      </c>
      <c r="M14" s="144"/>
      <c r="N14" s="152">
        <v>72.842347525891796</v>
      </c>
      <c r="O14" s="153">
        <v>69.379642221989698</v>
      </c>
      <c r="P14" s="154">
        <v>71.110994873940697</v>
      </c>
      <c r="Q14" s="144"/>
      <c r="R14" s="155">
        <v>81.697129107946097</v>
      </c>
      <c r="S14" s="149"/>
      <c r="T14" s="150">
        <v>66.852917569657606</v>
      </c>
      <c r="U14" s="144">
        <v>98.247049038785704</v>
      </c>
      <c r="V14" s="144">
        <v>91.183297055075599</v>
      </c>
      <c r="W14" s="144">
        <v>80.637552440453803</v>
      </c>
      <c r="X14" s="144">
        <v>64.890827416688794</v>
      </c>
      <c r="Y14" s="151">
        <v>80.551585138395197</v>
      </c>
      <c r="Z14" s="144"/>
      <c r="AA14" s="152">
        <v>32.566812926814499</v>
      </c>
      <c r="AB14" s="153">
        <v>25.027094806996601</v>
      </c>
      <c r="AC14" s="154">
        <v>28.778383132620299</v>
      </c>
      <c r="AD14" s="144"/>
      <c r="AE14" s="155">
        <v>64.140416663345604</v>
      </c>
      <c r="AF14" s="35"/>
      <c r="AG14" s="150">
        <v>56.078041636154403</v>
      </c>
      <c r="AH14" s="144">
        <v>67.020608850298103</v>
      </c>
      <c r="AI14" s="144">
        <v>76.226592739826302</v>
      </c>
      <c r="AJ14" s="144">
        <v>76.4018202740872</v>
      </c>
      <c r="AK14" s="144">
        <v>68.660424730620306</v>
      </c>
      <c r="AL14" s="151">
        <v>68.877497646197298</v>
      </c>
      <c r="AM14" s="144"/>
      <c r="AN14" s="152">
        <v>66.220315932628907</v>
      </c>
      <c r="AO14" s="153">
        <v>69.424102939638004</v>
      </c>
      <c r="AP14" s="154">
        <v>67.822209436133406</v>
      </c>
      <c r="AQ14" s="144"/>
      <c r="AR14" s="155">
        <v>68.575986729036202</v>
      </c>
      <c r="AS14" s="149"/>
      <c r="AT14" s="150">
        <v>30.599513240744599</v>
      </c>
      <c r="AU14" s="144">
        <v>71.454082263140904</v>
      </c>
      <c r="AV14" s="144">
        <v>76.996438231362404</v>
      </c>
      <c r="AW14" s="144">
        <v>69.555563098162295</v>
      </c>
      <c r="AX14" s="144">
        <v>51.255550393058599</v>
      </c>
      <c r="AY14" s="151">
        <v>59.784766154611198</v>
      </c>
      <c r="AZ14" s="144"/>
      <c r="BA14" s="152">
        <v>18.267256577417999</v>
      </c>
      <c r="BB14" s="153">
        <v>11.2658732973519</v>
      </c>
      <c r="BC14" s="154">
        <v>14.577237869085</v>
      </c>
      <c r="BD14" s="144"/>
      <c r="BE14" s="155">
        <v>43.7805680531958</v>
      </c>
    </row>
    <row r="15" spans="1:57" x14ac:dyDescent="0.25">
      <c r="A15" s="24" t="s">
        <v>24</v>
      </c>
      <c r="B15" s="44" t="str">
        <f t="shared" si="0"/>
        <v>Suburban Virginia Area</v>
      </c>
      <c r="C15" s="12"/>
      <c r="D15" s="28" t="s">
        <v>16</v>
      </c>
      <c r="E15" s="31" t="s">
        <v>17</v>
      </c>
      <c r="F15" s="12"/>
      <c r="G15" s="150">
        <v>56.844026393373497</v>
      </c>
      <c r="H15" s="144">
        <v>67.682156394777394</v>
      </c>
      <c r="I15" s="144">
        <v>73.452197107960103</v>
      </c>
      <c r="J15" s="144">
        <v>72.258879685525699</v>
      </c>
      <c r="K15" s="144">
        <v>72.553699284009497</v>
      </c>
      <c r="L15" s="151">
        <v>68.558191773129195</v>
      </c>
      <c r="M15" s="144"/>
      <c r="N15" s="152">
        <v>82.465253404464406</v>
      </c>
      <c r="O15" s="153">
        <v>87.013898638214201</v>
      </c>
      <c r="P15" s="154">
        <v>84.739576021339303</v>
      </c>
      <c r="Q15" s="144"/>
      <c r="R15" s="155">
        <v>73.181444415474999</v>
      </c>
      <c r="S15" s="149"/>
      <c r="T15" s="150">
        <v>3.2249633152253798</v>
      </c>
      <c r="U15" s="144">
        <v>8.6997561256212101</v>
      </c>
      <c r="V15" s="144">
        <v>17.939473947518799</v>
      </c>
      <c r="W15" s="144">
        <v>10.648888212193601</v>
      </c>
      <c r="X15" s="144">
        <v>14.1579184538611</v>
      </c>
      <c r="Y15" s="151">
        <v>11.1250668380686</v>
      </c>
      <c r="Z15" s="144"/>
      <c r="AA15" s="152">
        <v>1.9307358667622301</v>
      </c>
      <c r="AB15" s="153">
        <v>6.2724466821124603</v>
      </c>
      <c r="AC15" s="154">
        <v>4.1145926984044001</v>
      </c>
      <c r="AD15" s="144"/>
      <c r="AE15" s="155">
        <v>8.7034993485113397</v>
      </c>
      <c r="AF15" s="35"/>
      <c r="AG15" s="150">
        <v>56.103467640039298</v>
      </c>
      <c r="AH15" s="144">
        <v>61.926154710094004</v>
      </c>
      <c r="AI15" s="144">
        <v>68.570124947353605</v>
      </c>
      <c r="AJ15" s="144">
        <v>68.900042117085405</v>
      </c>
      <c r="AK15" s="144">
        <v>67.513688052786705</v>
      </c>
      <c r="AL15" s="151">
        <v>64.602695493471799</v>
      </c>
      <c r="AM15" s="144"/>
      <c r="AN15" s="152">
        <v>78.014881370209096</v>
      </c>
      <c r="AO15" s="153">
        <v>83.676119612522797</v>
      </c>
      <c r="AP15" s="154">
        <v>80.845500491365897</v>
      </c>
      <c r="AQ15" s="144"/>
      <c r="AR15" s="155">
        <v>69.243496921441604</v>
      </c>
      <c r="AS15" s="149"/>
      <c r="AT15" s="150">
        <v>-3.4965014083170902</v>
      </c>
      <c r="AU15" s="144">
        <v>11.2445892995701</v>
      </c>
      <c r="AV15" s="144">
        <v>16.595958436809202</v>
      </c>
      <c r="AW15" s="144">
        <v>12.567264453164199</v>
      </c>
      <c r="AX15" s="144">
        <v>9.3228030570371505</v>
      </c>
      <c r="AY15" s="151">
        <v>9.2823226704256694</v>
      </c>
      <c r="AZ15" s="144"/>
      <c r="BA15" s="152">
        <v>2.2125001281444501</v>
      </c>
      <c r="BB15" s="153">
        <v>1.2869858644360399</v>
      </c>
      <c r="BC15" s="154">
        <v>1.7314389188666399</v>
      </c>
      <c r="BD15" s="144"/>
      <c r="BE15" s="155">
        <v>6.6418653793671298</v>
      </c>
    </row>
    <row r="16" spans="1:57" x14ac:dyDescent="0.25">
      <c r="A16" s="24" t="s">
        <v>25</v>
      </c>
      <c r="B16" s="44" t="str">
        <f t="shared" si="0"/>
        <v>Alexandria, VA</v>
      </c>
      <c r="C16" s="12"/>
      <c r="D16" s="28" t="s">
        <v>16</v>
      </c>
      <c r="E16" s="31" t="s">
        <v>17</v>
      </c>
      <c r="F16" s="12"/>
      <c r="G16" s="150">
        <v>77.776450919512698</v>
      </c>
      <c r="H16" s="144">
        <v>87.819441127298703</v>
      </c>
      <c r="I16" s="144">
        <v>92.357296393599199</v>
      </c>
      <c r="J16" s="144">
        <v>88.094100788153796</v>
      </c>
      <c r="K16" s="144">
        <v>72.629567709577202</v>
      </c>
      <c r="L16" s="151">
        <v>83.735371387628305</v>
      </c>
      <c r="M16" s="144"/>
      <c r="N16" s="152">
        <v>73.155003582517296</v>
      </c>
      <c r="O16" s="153">
        <v>80.941007881537999</v>
      </c>
      <c r="P16" s="154">
        <v>77.048005732027704</v>
      </c>
      <c r="Q16" s="144"/>
      <c r="R16" s="155">
        <v>81.824695486028105</v>
      </c>
      <c r="S16" s="149"/>
      <c r="T16" s="150">
        <v>28.389418081321502</v>
      </c>
      <c r="U16" s="144">
        <v>34.613028310527298</v>
      </c>
      <c r="V16" s="144">
        <v>39.192992120378797</v>
      </c>
      <c r="W16" s="144">
        <v>40.156645621360802</v>
      </c>
      <c r="X16" s="144">
        <v>37.251941540834203</v>
      </c>
      <c r="Y16" s="151">
        <v>35.9605452410552</v>
      </c>
      <c r="Z16" s="144"/>
      <c r="AA16" s="152">
        <v>16.545823293242901</v>
      </c>
      <c r="AB16" s="153">
        <v>18.7173099799871</v>
      </c>
      <c r="AC16" s="154">
        <v>17.6764254289699</v>
      </c>
      <c r="AD16" s="144"/>
      <c r="AE16" s="155">
        <v>30.505210522019599</v>
      </c>
      <c r="AF16" s="35"/>
      <c r="AG16" s="150">
        <v>58.293527585383302</v>
      </c>
      <c r="AH16" s="144">
        <v>61.9984475758299</v>
      </c>
      <c r="AI16" s="144">
        <v>69.530690231669396</v>
      </c>
      <c r="AJ16" s="144">
        <v>69.671005493193206</v>
      </c>
      <c r="AK16" s="144">
        <v>62.810484834009998</v>
      </c>
      <c r="AL16" s="151">
        <v>64.460831144017106</v>
      </c>
      <c r="AM16" s="144"/>
      <c r="AN16" s="152">
        <v>67.076665870551693</v>
      </c>
      <c r="AO16" s="153">
        <v>75.591115357057504</v>
      </c>
      <c r="AP16" s="154">
        <v>71.333890613804599</v>
      </c>
      <c r="AQ16" s="144"/>
      <c r="AR16" s="155">
        <v>66.424562421099296</v>
      </c>
      <c r="AS16" s="149"/>
      <c r="AT16" s="150">
        <v>16.3125339396092</v>
      </c>
      <c r="AU16" s="144">
        <v>27.341497544190599</v>
      </c>
      <c r="AV16" s="144">
        <v>32.555537973822403</v>
      </c>
      <c r="AW16" s="144">
        <v>32.5020077999107</v>
      </c>
      <c r="AX16" s="144">
        <v>24.4684837077629</v>
      </c>
      <c r="AY16" s="151">
        <v>26.740293403743301</v>
      </c>
      <c r="AZ16" s="144"/>
      <c r="BA16" s="152">
        <v>10.6272908319189</v>
      </c>
      <c r="BB16" s="153">
        <v>8.5107801372616692</v>
      </c>
      <c r="BC16" s="154">
        <v>9.4956998144456808</v>
      </c>
      <c r="BD16" s="144"/>
      <c r="BE16" s="155">
        <v>20.898117828574101</v>
      </c>
    </row>
    <row r="17" spans="1:57" x14ac:dyDescent="0.25">
      <c r="A17" s="24" t="s">
        <v>26</v>
      </c>
      <c r="B17" s="44" t="str">
        <f t="shared" si="0"/>
        <v>Fairfax/Tysons Corner, VA</v>
      </c>
      <c r="C17" s="12"/>
      <c r="D17" s="28" t="s">
        <v>16</v>
      </c>
      <c r="E17" s="31" t="s">
        <v>17</v>
      </c>
      <c r="F17" s="12"/>
      <c r="G17" s="150">
        <v>49.0180406485498</v>
      </c>
      <c r="H17" s="144">
        <v>73.155971683032604</v>
      </c>
      <c r="I17" s="144">
        <v>84.848138844485007</v>
      </c>
      <c r="J17" s="144">
        <v>82.804293217629507</v>
      </c>
      <c r="K17" s="144">
        <v>66.076729846996997</v>
      </c>
      <c r="L17" s="151">
        <v>71.180634848138794</v>
      </c>
      <c r="M17" s="144"/>
      <c r="N17" s="152">
        <v>67.172870518383107</v>
      </c>
      <c r="O17" s="153">
        <v>72.002740351678398</v>
      </c>
      <c r="P17" s="154">
        <v>69.587805435030802</v>
      </c>
      <c r="Q17" s="144"/>
      <c r="R17" s="155">
        <v>70.725540730107895</v>
      </c>
      <c r="S17" s="149"/>
      <c r="T17" s="150">
        <v>10.507824694645301</v>
      </c>
      <c r="U17" s="144">
        <v>43.393663443986</v>
      </c>
      <c r="V17" s="144">
        <v>51.887125797372498</v>
      </c>
      <c r="W17" s="144">
        <v>45.163496400985302</v>
      </c>
      <c r="X17" s="144">
        <v>30.852200530531299</v>
      </c>
      <c r="Y17" s="151">
        <v>37.5329840847903</v>
      </c>
      <c r="Z17" s="144"/>
      <c r="AA17" s="152">
        <v>15.282989530259499</v>
      </c>
      <c r="AB17" s="153">
        <v>18.900076104891198</v>
      </c>
      <c r="AC17" s="154">
        <v>17.126380187260899</v>
      </c>
      <c r="AD17" s="144"/>
      <c r="AE17" s="155">
        <v>31.1113561058893</v>
      </c>
      <c r="AF17" s="35"/>
      <c r="AG17" s="150">
        <v>48.041790363096503</v>
      </c>
      <c r="AH17" s="144">
        <v>57.219113952957201</v>
      </c>
      <c r="AI17" s="144">
        <v>67.346997031285596</v>
      </c>
      <c r="AJ17" s="144">
        <v>65.8911852021009</v>
      </c>
      <c r="AK17" s="144">
        <v>56.785224937200198</v>
      </c>
      <c r="AL17" s="151">
        <v>59.056862297328102</v>
      </c>
      <c r="AM17" s="144"/>
      <c r="AN17" s="152">
        <v>60.907170586891901</v>
      </c>
      <c r="AO17" s="153">
        <v>67.238524777346399</v>
      </c>
      <c r="AP17" s="154">
        <v>64.072847682119203</v>
      </c>
      <c r="AQ17" s="144"/>
      <c r="AR17" s="155">
        <v>60.490000978696997</v>
      </c>
      <c r="AS17" s="149"/>
      <c r="AT17" s="150">
        <v>4.6349764698127602</v>
      </c>
      <c r="AU17" s="144">
        <v>21.6334031275663</v>
      </c>
      <c r="AV17" s="144">
        <v>33.055855488809797</v>
      </c>
      <c r="AW17" s="144">
        <v>29.461994689939502</v>
      </c>
      <c r="AX17" s="144">
        <v>16.528118943325101</v>
      </c>
      <c r="AY17" s="151">
        <v>21.400598775320301</v>
      </c>
      <c r="AZ17" s="144"/>
      <c r="BA17" s="152">
        <v>5.1557618757120904</v>
      </c>
      <c r="BB17" s="153">
        <v>7.4573827257088201</v>
      </c>
      <c r="BC17" s="154">
        <v>6.3509967140839896</v>
      </c>
      <c r="BD17" s="144"/>
      <c r="BE17" s="155">
        <v>16.370807176852601</v>
      </c>
    </row>
    <row r="18" spans="1:57" x14ac:dyDescent="0.25">
      <c r="A18" s="24" t="s">
        <v>27</v>
      </c>
      <c r="B18" s="44" t="str">
        <f t="shared" si="0"/>
        <v>I-95 Fredericksburg, VA</v>
      </c>
      <c r="C18" s="12"/>
      <c r="D18" s="28" t="s">
        <v>16</v>
      </c>
      <c r="E18" s="31" t="s">
        <v>17</v>
      </c>
      <c r="F18" s="12"/>
      <c r="G18" s="150">
        <v>61.584647986814197</v>
      </c>
      <c r="H18" s="144">
        <v>68.483635507417006</v>
      </c>
      <c r="I18" s="144">
        <v>70.708735578054998</v>
      </c>
      <c r="J18" s="144">
        <v>73.251707087355697</v>
      </c>
      <c r="K18" s="144">
        <v>71.6270308453025</v>
      </c>
      <c r="L18" s="151">
        <v>69.131151400988898</v>
      </c>
      <c r="M18" s="144"/>
      <c r="N18" s="152">
        <v>77.030845302566505</v>
      </c>
      <c r="O18" s="153">
        <v>79.562043795620397</v>
      </c>
      <c r="P18" s="154">
        <v>78.296444549093394</v>
      </c>
      <c r="Q18" s="144"/>
      <c r="R18" s="155">
        <v>71.749806586161597</v>
      </c>
      <c r="S18" s="149"/>
      <c r="T18" s="150">
        <v>2.33796274164018</v>
      </c>
      <c r="U18" s="144">
        <v>10.163726630607</v>
      </c>
      <c r="V18" s="144">
        <v>10.6424836075933</v>
      </c>
      <c r="W18" s="144">
        <v>12.119157250922299</v>
      </c>
      <c r="X18" s="144">
        <v>7.4782447052408498</v>
      </c>
      <c r="Y18" s="151">
        <v>8.6190642098350896</v>
      </c>
      <c r="Z18" s="144"/>
      <c r="AA18" s="152">
        <v>0.67922064071690402</v>
      </c>
      <c r="AB18" s="153">
        <v>-0.25004975316012801</v>
      </c>
      <c r="AC18" s="154">
        <v>0.20492147664170501</v>
      </c>
      <c r="AD18" s="144"/>
      <c r="AE18" s="155">
        <v>5.84793687463248</v>
      </c>
      <c r="AF18" s="35"/>
      <c r="AG18" s="150">
        <v>55.636331528137497</v>
      </c>
      <c r="AH18" s="144">
        <v>58.032140334353599</v>
      </c>
      <c r="AI18" s="144">
        <v>62.367553567223901</v>
      </c>
      <c r="AJ18" s="144">
        <v>63.739109959971699</v>
      </c>
      <c r="AK18" s="144">
        <v>62.405815870025897</v>
      </c>
      <c r="AL18" s="151">
        <v>60.436190251942499</v>
      </c>
      <c r="AM18" s="144"/>
      <c r="AN18" s="152">
        <v>71.597598304685604</v>
      </c>
      <c r="AO18" s="153">
        <v>74.991170237814899</v>
      </c>
      <c r="AP18" s="154">
        <v>73.294384271250195</v>
      </c>
      <c r="AQ18" s="144"/>
      <c r="AR18" s="155">
        <v>64.109959971744701</v>
      </c>
      <c r="AS18" s="149"/>
      <c r="AT18" s="150">
        <v>-4.1443636016302499</v>
      </c>
      <c r="AU18" s="144">
        <v>1.1961511411197401</v>
      </c>
      <c r="AV18" s="144">
        <v>1.59037587729428</v>
      </c>
      <c r="AW18" s="144">
        <v>2.0995612861950201</v>
      </c>
      <c r="AX18" s="144">
        <v>-0.571518998494569</v>
      </c>
      <c r="AY18" s="151">
        <v>6.9288689162953304E-2</v>
      </c>
      <c r="AZ18" s="144"/>
      <c r="BA18" s="152">
        <v>-5.4138690504728002</v>
      </c>
      <c r="BB18" s="153">
        <v>-5.2340739417085498</v>
      </c>
      <c r="BC18" s="154">
        <v>-5.3219756583720903</v>
      </c>
      <c r="BD18" s="144"/>
      <c r="BE18" s="155">
        <v>-1.7577604934986599</v>
      </c>
    </row>
    <row r="19" spans="1:57" x14ac:dyDescent="0.25">
      <c r="A19" s="24" t="s">
        <v>28</v>
      </c>
      <c r="B19" s="44" t="str">
        <f t="shared" si="0"/>
        <v>Dulles Airport Area, VA</v>
      </c>
      <c r="C19" s="12"/>
      <c r="D19" s="28" t="s">
        <v>16</v>
      </c>
      <c r="E19" s="31" t="s">
        <v>17</v>
      </c>
      <c r="F19" s="12"/>
      <c r="G19" s="150">
        <v>62.910263707076403</v>
      </c>
      <c r="H19" s="144">
        <v>81.919939290457194</v>
      </c>
      <c r="I19" s="144">
        <v>87.744261051033902</v>
      </c>
      <c r="J19" s="144">
        <v>84.215518876873404</v>
      </c>
      <c r="K19" s="144">
        <v>75.659267691140201</v>
      </c>
      <c r="L19" s="151">
        <v>78.489850123316202</v>
      </c>
      <c r="M19" s="144"/>
      <c r="N19" s="152">
        <v>71.200910643141697</v>
      </c>
      <c r="O19" s="153">
        <v>71.143995446784203</v>
      </c>
      <c r="P19" s="154">
        <v>71.172453044963007</v>
      </c>
      <c r="Q19" s="144"/>
      <c r="R19" s="155">
        <v>76.399165243786697</v>
      </c>
      <c r="S19" s="149"/>
      <c r="T19" s="150">
        <v>14.9192666682252</v>
      </c>
      <c r="U19" s="144">
        <v>32.757715120226401</v>
      </c>
      <c r="V19" s="144">
        <v>36.071100214526503</v>
      </c>
      <c r="W19" s="144">
        <v>26.9349262023396</v>
      </c>
      <c r="X19" s="144">
        <v>17.398869556227499</v>
      </c>
      <c r="Y19" s="151">
        <v>25.8958830214256</v>
      </c>
      <c r="Z19" s="144"/>
      <c r="AA19" s="152">
        <v>4.6508038115556101</v>
      </c>
      <c r="AB19" s="153">
        <v>3.0643372308739298</v>
      </c>
      <c r="AC19" s="154">
        <v>3.8518291897550698</v>
      </c>
      <c r="AD19" s="144"/>
      <c r="AE19" s="155">
        <v>19.163396938561501</v>
      </c>
      <c r="AF19" s="35"/>
      <c r="AG19" s="150">
        <v>57.298752834467102</v>
      </c>
      <c r="AH19" s="144">
        <v>68.988567649281904</v>
      </c>
      <c r="AI19" s="144">
        <v>78.401360544217596</v>
      </c>
      <c r="AJ19" s="144">
        <v>76.5235260770975</v>
      </c>
      <c r="AK19" s="144">
        <v>69.052361980648797</v>
      </c>
      <c r="AL19" s="151">
        <v>70.053708536631405</v>
      </c>
      <c r="AM19" s="144"/>
      <c r="AN19" s="152">
        <v>67.370992221589802</v>
      </c>
      <c r="AO19" s="153">
        <v>70.612786947448299</v>
      </c>
      <c r="AP19" s="154">
        <v>68.991889584519001</v>
      </c>
      <c r="AQ19" s="144"/>
      <c r="AR19" s="155">
        <v>69.751020794461994</v>
      </c>
      <c r="AS19" s="149"/>
      <c r="AT19" s="150">
        <v>-4.2585941508465801</v>
      </c>
      <c r="AU19" s="144">
        <v>8.9935440534388107</v>
      </c>
      <c r="AV19" s="144">
        <v>18.48784492914</v>
      </c>
      <c r="AW19" s="144">
        <v>12.205174384372899</v>
      </c>
      <c r="AX19" s="144">
        <v>6.2012132383750096</v>
      </c>
      <c r="AY19" s="151">
        <v>8.5997423819941403</v>
      </c>
      <c r="AZ19" s="144"/>
      <c r="BA19" s="152">
        <v>-0.67494335237403902</v>
      </c>
      <c r="BB19" s="153">
        <v>-0.124851389577331</v>
      </c>
      <c r="BC19" s="154">
        <v>-0.39419460338974199</v>
      </c>
      <c r="BD19" s="144"/>
      <c r="BE19" s="155">
        <v>5.8984836418986504</v>
      </c>
    </row>
    <row r="20" spans="1:57" x14ac:dyDescent="0.25">
      <c r="A20" s="24" t="s">
        <v>29</v>
      </c>
      <c r="B20" s="44" t="str">
        <f t="shared" si="0"/>
        <v>Williamsburg, VA</v>
      </c>
      <c r="C20" s="12"/>
      <c r="D20" s="28" t="s">
        <v>16</v>
      </c>
      <c r="E20" s="31" t="s">
        <v>17</v>
      </c>
      <c r="F20" s="12"/>
      <c r="G20" s="150">
        <v>36.031576130585997</v>
      </c>
      <c r="H20" s="144">
        <v>38.332887342788297</v>
      </c>
      <c r="I20" s="144">
        <v>37.7174203906877</v>
      </c>
      <c r="J20" s="144">
        <v>43.457318704843402</v>
      </c>
      <c r="K20" s="144">
        <v>48.019801980197997</v>
      </c>
      <c r="L20" s="151">
        <v>40.711800909820703</v>
      </c>
      <c r="M20" s="144"/>
      <c r="N20" s="152">
        <v>70.925876371420898</v>
      </c>
      <c r="O20" s="153">
        <v>81.188118811881097</v>
      </c>
      <c r="P20" s="154">
        <v>76.056997591650997</v>
      </c>
      <c r="Q20" s="144"/>
      <c r="R20" s="155">
        <v>50.810428533200799</v>
      </c>
      <c r="S20" s="149"/>
      <c r="T20" s="150">
        <v>11.5241861940512</v>
      </c>
      <c r="U20" s="144">
        <v>7.7682072301743803</v>
      </c>
      <c r="V20" s="144">
        <v>5.3283501765227204</v>
      </c>
      <c r="W20" s="144">
        <v>21.992293763372199</v>
      </c>
      <c r="X20" s="144">
        <v>19.683063196830599</v>
      </c>
      <c r="Y20" s="151">
        <v>13.445748362108899</v>
      </c>
      <c r="Z20" s="144"/>
      <c r="AA20" s="152">
        <v>0.77457599813012901</v>
      </c>
      <c r="AB20" s="153">
        <v>4.5039665035729</v>
      </c>
      <c r="AC20" s="154">
        <v>2.7313073646467201</v>
      </c>
      <c r="AD20" s="144"/>
      <c r="AE20" s="155">
        <v>8.6015597914735107</v>
      </c>
      <c r="AF20" s="35"/>
      <c r="AG20" s="150">
        <v>45.638212469895599</v>
      </c>
      <c r="AH20" s="144">
        <v>37.239095531174698</v>
      </c>
      <c r="AI20" s="144">
        <v>37.898046561412798</v>
      </c>
      <c r="AJ20" s="144">
        <v>39.396574792614302</v>
      </c>
      <c r="AK20" s="144">
        <v>43.270002675943203</v>
      </c>
      <c r="AL20" s="151">
        <v>40.688386406208103</v>
      </c>
      <c r="AM20" s="144"/>
      <c r="AN20" s="152">
        <v>67.885335830880294</v>
      </c>
      <c r="AO20" s="153">
        <v>77.746186780840205</v>
      </c>
      <c r="AP20" s="154">
        <v>72.815761305860306</v>
      </c>
      <c r="AQ20" s="144"/>
      <c r="AR20" s="155">
        <v>49.867636377537302</v>
      </c>
      <c r="AS20" s="149"/>
      <c r="AT20" s="150">
        <v>6.6524349273156096</v>
      </c>
      <c r="AU20" s="144">
        <v>8.8800566819829196</v>
      </c>
      <c r="AV20" s="144">
        <v>10.20618436827</v>
      </c>
      <c r="AW20" s="144">
        <v>16.549008503345199</v>
      </c>
      <c r="AX20" s="144">
        <v>13.0982115872254</v>
      </c>
      <c r="AY20" s="151">
        <v>10.9018917230949</v>
      </c>
      <c r="AZ20" s="144"/>
      <c r="BA20" s="152">
        <v>4.8749907992953103</v>
      </c>
      <c r="BB20" s="153">
        <v>4.2537227950146201</v>
      </c>
      <c r="BC20" s="154">
        <v>4.5424050704042598</v>
      </c>
      <c r="BD20" s="144"/>
      <c r="BE20" s="155">
        <v>8.1570150765186202</v>
      </c>
    </row>
    <row r="21" spans="1:57" x14ac:dyDescent="0.25">
      <c r="A21" s="24" t="s">
        <v>30</v>
      </c>
      <c r="B21" s="44" t="str">
        <f t="shared" si="0"/>
        <v>Virginia Beach, VA</v>
      </c>
      <c r="C21" s="12"/>
      <c r="D21" s="28" t="s">
        <v>16</v>
      </c>
      <c r="E21" s="31" t="s">
        <v>17</v>
      </c>
      <c r="F21" s="12"/>
      <c r="G21" s="150">
        <v>61.038750910120498</v>
      </c>
      <c r="H21" s="144">
        <v>64.056306124099905</v>
      </c>
      <c r="I21" s="144">
        <v>70.859962786182294</v>
      </c>
      <c r="J21" s="144">
        <v>68.481514440579204</v>
      </c>
      <c r="K21" s="144">
        <v>61.791117223525603</v>
      </c>
      <c r="L21" s="151">
        <v>65.245530296901507</v>
      </c>
      <c r="M21" s="144"/>
      <c r="N21" s="152">
        <v>72.105816681498197</v>
      </c>
      <c r="O21" s="153">
        <v>77.898228298681303</v>
      </c>
      <c r="P21" s="154">
        <v>75.002022490089701</v>
      </c>
      <c r="Q21" s="144"/>
      <c r="R21" s="155">
        <v>68.033099494955295</v>
      </c>
      <c r="S21" s="149"/>
      <c r="T21" s="150">
        <v>4.9252572826336802</v>
      </c>
      <c r="U21" s="144">
        <v>14.9972261278352</v>
      </c>
      <c r="V21" s="144">
        <v>21.6523197662892</v>
      </c>
      <c r="W21" s="144">
        <v>13.7597919729556</v>
      </c>
      <c r="X21" s="144">
        <v>-6.94803753520101</v>
      </c>
      <c r="Y21" s="151">
        <v>9.2058480319411107</v>
      </c>
      <c r="Z21" s="144"/>
      <c r="AA21" s="152">
        <v>-15.6779373880227</v>
      </c>
      <c r="AB21" s="153">
        <v>-13.5416838732302</v>
      </c>
      <c r="AC21" s="154">
        <v>-14.581912360102899</v>
      </c>
      <c r="AD21" s="144"/>
      <c r="AE21" s="155">
        <v>0.39905091423846301</v>
      </c>
      <c r="AF21" s="35"/>
      <c r="AG21" s="150">
        <v>64.582153547447604</v>
      </c>
      <c r="AH21" s="144">
        <v>58.429738694280303</v>
      </c>
      <c r="AI21" s="144">
        <v>64.210015370924594</v>
      </c>
      <c r="AJ21" s="144">
        <v>64.881482080737797</v>
      </c>
      <c r="AK21" s="144">
        <v>63.3261872016827</v>
      </c>
      <c r="AL21" s="151">
        <v>63.085915379014601</v>
      </c>
      <c r="AM21" s="144"/>
      <c r="AN21" s="152">
        <v>79.528355311058903</v>
      </c>
      <c r="AO21" s="153">
        <v>88.154275544049796</v>
      </c>
      <c r="AP21" s="154">
        <v>83.841315427554406</v>
      </c>
      <c r="AQ21" s="144"/>
      <c r="AR21" s="155">
        <v>69.016029678597405</v>
      </c>
      <c r="AS21" s="149"/>
      <c r="AT21" s="150">
        <v>3.4442720788065602E-2</v>
      </c>
      <c r="AU21" s="144">
        <v>4.4814479921369603</v>
      </c>
      <c r="AV21" s="144">
        <v>11.577379239319001</v>
      </c>
      <c r="AW21" s="144">
        <v>10.2156300964379</v>
      </c>
      <c r="AX21" s="144">
        <v>0.39593372077183098</v>
      </c>
      <c r="AY21" s="151">
        <v>5.1518825365838996</v>
      </c>
      <c r="AZ21" s="144"/>
      <c r="BA21" s="152">
        <v>-3.2506623839322701</v>
      </c>
      <c r="BB21" s="153">
        <v>-3.42537491326364</v>
      </c>
      <c r="BC21" s="154">
        <v>-3.3425911583723402</v>
      </c>
      <c r="BD21" s="144"/>
      <c r="BE21" s="155">
        <v>2.0393835346201401</v>
      </c>
    </row>
    <row r="22" spans="1:57" x14ac:dyDescent="0.25">
      <c r="A22" s="41" t="s">
        <v>31</v>
      </c>
      <c r="B22" s="44" t="str">
        <f t="shared" si="0"/>
        <v>Norfolk/Portsmouth, VA</v>
      </c>
      <c r="C22" s="12"/>
      <c r="D22" s="28" t="s">
        <v>16</v>
      </c>
      <c r="E22" s="31" t="s">
        <v>17</v>
      </c>
      <c r="F22" s="12"/>
      <c r="G22" s="150">
        <v>63.121814027069703</v>
      </c>
      <c r="H22" s="144">
        <v>74.301283178062903</v>
      </c>
      <c r="I22" s="144">
        <v>79.627351028300197</v>
      </c>
      <c r="J22" s="144">
        <v>77.060994902443298</v>
      </c>
      <c r="K22" s="144">
        <v>74.547372121638205</v>
      </c>
      <c r="L22" s="151">
        <v>73.731763051502895</v>
      </c>
      <c r="M22" s="144"/>
      <c r="N22" s="152">
        <v>78.590261908946999</v>
      </c>
      <c r="O22" s="153">
        <v>78.396906310423603</v>
      </c>
      <c r="P22" s="154">
        <v>78.493584109685301</v>
      </c>
      <c r="Q22" s="144"/>
      <c r="R22" s="155">
        <v>75.092283353840699</v>
      </c>
      <c r="S22" s="149"/>
      <c r="T22" s="150">
        <v>12.8067081450804</v>
      </c>
      <c r="U22" s="144">
        <v>29.373785209401699</v>
      </c>
      <c r="V22" s="144">
        <v>33.148907771176503</v>
      </c>
      <c r="W22" s="144">
        <v>20.436898128694999</v>
      </c>
      <c r="X22" s="144">
        <v>18.7583661114931</v>
      </c>
      <c r="Y22" s="151">
        <v>22.9078648419008</v>
      </c>
      <c r="Z22" s="144"/>
      <c r="AA22" s="152">
        <v>3.4302360198212298</v>
      </c>
      <c r="AB22" s="153">
        <v>-0.21574447251089601</v>
      </c>
      <c r="AC22" s="154">
        <v>1.5767831652447499</v>
      </c>
      <c r="AD22" s="144"/>
      <c r="AE22" s="155">
        <v>15.654307613081899</v>
      </c>
      <c r="AF22" s="35"/>
      <c r="AG22" s="150">
        <v>62.383547196343798</v>
      </c>
      <c r="AH22" s="144">
        <v>65.455264545614298</v>
      </c>
      <c r="AI22" s="144">
        <v>72.552293900509696</v>
      </c>
      <c r="AJ22" s="144">
        <v>72.930216206714704</v>
      </c>
      <c r="AK22" s="144">
        <v>72.279838284408498</v>
      </c>
      <c r="AL22" s="151">
        <v>69.120232026718199</v>
      </c>
      <c r="AM22" s="144"/>
      <c r="AN22" s="152">
        <v>78.959395324309995</v>
      </c>
      <c r="AO22" s="153">
        <v>83.217612937247296</v>
      </c>
      <c r="AP22" s="154">
        <v>81.088504130778603</v>
      </c>
      <c r="AQ22" s="144"/>
      <c r="AR22" s="155">
        <v>72.539738342164</v>
      </c>
      <c r="AS22" s="149"/>
      <c r="AT22" s="150">
        <v>2.5043065945844298</v>
      </c>
      <c r="AU22" s="144">
        <v>14.874796868725801</v>
      </c>
      <c r="AV22" s="144">
        <v>19.419805950799201</v>
      </c>
      <c r="AW22" s="144">
        <v>12.059059590103899</v>
      </c>
      <c r="AX22" s="144">
        <v>8.8693540914310702</v>
      </c>
      <c r="AY22" s="151">
        <v>11.460169536297</v>
      </c>
      <c r="AZ22" s="144"/>
      <c r="BA22" s="152">
        <v>2.2572687967652398</v>
      </c>
      <c r="BB22" s="153">
        <v>-0.116045893396778</v>
      </c>
      <c r="BC22" s="154">
        <v>1.0255353598677901</v>
      </c>
      <c r="BD22" s="144"/>
      <c r="BE22" s="155">
        <v>7.9000671473276496</v>
      </c>
    </row>
    <row r="23" spans="1:57" x14ac:dyDescent="0.25">
      <c r="A23" s="42" t="s">
        <v>32</v>
      </c>
      <c r="B23" s="44" t="str">
        <f t="shared" si="0"/>
        <v>Newport News/Hampton, VA</v>
      </c>
      <c r="C23" s="12"/>
      <c r="D23" s="28" t="s">
        <v>16</v>
      </c>
      <c r="E23" s="31" t="s">
        <v>17</v>
      </c>
      <c r="F23" s="13"/>
      <c r="G23" s="150">
        <v>55.821670754580801</v>
      </c>
      <c r="H23" s="144">
        <v>64.290867118741801</v>
      </c>
      <c r="I23" s="144">
        <v>67.811282643197202</v>
      </c>
      <c r="J23" s="144">
        <v>66.339633530515002</v>
      </c>
      <c r="K23" s="144">
        <v>64.449574375991901</v>
      </c>
      <c r="L23" s="151">
        <v>63.742605684605302</v>
      </c>
      <c r="M23" s="144"/>
      <c r="N23" s="152">
        <v>76.843168373972006</v>
      </c>
      <c r="O23" s="153">
        <v>82.253643052950494</v>
      </c>
      <c r="P23" s="154">
        <v>79.548405713461193</v>
      </c>
      <c r="Q23" s="144"/>
      <c r="R23" s="155">
        <v>68.258548549992696</v>
      </c>
      <c r="S23" s="149"/>
      <c r="T23" s="150">
        <v>-8.5173688819694409</v>
      </c>
      <c r="U23" s="144">
        <v>2.2011596178150299</v>
      </c>
      <c r="V23" s="144">
        <v>1.7169239647958401</v>
      </c>
      <c r="W23" s="144">
        <v>-1.57991631799163</v>
      </c>
      <c r="X23" s="144">
        <v>1.67364016736401</v>
      </c>
      <c r="Y23" s="151">
        <v>-0.83138858631794699</v>
      </c>
      <c r="Z23" s="144"/>
      <c r="AA23" s="152">
        <v>9.7737294813259101</v>
      </c>
      <c r="AB23" s="153">
        <v>11.921494997903499</v>
      </c>
      <c r="AC23" s="154">
        <v>10.873737156400599</v>
      </c>
      <c r="AD23" s="144"/>
      <c r="AE23" s="155">
        <v>2.7816221435468198</v>
      </c>
      <c r="AF23" s="35"/>
      <c r="AG23" s="150">
        <v>58.274419275717698</v>
      </c>
      <c r="AH23" s="144">
        <v>61.394459673928701</v>
      </c>
      <c r="AI23" s="144">
        <v>66.296349733083204</v>
      </c>
      <c r="AJ23" s="144">
        <v>66.988890491992393</v>
      </c>
      <c r="AK23" s="144">
        <v>65.730053383350096</v>
      </c>
      <c r="AL23" s="151">
        <v>63.736834511614397</v>
      </c>
      <c r="AM23" s="144"/>
      <c r="AN23" s="152">
        <v>74.772760063482906</v>
      </c>
      <c r="AO23" s="153">
        <v>80.702640311643293</v>
      </c>
      <c r="AP23" s="154">
        <v>77.737700187563107</v>
      </c>
      <c r="AQ23" s="144"/>
      <c r="AR23" s="155">
        <v>67.737081847599796</v>
      </c>
      <c r="AS23" s="149"/>
      <c r="AT23" s="150">
        <v>-3.8830116709225799</v>
      </c>
      <c r="AU23" s="144">
        <v>3.4235958458556701</v>
      </c>
      <c r="AV23" s="144">
        <v>6.3972618011928102</v>
      </c>
      <c r="AW23" s="144">
        <v>7.0819351927120602</v>
      </c>
      <c r="AX23" s="144">
        <v>4.86155100853893</v>
      </c>
      <c r="AY23" s="151">
        <v>3.6229029422879799</v>
      </c>
      <c r="AZ23" s="144"/>
      <c r="BA23" s="152">
        <v>3.1111276683849098</v>
      </c>
      <c r="BB23" s="153">
        <v>2.45208183681329</v>
      </c>
      <c r="BC23" s="154">
        <v>2.7679818448600901</v>
      </c>
      <c r="BD23" s="144"/>
      <c r="BE23" s="155">
        <v>3.3410139702401001</v>
      </c>
    </row>
    <row r="24" spans="1:57" x14ac:dyDescent="0.25">
      <c r="A24" s="43" t="s">
        <v>33</v>
      </c>
      <c r="B24" s="44" t="str">
        <f t="shared" si="0"/>
        <v>Chesapeake/Suffolk, VA</v>
      </c>
      <c r="C24" s="12"/>
      <c r="D24" s="29" t="s">
        <v>16</v>
      </c>
      <c r="E24" s="32" t="s">
        <v>17</v>
      </c>
      <c r="F24" s="12"/>
      <c r="G24" s="156">
        <v>62.655021834061102</v>
      </c>
      <c r="H24" s="157">
        <v>75.737991266375502</v>
      </c>
      <c r="I24" s="157">
        <v>81.886462882095998</v>
      </c>
      <c r="J24" s="157">
        <v>81.659388646288207</v>
      </c>
      <c r="K24" s="157">
        <v>79.720524017467199</v>
      </c>
      <c r="L24" s="158">
        <v>76.331877729257599</v>
      </c>
      <c r="M24" s="144"/>
      <c r="N24" s="159">
        <v>81.048034934497807</v>
      </c>
      <c r="O24" s="160">
        <v>81.484716157205199</v>
      </c>
      <c r="P24" s="161">
        <v>81.266375545851503</v>
      </c>
      <c r="Q24" s="144"/>
      <c r="R24" s="162">
        <v>77.741734248284402</v>
      </c>
      <c r="S24" s="149"/>
      <c r="T24" s="156">
        <v>-1.13009922822491</v>
      </c>
      <c r="U24" s="157">
        <v>5.4218332117675603</v>
      </c>
      <c r="V24" s="157">
        <v>7.6958419480817799</v>
      </c>
      <c r="W24" s="157">
        <v>9.8707403055229097</v>
      </c>
      <c r="X24" s="157">
        <v>10.938259601361199</v>
      </c>
      <c r="Y24" s="158">
        <v>6.7780872794800304</v>
      </c>
      <c r="Z24" s="144"/>
      <c r="AA24" s="159">
        <v>3.9892424921559799</v>
      </c>
      <c r="AB24" s="160">
        <v>-0.38436899423446502</v>
      </c>
      <c r="AC24" s="161">
        <v>1.7495899398578401</v>
      </c>
      <c r="AD24" s="144"/>
      <c r="AE24" s="162">
        <v>5.2249392056200996</v>
      </c>
      <c r="AF24" s="36"/>
      <c r="AG24" s="156">
        <v>64.340611353711694</v>
      </c>
      <c r="AH24" s="157">
        <v>71.454148471615696</v>
      </c>
      <c r="AI24" s="157">
        <v>78.598253275109101</v>
      </c>
      <c r="AJ24" s="157">
        <v>79.0829694323144</v>
      </c>
      <c r="AK24" s="157">
        <v>75.183406113537103</v>
      </c>
      <c r="AL24" s="158">
        <v>73.731877729257604</v>
      </c>
      <c r="AM24" s="144"/>
      <c r="AN24" s="159">
        <v>79.091703056768495</v>
      </c>
      <c r="AO24" s="160">
        <v>83.554585152838399</v>
      </c>
      <c r="AP24" s="161">
        <v>81.323144104803404</v>
      </c>
      <c r="AQ24" s="144"/>
      <c r="AR24" s="162">
        <v>75.900810979413507</v>
      </c>
      <c r="AS24" s="96"/>
      <c r="AT24" s="156">
        <v>-3.39627589824285</v>
      </c>
      <c r="AU24" s="157">
        <v>1.7030269127975599</v>
      </c>
      <c r="AV24" s="157">
        <v>3.3949908088235201</v>
      </c>
      <c r="AW24" s="157">
        <v>3.9788712177757302</v>
      </c>
      <c r="AX24" s="157">
        <v>2.66547406082289</v>
      </c>
      <c r="AY24" s="158">
        <v>1.7929487797820001</v>
      </c>
      <c r="AZ24" s="144"/>
      <c r="BA24" s="159">
        <v>0.33237314424994402</v>
      </c>
      <c r="BB24" s="160">
        <v>-1.4219474497681599</v>
      </c>
      <c r="BC24" s="161">
        <v>-0.57658427206235596</v>
      </c>
      <c r="BD24" s="144"/>
      <c r="BE24" s="162">
        <v>1.05566537650127</v>
      </c>
    </row>
    <row r="25" spans="1:57" x14ac:dyDescent="0.25">
      <c r="A25" s="22" t="s">
        <v>43</v>
      </c>
      <c r="B25" s="44" t="str">
        <f t="shared" si="0"/>
        <v>Richmond CBD/Airport, VA</v>
      </c>
      <c r="C25" s="10"/>
      <c r="D25" s="27" t="s">
        <v>16</v>
      </c>
      <c r="E25" s="30" t="s">
        <v>17</v>
      </c>
      <c r="F25" s="3"/>
      <c r="G25" s="141">
        <v>47.648301017469699</v>
      </c>
      <c r="H25" s="142">
        <v>67.172201958149302</v>
      </c>
      <c r="I25" s="142">
        <v>77.692455365713101</v>
      </c>
      <c r="J25" s="142">
        <v>76.540602802841207</v>
      </c>
      <c r="K25" s="142">
        <v>69.629487425609497</v>
      </c>
      <c r="L25" s="143">
        <v>67.736609713956597</v>
      </c>
      <c r="M25" s="144"/>
      <c r="N25" s="145">
        <v>74.716836244960604</v>
      </c>
      <c r="O25" s="146">
        <v>79.765789978882694</v>
      </c>
      <c r="P25" s="147">
        <v>77.241313111921599</v>
      </c>
      <c r="Q25" s="144"/>
      <c r="R25" s="148">
        <v>70.452239256232303</v>
      </c>
      <c r="S25" s="149"/>
      <c r="T25" s="141">
        <v>-3.5510590153097601</v>
      </c>
      <c r="U25" s="142">
        <v>34.3698865422312</v>
      </c>
      <c r="V25" s="142">
        <v>40.443029531506902</v>
      </c>
      <c r="W25" s="142">
        <v>29.6077708989665</v>
      </c>
      <c r="X25" s="142">
        <v>8.2099284395045693</v>
      </c>
      <c r="Y25" s="143">
        <v>21.778091722363801</v>
      </c>
      <c r="Z25" s="144"/>
      <c r="AA25" s="145">
        <v>6.5679950012652002</v>
      </c>
      <c r="AB25" s="146">
        <v>2.83741089453508</v>
      </c>
      <c r="AC25" s="147">
        <v>4.60856402700988</v>
      </c>
      <c r="AD25" s="144"/>
      <c r="AE25" s="148">
        <v>15.8232052016208</v>
      </c>
      <c r="AF25" s="33"/>
      <c r="AG25" s="141">
        <v>46.678825110385802</v>
      </c>
      <c r="AH25" s="142">
        <v>56.450374352082903</v>
      </c>
      <c r="AI25" s="142">
        <v>68.021693223267405</v>
      </c>
      <c r="AJ25" s="142">
        <v>67.153004415434793</v>
      </c>
      <c r="AK25" s="142">
        <v>60.784219619888603</v>
      </c>
      <c r="AL25" s="143">
        <v>59.817623344211903</v>
      </c>
      <c r="AM25" s="144"/>
      <c r="AN25" s="145">
        <v>67.560952198118599</v>
      </c>
      <c r="AO25" s="146">
        <v>74.808024572854606</v>
      </c>
      <c r="AP25" s="147">
        <v>71.184488385486603</v>
      </c>
      <c r="AQ25" s="144"/>
      <c r="AR25" s="148">
        <v>63.065299070290401</v>
      </c>
      <c r="AS25" s="149"/>
      <c r="AT25" s="141">
        <v>-6.9951087069470201</v>
      </c>
      <c r="AU25" s="142">
        <v>14.5077222383278</v>
      </c>
      <c r="AV25" s="142">
        <v>19.201857217111701</v>
      </c>
      <c r="AW25" s="142">
        <v>17.406429801919</v>
      </c>
      <c r="AX25" s="142">
        <v>1.5493671463518</v>
      </c>
      <c r="AY25" s="143">
        <v>9.3133923284165601</v>
      </c>
      <c r="AZ25" s="144"/>
      <c r="BA25" s="145">
        <v>-8.2364863312049401</v>
      </c>
      <c r="BB25" s="146">
        <v>-10.3035157585895</v>
      </c>
      <c r="BC25" s="147">
        <v>-9.3343460732678292</v>
      </c>
      <c r="BD25" s="144"/>
      <c r="BE25" s="148">
        <v>2.5136577077140601</v>
      </c>
    </row>
    <row r="26" spans="1:57" x14ac:dyDescent="0.25">
      <c r="A26" s="23" t="s">
        <v>44</v>
      </c>
      <c r="B26" s="44" t="str">
        <f t="shared" si="0"/>
        <v>Richmond North/Glen Allen, VA</v>
      </c>
      <c r="C26" s="11"/>
      <c r="D26" s="28" t="s">
        <v>16</v>
      </c>
      <c r="E26" s="31" t="s">
        <v>17</v>
      </c>
      <c r="F26" s="12"/>
      <c r="G26" s="150">
        <v>49.2095754290876</v>
      </c>
      <c r="H26" s="144">
        <v>62.8839205058717</v>
      </c>
      <c r="I26" s="144">
        <v>70.483288166214905</v>
      </c>
      <c r="J26" s="144">
        <v>69.963866305329702</v>
      </c>
      <c r="K26" s="144">
        <v>68.529810298102902</v>
      </c>
      <c r="L26" s="151">
        <v>64.214092140921395</v>
      </c>
      <c r="M26" s="144"/>
      <c r="N26" s="152">
        <v>78.9747064137308</v>
      </c>
      <c r="O26" s="153">
        <v>84.959349593495901</v>
      </c>
      <c r="P26" s="154">
        <v>81.967028003613294</v>
      </c>
      <c r="Q26" s="144"/>
      <c r="R26" s="155">
        <v>69.286359530261905</v>
      </c>
      <c r="S26" s="149"/>
      <c r="T26" s="150">
        <v>-8.1629553156201702</v>
      </c>
      <c r="U26" s="144">
        <v>8.0706316547996195</v>
      </c>
      <c r="V26" s="144">
        <v>12.6761484861645</v>
      </c>
      <c r="W26" s="144">
        <v>8.2353286105960404</v>
      </c>
      <c r="X26" s="144">
        <v>5.9796329724082904</v>
      </c>
      <c r="Y26" s="151">
        <v>5.7443535703751696</v>
      </c>
      <c r="Z26" s="144"/>
      <c r="AA26" s="152">
        <v>1.8424921258084499</v>
      </c>
      <c r="AB26" s="153">
        <v>2.8234346301739102</v>
      </c>
      <c r="AC26" s="154">
        <v>2.34852066494798</v>
      </c>
      <c r="AD26" s="144"/>
      <c r="AE26" s="155">
        <v>4.5716129973336104</v>
      </c>
      <c r="AF26" s="34"/>
      <c r="AG26" s="150">
        <v>49.988708220415504</v>
      </c>
      <c r="AH26" s="144">
        <v>56.317750677506702</v>
      </c>
      <c r="AI26" s="144">
        <v>64.927732610659405</v>
      </c>
      <c r="AJ26" s="144">
        <v>65.534665763324199</v>
      </c>
      <c r="AK26" s="144">
        <v>61.777326106594302</v>
      </c>
      <c r="AL26" s="151">
        <v>59.709236675699998</v>
      </c>
      <c r="AM26" s="144"/>
      <c r="AN26" s="152">
        <v>69.116982836494998</v>
      </c>
      <c r="AO26" s="153">
        <v>76.202574525745206</v>
      </c>
      <c r="AP26" s="154">
        <v>72.659778681120102</v>
      </c>
      <c r="AQ26" s="144"/>
      <c r="AR26" s="155">
        <v>63.409391534391503</v>
      </c>
      <c r="AS26" s="149"/>
      <c r="AT26" s="150">
        <v>-7.9171863196941201</v>
      </c>
      <c r="AU26" s="144">
        <v>2.8710358310211701</v>
      </c>
      <c r="AV26" s="144">
        <v>8.3572739362753605</v>
      </c>
      <c r="AW26" s="144">
        <v>6.68968571974405</v>
      </c>
      <c r="AX26" s="144">
        <v>0.147524884263151</v>
      </c>
      <c r="AY26" s="151">
        <v>2.2192548814901198</v>
      </c>
      <c r="AZ26" s="144"/>
      <c r="BA26" s="152">
        <v>-10.0905691090225</v>
      </c>
      <c r="BB26" s="153">
        <v>-10.3253858915661</v>
      </c>
      <c r="BC26" s="154">
        <v>-10.2138553236943</v>
      </c>
      <c r="BD26" s="144"/>
      <c r="BE26" s="155">
        <v>-2.2139695361955698</v>
      </c>
    </row>
    <row r="27" spans="1:57" x14ac:dyDescent="0.25">
      <c r="A27" s="24" t="s">
        <v>45</v>
      </c>
      <c r="B27" s="44" t="str">
        <f t="shared" si="0"/>
        <v>Richmond West/Midlothian, VA</v>
      </c>
      <c r="C27" s="12"/>
      <c r="D27" s="28" t="s">
        <v>16</v>
      </c>
      <c r="E27" s="31" t="s">
        <v>17</v>
      </c>
      <c r="F27" s="12"/>
      <c r="G27" s="150">
        <v>54.939341421143801</v>
      </c>
      <c r="H27" s="144">
        <v>69.185441941074501</v>
      </c>
      <c r="I27" s="144">
        <v>67.036395147313598</v>
      </c>
      <c r="J27" s="144">
        <v>68.700173310225296</v>
      </c>
      <c r="K27" s="144">
        <v>61.871750433275501</v>
      </c>
      <c r="L27" s="151">
        <v>64.346620450606494</v>
      </c>
      <c r="M27" s="144"/>
      <c r="N27" s="152">
        <v>79.410745233968797</v>
      </c>
      <c r="O27" s="153">
        <v>81.871750433275494</v>
      </c>
      <c r="P27" s="154">
        <v>80.641247833622103</v>
      </c>
      <c r="Q27" s="144"/>
      <c r="R27" s="155">
        <v>69.002228274325304</v>
      </c>
      <c r="S27" s="149"/>
      <c r="T27" s="150">
        <v>-1.2461059190031101</v>
      </c>
      <c r="U27" s="144">
        <v>-0.399201596806387</v>
      </c>
      <c r="V27" s="144">
        <v>-4.1625371655104004</v>
      </c>
      <c r="W27" s="144">
        <v>-1.1471321695760499</v>
      </c>
      <c r="X27" s="144">
        <v>-10.481444332998899</v>
      </c>
      <c r="Y27" s="151">
        <v>-3.5736546852275</v>
      </c>
      <c r="Z27" s="144"/>
      <c r="AA27" s="152">
        <v>-2.96484540448962</v>
      </c>
      <c r="AB27" s="153">
        <v>-8.6973328179358305</v>
      </c>
      <c r="AC27" s="154">
        <v>-5.9620048504446199</v>
      </c>
      <c r="AD27" s="144"/>
      <c r="AE27" s="155">
        <v>-4.3845203787566804</v>
      </c>
      <c r="AF27" s="35"/>
      <c r="AG27" s="150">
        <v>51.455805892547602</v>
      </c>
      <c r="AH27" s="144">
        <v>59.653379549393399</v>
      </c>
      <c r="AI27" s="144">
        <v>63.812824956672401</v>
      </c>
      <c r="AJ27" s="144">
        <v>65.242634315424596</v>
      </c>
      <c r="AK27" s="144">
        <v>60.095320623916798</v>
      </c>
      <c r="AL27" s="151">
        <v>60.051993067590899</v>
      </c>
      <c r="AM27" s="144"/>
      <c r="AN27" s="152">
        <v>69.974003466204493</v>
      </c>
      <c r="AO27" s="153">
        <v>77.097053726169804</v>
      </c>
      <c r="AP27" s="154">
        <v>73.535528596187106</v>
      </c>
      <c r="AQ27" s="144"/>
      <c r="AR27" s="155">
        <v>63.904431790046999</v>
      </c>
      <c r="AS27" s="149"/>
      <c r="AT27" s="150">
        <v>-11.650052075583901</v>
      </c>
      <c r="AU27" s="144">
        <v>-6.1102018548826997</v>
      </c>
      <c r="AV27" s="144">
        <v>-8.4648850217526395</v>
      </c>
      <c r="AW27" s="144">
        <v>-8.3059310680793992</v>
      </c>
      <c r="AX27" s="144">
        <v>-13.818814465018001</v>
      </c>
      <c r="AY27" s="151">
        <v>-9.6621128376264398</v>
      </c>
      <c r="AZ27" s="144"/>
      <c r="BA27" s="152">
        <v>-15.062585463342799</v>
      </c>
      <c r="BB27" s="153">
        <v>-13.013296832225199</v>
      </c>
      <c r="BC27" s="154">
        <v>-14.000506713959901</v>
      </c>
      <c r="BD27" s="144"/>
      <c r="BE27" s="155">
        <v>-11.1359763130261</v>
      </c>
    </row>
    <row r="28" spans="1:57" x14ac:dyDescent="0.25">
      <c r="A28" s="24" t="s">
        <v>46</v>
      </c>
      <c r="B28" s="44" t="str">
        <f t="shared" si="0"/>
        <v>Petersburg/Chester, VA</v>
      </c>
      <c r="C28" s="12"/>
      <c r="D28" s="28" t="s">
        <v>16</v>
      </c>
      <c r="E28" s="31" t="s">
        <v>17</v>
      </c>
      <c r="F28" s="12"/>
      <c r="G28" s="150">
        <v>69.956348453216904</v>
      </c>
      <c r="H28" s="144">
        <v>77.965458341241202</v>
      </c>
      <c r="I28" s="144">
        <v>77.320174606187095</v>
      </c>
      <c r="J28" s="144">
        <v>76.1434807363826</v>
      </c>
      <c r="K28" s="144">
        <v>70.772442588726506</v>
      </c>
      <c r="L28" s="151">
        <v>74.431580945150799</v>
      </c>
      <c r="M28" s="144"/>
      <c r="N28" s="152">
        <v>68.551907382804998</v>
      </c>
      <c r="O28" s="153">
        <v>68.931486050483898</v>
      </c>
      <c r="P28" s="154">
        <v>68.741696716644498</v>
      </c>
      <c r="Q28" s="144"/>
      <c r="R28" s="155">
        <v>72.8058997370062</v>
      </c>
      <c r="S28" s="149"/>
      <c r="T28" s="150">
        <v>-8.2869777155609903</v>
      </c>
      <c r="U28" s="144">
        <v>-3.8600349587042202</v>
      </c>
      <c r="V28" s="144">
        <v>-6.9300891725806402</v>
      </c>
      <c r="W28" s="144">
        <v>-7.8291403221633704</v>
      </c>
      <c r="X28" s="144">
        <v>-12.076813419219</v>
      </c>
      <c r="Y28" s="151">
        <v>-7.7802351536537397</v>
      </c>
      <c r="Z28" s="144"/>
      <c r="AA28" s="152">
        <v>-12.0108061597761</v>
      </c>
      <c r="AB28" s="153">
        <v>-13.402402074239401</v>
      </c>
      <c r="AC28" s="154">
        <v>-12.714071049569601</v>
      </c>
      <c r="AD28" s="144"/>
      <c r="AE28" s="155">
        <v>-9.1653244121962398</v>
      </c>
      <c r="AF28" s="35"/>
      <c r="AG28" s="150">
        <v>65.121465173657199</v>
      </c>
      <c r="AH28" s="144">
        <v>71.275384323400999</v>
      </c>
      <c r="AI28" s="144">
        <v>74.829189599544506</v>
      </c>
      <c r="AJ28" s="144">
        <v>75.199278800531403</v>
      </c>
      <c r="AK28" s="144">
        <v>71.280129056747001</v>
      </c>
      <c r="AL28" s="151">
        <v>71.541089390776193</v>
      </c>
      <c r="AM28" s="144"/>
      <c r="AN28" s="152">
        <v>72.936040994496096</v>
      </c>
      <c r="AO28" s="153">
        <v>75.289428734105101</v>
      </c>
      <c r="AP28" s="154">
        <v>74.112734864300606</v>
      </c>
      <c r="AQ28" s="144"/>
      <c r="AR28" s="155">
        <v>72.275845240354599</v>
      </c>
      <c r="AS28" s="149"/>
      <c r="AT28" s="150">
        <v>-12.7702846457218</v>
      </c>
      <c r="AU28" s="144">
        <v>-10.359339496018301</v>
      </c>
      <c r="AV28" s="144">
        <v>-9.7649296857363996</v>
      </c>
      <c r="AW28" s="144">
        <v>-9.96727425300414</v>
      </c>
      <c r="AX28" s="144">
        <v>-12.5906666853113</v>
      </c>
      <c r="AY28" s="151">
        <v>-11.055342618342101</v>
      </c>
      <c r="AZ28" s="144"/>
      <c r="BA28" s="152">
        <v>-11.493150300914399</v>
      </c>
      <c r="BB28" s="153">
        <v>-10.3753247309767</v>
      </c>
      <c r="BC28" s="154">
        <v>-10.928870413226599</v>
      </c>
      <c r="BD28" s="144"/>
      <c r="BE28" s="155">
        <v>-11.0183265476473</v>
      </c>
    </row>
    <row r="29" spans="1:57" x14ac:dyDescent="0.25">
      <c r="A29" s="99" t="s">
        <v>99</v>
      </c>
      <c r="B29" s="45" t="s">
        <v>71</v>
      </c>
      <c r="C29" s="12"/>
      <c r="D29" s="28" t="s">
        <v>16</v>
      </c>
      <c r="E29" s="31" t="s">
        <v>17</v>
      </c>
      <c r="F29" s="12"/>
      <c r="G29" s="150">
        <v>45.502161200101703</v>
      </c>
      <c r="H29" s="144">
        <v>57.142130689041402</v>
      </c>
      <c r="I29" s="144">
        <v>60.8187134502923</v>
      </c>
      <c r="J29" s="144">
        <v>62.486651411136499</v>
      </c>
      <c r="K29" s="144">
        <v>61.749300788202298</v>
      </c>
      <c r="L29" s="151">
        <v>57.539791507754799</v>
      </c>
      <c r="M29" s="144"/>
      <c r="N29" s="152">
        <v>71.934909738113305</v>
      </c>
      <c r="O29" s="153">
        <v>74.380879735570801</v>
      </c>
      <c r="P29" s="154">
        <v>73.157894736842096</v>
      </c>
      <c r="Q29" s="144"/>
      <c r="R29" s="155">
        <v>62.002106716065498</v>
      </c>
      <c r="S29" s="149"/>
      <c r="T29" s="150">
        <v>-9.4038519306435795</v>
      </c>
      <c r="U29" s="144">
        <v>-1.3174096712327501</v>
      </c>
      <c r="V29" s="144">
        <v>3.2517263025737599</v>
      </c>
      <c r="W29" s="144">
        <v>2.3385271979137001</v>
      </c>
      <c r="X29" s="144">
        <v>-1.39900727639232</v>
      </c>
      <c r="Y29" s="151">
        <v>-1.0384087024753299</v>
      </c>
      <c r="Z29" s="144"/>
      <c r="AA29" s="152">
        <v>-5.0140172387215403</v>
      </c>
      <c r="AB29" s="153">
        <v>-5.1692334859550204</v>
      </c>
      <c r="AC29" s="154">
        <v>-5.0929861849096696</v>
      </c>
      <c r="AD29" s="144"/>
      <c r="AE29" s="155">
        <v>-2.44345429947243</v>
      </c>
      <c r="AF29" s="35"/>
      <c r="AG29" s="150">
        <v>48.2252733282481</v>
      </c>
      <c r="AH29" s="144">
        <v>51.161962878209998</v>
      </c>
      <c r="AI29" s="144">
        <v>57.637935418255701</v>
      </c>
      <c r="AJ29" s="144">
        <v>59.869056699720304</v>
      </c>
      <c r="AK29" s="144">
        <v>60.8034579201627</v>
      </c>
      <c r="AL29" s="151">
        <v>55.539537248919302</v>
      </c>
      <c r="AM29" s="144"/>
      <c r="AN29" s="152">
        <v>70.450038138825306</v>
      </c>
      <c r="AO29" s="153">
        <v>75.175438596491205</v>
      </c>
      <c r="AP29" s="154">
        <v>72.812738367658199</v>
      </c>
      <c r="AQ29" s="144"/>
      <c r="AR29" s="155">
        <v>60.474737568559</v>
      </c>
      <c r="AS29" s="149"/>
      <c r="AT29" s="150">
        <v>-6.76900614679999</v>
      </c>
      <c r="AU29" s="144">
        <v>-2.5956615798232701</v>
      </c>
      <c r="AV29" s="144">
        <v>2.8865065426221799</v>
      </c>
      <c r="AW29" s="144">
        <v>1.84752997943972</v>
      </c>
      <c r="AX29" s="144">
        <v>-1.03430011069616</v>
      </c>
      <c r="AY29" s="151">
        <v>-0.99721722641230903</v>
      </c>
      <c r="AZ29" s="144"/>
      <c r="BA29" s="152">
        <v>-5.4989255595401199</v>
      </c>
      <c r="BB29" s="153">
        <v>-4.0403446285222504</v>
      </c>
      <c r="BC29" s="154">
        <v>-4.75155088843188</v>
      </c>
      <c r="BD29" s="144"/>
      <c r="BE29" s="155">
        <v>-2.3216761107083999</v>
      </c>
    </row>
    <row r="30" spans="1:57" x14ac:dyDescent="0.25">
      <c r="A30" s="24" t="s">
        <v>48</v>
      </c>
      <c r="B30" s="44" t="str">
        <f t="shared" si="0"/>
        <v>Roanoke, VA</v>
      </c>
      <c r="C30" s="12"/>
      <c r="D30" s="28" t="s">
        <v>16</v>
      </c>
      <c r="E30" s="31" t="s">
        <v>17</v>
      </c>
      <c r="F30" s="12"/>
      <c r="G30" s="150">
        <v>49.288849868305498</v>
      </c>
      <c r="H30" s="144">
        <v>60.333625987708501</v>
      </c>
      <c r="I30" s="144">
        <v>62.897278314310697</v>
      </c>
      <c r="J30" s="144">
        <v>70.570676031606595</v>
      </c>
      <c r="K30" s="144">
        <v>80.403863037752402</v>
      </c>
      <c r="L30" s="151">
        <v>64.698858647936703</v>
      </c>
      <c r="M30" s="144"/>
      <c r="N30" s="152">
        <v>66.040386303775193</v>
      </c>
      <c r="O30" s="153">
        <v>72.326602282704101</v>
      </c>
      <c r="P30" s="154">
        <v>69.183494293239605</v>
      </c>
      <c r="Q30" s="144"/>
      <c r="R30" s="155">
        <v>65.980183118023305</v>
      </c>
      <c r="S30" s="149"/>
      <c r="T30" s="150">
        <v>2.1755553724492498</v>
      </c>
      <c r="U30" s="144">
        <v>9.5506626202014395</v>
      </c>
      <c r="V30" s="144">
        <v>11.193747157927501</v>
      </c>
      <c r="W30" s="144">
        <v>25.027642078123002</v>
      </c>
      <c r="X30" s="144">
        <v>37.954842384715</v>
      </c>
      <c r="Y30" s="151">
        <v>17.8033352616245</v>
      </c>
      <c r="Z30" s="144"/>
      <c r="AA30" s="152">
        <v>-12.3566236092853</v>
      </c>
      <c r="AB30" s="153">
        <v>-4.8681583025805804</v>
      </c>
      <c r="AC30" s="154">
        <v>-8.59565839337073</v>
      </c>
      <c r="AD30" s="144"/>
      <c r="AE30" s="155">
        <v>8.4221145747956392</v>
      </c>
      <c r="AF30" s="35"/>
      <c r="AG30" s="150">
        <v>46.285286475536097</v>
      </c>
      <c r="AH30" s="144">
        <v>51.213282247765001</v>
      </c>
      <c r="AI30" s="144">
        <v>58.8364821420707</v>
      </c>
      <c r="AJ30" s="144">
        <v>61.558109833971898</v>
      </c>
      <c r="AK30" s="144">
        <v>63.151887620719897</v>
      </c>
      <c r="AL30" s="151">
        <v>56.213470882332203</v>
      </c>
      <c r="AM30" s="144"/>
      <c r="AN30" s="152">
        <v>70.636523266022806</v>
      </c>
      <c r="AO30" s="153">
        <v>74.561018437225599</v>
      </c>
      <c r="AP30" s="154">
        <v>72.598770851624195</v>
      </c>
      <c r="AQ30" s="144"/>
      <c r="AR30" s="155">
        <v>60.903573582629598</v>
      </c>
      <c r="AS30" s="149"/>
      <c r="AT30" s="150">
        <v>-4.93108522972617</v>
      </c>
      <c r="AU30" s="144">
        <v>0.67157860655196</v>
      </c>
      <c r="AV30" s="144">
        <v>6.1136616765329999</v>
      </c>
      <c r="AW30" s="144">
        <v>9.0436328753565807</v>
      </c>
      <c r="AX30" s="144">
        <v>4.6555895460870698</v>
      </c>
      <c r="AY30" s="151">
        <v>3.4097546585335299</v>
      </c>
      <c r="AZ30" s="144"/>
      <c r="BA30" s="152">
        <v>-10.511030298072299</v>
      </c>
      <c r="BB30" s="153">
        <v>-5.7772311945186701</v>
      </c>
      <c r="BC30" s="154">
        <v>-8.1411437125676294</v>
      </c>
      <c r="BD30" s="144"/>
      <c r="BE30" s="155">
        <v>-0.82364191685330901</v>
      </c>
    </row>
    <row r="31" spans="1:57" x14ac:dyDescent="0.25">
      <c r="A31" s="24" t="s">
        <v>49</v>
      </c>
      <c r="B31" s="44" t="str">
        <f t="shared" si="0"/>
        <v>Charlottesville, VA</v>
      </c>
      <c r="C31" s="12"/>
      <c r="D31" s="28" t="s">
        <v>16</v>
      </c>
      <c r="E31" s="31" t="s">
        <v>17</v>
      </c>
      <c r="F31" s="12"/>
      <c r="G31" s="150">
        <v>48.561920608509602</v>
      </c>
      <c r="H31" s="144">
        <v>64.463988590444401</v>
      </c>
      <c r="I31" s="144">
        <v>66.793439505585894</v>
      </c>
      <c r="J31" s="144">
        <v>70.263845971000706</v>
      </c>
      <c r="K31" s="144">
        <v>72.759686237223605</v>
      </c>
      <c r="L31" s="151">
        <v>64.568576182552803</v>
      </c>
      <c r="M31" s="144"/>
      <c r="N31" s="152">
        <v>77.299738531019699</v>
      </c>
      <c r="O31" s="153">
        <v>84.240551461849194</v>
      </c>
      <c r="P31" s="154">
        <v>80.770144996434496</v>
      </c>
      <c r="Q31" s="144"/>
      <c r="R31" s="155">
        <v>69.197595843661901</v>
      </c>
      <c r="S31" s="149"/>
      <c r="T31" s="150">
        <v>-4.5557440070344599</v>
      </c>
      <c r="U31" s="144">
        <v>14.1658984928332</v>
      </c>
      <c r="V31" s="144">
        <v>13.670606033594799</v>
      </c>
      <c r="W31" s="144">
        <v>5.9632846354976099</v>
      </c>
      <c r="X31" s="144">
        <v>-2.7638957954485202</v>
      </c>
      <c r="Y31" s="151">
        <v>5.0773583513695799</v>
      </c>
      <c r="Z31" s="144"/>
      <c r="AA31" s="152">
        <v>-16.040921113537799</v>
      </c>
      <c r="AB31" s="153">
        <v>-6.26923885303317</v>
      </c>
      <c r="AC31" s="154">
        <v>-11.213978544709899</v>
      </c>
      <c r="AD31" s="144"/>
      <c r="AE31" s="155">
        <v>-0.98188764292847897</v>
      </c>
      <c r="AF31" s="35"/>
      <c r="AG31" s="150">
        <v>53.155455193724698</v>
      </c>
      <c r="AH31" s="144">
        <v>54.557879724269</v>
      </c>
      <c r="AI31" s="144">
        <v>61.189683860232897</v>
      </c>
      <c r="AJ31" s="144">
        <v>63.685524126455903</v>
      </c>
      <c r="AK31" s="144">
        <v>67.773948181601995</v>
      </c>
      <c r="AL31" s="151">
        <v>60.0724982172569</v>
      </c>
      <c r="AM31" s="144"/>
      <c r="AN31" s="152">
        <v>76.414309484192998</v>
      </c>
      <c r="AO31" s="153">
        <v>83.711671024482996</v>
      </c>
      <c r="AP31" s="154">
        <v>80.062990254338004</v>
      </c>
      <c r="AQ31" s="144"/>
      <c r="AR31" s="155">
        <v>65.784067370708598</v>
      </c>
      <c r="AS31" s="149"/>
      <c r="AT31" s="150">
        <v>-1.28002850700072</v>
      </c>
      <c r="AU31" s="144">
        <v>8.6447163021122595</v>
      </c>
      <c r="AV31" s="144">
        <v>12.9057649016345</v>
      </c>
      <c r="AW31" s="144">
        <v>9.6184987268804196</v>
      </c>
      <c r="AX31" s="144">
        <v>1.03284890031814</v>
      </c>
      <c r="AY31" s="151">
        <v>5.9721354703129101</v>
      </c>
      <c r="AZ31" s="144"/>
      <c r="BA31" s="152">
        <v>-12.3275764484211</v>
      </c>
      <c r="BB31" s="153">
        <v>-6.2123117116942996</v>
      </c>
      <c r="BC31" s="154">
        <v>-9.2335871083857501</v>
      </c>
      <c r="BD31" s="144"/>
      <c r="BE31" s="155">
        <v>0.13866850374173101</v>
      </c>
    </row>
    <row r="32" spans="1:57" x14ac:dyDescent="0.25">
      <c r="A32" s="24" t="s">
        <v>50</v>
      </c>
      <c r="B32" s="46" t="s">
        <v>73</v>
      </c>
      <c r="C32" s="12"/>
      <c r="D32" s="28" t="s">
        <v>16</v>
      </c>
      <c r="E32" s="31" t="s">
        <v>17</v>
      </c>
      <c r="F32" s="12"/>
      <c r="G32" s="150">
        <v>44.180169466329701</v>
      </c>
      <c r="H32" s="144">
        <v>61.795748476289504</v>
      </c>
      <c r="I32" s="144">
        <v>67.816262821465699</v>
      </c>
      <c r="J32" s="144">
        <v>70.923145532926995</v>
      </c>
      <c r="K32" s="144">
        <v>70.685298052623693</v>
      </c>
      <c r="L32" s="151">
        <v>63.080124869927097</v>
      </c>
      <c r="M32" s="144"/>
      <c r="N32" s="152">
        <v>81.537089341459705</v>
      </c>
      <c r="O32" s="153">
        <v>86.398097220157496</v>
      </c>
      <c r="P32" s="154">
        <v>83.9675932808086</v>
      </c>
      <c r="Q32" s="144"/>
      <c r="R32" s="155">
        <v>69.047972987321799</v>
      </c>
      <c r="S32" s="149"/>
      <c r="T32" s="150">
        <v>8.1031051807616894</v>
      </c>
      <c r="U32" s="144">
        <v>22.783592048037299</v>
      </c>
      <c r="V32" s="144">
        <v>34.824250417442997</v>
      </c>
      <c r="W32" s="144">
        <v>37.483954733471599</v>
      </c>
      <c r="X32" s="144">
        <v>27.416118445412099</v>
      </c>
      <c r="Y32" s="151">
        <v>26.891280071013501</v>
      </c>
      <c r="Z32" s="144"/>
      <c r="AA32" s="152">
        <v>15.427893605101101</v>
      </c>
      <c r="AB32" s="153">
        <v>18.840826003350202</v>
      </c>
      <c r="AC32" s="154">
        <v>17.1589045083036</v>
      </c>
      <c r="AD32" s="144"/>
      <c r="AE32" s="155">
        <v>23.331602523022902</v>
      </c>
      <c r="AF32" s="35"/>
      <c r="AG32" s="150">
        <v>54.782964174223203</v>
      </c>
      <c r="AH32" s="144">
        <v>58.9638769139289</v>
      </c>
      <c r="AI32" s="144">
        <v>68.789950943957095</v>
      </c>
      <c r="AJ32" s="144">
        <v>72.3093503790694</v>
      </c>
      <c r="AK32" s="144">
        <v>74.736137951538495</v>
      </c>
      <c r="AL32" s="151">
        <v>65.916456072543397</v>
      </c>
      <c r="AM32" s="144"/>
      <c r="AN32" s="152">
        <v>84.5287646796491</v>
      </c>
      <c r="AO32" s="153">
        <v>87.349487141370503</v>
      </c>
      <c r="AP32" s="154">
        <v>85.939125910509802</v>
      </c>
      <c r="AQ32" s="144"/>
      <c r="AR32" s="155">
        <v>71.637218883391</v>
      </c>
      <c r="AS32" s="149"/>
      <c r="AT32" s="150">
        <v>18.186443834406202</v>
      </c>
      <c r="AU32" s="144">
        <v>21.267513354395302</v>
      </c>
      <c r="AV32" s="144">
        <v>32.511526722998603</v>
      </c>
      <c r="AW32" s="144">
        <v>28.6565586321836</v>
      </c>
      <c r="AX32" s="144">
        <v>22.168018512237101</v>
      </c>
      <c r="AY32" s="151">
        <v>24.698242452262999</v>
      </c>
      <c r="AZ32" s="144"/>
      <c r="BA32" s="152">
        <v>14.2531195501992</v>
      </c>
      <c r="BB32" s="153">
        <v>10.8111932034564</v>
      </c>
      <c r="BC32" s="154">
        <v>12.4776082294528</v>
      </c>
      <c r="BD32" s="144"/>
      <c r="BE32" s="155">
        <v>20.202662188419101</v>
      </c>
    </row>
    <row r="33" spans="1:57" x14ac:dyDescent="0.25">
      <c r="A33" s="24" t="s">
        <v>51</v>
      </c>
      <c r="B33" s="44" t="str">
        <f t="shared" si="0"/>
        <v>Staunton &amp; Harrisonburg, VA</v>
      </c>
      <c r="C33" s="12"/>
      <c r="D33" s="28" t="s">
        <v>16</v>
      </c>
      <c r="E33" s="31" t="s">
        <v>17</v>
      </c>
      <c r="F33" s="12"/>
      <c r="G33" s="150">
        <v>52.922714790113702</v>
      </c>
      <c r="H33" s="144">
        <v>63.750490388387597</v>
      </c>
      <c r="I33" s="144">
        <v>65.437426441741806</v>
      </c>
      <c r="J33" s="144">
        <v>69.438995684582096</v>
      </c>
      <c r="K33" s="144">
        <v>70.615927814829305</v>
      </c>
      <c r="L33" s="151">
        <v>64.433111023930906</v>
      </c>
      <c r="M33" s="144"/>
      <c r="N33" s="152">
        <v>82.444095723813206</v>
      </c>
      <c r="O33" s="153">
        <v>87.053746567281195</v>
      </c>
      <c r="P33" s="154">
        <v>84.7489211455472</v>
      </c>
      <c r="Q33" s="144"/>
      <c r="R33" s="155">
        <v>70.2376282015356</v>
      </c>
      <c r="S33" s="149"/>
      <c r="T33" s="150">
        <v>9.5894418625077407</v>
      </c>
      <c r="U33" s="144">
        <v>15.1442614056684</v>
      </c>
      <c r="V33" s="144">
        <v>14.734543331257001</v>
      </c>
      <c r="W33" s="144">
        <v>15.677416312849299</v>
      </c>
      <c r="X33" s="144">
        <v>12.335312278321799</v>
      </c>
      <c r="Y33" s="151">
        <v>13.606108870767599</v>
      </c>
      <c r="Z33" s="144"/>
      <c r="AA33" s="152">
        <v>-2.1836384545315202</v>
      </c>
      <c r="AB33" s="153">
        <v>5.6277597948772602</v>
      </c>
      <c r="AC33" s="154">
        <v>1.6782716383949901</v>
      </c>
      <c r="AD33" s="144"/>
      <c r="AE33" s="155">
        <v>9.1902644611215099</v>
      </c>
      <c r="AF33" s="35"/>
      <c r="AG33" s="150">
        <v>51.142604943114897</v>
      </c>
      <c r="AH33" s="144">
        <v>55.987642212632402</v>
      </c>
      <c r="AI33" s="144">
        <v>62.137112593173697</v>
      </c>
      <c r="AJ33" s="144">
        <v>66.560415849352594</v>
      </c>
      <c r="AK33" s="144">
        <v>67.251863475872796</v>
      </c>
      <c r="AL33" s="151">
        <v>60.615927814829298</v>
      </c>
      <c r="AM33" s="144"/>
      <c r="AN33" s="152">
        <v>78.962338171832002</v>
      </c>
      <c r="AO33" s="153">
        <v>84.788152216555503</v>
      </c>
      <c r="AP33" s="154">
        <v>81.875245194193795</v>
      </c>
      <c r="AQ33" s="144"/>
      <c r="AR33" s="155">
        <v>66.690018494647703</v>
      </c>
      <c r="AS33" s="149"/>
      <c r="AT33" s="150">
        <v>3.2174427054577501</v>
      </c>
      <c r="AU33" s="144">
        <v>10.1796327089823</v>
      </c>
      <c r="AV33" s="144">
        <v>14.154193037088501</v>
      </c>
      <c r="AW33" s="144">
        <v>17.960868761954899</v>
      </c>
      <c r="AX33" s="144">
        <v>11.520544082627101</v>
      </c>
      <c r="AY33" s="151">
        <v>11.6064784845776</v>
      </c>
      <c r="AZ33" s="144"/>
      <c r="BA33" s="152">
        <v>-0.95996099488651199</v>
      </c>
      <c r="BB33" s="153">
        <v>-0.47043042472747598</v>
      </c>
      <c r="BC33" s="154">
        <v>-0.70709030645950099</v>
      </c>
      <c r="BD33" s="144"/>
      <c r="BE33" s="155">
        <v>6.92869263882206</v>
      </c>
    </row>
    <row r="34" spans="1:57" x14ac:dyDescent="0.25">
      <c r="A34" s="24" t="s">
        <v>52</v>
      </c>
      <c r="B34" s="44" t="str">
        <f t="shared" si="0"/>
        <v>Blacksburg &amp; Wytheville, VA</v>
      </c>
      <c r="C34" s="12"/>
      <c r="D34" s="28" t="s">
        <v>16</v>
      </c>
      <c r="E34" s="31" t="s">
        <v>17</v>
      </c>
      <c r="F34" s="12"/>
      <c r="G34" s="150">
        <v>40.179267342166703</v>
      </c>
      <c r="H34" s="144">
        <v>52.084957131722497</v>
      </c>
      <c r="I34" s="144">
        <v>61.184723304754399</v>
      </c>
      <c r="J34" s="144">
        <v>67.887763055338993</v>
      </c>
      <c r="K34" s="144">
        <v>81.176929072486303</v>
      </c>
      <c r="L34" s="151">
        <v>60.502727981293802</v>
      </c>
      <c r="M34" s="144"/>
      <c r="N34" s="152">
        <v>71.200311769290707</v>
      </c>
      <c r="O34" s="153">
        <v>74.356975837879901</v>
      </c>
      <c r="P34" s="154">
        <v>72.778643803585297</v>
      </c>
      <c r="Q34" s="144"/>
      <c r="R34" s="155">
        <v>64.010132501948505</v>
      </c>
      <c r="S34" s="149"/>
      <c r="T34" s="150">
        <v>6.3434760185662702</v>
      </c>
      <c r="U34" s="144">
        <v>12.594776748104399</v>
      </c>
      <c r="V34" s="144">
        <v>31.2709030100334</v>
      </c>
      <c r="W34" s="144">
        <v>42.088091353996703</v>
      </c>
      <c r="X34" s="144">
        <v>54.869888475836397</v>
      </c>
      <c r="Y34" s="151">
        <v>31.0458343884527</v>
      </c>
      <c r="Z34" s="144"/>
      <c r="AA34" s="152">
        <v>-6.2114989733059502</v>
      </c>
      <c r="AB34" s="153">
        <v>2.7463651050080702</v>
      </c>
      <c r="AC34" s="154">
        <v>-1.8396846254927699</v>
      </c>
      <c r="AD34" s="144"/>
      <c r="AE34" s="155">
        <v>18.183687104897899</v>
      </c>
      <c r="AF34" s="35"/>
      <c r="AG34" s="150">
        <v>42.244738893219001</v>
      </c>
      <c r="AH34" s="144">
        <v>49.459275136399</v>
      </c>
      <c r="AI34" s="144">
        <v>58.067030397505803</v>
      </c>
      <c r="AJ34" s="144">
        <v>63.172252533125402</v>
      </c>
      <c r="AK34" s="144">
        <v>67.566250974279001</v>
      </c>
      <c r="AL34" s="151">
        <v>56.101909586905599</v>
      </c>
      <c r="AM34" s="144"/>
      <c r="AN34" s="152">
        <v>74.507989088074794</v>
      </c>
      <c r="AO34" s="153">
        <v>78.059236165237706</v>
      </c>
      <c r="AP34" s="154">
        <v>76.283612626656193</v>
      </c>
      <c r="AQ34" s="144"/>
      <c r="AR34" s="155">
        <v>61.868110455405798</v>
      </c>
      <c r="AS34" s="149"/>
      <c r="AT34" s="150">
        <v>9.6195171280495497</v>
      </c>
      <c r="AU34" s="144">
        <v>15.2571233965262</v>
      </c>
      <c r="AV34" s="144">
        <v>23.051512336120499</v>
      </c>
      <c r="AW34" s="144">
        <v>27.336999214454</v>
      </c>
      <c r="AX34" s="144">
        <v>17.672011538135202</v>
      </c>
      <c r="AY34" s="151">
        <v>19.0272437884989</v>
      </c>
      <c r="AZ34" s="144"/>
      <c r="BA34" s="152">
        <v>-6.0907472217105596</v>
      </c>
      <c r="BB34" s="153">
        <v>5.7969100752673901</v>
      </c>
      <c r="BC34" s="154">
        <v>-0.36267616835809402</v>
      </c>
      <c r="BD34" s="144"/>
      <c r="BE34" s="155">
        <v>11.390660435278299</v>
      </c>
    </row>
    <row r="35" spans="1:57" x14ac:dyDescent="0.25">
      <c r="A35" s="24" t="s">
        <v>53</v>
      </c>
      <c r="B35" s="44" t="str">
        <f t="shared" si="0"/>
        <v>Lynchburg, VA</v>
      </c>
      <c r="C35" s="12"/>
      <c r="D35" s="28" t="s">
        <v>16</v>
      </c>
      <c r="E35" s="31" t="s">
        <v>17</v>
      </c>
      <c r="F35" s="12"/>
      <c r="G35" s="150">
        <v>40.611780019524801</v>
      </c>
      <c r="H35" s="144">
        <v>55.5157826228441</v>
      </c>
      <c r="I35" s="144">
        <v>63.358281809306803</v>
      </c>
      <c r="J35" s="144">
        <v>69.248291571753896</v>
      </c>
      <c r="K35" s="144">
        <v>79.889358932639098</v>
      </c>
      <c r="L35" s="151">
        <v>61.7246989912137</v>
      </c>
      <c r="M35" s="144"/>
      <c r="N35" s="152">
        <v>87.081028311096603</v>
      </c>
      <c r="O35" s="153">
        <v>81.972014318255702</v>
      </c>
      <c r="P35" s="154">
        <v>84.526521314676202</v>
      </c>
      <c r="Q35" s="144"/>
      <c r="R35" s="155">
        <v>68.239505369345906</v>
      </c>
      <c r="S35" s="149"/>
      <c r="T35" s="150">
        <v>2.8715560837922398</v>
      </c>
      <c r="U35" s="144">
        <v>12.8285637190172</v>
      </c>
      <c r="V35" s="144">
        <v>16.275055733373399</v>
      </c>
      <c r="W35" s="144">
        <v>24.7568427522869</v>
      </c>
      <c r="X35" s="144">
        <v>61.254102742967099</v>
      </c>
      <c r="Y35" s="151">
        <v>24.334188889468798</v>
      </c>
      <c r="Z35" s="144"/>
      <c r="AA35" s="152">
        <v>38.606318525375499</v>
      </c>
      <c r="AB35" s="153">
        <v>10.861326422169</v>
      </c>
      <c r="AC35" s="154">
        <v>23.606424380381299</v>
      </c>
      <c r="AD35" s="144"/>
      <c r="AE35" s="155">
        <v>24.0756502433393</v>
      </c>
      <c r="AF35" s="35"/>
      <c r="AG35" s="150">
        <v>43.231369996745798</v>
      </c>
      <c r="AH35" s="144">
        <v>52.009437032215999</v>
      </c>
      <c r="AI35" s="144">
        <v>59.819394728278503</v>
      </c>
      <c r="AJ35" s="144">
        <v>63.228115847705801</v>
      </c>
      <c r="AK35" s="144">
        <v>67.539863325740299</v>
      </c>
      <c r="AL35" s="151">
        <v>57.165636186137299</v>
      </c>
      <c r="AM35" s="144"/>
      <c r="AN35" s="152">
        <v>77.9612756264236</v>
      </c>
      <c r="AO35" s="153">
        <v>80.589000976244705</v>
      </c>
      <c r="AP35" s="154">
        <v>79.275138301334195</v>
      </c>
      <c r="AQ35" s="144"/>
      <c r="AR35" s="155">
        <v>63.482636790479198</v>
      </c>
      <c r="AS35" s="149"/>
      <c r="AT35" s="150">
        <v>-5.8828676795300501</v>
      </c>
      <c r="AU35" s="144">
        <v>15.2467420176982</v>
      </c>
      <c r="AV35" s="144">
        <v>11.040750962824299</v>
      </c>
      <c r="AW35" s="144">
        <v>9.5632236444978709</v>
      </c>
      <c r="AX35" s="144">
        <v>15.5588558772341</v>
      </c>
      <c r="AY35" s="151">
        <v>9.4751889323412399</v>
      </c>
      <c r="AZ35" s="144"/>
      <c r="BA35" s="152">
        <v>5.7156688678121998</v>
      </c>
      <c r="BB35" s="153">
        <v>-0.202206512422096</v>
      </c>
      <c r="BC35" s="154">
        <v>2.6225511332948299</v>
      </c>
      <c r="BD35" s="144"/>
      <c r="BE35" s="155">
        <v>6.9276604844203096</v>
      </c>
    </row>
    <row r="36" spans="1:57" x14ac:dyDescent="0.25">
      <c r="A36" s="24" t="s">
        <v>78</v>
      </c>
      <c r="B36" s="44" t="str">
        <f t="shared" si="0"/>
        <v>Central Virginia</v>
      </c>
      <c r="C36" s="12"/>
      <c r="D36" s="28" t="s">
        <v>16</v>
      </c>
      <c r="E36" s="31" t="s">
        <v>17</v>
      </c>
      <c r="F36" s="12"/>
      <c r="G36" s="150">
        <v>51.8927125506072</v>
      </c>
      <c r="H36" s="144">
        <v>65.890688259109297</v>
      </c>
      <c r="I36" s="144">
        <v>70.877192982456094</v>
      </c>
      <c r="J36" s="144">
        <v>71.477732793522193</v>
      </c>
      <c r="K36" s="144">
        <v>69.456815114709798</v>
      </c>
      <c r="L36" s="151">
        <v>65.919028340080899</v>
      </c>
      <c r="M36" s="144"/>
      <c r="N36" s="152">
        <v>76.538461538461505</v>
      </c>
      <c r="O36" s="153">
        <v>80.195681511470895</v>
      </c>
      <c r="P36" s="154">
        <v>78.367071524966207</v>
      </c>
      <c r="Q36" s="144"/>
      <c r="R36" s="155">
        <v>69.475612107190997</v>
      </c>
      <c r="S36" s="149"/>
      <c r="T36" s="150">
        <v>-7.1170850785028898</v>
      </c>
      <c r="U36" s="144">
        <v>6.9353498918631704</v>
      </c>
      <c r="V36" s="144">
        <v>9.1644806992199292</v>
      </c>
      <c r="W36" s="144">
        <v>6.1304789531075201</v>
      </c>
      <c r="X36" s="144">
        <v>1.28595793094223</v>
      </c>
      <c r="Y36" s="151">
        <v>3.53650605114685</v>
      </c>
      <c r="Z36" s="144"/>
      <c r="AA36" s="152">
        <v>-1.77015675639923</v>
      </c>
      <c r="AB36" s="153">
        <v>-2.9432626092422001</v>
      </c>
      <c r="AC36" s="154">
        <v>-2.3739173240707401</v>
      </c>
      <c r="AD36" s="144"/>
      <c r="AE36" s="155">
        <v>1.5550365732608</v>
      </c>
      <c r="AF36" s="35"/>
      <c r="AG36" s="150">
        <v>51.810897435897402</v>
      </c>
      <c r="AH36" s="144">
        <v>58.318994601889301</v>
      </c>
      <c r="AI36" s="144">
        <v>65.704284750337294</v>
      </c>
      <c r="AJ36" s="144">
        <v>66.707995951417004</v>
      </c>
      <c r="AK36" s="144">
        <v>64.442476383265799</v>
      </c>
      <c r="AL36" s="151">
        <v>61.396929824561397</v>
      </c>
      <c r="AM36" s="144"/>
      <c r="AN36" s="152">
        <v>71.875</v>
      </c>
      <c r="AO36" s="153">
        <v>77.661099865047206</v>
      </c>
      <c r="AP36" s="154">
        <v>74.768049932523596</v>
      </c>
      <c r="AQ36" s="144"/>
      <c r="AR36" s="155">
        <v>65.217249855407701</v>
      </c>
      <c r="AS36" s="149"/>
      <c r="AT36" s="150">
        <v>-8.8001114301308796</v>
      </c>
      <c r="AU36" s="144">
        <v>0.70942350965916301</v>
      </c>
      <c r="AV36" s="144">
        <v>3.5629345600840301</v>
      </c>
      <c r="AW36" s="144">
        <v>2.3904927124725401</v>
      </c>
      <c r="AX36" s="144">
        <v>-3.1935987825456702</v>
      </c>
      <c r="AY36" s="151">
        <v>-0.93474464437037597</v>
      </c>
      <c r="AZ36" s="144"/>
      <c r="BA36" s="152">
        <v>-9.5088725578060505</v>
      </c>
      <c r="BB36" s="153">
        <v>-8.9401145673956606</v>
      </c>
      <c r="BC36" s="154">
        <v>-9.2143795654610194</v>
      </c>
      <c r="BD36" s="144"/>
      <c r="BE36" s="155">
        <v>-3.8082851097897601</v>
      </c>
    </row>
    <row r="37" spans="1:57" x14ac:dyDescent="0.25">
      <c r="A37" s="24" t="s">
        <v>79</v>
      </c>
      <c r="B37" s="44" t="str">
        <f t="shared" si="0"/>
        <v>Chesapeake Bay</v>
      </c>
      <c r="C37" s="12"/>
      <c r="D37" s="28" t="s">
        <v>16</v>
      </c>
      <c r="E37" s="31" t="s">
        <v>17</v>
      </c>
      <c r="F37" s="12"/>
      <c r="G37" s="150">
        <v>51.810584958217198</v>
      </c>
      <c r="H37" s="144">
        <v>64.7168059424326</v>
      </c>
      <c r="I37" s="144">
        <v>72.051996285979499</v>
      </c>
      <c r="J37" s="144">
        <v>71.494893221912704</v>
      </c>
      <c r="K37" s="144">
        <v>64.345403899721404</v>
      </c>
      <c r="L37" s="151">
        <v>64.8839368616527</v>
      </c>
      <c r="M37" s="144"/>
      <c r="N37" s="152">
        <v>81.337047353760397</v>
      </c>
      <c r="O37" s="153">
        <v>82.636954503249697</v>
      </c>
      <c r="P37" s="154">
        <v>81.987000928505097</v>
      </c>
      <c r="Q37" s="144"/>
      <c r="R37" s="155">
        <v>69.770526595039101</v>
      </c>
      <c r="S37" s="149"/>
      <c r="T37" s="150">
        <v>10.276679841897201</v>
      </c>
      <c r="U37" s="144">
        <v>7.0660522273425403</v>
      </c>
      <c r="V37" s="144">
        <v>12.1387283236994</v>
      </c>
      <c r="W37" s="144">
        <v>12.9032258064516</v>
      </c>
      <c r="X37" s="144">
        <v>13.793103448275801</v>
      </c>
      <c r="Y37" s="151">
        <v>11.2738853503184</v>
      </c>
      <c r="Z37" s="144"/>
      <c r="AA37" s="152">
        <v>3.3018867924528301</v>
      </c>
      <c r="AB37" s="153">
        <v>0</v>
      </c>
      <c r="AC37" s="154">
        <v>1.61104718066743</v>
      </c>
      <c r="AD37" s="144"/>
      <c r="AE37" s="155">
        <v>7.8310783107831003</v>
      </c>
      <c r="AF37" s="35"/>
      <c r="AG37" s="150">
        <v>53.0176415970287</v>
      </c>
      <c r="AH37" s="144">
        <v>60.027855153203298</v>
      </c>
      <c r="AI37" s="144">
        <v>68.198700092850501</v>
      </c>
      <c r="AJ37" s="144">
        <v>69.080779944289603</v>
      </c>
      <c r="AK37" s="144">
        <v>63.300835654596099</v>
      </c>
      <c r="AL37" s="151">
        <v>62.7251624883936</v>
      </c>
      <c r="AM37" s="144"/>
      <c r="AN37" s="152">
        <v>70.914577530176402</v>
      </c>
      <c r="AO37" s="153">
        <v>78.040854224698194</v>
      </c>
      <c r="AP37" s="154">
        <v>74.477715877437305</v>
      </c>
      <c r="AQ37" s="144"/>
      <c r="AR37" s="155">
        <v>66.083034885263203</v>
      </c>
      <c r="AS37" s="149"/>
      <c r="AT37" s="150">
        <v>8.0416272469252608</v>
      </c>
      <c r="AU37" s="144">
        <v>10.0893997445721</v>
      </c>
      <c r="AV37" s="144">
        <v>11.3722517058377</v>
      </c>
      <c r="AW37" s="144">
        <v>13.414634146341401</v>
      </c>
      <c r="AX37" s="144">
        <v>8.8188347964884208</v>
      </c>
      <c r="AY37" s="151">
        <v>10.465211348213501</v>
      </c>
      <c r="AZ37" s="144"/>
      <c r="BA37" s="152">
        <v>-1.48339245404708</v>
      </c>
      <c r="BB37" s="153">
        <v>0.59844404548174701</v>
      </c>
      <c r="BC37" s="154">
        <v>-0.40353872419680198</v>
      </c>
      <c r="BD37" s="144"/>
      <c r="BE37" s="155">
        <v>6.71521902109885</v>
      </c>
    </row>
    <row r="38" spans="1:57" x14ac:dyDescent="0.25">
      <c r="A38" s="24" t="s">
        <v>80</v>
      </c>
      <c r="B38" s="44" t="str">
        <f t="shared" si="0"/>
        <v>Coastal Virginia - Eastern Shore</v>
      </c>
      <c r="C38" s="12"/>
      <c r="D38" s="28" t="s">
        <v>16</v>
      </c>
      <c r="E38" s="31" t="s">
        <v>17</v>
      </c>
      <c r="F38" s="12"/>
      <c r="G38" s="150">
        <v>52.494729444834803</v>
      </c>
      <c r="H38" s="144">
        <v>62.895291637385803</v>
      </c>
      <c r="I38" s="144">
        <v>66.408995080815103</v>
      </c>
      <c r="J38" s="144">
        <v>67.322557976106793</v>
      </c>
      <c r="K38" s="144">
        <v>67.392832044975407</v>
      </c>
      <c r="L38" s="151">
        <v>63.302881236823602</v>
      </c>
      <c r="M38" s="144"/>
      <c r="N38" s="152">
        <v>74.912157413914201</v>
      </c>
      <c r="O38" s="153">
        <v>79.690794096978195</v>
      </c>
      <c r="P38" s="154">
        <v>77.301475755446205</v>
      </c>
      <c r="Q38" s="144"/>
      <c r="R38" s="155">
        <v>67.302479670715698</v>
      </c>
      <c r="S38" s="149"/>
      <c r="T38" s="150">
        <v>-5.2609912386116502</v>
      </c>
      <c r="U38" s="144">
        <v>0.224994510985738</v>
      </c>
      <c r="V38" s="144">
        <v>3.0251449626074698</v>
      </c>
      <c r="W38" s="144">
        <v>9.3364226981500398</v>
      </c>
      <c r="X38" s="144">
        <v>10.8673882077534</v>
      </c>
      <c r="Y38" s="151">
        <v>3.7807932553816399</v>
      </c>
      <c r="Z38" s="144"/>
      <c r="AA38" s="152">
        <v>-3.2675359388490599</v>
      </c>
      <c r="AB38" s="153">
        <v>-1.7554882797964599</v>
      </c>
      <c r="AC38" s="154">
        <v>-2.4940028725760799</v>
      </c>
      <c r="AD38" s="144"/>
      <c r="AE38" s="155">
        <v>1.6344561444180301</v>
      </c>
      <c r="AF38" s="35"/>
      <c r="AG38" s="150">
        <v>55.674631061138399</v>
      </c>
      <c r="AH38" s="144">
        <v>56.043569922698502</v>
      </c>
      <c r="AI38" s="144">
        <v>63.2115249472944</v>
      </c>
      <c r="AJ38" s="144">
        <v>63.668306394940203</v>
      </c>
      <c r="AK38" s="144">
        <v>64.265635980323196</v>
      </c>
      <c r="AL38" s="151">
        <v>60.572733661278903</v>
      </c>
      <c r="AM38" s="144"/>
      <c r="AN38" s="152">
        <v>75.737877723120107</v>
      </c>
      <c r="AO38" s="153">
        <v>81.728742094167202</v>
      </c>
      <c r="AP38" s="154">
        <v>78.733309908643704</v>
      </c>
      <c r="AQ38" s="144"/>
      <c r="AR38" s="155">
        <v>65.761469731954605</v>
      </c>
      <c r="AS38" s="149"/>
      <c r="AT38" s="150">
        <v>-1.8453036205362701</v>
      </c>
      <c r="AU38" s="144">
        <v>-0.53366990734332298</v>
      </c>
      <c r="AV38" s="144">
        <v>4.6946245393690198</v>
      </c>
      <c r="AW38" s="144">
        <v>5.5945266473995696</v>
      </c>
      <c r="AX38" s="144">
        <v>4.9867111622849096</v>
      </c>
      <c r="AY38" s="151">
        <v>2.6827688233108602</v>
      </c>
      <c r="AZ38" s="144"/>
      <c r="BA38" s="152">
        <v>-1.7854901974844699</v>
      </c>
      <c r="BB38" s="153">
        <v>-0.90532165088049299</v>
      </c>
      <c r="BC38" s="154">
        <v>-1.3306234324136299</v>
      </c>
      <c r="BD38" s="144"/>
      <c r="BE38" s="155">
        <v>1.27365952156606</v>
      </c>
    </row>
    <row r="39" spans="1:57" x14ac:dyDescent="0.25">
      <c r="A39" s="24" t="s">
        <v>81</v>
      </c>
      <c r="B39" s="44" t="str">
        <f t="shared" si="0"/>
        <v>Coastal Virginia - Hampton Roads</v>
      </c>
      <c r="C39" s="12"/>
      <c r="D39" s="28" t="s">
        <v>16</v>
      </c>
      <c r="E39" s="31" t="s">
        <v>17</v>
      </c>
      <c r="F39" s="12"/>
      <c r="G39" s="150">
        <v>55.487493619193401</v>
      </c>
      <c r="H39" s="144">
        <v>62.053679374546597</v>
      </c>
      <c r="I39" s="144">
        <v>66.430240992987805</v>
      </c>
      <c r="J39" s="144">
        <v>66.1051556916794</v>
      </c>
      <c r="K39" s="144">
        <v>63.920904865532798</v>
      </c>
      <c r="L39" s="151">
        <v>62.799494908787999</v>
      </c>
      <c r="M39" s="144"/>
      <c r="N39" s="152">
        <v>74.903952070067902</v>
      </c>
      <c r="O39" s="153">
        <v>79.925310980360507</v>
      </c>
      <c r="P39" s="154">
        <v>77.414631525214205</v>
      </c>
      <c r="Q39" s="144"/>
      <c r="R39" s="155">
        <v>66.975248227766897</v>
      </c>
      <c r="S39" s="149"/>
      <c r="T39" s="150">
        <v>2.6067592141847999</v>
      </c>
      <c r="U39" s="144">
        <v>11.5463920431493</v>
      </c>
      <c r="V39" s="144">
        <v>14.275649463987699</v>
      </c>
      <c r="W39" s="144">
        <v>11.512222155338399</v>
      </c>
      <c r="X39" s="144">
        <v>4.9235942573020397</v>
      </c>
      <c r="Y39" s="151">
        <v>9.0110815595303109</v>
      </c>
      <c r="Z39" s="144"/>
      <c r="AA39" s="152">
        <v>-2.8066680178195602</v>
      </c>
      <c r="AB39" s="153">
        <v>-2.10568561165671</v>
      </c>
      <c r="AC39" s="154">
        <v>-2.4460680236200201</v>
      </c>
      <c r="AD39" s="144"/>
      <c r="AE39" s="155">
        <v>4.9408685894371898</v>
      </c>
      <c r="AF39" s="35"/>
      <c r="AG39" s="150">
        <v>59.176943123505502</v>
      </c>
      <c r="AH39" s="144">
        <v>57.579726498482003</v>
      </c>
      <c r="AI39" s="144">
        <v>62.541978990354899</v>
      </c>
      <c r="AJ39" s="144">
        <v>63.274092582144398</v>
      </c>
      <c r="AK39" s="144">
        <v>62.723328228688104</v>
      </c>
      <c r="AL39" s="151">
        <v>61.059213884635</v>
      </c>
      <c r="AM39" s="144"/>
      <c r="AN39" s="152">
        <v>76.166680099943505</v>
      </c>
      <c r="AO39" s="153">
        <v>83.317213401036994</v>
      </c>
      <c r="AP39" s="154">
        <v>79.7419467504903</v>
      </c>
      <c r="AQ39" s="144"/>
      <c r="AR39" s="155">
        <v>66.397137560593606</v>
      </c>
      <c r="AS39" s="149"/>
      <c r="AT39" s="150">
        <v>-0.180922401469675</v>
      </c>
      <c r="AU39" s="144">
        <v>5.6924062465974101</v>
      </c>
      <c r="AV39" s="144">
        <v>9.7961631866916701</v>
      </c>
      <c r="AW39" s="144">
        <v>9.1043477173297003</v>
      </c>
      <c r="AX39" s="144">
        <v>4.4100669030971202</v>
      </c>
      <c r="AY39" s="151">
        <v>5.7145484075312201</v>
      </c>
      <c r="AZ39" s="144"/>
      <c r="BA39" s="152">
        <v>0.63093934064553803</v>
      </c>
      <c r="BB39" s="153">
        <v>-0.252848294416185</v>
      </c>
      <c r="BC39" s="154">
        <v>0.16728829730523001</v>
      </c>
      <c r="BD39" s="144"/>
      <c r="BE39" s="155">
        <v>3.7430025839607701</v>
      </c>
    </row>
    <row r="40" spans="1:57" x14ac:dyDescent="0.25">
      <c r="A40" s="25" t="s">
        <v>82</v>
      </c>
      <c r="B40" s="44" t="str">
        <f t="shared" si="0"/>
        <v>Northern Virginia</v>
      </c>
      <c r="C40" s="12"/>
      <c r="D40" s="28" t="s">
        <v>16</v>
      </c>
      <c r="E40" s="31" t="s">
        <v>17</v>
      </c>
      <c r="F40" s="13"/>
      <c r="G40" s="150">
        <v>62.830532496456698</v>
      </c>
      <c r="H40" s="144">
        <v>79.090909090908994</v>
      </c>
      <c r="I40" s="144">
        <v>85.231828305324896</v>
      </c>
      <c r="J40" s="144">
        <v>83.456165215630605</v>
      </c>
      <c r="K40" s="144">
        <v>73.897550111358498</v>
      </c>
      <c r="L40" s="151">
        <v>76.901397043936001</v>
      </c>
      <c r="M40" s="144"/>
      <c r="N40" s="152">
        <v>73.201052844705401</v>
      </c>
      <c r="O40" s="153">
        <v>75.646892083417598</v>
      </c>
      <c r="P40" s="154">
        <v>74.423972464061507</v>
      </c>
      <c r="Q40" s="144"/>
      <c r="R40" s="155">
        <v>76.193561449686101</v>
      </c>
      <c r="S40" s="149"/>
      <c r="T40" s="150">
        <v>21.829456631931802</v>
      </c>
      <c r="U40" s="144">
        <v>38.425106852999001</v>
      </c>
      <c r="V40" s="144">
        <v>41.844691289589903</v>
      </c>
      <c r="W40" s="144">
        <v>36.570879604899602</v>
      </c>
      <c r="X40" s="144">
        <v>27.974580892922098</v>
      </c>
      <c r="Y40" s="151">
        <v>33.672211457349199</v>
      </c>
      <c r="Z40" s="144"/>
      <c r="AA40" s="152">
        <v>11.444190890032299</v>
      </c>
      <c r="AB40" s="153">
        <v>10.989123638096601</v>
      </c>
      <c r="AC40" s="154">
        <v>11.2124531172357</v>
      </c>
      <c r="AD40" s="144"/>
      <c r="AE40" s="155">
        <v>26.540282828667699</v>
      </c>
      <c r="AF40" s="35"/>
      <c r="AG40" s="150">
        <v>55.198049846253397</v>
      </c>
      <c r="AH40" s="144">
        <v>63.036595727463897</v>
      </c>
      <c r="AI40" s="144">
        <v>71.107278685871506</v>
      </c>
      <c r="AJ40" s="144">
        <v>70.695096293898601</v>
      </c>
      <c r="AK40" s="144">
        <v>64.566713909698294</v>
      </c>
      <c r="AL40" s="151">
        <v>64.920807063831802</v>
      </c>
      <c r="AM40" s="144"/>
      <c r="AN40" s="152">
        <v>67.679186070054598</v>
      </c>
      <c r="AO40" s="153">
        <v>72.604272119862301</v>
      </c>
      <c r="AP40" s="154">
        <v>70.141729094958393</v>
      </c>
      <c r="AQ40" s="144"/>
      <c r="AR40" s="155">
        <v>66.411774569381706</v>
      </c>
      <c r="AS40" s="149"/>
      <c r="AT40" s="150">
        <v>6.6500065527084997</v>
      </c>
      <c r="AU40" s="144">
        <v>22.336906025656202</v>
      </c>
      <c r="AV40" s="144">
        <v>28.884655437171499</v>
      </c>
      <c r="AW40" s="144">
        <v>25.245858528701898</v>
      </c>
      <c r="AX40" s="144">
        <v>17.027316137360099</v>
      </c>
      <c r="AY40" s="151">
        <v>20.192953609285901</v>
      </c>
      <c r="AZ40" s="144"/>
      <c r="BA40" s="152">
        <v>4.6940223841223503</v>
      </c>
      <c r="BB40" s="153">
        <v>3.8379933390160001</v>
      </c>
      <c r="BC40" s="154">
        <v>4.2492264921765104</v>
      </c>
      <c r="BD40" s="144"/>
      <c r="BE40" s="155">
        <v>14.892012615670801</v>
      </c>
    </row>
    <row r="41" spans="1:57" x14ac:dyDescent="0.25">
      <c r="A41" s="26" t="s">
        <v>83</v>
      </c>
      <c r="B41" s="44" t="str">
        <f t="shared" si="0"/>
        <v>Shenandoah Valley</v>
      </c>
      <c r="C41" s="12"/>
      <c r="D41" s="29" t="s">
        <v>16</v>
      </c>
      <c r="E41" s="32" t="s">
        <v>17</v>
      </c>
      <c r="F41" s="12"/>
      <c r="G41" s="156">
        <v>49.683072334079</v>
      </c>
      <c r="H41" s="157">
        <v>58.603653989560001</v>
      </c>
      <c r="I41" s="157">
        <v>62.043251304996197</v>
      </c>
      <c r="J41" s="157">
        <v>64.084638329604701</v>
      </c>
      <c r="K41" s="157">
        <v>66.517524235644998</v>
      </c>
      <c r="L41" s="158">
        <v>60.186428038777002</v>
      </c>
      <c r="M41" s="144"/>
      <c r="N41" s="159">
        <v>79.828486204325102</v>
      </c>
      <c r="O41" s="160">
        <v>83.268083519761305</v>
      </c>
      <c r="P41" s="161">
        <v>81.548284862043204</v>
      </c>
      <c r="Q41" s="144"/>
      <c r="R41" s="162">
        <v>66.289815702567296</v>
      </c>
      <c r="S41" s="149"/>
      <c r="T41" s="156">
        <v>-3.3177286160134698</v>
      </c>
      <c r="U41" s="157">
        <v>3.6996808151061402</v>
      </c>
      <c r="V41" s="157">
        <v>6.8373876588512896</v>
      </c>
      <c r="W41" s="157">
        <v>5.07773473103562</v>
      </c>
      <c r="X41" s="157">
        <v>4.1669458479402</v>
      </c>
      <c r="Y41" s="158">
        <v>3.4778470830142001</v>
      </c>
      <c r="Z41" s="144"/>
      <c r="AA41" s="159">
        <v>-3.5845901651955598</v>
      </c>
      <c r="AB41" s="160">
        <v>-0.44616188352206199</v>
      </c>
      <c r="AC41" s="161">
        <v>-2.0074104703444098</v>
      </c>
      <c r="AD41" s="144"/>
      <c r="AE41" s="162">
        <v>1.48125387355531</v>
      </c>
      <c r="AF41" s="36"/>
      <c r="AG41" s="156">
        <v>49.685402684563698</v>
      </c>
      <c r="AH41" s="157">
        <v>52.2348061148396</v>
      </c>
      <c r="AI41" s="157">
        <v>58.121271439224401</v>
      </c>
      <c r="AJ41" s="157">
        <v>61.325503355704598</v>
      </c>
      <c r="AK41" s="157">
        <v>63.895879940343001</v>
      </c>
      <c r="AL41" s="158">
        <v>57.052572706935102</v>
      </c>
      <c r="AM41" s="144"/>
      <c r="AN41" s="159">
        <v>76.1022557792692</v>
      </c>
      <c r="AO41" s="160">
        <v>82.058631618195307</v>
      </c>
      <c r="AP41" s="161">
        <v>79.080443698732196</v>
      </c>
      <c r="AQ41" s="144"/>
      <c r="AR41" s="162">
        <v>63.346250133162798</v>
      </c>
      <c r="AS41" s="96"/>
      <c r="AT41" s="156">
        <v>-4.7687239769063696</v>
      </c>
      <c r="AU41" s="157">
        <v>1.3712363501475699</v>
      </c>
      <c r="AV41" s="157">
        <v>6.6014329819411097</v>
      </c>
      <c r="AW41" s="157">
        <v>6.5683050287250904</v>
      </c>
      <c r="AX41" s="157">
        <v>2.88485597599652</v>
      </c>
      <c r="AY41" s="158">
        <v>2.6595588390134899</v>
      </c>
      <c r="AZ41" s="144"/>
      <c r="BA41" s="159">
        <v>-3.42867613118419</v>
      </c>
      <c r="BB41" s="160">
        <v>-2.3096412092199601</v>
      </c>
      <c r="BC41" s="161">
        <v>-2.85130631244669</v>
      </c>
      <c r="BD41" s="144"/>
      <c r="BE41" s="162">
        <v>0.62421500567404598</v>
      </c>
    </row>
    <row r="42" spans="1:57" x14ac:dyDescent="0.25">
      <c r="A42" s="22" t="s">
        <v>84</v>
      </c>
      <c r="B42" s="44" t="str">
        <f t="shared" si="0"/>
        <v>Southern Virginia</v>
      </c>
      <c r="C42" s="10"/>
      <c r="D42" s="27" t="s">
        <v>16</v>
      </c>
      <c r="E42" s="30" t="s">
        <v>17</v>
      </c>
      <c r="F42" s="3"/>
      <c r="G42" s="141">
        <v>46.134411318847903</v>
      </c>
      <c r="H42" s="142">
        <v>61.975745325922098</v>
      </c>
      <c r="I42" s="142">
        <v>63.491662455785701</v>
      </c>
      <c r="J42" s="142">
        <v>64.881253158160604</v>
      </c>
      <c r="K42" s="142">
        <v>62.1273370389085</v>
      </c>
      <c r="L42" s="143">
        <v>59.722081859524998</v>
      </c>
      <c r="M42" s="144"/>
      <c r="N42" s="145">
        <v>67.433046993431006</v>
      </c>
      <c r="O42" s="146">
        <v>71.121778676098998</v>
      </c>
      <c r="P42" s="147">
        <v>69.277412834765002</v>
      </c>
      <c r="Q42" s="144"/>
      <c r="R42" s="148">
        <v>62.452176423879301</v>
      </c>
      <c r="S42" s="149"/>
      <c r="T42" s="141">
        <v>-7.3332651388539496</v>
      </c>
      <c r="U42" s="142">
        <v>5.8050779410633497</v>
      </c>
      <c r="V42" s="142">
        <v>5.1730090637890296</v>
      </c>
      <c r="W42" s="142">
        <v>0.61295779598831202</v>
      </c>
      <c r="X42" s="142">
        <v>-4.8870350591496798</v>
      </c>
      <c r="Y42" s="143">
        <v>2.5265285497726098E-2</v>
      </c>
      <c r="Z42" s="144"/>
      <c r="AA42" s="145">
        <v>-10.6235577345184</v>
      </c>
      <c r="AB42" s="146">
        <v>-9.2291677051334293</v>
      </c>
      <c r="AC42" s="147">
        <v>-9.9131951345591105</v>
      </c>
      <c r="AD42" s="144"/>
      <c r="AE42" s="148">
        <v>-3.35396664982314</v>
      </c>
      <c r="AF42" s="33"/>
      <c r="AG42" s="141">
        <v>50.189489641232903</v>
      </c>
      <c r="AH42" s="142">
        <v>54.503537139969602</v>
      </c>
      <c r="AI42" s="142">
        <v>61.748357756442601</v>
      </c>
      <c r="AJ42" s="142">
        <v>64.477008590197002</v>
      </c>
      <c r="AK42" s="142">
        <v>63.592723597776597</v>
      </c>
      <c r="AL42" s="143">
        <v>58.902223345123701</v>
      </c>
      <c r="AM42" s="144"/>
      <c r="AN42" s="145">
        <v>68.765790803436005</v>
      </c>
      <c r="AO42" s="146">
        <v>71.627084386053497</v>
      </c>
      <c r="AP42" s="147">
        <v>70.196437594744793</v>
      </c>
      <c r="AQ42" s="144"/>
      <c r="AR42" s="148">
        <v>62.1291417021583</v>
      </c>
      <c r="AS42" s="149"/>
      <c r="AT42" s="141">
        <v>-9.2486003701113297</v>
      </c>
      <c r="AU42" s="142">
        <v>-0.59679671213176499</v>
      </c>
      <c r="AV42" s="142">
        <v>4.2258573258394501</v>
      </c>
      <c r="AW42" s="142">
        <v>2.6188852295839902</v>
      </c>
      <c r="AX42" s="142">
        <v>-2.0375125589113701</v>
      </c>
      <c r="AY42" s="143">
        <v>-0.88032549535837201</v>
      </c>
      <c r="AZ42" s="144"/>
      <c r="BA42" s="145">
        <v>-8.6046946568851208</v>
      </c>
      <c r="BB42" s="146">
        <v>-9.0679406495475199</v>
      </c>
      <c r="BC42" s="147">
        <v>-8.84162649141998</v>
      </c>
      <c r="BD42" s="144"/>
      <c r="BE42" s="148">
        <v>-3.59816892069566</v>
      </c>
    </row>
    <row r="43" spans="1:57" x14ac:dyDescent="0.25">
      <c r="A43" s="23" t="s">
        <v>85</v>
      </c>
      <c r="B43" s="44" t="str">
        <f t="shared" si="0"/>
        <v>Southwest Virginia - Blue Ridge Highlands</v>
      </c>
      <c r="C43" s="11"/>
      <c r="D43" s="28" t="s">
        <v>16</v>
      </c>
      <c r="E43" s="31" t="s">
        <v>17</v>
      </c>
      <c r="F43" s="12"/>
      <c r="G43" s="150">
        <v>40.376357666077197</v>
      </c>
      <c r="H43" s="144">
        <v>52.0333417529679</v>
      </c>
      <c r="I43" s="144">
        <v>58.827986865370001</v>
      </c>
      <c r="J43" s="144">
        <v>64.144986107602904</v>
      </c>
      <c r="K43" s="144">
        <v>75.044203081586204</v>
      </c>
      <c r="L43" s="151">
        <v>58.085375094720803</v>
      </c>
      <c r="M43" s="144"/>
      <c r="N43" s="152">
        <v>72.543571608992096</v>
      </c>
      <c r="O43" s="153">
        <v>74.589542813841803</v>
      </c>
      <c r="P43" s="154">
        <v>73.566557211417006</v>
      </c>
      <c r="Q43" s="144"/>
      <c r="R43" s="155">
        <v>62.508569985205398</v>
      </c>
      <c r="S43" s="149"/>
      <c r="T43" s="150">
        <v>3.52979274611398</v>
      </c>
      <c r="U43" s="144">
        <v>11.6833830306316</v>
      </c>
      <c r="V43" s="144">
        <v>27.302541678054101</v>
      </c>
      <c r="W43" s="144">
        <v>31.6485225505443</v>
      </c>
      <c r="X43" s="144">
        <v>37.165281625115398</v>
      </c>
      <c r="Y43" s="151">
        <v>23.461827552883001</v>
      </c>
      <c r="Z43" s="144"/>
      <c r="AA43" s="152">
        <v>-1.9460566746329799</v>
      </c>
      <c r="AB43" s="153">
        <v>5.3514092044238302</v>
      </c>
      <c r="AC43" s="154">
        <v>1.62247034193998</v>
      </c>
      <c r="AD43" s="144"/>
      <c r="AE43" s="155">
        <v>15.1412429378531</v>
      </c>
      <c r="AF43" s="34"/>
      <c r="AG43" s="150">
        <v>45.406036877999398</v>
      </c>
      <c r="AH43" s="144">
        <v>49.128567820156597</v>
      </c>
      <c r="AI43" s="144">
        <v>56.823061379136099</v>
      </c>
      <c r="AJ43" s="144">
        <v>61.811694872442501</v>
      </c>
      <c r="AK43" s="144">
        <v>67.633872189946899</v>
      </c>
      <c r="AL43" s="151">
        <v>56.160646627936302</v>
      </c>
      <c r="AM43" s="144"/>
      <c r="AN43" s="152">
        <v>77.320661783278595</v>
      </c>
      <c r="AO43" s="153">
        <v>79.982318767365399</v>
      </c>
      <c r="AP43" s="154">
        <v>78.651490275322004</v>
      </c>
      <c r="AQ43" s="144"/>
      <c r="AR43" s="155">
        <v>62.586601955760798</v>
      </c>
      <c r="AS43" s="149"/>
      <c r="AT43" s="150">
        <v>9.9801162434995394</v>
      </c>
      <c r="AU43" s="144">
        <v>11.3815318539727</v>
      </c>
      <c r="AV43" s="144">
        <v>18.941246447690101</v>
      </c>
      <c r="AW43" s="144">
        <v>19.707716766540202</v>
      </c>
      <c r="AX43" s="144">
        <v>14.8763876226738</v>
      </c>
      <c r="AY43" s="151">
        <v>15.2349115032781</v>
      </c>
      <c r="AZ43" s="144"/>
      <c r="BA43" s="152">
        <v>0.21689310852839999</v>
      </c>
      <c r="BB43" s="153">
        <v>7.8095075967144698</v>
      </c>
      <c r="BC43" s="154">
        <v>3.9388312853357799</v>
      </c>
      <c r="BD43" s="144"/>
      <c r="BE43" s="155">
        <v>10.907114482339599</v>
      </c>
    </row>
    <row r="44" spans="1:57" x14ac:dyDescent="0.25">
      <c r="A44" s="24" t="s">
        <v>86</v>
      </c>
      <c r="B44" s="44" t="str">
        <f t="shared" si="0"/>
        <v>Southwest Virginia - Heart of Appalachia</v>
      </c>
      <c r="C44" s="12"/>
      <c r="D44" s="28" t="s">
        <v>16</v>
      </c>
      <c r="E44" s="31" t="s">
        <v>17</v>
      </c>
      <c r="F44" s="12"/>
      <c r="G44" s="150">
        <v>51.876234364713603</v>
      </c>
      <c r="H44" s="144">
        <v>66.359447004608199</v>
      </c>
      <c r="I44" s="144">
        <v>70.046082949308698</v>
      </c>
      <c r="J44" s="144">
        <v>71.626069782751799</v>
      </c>
      <c r="K44" s="144">
        <v>66.0302830809743</v>
      </c>
      <c r="L44" s="151">
        <v>65.187623436471299</v>
      </c>
      <c r="M44" s="144"/>
      <c r="N44" s="152">
        <v>71.165240289664197</v>
      </c>
      <c r="O44" s="153">
        <v>68.597761685319199</v>
      </c>
      <c r="P44" s="154">
        <v>69.881500987491705</v>
      </c>
      <c r="Q44" s="144"/>
      <c r="R44" s="155">
        <v>66.528731308191396</v>
      </c>
      <c r="S44" s="149"/>
      <c r="T44" s="150">
        <v>7.9452054794520501</v>
      </c>
      <c r="U44" s="144">
        <v>9.6844396082698498</v>
      </c>
      <c r="V44" s="144">
        <v>18.617614269788099</v>
      </c>
      <c r="W44" s="144">
        <v>19.9558985667034</v>
      </c>
      <c r="X44" s="144">
        <v>12.696629213483099</v>
      </c>
      <c r="Y44" s="151">
        <v>13.9995394888326</v>
      </c>
      <c r="Z44" s="144"/>
      <c r="AA44" s="152">
        <v>12.1369294605809</v>
      </c>
      <c r="AB44" s="153">
        <v>5.14631685166498</v>
      </c>
      <c r="AC44" s="154">
        <v>8.5933503836317104</v>
      </c>
      <c r="AD44" s="144"/>
      <c r="AE44" s="155">
        <v>12.321371864083799</v>
      </c>
      <c r="AF44" s="35"/>
      <c r="AG44" s="150">
        <v>54.805793285055898</v>
      </c>
      <c r="AH44" s="144">
        <v>61.948650427913101</v>
      </c>
      <c r="AI44" s="144">
        <v>69.239631336405495</v>
      </c>
      <c r="AJ44" s="144">
        <v>71.247531270572694</v>
      </c>
      <c r="AK44" s="144">
        <v>68.778801843317893</v>
      </c>
      <c r="AL44" s="151">
        <v>65.204081632653001</v>
      </c>
      <c r="AM44" s="144"/>
      <c r="AN44" s="152">
        <v>75.526662277814296</v>
      </c>
      <c r="AO44" s="153">
        <v>77.106649111257397</v>
      </c>
      <c r="AP44" s="154">
        <v>76.316655694535797</v>
      </c>
      <c r="AQ44" s="144"/>
      <c r="AR44" s="155">
        <v>68.379102793190995</v>
      </c>
      <c r="AS44" s="149"/>
      <c r="AT44" s="150">
        <v>17.834394904458499</v>
      </c>
      <c r="AU44" s="144">
        <v>17.003419334783899</v>
      </c>
      <c r="AV44" s="144">
        <v>23.990568818155001</v>
      </c>
      <c r="AW44" s="144">
        <v>22.948026128940601</v>
      </c>
      <c r="AX44" s="144">
        <v>20.466993369847199</v>
      </c>
      <c r="AY44" s="151">
        <v>20.595397540484502</v>
      </c>
      <c r="AZ44" s="144"/>
      <c r="BA44" s="152">
        <v>11.6816743733268</v>
      </c>
      <c r="BB44" s="153">
        <v>8.4239759314973295</v>
      </c>
      <c r="BC44" s="154">
        <v>10.011862396204</v>
      </c>
      <c r="BD44" s="144"/>
      <c r="BE44" s="155">
        <v>17.005954296749199</v>
      </c>
    </row>
    <row r="45" spans="1:57" x14ac:dyDescent="0.25">
      <c r="A45" s="26" t="s">
        <v>87</v>
      </c>
      <c r="B45" s="44" t="str">
        <f t="shared" si="0"/>
        <v>Virginia Mountains</v>
      </c>
      <c r="C45" s="12"/>
      <c r="D45" s="29" t="s">
        <v>16</v>
      </c>
      <c r="E45" s="32" t="s">
        <v>17</v>
      </c>
      <c r="F45" s="12"/>
      <c r="G45" s="156">
        <v>45.201495637723298</v>
      </c>
      <c r="H45" s="157">
        <v>56.224899598393499</v>
      </c>
      <c r="I45" s="157">
        <v>59.326963024511798</v>
      </c>
      <c r="J45" s="157">
        <v>65.572635369062397</v>
      </c>
      <c r="K45" s="157">
        <v>73.133914970225703</v>
      </c>
      <c r="L45" s="158">
        <v>59.891981719983299</v>
      </c>
      <c r="M45" s="144"/>
      <c r="N45" s="159">
        <v>65.046392466417302</v>
      </c>
      <c r="O45" s="160">
        <v>68.660850297742599</v>
      </c>
      <c r="P45" s="161">
        <v>66.853621382079993</v>
      </c>
      <c r="Q45" s="144"/>
      <c r="R45" s="162">
        <v>61.881021623439501</v>
      </c>
      <c r="S45" s="149"/>
      <c r="T45" s="156">
        <v>-0.88539916032175803</v>
      </c>
      <c r="U45" s="157">
        <v>5.58893803060342</v>
      </c>
      <c r="V45" s="157">
        <v>9.3113292885814207</v>
      </c>
      <c r="W45" s="157">
        <v>21.574058777232</v>
      </c>
      <c r="X45" s="157">
        <v>30.5359435151911</v>
      </c>
      <c r="Y45" s="158">
        <v>13.8242263780581</v>
      </c>
      <c r="Z45" s="144"/>
      <c r="AA45" s="159">
        <v>-7.7057881951254297</v>
      </c>
      <c r="AB45" s="160">
        <v>-4.2799873127879504</v>
      </c>
      <c r="AC45" s="161">
        <v>-5.9777868210693299</v>
      </c>
      <c r="AD45" s="144"/>
      <c r="AE45" s="162">
        <v>6.8762324569673403</v>
      </c>
      <c r="AF45" s="36"/>
      <c r="AG45" s="156">
        <v>43.910123251627098</v>
      </c>
      <c r="AH45" s="157">
        <v>48.199695333056297</v>
      </c>
      <c r="AI45" s="157">
        <v>55.1239440520703</v>
      </c>
      <c r="AJ45" s="157">
        <v>57.845173798642797</v>
      </c>
      <c r="AK45" s="157">
        <v>59.036144578313198</v>
      </c>
      <c r="AL45" s="158">
        <v>52.823016202741996</v>
      </c>
      <c r="AM45" s="144"/>
      <c r="AN45" s="159">
        <v>67.182523196233205</v>
      </c>
      <c r="AO45" s="160">
        <v>70.8316022711535</v>
      </c>
      <c r="AP45" s="161">
        <v>69.007062733693303</v>
      </c>
      <c r="AQ45" s="144"/>
      <c r="AR45" s="162">
        <v>57.447029497299503</v>
      </c>
      <c r="AS45" s="149"/>
      <c r="AT45" s="156">
        <v>-6.8691081399369303</v>
      </c>
      <c r="AU45" s="157">
        <v>-1.73276350677144</v>
      </c>
      <c r="AV45" s="157">
        <v>3.9886622107591898</v>
      </c>
      <c r="AW45" s="157">
        <v>6.5215662479569598</v>
      </c>
      <c r="AX45" s="157">
        <v>2.6799813556688599</v>
      </c>
      <c r="AY45" s="158">
        <v>1.1907998326421401</v>
      </c>
      <c r="AZ45" s="144"/>
      <c r="BA45" s="159">
        <v>-8.7503511728173606</v>
      </c>
      <c r="BB45" s="160">
        <v>-5.2000314573897501</v>
      </c>
      <c r="BC45" s="161">
        <v>-6.9621244350167899</v>
      </c>
      <c r="BD45" s="144"/>
      <c r="BE45" s="162">
        <v>-1.7636971669567001</v>
      </c>
    </row>
  </sheetData>
  <sheetProtection algorithmName="SHA-512" hashValue="i3VpGJZ1zkCTj74pOx1sH/A1NDtqrG2/vqbseJPN1RUI0ZP+LB9JcNUH5mRVhTBsihuQE8T9+zSdwOlDQETjCQ==" saltValue="/NL/VvEcqsxxIYPYMxrsoA==" spinCount="100000" sheet="1"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BL24" sqref="BL24"/>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6" t="s">
        <v>5</v>
      </c>
      <c r="E2" s="197"/>
      <c r="G2" s="198" t="s">
        <v>36</v>
      </c>
      <c r="H2" s="199"/>
      <c r="I2" s="199"/>
      <c r="J2" s="199"/>
      <c r="K2" s="199"/>
      <c r="L2" s="199"/>
      <c r="M2" s="199"/>
      <c r="N2" s="199"/>
      <c r="O2" s="199"/>
      <c r="P2" s="199"/>
      <c r="Q2" s="199"/>
      <c r="R2" s="199"/>
      <c r="T2" s="198" t="s">
        <v>37</v>
      </c>
      <c r="U2" s="199"/>
      <c r="V2" s="199"/>
      <c r="W2" s="199"/>
      <c r="X2" s="199"/>
      <c r="Y2" s="199"/>
      <c r="Z2" s="199"/>
      <c r="AA2" s="199"/>
      <c r="AB2" s="199"/>
      <c r="AC2" s="199"/>
      <c r="AD2" s="199"/>
      <c r="AE2" s="199"/>
      <c r="AF2" s="4"/>
      <c r="AG2" s="198" t="s">
        <v>38</v>
      </c>
      <c r="AH2" s="199"/>
      <c r="AI2" s="199"/>
      <c r="AJ2" s="199"/>
      <c r="AK2" s="199"/>
      <c r="AL2" s="199"/>
      <c r="AM2" s="199"/>
      <c r="AN2" s="199"/>
      <c r="AO2" s="199"/>
      <c r="AP2" s="199"/>
      <c r="AQ2" s="199"/>
      <c r="AR2" s="199"/>
      <c r="AT2" s="198" t="s">
        <v>39</v>
      </c>
      <c r="AU2" s="199"/>
      <c r="AV2" s="199"/>
      <c r="AW2" s="199"/>
      <c r="AX2" s="199"/>
      <c r="AY2" s="199"/>
      <c r="AZ2" s="199"/>
      <c r="BA2" s="199"/>
      <c r="BB2" s="199"/>
      <c r="BC2" s="199"/>
      <c r="BD2" s="199"/>
      <c r="BE2" s="199"/>
    </row>
    <row r="3" spans="1:57" x14ac:dyDescent="0.25">
      <c r="A3" s="37"/>
      <c r="B3" s="37"/>
      <c r="C3" s="3"/>
      <c r="D3" s="200" t="s">
        <v>8</v>
      </c>
      <c r="E3" s="202" t="s">
        <v>9</v>
      </c>
      <c r="F3" s="5"/>
      <c r="G3" s="204" t="s">
        <v>0</v>
      </c>
      <c r="H3" s="206" t="s">
        <v>1</v>
      </c>
      <c r="I3" s="206" t="s">
        <v>10</v>
      </c>
      <c r="J3" s="206" t="s">
        <v>2</v>
      </c>
      <c r="K3" s="206" t="s">
        <v>11</v>
      </c>
      <c r="L3" s="208" t="s">
        <v>12</v>
      </c>
      <c r="M3" s="5"/>
      <c r="N3" s="204" t="s">
        <v>3</v>
      </c>
      <c r="O3" s="206" t="s">
        <v>4</v>
      </c>
      <c r="P3" s="208" t="s">
        <v>13</v>
      </c>
      <c r="Q3" s="2"/>
      <c r="R3" s="210" t="s">
        <v>14</v>
      </c>
      <c r="S3" s="2"/>
      <c r="T3" s="204" t="s">
        <v>0</v>
      </c>
      <c r="U3" s="206" t="s">
        <v>1</v>
      </c>
      <c r="V3" s="206" t="s">
        <v>10</v>
      </c>
      <c r="W3" s="206" t="s">
        <v>2</v>
      </c>
      <c r="X3" s="206" t="s">
        <v>11</v>
      </c>
      <c r="Y3" s="208" t="s">
        <v>12</v>
      </c>
      <c r="Z3" s="2"/>
      <c r="AA3" s="204" t="s">
        <v>3</v>
      </c>
      <c r="AB3" s="206" t="s">
        <v>4</v>
      </c>
      <c r="AC3" s="208" t="s">
        <v>13</v>
      </c>
      <c r="AD3" s="1"/>
      <c r="AE3" s="212" t="s">
        <v>14</v>
      </c>
      <c r="AF3" s="47"/>
      <c r="AG3" s="204" t="s">
        <v>0</v>
      </c>
      <c r="AH3" s="206" t="s">
        <v>1</v>
      </c>
      <c r="AI3" s="206" t="s">
        <v>10</v>
      </c>
      <c r="AJ3" s="206" t="s">
        <v>2</v>
      </c>
      <c r="AK3" s="206" t="s">
        <v>11</v>
      </c>
      <c r="AL3" s="208" t="s">
        <v>12</v>
      </c>
      <c r="AM3" s="5"/>
      <c r="AN3" s="204" t="s">
        <v>3</v>
      </c>
      <c r="AO3" s="206" t="s">
        <v>4</v>
      </c>
      <c r="AP3" s="208" t="s">
        <v>13</v>
      </c>
      <c r="AQ3" s="2"/>
      <c r="AR3" s="210" t="s">
        <v>14</v>
      </c>
      <c r="AS3" s="2"/>
      <c r="AT3" s="204" t="s">
        <v>0</v>
      </c>
      <c r="AU3" s="206" t="s">
        <v>1</v>
      </c>
      <c r="AV3" s="206" t="s">
        <v>10</v>
      </c>
      <c r="AW3" s="206" t="s">
        <v>2</v>
      </c>
      <c r="AX3" s="206" t="s">
        <v>11</v>
      </c>
      <c r="AY3" s="208" t="s">
        <v>12</v>
      </c>
      <c r="AZ3" s="2"/>
      <c r="BA3" s="204" t="s">
        <v>3</v>
      </c>
      <c r="BB3" s="206" t="s">
        <v>4</v>
      </c>
      <c r="BC3" s="208" t="s">
        <v>13</v>
      </c>
      <c r="BD3" s="1"/>
      <c r="BE3" s="212" t="s">
        <v>14</v>
      </c>
    </row>
    <row r="4" spans="1:57" x14ac:dyDescent="0.25">
      <c r="A4" s="37"/>
      <c r="B4" s="37"/>
      <c r="C4" s="3"/>
      <c r="D4" s="201"/>
      <c r="E4" s="203"/>
      <c r="F4" s="5"/>
      <c r="G4" s="205"/>
      <c r="H4" s="207"/>
      <c r="I4" s="207"/>
      <c r="J4" s="207"/>
      <c r="K4" s="207"/>
      <c r="L4" s="209"/>
      <c r="M4" s="5"/>
      <c r="N4" s="205"/>
      <c r="O4" s="207"/>
      <c r="P4" s="209"/>
      <c r="Q4" s="2"/>
      <c r="R4" s="211"/>
      <c r="S4" s="2"/>
      <c r="T4" s="205"/>
      <c r="U4" s="207"/>
      <c r="V4" s="207"/>
      <c r="W4" s="207"/>
      <c r="X4" s="207"/>
      <c r="Y4" s="209"/>
      <c r="Z4" s="2"/>
      <c r="AA4" s="205"/>
      <c r="AB4" s="207"/>
      <c r="AC4" s="209"/>
      <c r="AD4" s="1"/>
      <c r="AE4" s="213"/>
      <c r="AF4" s="48"/>
      <c r="AG4" s="205"/>
      <c r="AH4" s="207"/>
      <c r="AI4" s="207"/>
      <c r="AJ4" s="207"/>
      <c r="AK4" s="207"/>
      <c r="AL4" s="209"/>
      <c r="AM4" s="5"/>
      <c r="AN4" s="205"/>
      <c r="AO4" s="207"/>
      <c r="AP4" s="209"/>
      <c r="AQ4" s="2"/>
      <c r="AR4" s="211"/>
      <c r="AS4" s="2"/>
      <c r="AT4" s="205"/>
      <c r="AU4" s="207"/>
      <c r="AV4" s="207"/>
      <c r="AW4" s="207"/>
      <c r="AX4" s="207"/>
      <c r="AY4" s="209"/>
      <c r="AZ4" s="2"/>
      <c r="BA4" s="205"/>
      <c r="BB4" s="207"/>
      <c r="BC4" s="209"/>
      <c r="BD4" s="1"/>
      <c r="BE4" s="213"/>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3">
        <v>146.37509406788101</v>
      </c>
      <c r="H6" s="164">
        <v>154.67622218958601</v>
      </c>
      <c r="I6" s="164">
        <v>159.22252606369599</v>
      </c>
      <c r="J6" s="164">
        <v>157.831408902953</v>
      </c>
      <c r="K6" s="164">
        <v>152.61904021602001</v>
      </c>
      <c r="L6" s="165">
        <v>154.50369230002701</v>
      </c>
      <c r="M6" s="166"/>
      <c r="N6" s="167">
        <v>163.50327406798701</v>
      </c>
      <c r="O6" s="168">
        <v>167.47223924327801</v>
      </c>
      <c r="P6" s="169">
        <v>165.53342055537999</v>
      </c>
      <c r="Q6" s="166"/>
      <c r="R6" s="170">
        <v>157.98504184389799</v>
      </c>
      <c r="S6" s="149"/>
      <c r="T6" s="141">
        <v>18.563654780711602</v>
      </c>
      <c r="U6" s="142">
        <v>25.5446585740717</v>
      </c>
      <c r="V6" s="142">
        <v>27.4698531981538</v>
      </c>
      <c r="W6" s="142">
        <v>25.623432599928101</v>
      </c>
      <c r="X6" s="142">
        <v>18.608608823479599</v>
      </c>
      <c r="Y6" s="143">
        <v>23.322871951745601</v>
      </c>
      <c r="Z6" s="144"/>
      <c r="AA6" s="145">
        <v>9.9066374204116396</v>
      </c>
      <c r="AB6" s="146">
        <v>8.4582981945267992</v>
      </c>
      <c r="AC6" s="147">
        <v>9.1409330681227701</v>
      </c>
      <c r="AD6" s="144"/>
      <c r="AE6" s="148">
        <v>17.567735181923801</v>
      </c>
      <c r="AF6" s="33"/>
      <c r="AG6" s="163">
        <v>145.04246388608101</v>
      </c>
      <c r="AH6" s="164">
        <v>143.10723525638701</v>
      </c>
      <c r="AI6" s="164">
        <v>146.69310773647999</v>
      </c>
      <c r="AJ6" s="164">
        <v>146.78903396026999</v>
      </c>
      <c r="AK6" s="164">
        <v>145.40822140571601</v>
      </c>
      <c r="AL6" s="165">
        <v>145.470150006919</v>
      </c>
      <c r="AM6" s="166"/>
      <c r="AN6" s="167">
        <v>162.70296962075</v>
      </c>
      <c r="AO6" s="168">
        <v>170.265960885971</v>
      </c>
      <c r="AP6" s="169">
        <v>166.62258696350901</v>
      </c>
      <c r="AQ6" s="166"/>
      <c r="AR6" s="170">
        <v>152.392652848822</v>
      </c>
      <c r="AS6" s="149"/>
      <c r="AT6" s="141">
        <v>12.1484118675715</v>
      </c>
      <c r="AU6" s="142">
        <v>18.818657768328801</v>
      </c>
      <c r="AV6" s="142">
        <v>21.332049939449401</v>
      </c>
      <c r="AW6" s="142">
        <v>20.7154959733226</v>
      </c>
      <c r="AX6" s="142">
        <v>16.272408021137501</v>
      </c>
      <c r="AY6" s="143">
        <v>17.809809919783401</v>
      </c>
      <c r="AZ6" s="144"/>
      <c r="BA6" s="145">
        <v>11.096107883713699</v>
      </c>
      <c r="BB6" s="146">
        <v>10.0242809445538</v>
      </c>
      <c r="BC6" s="147">
        <v>10.513473716913101</v>
      </c>
      <c r="BD6" s="144"/>
      <c r="BE6" s="148">
        <v>14.660386148356199</v>
      </c>
    </row>
    <row r="7" spans="1:57" x14ac:dyDescent="0.25">
      <c r="A7" s="23" t="s">
        <v>18</v>
      </c>
      <c r="B7" s="44" t="str">
        <f>TRIM(A7)</f>
        <v>Virginia</v>
      </c>
      <c r="C7" s="11"/>
      <c r="D7" s="28" t="s">
        <v>16</v>
      </c>
      <c r="E7" s="31" t="s">
        <v>17</v>
      </c>
      <c r="F7" s="12"/>
      <c r="G7" s="171">
        <v>118.236265488519</v>
      </c>
      <c r="H7" s="166">
        <v>127.657835655253</v>
      </c>
      <c r="I7" s="166">
        <v>132.64194293372699</v>
      </c>
      <c r="J7" s="166">
        <v>132.97947083038</v>
      </c>
      <c r="K7" s="166">
        <v>129.47758636904601</v>
      </c>
      <c r="L7" s="172">
        <v>128.71702055701201</v>
      </c>
      <c r="M7" s="166"/>
      <c r="N7" s="173">
        <v>135.78426012185099</v>
      </c>
      <c r="O7" s="174">
        <v>138.12630929645499</v>
      </c>
      <c r="P7" s="175">
        <v>136.98223358987201</v>
      </c>
      <c r="Q7" s="166"/>
      <c r="R7" s="176">
        <v>131.28419176708101</v>
      </c>
      <c r="S7" s="149"/>
      <c r="T7" s="150">
        <v>14.3941035587521</v>
      </c>
      <c r="U7" s="144">
        <v>20.975821730421298</v>
      </c>
      <c r="V7" s="144">
        <v>23.777967080326</v>
      </c>
      <c r="W7" s="144">
        <v>23.387468368887301</v>
      </c>
      <c r="X7" s="144">
        <v>22.137043971516601</v>
      </c>
      <c r="Y7" s="151">
        <v>21.3776469572651</v>
      </c>
      <c r="Z7" s="144"/>
      <c r="AA7" s="152">
        <v>7.3414766098035704</v>
      </c>
      <c r="AB7" s="153">
        <v>6.8898063595585199</v>
      </c>
      <c r="AC7" s="154">
        <v>7.1116502100179302</v>
      </c>
      <c r="AD7" s="144"/>
      <c r="AE7" s="155">
        <v>15.7035955845262</v>
      </c>
      <c r="AF7" s="34"/>
      <c r="AG7" s="171">
        <v>118.063075163977</v>
      </c>
      <c r="AH7" s="166">
        <v>118.499387899414</v>
      </c>
      <c r="AI7" s="166">
        <v>122.999309566988</v>
      </c>
      <c r="AJ7" s="166">
        <v>122.404154765276</v>
      </c>
      <c r="AK7" s="166">
        <v>120.158053249975</v>
      </c>
      <c r="AL7" s="172">
        <v>120.563140936336</v>
      </c>
      <c r="AM7" s="166"/>
      <c r="AN7" s="173">
        <v>136.96028458893099</v>
      </c>
      <c r="AO7" s="174">
        <v>142.69172608695601</v>
      </c>
      <c r="AP7" s="175">
        <v>139.93241459854801</v>
      </c>
      <c r="AQ7" s="166"/>
      <c r="AR7" s="176">
        <v>126.89537345312399</v>
      </c>
      <c r="AS7" s="149"/>
      <c r="AT7" s="150">
        <v>8.0758875269183292</v>
      </c>
      <c r="AU7" s="144">
        <v>15.791673361901699</v>
      </c>
      <c r="AV7" s="144">
        <v>18.123243740111398</v>
      </c>
      <c r="AW7" s="144">
        <v>17.5565835374294</v>
      </c>
      <c r="AX7" s="144">
        <v>14.096709228872299</v>
      </c>
      <c r="AY7" s="151">
        <v>14.8036077691422</v>
      </c>
      <c r="AZ7" s="144"/>
      <c r="BA7" s="152">
        <v>7.65707719665994</v>
      </c>
      <c r="BB7" s="153">
        <v>7.5804225937898897</v>
      </c>
      <c r="BC7" s="154">
        <v>7.6210717034262796</v>
      </c>
      <c r="BD7" s="144"/>
      <c r="BE7" s="155">
        <v>11.565930600435101</v>
      </c>
    </row>
    <row r="8" spans="1:57" x14ac:dyDescent="0.25">
      <c r="A8" s="24" t="s">
        <v>19</v>
      </c>
      <c r="B8" s="44" t="str">
        <f t="shared" ref="B8:B43" si="0">TRIM(A8)</f>
        <v>Norfolk/Virginia Beach, VA</v>
      </c>
      <c r="C8" s="12"/>
      <c r="D8" s="28" t="s">
        <v>16</v>
      </c>
      <c r="E8" s="31" t="s">
        <v>17</v>
      </c>
      <c r="F8" s="12"/>
      <c r="G8" s="171">
        <v>105.82839274606501</v>
      </c>
      <c r="H8" s="166">
        <v>108.017009259726</v>
      </c>
      <c r="I8" s="166">
        <v>111.633209742704</v>
      </c>
      <c r="J8" s="166">
        <v>113.089578675601</v>
      </c>
      <c r="K8" s="166">
        <v>110.380296101881</v>
      </c>
      <c r="L8" s="172">
        <v>109.94477463886</v>
      </c>
      <c r="M8" s="166"/>
      <c r="N8" s="173">
        <v>140.44919810826801</v>
      </c>
      <c r="O8" s="174">
        <v>150.347512007338</v>
      </c>
      <c r="P8" s="175">
        <v>145.554924189677</v>
      </c>
      <c r="Q8" s="166"/>
      <c r="R8" s="176">
        <v>121.675787908209</v>
      </c>
      <c r="S8" s="149"/>
      <c r="T8" s="150">
        <v>3.6523190524732301</v>
      </c>
      <c r="U8" s="144">
        <v>6.99929983329198</v>
      </c>
      <c r="V8" s="144">
        <v>9.8329871071798305</v>
      </c>
      <c r="W8" s="144">
        <v>7.9363536988057399</v>
      </c>
      <c r="X8" s="144">
        <v>4.1099329443246502</v>
      </c>
      <c r="Y8" s="151">
        <v>6.5726806976361596</v>
      </c>
      <c r="Z8" s="144"/>
      <c r="AA8" s="152">
        <v>-0.44996698924120898</v>
      </c>
      <c r="AB8" s="153">
        <v>1.3779575849255601</v>
      </c>
      <c r="AC8" s="154">
        <v>0.52369982354336897</v>
      </c>
      <c r="AD8" s="144"/>
      <c r="AE8" s="155">
        <v>3.1659168036724799</v>
      </c>
      <c r="AF8" s="35"/>
      <c r="AG8" s="171">
        <v>128.21142347620801</v>
      </c>
      <c r="AH8" s="166">
        <v>110.65787044461</v>
      </c>
      <c r="AI8" s="166">
        <v>112.950766435337</v>
      </c>
      <c r="AJ8" s="166">
        <v>113.382861478751</v>
      </c>
      <c r="AK8" s="166">
        <v>112.487515977531</v>
      </c>
      <c r="AL8" s="172">
        <v>115.467910292566</v>
      </c>
      <c r="AM8" s="166"/>
      <c r="AN8" s="173">
        <v>147.41823662638299</v>
      </c>
      <c r="AO8" s="174">
        <v>160.047473165193</v>
      </c>
      <c r="AP8" s="175">
        <v>154.013939905294</v>
      </c>
      <c r="AQ8" s="166"/>
      <c r="AR8" s="176">
        <v>128.663150814716</v>
      </c>
      <c r="AS8" s="149"/>
      <c r="AT8" s="150">
        <v>-0.106952705714163</v>
      </c>
      <c r="AU8" s="144">
        <v>4.5323764780928997</v>
      </c>
      <c r="AV8" s="144">
        <v>6.3781535141530901</v>
      </c>
      <c r="AW8" s="144">
        <v>6.9364854841761199</v>
      </c>
      <c r="AX8" s="144">
        <v>3.7209740720741</v>
      </c>
      <c r="AY8" s="151">
        <v>3.92642232532289</v>
      </c>
      <c r="AZ8" s="144"/>
      <c r="BA8" s="152">
        <v>1.4385449689830001</v>
      </c>
      <c r="BB8" s="153">
        <v>0.76677944053118696</v>
      </c>
      <c r="BC8" s="154">
        <v>1.0531240974692599</v>
      </c>
      <c r="BD8" s="144"/>
      <c r="BE8" s="155">
        <v>2.3011613892770599</v>
      </c>
    </row>
    <row r="9" spans="1:57" ht="15" x14ac:dyDescent="0.35">
      <c r="A9" s="24" t="s">
        <v>20</v>
      </c>
      <c r="B9" s="79" t="s">
        <v>72</v>
      </c>
      <c r="C9" s="12"/>
      <c r="D9" s="28" t="s">
        <v>16</v>
      </c>
      <c r="E9" s="31" t="s">
        <v>17</v>
      </c>
      <c r="F9" s="12"/>
      <c r="G9" s="171">
        <v>96.376779778713498</v>
      </c>
      <c r="H9" s="166">
        <v>104.363238571051</v>
      </c>
      <c r="I9" s="166">
        <v>108.752365772841</v>
      </c>
      <c r="J9" s="166">
        <v>107.42932660567401</v>
      </c>
      <c r="K9" s="166">
        <v>105.665757672583</v>
      </c>
      <c r="L9" s="172">
        <v>104.953058428375</v>
      </c>
      <c r="M9" s="166"/>
      <c r="N9" s="173">
        <v>120.655896021204</v>
      </c>
      <c r="O9" s="174">
        <v>123.86245475584199</v>
      </c>
      <c r="P9" s="175">
        <v>122.300301816493</v>
      </c>
      <c r="Q9" s="166"/>
      <c r="R9" s="176">
        <v>110.41615049392701</v>
      </c>
      <c r="S9" s="149"/>
      <c r="T9" s="150">
        <v>6.7422586899030597</v>
      </c>
      <c r="U9" s="144">
        <v>14.3546495249629</v>
      </c>
      <c r="V9" s="144">
        <v>15.861755799960299</v>
      </c>
      <c r="W9" s="144">
        <v>14.842684021544001</v>
      </c>
      <c r="X9" s="144">
        <v>11.565542134963</v>
      </c>
      <c r="Y9" s="151">
        <v>13.057196596347101</v>
      </c>
      <c r="Z9" s="144"/>
      <c r="AA9" s="152">
        <v>13.1244403288546</v>
      </c>
      <c r="AB9" s="153">
        <v>10.8580412361916</v>
      </c>
      <c r="AC9" s="154">
        <v>11.916779970383001</v>
      </c>
      <c r="AD9" s="144"/>
      <c r="AE9" s="155">
        <v>12.421619431668301</v>
      </c>
      <c r="AF9" s="35"/>
      <c r="AG9" s="171">
        <v>95.136506892158707</v>
      </c>
      <c r="AH9" s="166">
        <v>99.634442750568795</v>
      </c>
      <c r="AI9" s="166">
        <v>104.620048275519</v>
      </c>
      <c r="AJ9" s="166">
        <v>104.13946208302301</v>
      </c>
      <c r="AK9" s="166">
        <v>100.794565101668</v>
      </c>
      <c r="AL9" s="172">
        <v>101.17094471135999</v>
      </c>
      <c r="AM9" s="166"/>
      <c r="AN9" s="173">
        <v>112.644409747129</v>
      </c>
      <c r="AO9" s="174">
        <v>117.66491901968899</v>
      </c>
      <c r="AP9" s="175">
        <v>115.258254061722</v>
      </c>
      <c r="AQ9" s="166"/>
      <c r="AR9" s="176">
        <v>105.643063605574</v>
      </c>
      <c r="AS9" s="149"/>
      <c r="AT9" s="150">
        <v>4.8653260255644097</v>
      </c>
      <c r="AU9" s="144">
        <v>9.9802248427286706</v>
      </c>
      <c r="AV9" s="144">
        <v>12.475369614742499</v>
      </c>
      <c r="AW9" s="144">
        <v>12.360988702752101</v>
      </c>
      <c r="AX9" s="144">
        <v>8.0424094589561292</v>
      </c>
      <c r="AY9" s="151">
        <v>9.8212627385605291</v>
      </c>
      <c r="AZ9" s="144"/>
      <c r="BA9" s="152">
        <v>4.0686457252292403</v>
      </c>
      <c r="BB9" s="153">
        <v>3.3947551611036202</v>
      </c>
      <c r="BC9" s="154">
        <v>3.7090346641696601</v>
      </c>
      <c r="BD9" s="144"/>
      <c r="BE9" s="155">
        <v>7.1887172330142404</v>
      </c>
    </row>
    <row r="10" spans="1:57" x14ac:dyDescent="0.25">
      <c r="A10" s="24" t="s">
        <v>21</v>
      </c>
      <c r="B10" s="44" t="str">
        <f t="shared" si="0"/>
        <v>Virginia Area</v>
      </c>
      <c r="C10" s="12"/>
      <c r="D10" s="28" t="s">
        <v>16</v>
      </c>
      <c r="E10" s="31" t="s">
        <v>17</v>
      </c>
      <c r="F10" s="12"/>
      <c r="G10" s="171">
        <v>100.28047864283501</v>
      </c>
      <c r="H10" s="166">
        <v>102.170567682098</v>
      </c>
      <c r="I10" s="166">
        <v>103.837706816059</v>
      </c>
      <c r="J10" s="166">
        <v>110.877511877529</v>
      </c>
      <c r="K10" s="166">
        <v>131.28960805225901</v>
      </c>
      <c r="L10" s="172">
        <v>110.84884889319601</v>
      </c>
      <c r="M10" s="166"/>
      <c r="N10" s="173">
        <v>141.48533226050699</v>
      </c>
      <c r="O10" s="174">
        <v>141.86025436288199</v>
      </c>
      <c r="P10" s="175">
        <v>141.67676225773999</v>
      </c>
      <c r="Q10" s="166"/>
      <c r="R10" s="176">
        <v>121.09822908163</v>
      </c>
      <c r="S10" s="149"/>
      <c r="T10" s="150">
        <v>3.1239914475541699</v>
      </c>
      <c r="U10" s="144">
        <v>7.78379835503807</v>
      </c>
      <c r="V10" s="144">
        <v>9.9634262671197895</v>
      </c>
      <c r="W10" s="144">
        <v>14.316780295013199</v>
      </c>
      <c r="X10" s="144">
        <v>28.042361767394901</v>
      </c>
      <c r="Y10" s="151">
        <v>13.931923102995301</v>
      </c>
      <c r="Z10" s="144"/>
      <c r="AA10" s="152">
        <v>2.0508662002725901</v>
      </c>
      <c r="AB10" s="153">
        <v>2.3239375319246101</v>
      </c>
      <c r="AC10" s="154">
        <v>2.19027357488656</v>
      </c>
      <c r="AD10" s="144"/>
      <c r="AE10" s="155">
        <v>8.0108170220324997</v>
      </c>
      <c r="AF10" s="35"/>
      <c r="AG10" s="171">
        <v>106.95262884455499</v>
      </c>
      <c r="AH10" s="166">
        <v>101.851712257209</v>
      </c>
      <c r="AI10" s="166">
        <v>102.64760915008</v>
      </c>
      <c r="AJ10" s="166">
        <v>105.057367414067</v>
      </c>
      <c r="AK10" s="166">
        <v>115.44914834939</v>
      </c>
      <c r="AL10" s="172">
        <v>106.62578938621</v>
      </c>
      <c r="AM10" s="166"/>
      <c r="AN10" s="173">
        <v>147.49215794680299</v>
      </c>
      <c r="AO10" s="174">
        <v>152.427025969645</v>
      </c>
      <c r="AP10" s="175">
        <v>150.03662686313299</v>
      </c>
      <c r="AQ10" s="166"/>
      <c r="AR10" s="176">
        <v>121.68128968272499</v>
      </c>
      <c r="AS10" s="149"/>
      <c r="AT10" s="150">
        <v>4.4615292423568498</v>
      </c>
      <c r="AU10" s="144">
        <v>7.87828266068865</v>
      </c>
      <c r="AV10" s="144">
        <v>7.9525835291842402</v>
      </c>
      <c r="AW10" s="144">
        <v>9.8924846183078206</v>
      </c>
      <c r="AX10" s="144">
        <v>12.1248229628525</v>
      </c>
      <c r="AY10" s="151">
        <v>8.6237104621000604</v>
      </c>
      <c r="AZ10" s="144"/>
      <c r="BA10" s="152">
        <v>7.2176882103240203</v>
      </c>
      <c r="BB10" s="153">
        <v>9.7365053060616695</v>
      </c>
      <c r="BC10" s="154">
        <v>8.5308041454446606</v>
      </c>
      <c r="BD10" s="144"/>
      <c r="BE10" s="155">
        <v>7.8148934524728197</v>
      </c>
    </row>
    <row r="11" spans="1:57" x14ac:dyDescent="0.25">
      <c r="A11" s="41" t="s">
        <v>22</v>
      </c>
      <c r="B11" s="44" t="str">
        <f t="shared" si="0"/>
        <v>Washington, DC</v>
      </c>
      <c r="C11" s="12"/>
      <c r="D11" s="28" t="s">
        <v>16</v>
      </c>
      <c r="E11" s="31" t="s">
        <v>17</v>
      </c>
      <c r="F11" s="12"/>
      <c r="G11" s="171">
        <v>179.11967907441701</v>
      </c>
      <c r="H11" s="166">
        <v>206.94038198628201</v>
      </c>
      <c r="I11" s="166">
        <v>223.63061131806899</v>
      </c>
      <c r="J11" s="166">
        <v>219.64318403715299</v>
      </c>
      <c r="K11" s="166">
        <v>195.56718041927101</v>
      </c>
      <c r="L11" s="172">
        <v>206.82864255805899</v>
      </c>
      <c r="M11" s="166"/>
      <c r="N11" s="173">
        <v>170.87155316221899</v>
      </c>
      <c r="O11" s="174">
        <v>167.62524444392301</v>
      </c>
      <c r="P11" s="175">
        <v>169.20274746452699</v>
      </c>
      <c r="Q11" s="166"/>
      <c r="R11" s="176">
        <v>196.23883186797701</v>
      </c>
      <c r="S11" s="149"/>
      <c r="T11" s="150">
        <v>28.456419583692899</v>
      </c>
      <c r="U11" s="144">
        <v>36.589373422785997</v>
      </c>
      <c r="V11" s="144">
        <v>44.118757466183297</v>
      </c>
      <c r="W11" s="144">
        <v>46.231359966370299</v>
      </c>
      <c r="X11" s="144">
        <v>40.4599282951269</v>
      </c>
      <c r="Y11" s="151">
        <v>40.3983692911346</v>
      </c>
      <c r="Z11" s="144"/>
      <c r="AA11" s="152">
        <v>25.7512910196874</v>
      </c>
      <c r="AB11" s="153">
        <v>23.903613355369899</v>
      </c>
      <c r="AC11" s="154">
        <v>24.803458052040799</v>
      </c>
      <c r="AD11" s="144"/>
      <c r="AE11" s="155">
        <v>36.806979727313902</v>
      </c>
      <c r="AF11" s="35"/>
      <c r="AG11" s="171">
        <v>155.22735198047499</v>
      </c>
      <c r="AH11" s="166">
        <v>178.03707068941699</v>
      </c>
      <c r="AI11" s="166">
        <v>191.70064069278101</v>
      </c>
      <c r="AJ11" s="166">
        <v>189.78555359961501</v>
      </c>
      <c r="AK11" s="166">
        <v>173.335345118465</v>
      </c>
      <c r="AL11" s="172">
        <v>178.66429995209199</v>
      </c>
      <c r="AM11" s="166"/>
      <c r="AN11" s="173">
        <v>155.943640937922</v>
      </c>
      <c r="AO11" s="174">
        <v>157.376223245749</v>
      </c>
      <c r="AP11" s="175">
        <v>156.690397731346</v>
      </c>
      <c r="AQ11" s="166"/>
      <c r="AR11" s="176">
        <v>171.90590784408599</v>
      </c>
      <c r="AS11" s="149"/>
      <c r="AT11" s="150">
        <v>23.841586028042801</v>
      </c>
      <c r="AU11" s="144">
        <v>36.559869863965403</v>
      </c>
      <c r="AV11" s="144">
        <v>41.965047123571097</v>
      </c>
      <c r="AW11" s="144">
        <v>42.661009821938798</v>
      </c>
      <c r="AX11" s="144">
        <v>34.902803201719998</v>
      </c>
      <c r="AY11" s="151">
        <v>36.948724068417498</v>
      </c>
      <c r="AZ11" s="144"/>
      <c r="BA11" s="152">
        <v>20.077383985615199</v>
      </c>
      <c r="BB11" s="153">
        <v>17.598646184818801</v>
      </c>
      <c r="BC11" s="154">
        <v>18.741082819202902</v>
      </c>
      <c r="BD11" s="144"/>
      <c r="BE11" s="155">
        <v>31.239027404709599</v>
      </c>
    </row>
    <row r="12" spans="1:57" x14ac:dyDescent="0.25">
      <c r="A12" s="24" t="s">
        <v>23</v>
      </c>
      <c r="B12" s="44" t="str">
        <f t="shared" si="0"/>
        <v>Arlington, VA</v>
      </c>
      <c r="C12" s="12"/>
      <c r="D12" s="28" t="s">
        <v>16</v>
      </c>
      <c r="E12" s="31" t="s">
        <v>17</v>
      </c>
      <c r="F12" s="12"/>
      <c r="G12" s="171">
        <v>200.284697520138</v>
      </c>
      <c r="H12" s="166">
        <v>228.24614852182</v>
      </c>
      <c r="I12" s="166">
        <v>239.01774218154</v>
      </c>
      <c r="J12" s="166">
        <v>237.15876018498099</v>
      </c>
      <c r="K12" s="166">
        <v>211.85489003393201</v>
      </c>
      <c r="L12" s="172">
        <v>225.13802025760199</v>
      </c>
      <c r="M12" s="166"/>
      <c r="N12" s="173">
        <v>163.07747091770699</v>
      </c>
      <c r="O12" s="174">
        <v>152.01102080820201</v>
      </c>
      <c r="P12" s="175">
        <v>157.67896432511901</v>
      </c>
      <c r="Q12" s="166"/>
      <c r="R12" s="176">
        <v>208.36148885962001</v>
      </c>
      <c r="S12" s="149"/>
      <c r="T12" s="150">
        <v>38.888850588516299</v>
      </c>
      <c r="U12" s="144">
        <v>38.977822723442003</v>
      </c>
      <c r="V12" s="144">
        <v>40.865503969172302</v>
      </c>
      <c r="W12" s="144">
        <v>39.572029311174902</v>
      </c>
      <c r="X12" s="144">
        <v>40.215270420113697</v>
      </c>
      <c r="Y12" s="151">
        <v>40.264054518989198</v>
      </c>
      <c r="Z12" s="144"/>
      <c r="AA12" s="152">
        <v>35.1064378416662</v>
      </c>
      <c r="AB12" s="153">
        <v>26.325113101878902</v>
      </c>
      <c r="AC12" s="154">
        <v>30.835282956515201</v>
      </c>
      <c r="AD12" s="144"/>
      <c r="AE12" s="155">
        <v>40.943748414331303</v>
      </c>
      <c r="AF12" s="35"/>
      <c r="AG12" s="171">
        <v>164.10648446973201</v>
      </c>
      <c r="AH12" s="166">
        <v>196.83085616170999</v>
      </c>
      <c r="AI12" s="166">
        <v>207.75290846085201</v>
      </c>
      <c r="AJ12" s="166">
        <v>204.791084448704</v>
      </c>
      <c r="AK12" s="166">
        <v>183.82847293642601</v>
      </c>
      <c r="AL12" s="172">
        <v>193.09337697448299</v>
      </c>
      <c r="AM12" s="166"/>
      <c r="AN12" s="173">
        <v>149.37825355450201</v>
      </c>
      <c r="AO12" s="174">
        <v>145.71190582030499</v>
      </c>
      <c r="AP12" s="175">
        <v>147.501781933866</v>
      </c>
      <c r="AQ12" s="166"/>
      <c r="AR12" s="176">
        <v>180.21038873300799</v>
      </c>
      <c r="AS12" s="149"/>
      <c r="AT12" s="150">
        <v>30.705511472308</v>
      </c>
      <c r="AU12" s="144">
        <v>35.813418305894601</v>
      </c>
      <c r="AV12" s="144">
        <v>35.909679692042303</v>
      </c>
      <c r="AW12" s="144">
        <v>33.731363519725903</v>
      </c>
      <c r="AX12" s="144">
        <v>30.486878441496199</v>
      </c>
      <c r="AY12" s="151">
        <v>34.549587018874298</v>
      </c>
      <c r="AZ12" s="144"/>
      <c r="BA12" s="152">
        <v>27.591317170882</v>
      </c>
      <c r="BB12" s="153">
        <v>24.723467927462998</v>
      </c>
      <c r="BC12" s="154">
        <v>26.1291088797642</v>
      </c>
      <c r="BD12" s="144"/>
      <c r="BE12" s="155">
        <v>34.378237791562398</v>
      </c>
    </row>
    <row r="13" spans="1:57" x14ac:dyDescent="0.25">
      <c r="A13" s="24" t="s">
        <v>24</v>
      </c>
      <c r="B13" s="44" t="str">
        <f t="shared" si="0"/>
        <v>Suburban Virginia Area</v>
      </c>
      <c r="C13" s="12"/>
      <c r="D13" s="28" t="s">
        <v>16</v>
      </c>
      <c r="E13" s="31" t="s">
        <v>17</v>
      </c>
      <c r="F13" s="12"/>
      <c r="G13" s="171">
        <v>123.651358360088</v>
      </c>
      <c r="H13" s="166">
        <v>115.42998340593201</v>
      </c>
      <c r="I13" s="166">
        <v>127.502090978593</v>
      </c>
      <c r="J13" s="166">
        <v>128.32620944239301</v>
      </c>
      <c r="K13" s="166">
        <v>130.59195820433399</v>
      </c>
      <c r="L13" s="172">
        <v>125.307674161444</v>
      </c>
      <c r="M13" s="166"/>
      <c r="N13" s="173">
        <v>161.63538304392199</v>
      </c>
      <c r="O13" s="174">
        <v>165.72408841561699</v>
      </c>
      <c r="P13" s="175">
        <v>163.734604042412</v>
      </c>
      <c r="Q13" s="166"/>
      <c r="R13" s="176">
        <v>138.02081778070101</v>
      </c>
      <c r="S13" s="149"/>
      <c r="T13" s="150">
        <v>15.3017411955448</v>
      </c>
      <c r="U13" s="144">
        <v>7.3474542092894799</v>
      </c>
      <c r="V13" s="144">
        <v>19.7564924682192</v>
      </c>
      <c r="W13" s="144">
        <v>19.364279096103601</v>
      </c>
      <c r="X13" s="144">
        <v>19.316072570308101</v>
      </c>
      <c r="Y13" s="151">
        <v>16.397519761103499</v>
      </c>
      <c r="Z13" s="144"/>
      <c r="AA13" s="152">
        <v>13.1973221389597</v>
      </c>
      <c r="AB13" s="153">
        <v>13.788772624067001</v>
      </c>
      <c r="AC13" s="154">
        <v>13.527295563855599</v>
      </c>
      <c r="AD13" s="144"/>
      <c r="AE13" s="155">
        <v>14.742945707774201</v>
      </c>
      <c r="AF13" s="35"/>
      <c r="AG13" s="171">
        <v>125.658843290584</v>
      </c>
      <c r="AH13" s="166">
        <v>116.731313761051</v>
      </c>
      <c r="AI13" s="166">
        <v>122.139542918564</v>
      </c>
      <c r="AJ13" s="166">
        <v>120.783403290713</v>
      </c>
      <c r="AK13" s="166">
        <v>124.55064930338899</v>
      </c>
      <c r="AL13" s="172">
        <v>121.92864994078199</v>
      </c>
      <c r="AM13" s="166"/>
      <c r="AN13" s="173">
        <v>154.58843665646901</v>
      </c>
      <c r="AO13" s="174">
        <v>161.241202550228</v>
      </c>
      <c r="AP13" s="175">
        <v>158.03128524604301</v>
      </c>
      <c r="AQ13" s="166"/>
      <c r="AR13" s="176">
        <v>133.97201141185499</v>
      </c>
      <c r="AS13" s="149"/>
      <c r="AT13" s="150">
        <v>4.9969953244028904</v>
      </c>
      <c r="AU13" s="144">
        <v>10.613695523617301</v>
      </c>
      <c r="AV13" s="144">
        <v>17.5797337692307</v>
      </c>
      <c r="AW13" s="144">
        <v>15.190831426507</v>
      </c>
      <c r="AX13" s="144">
        <v>12.154258039129299</v>
      </c>
      <c r="AY13" s="151">
        <v>11.862749361762701</v>
      </c>
      <c r="AZ13" s="144"/>
      <c r="BA13" s="152">
        <v>10.7053589803955</v>
      </c>
      <c r="BB13" s="153">
        <v>9.9400197683036602</v>
      </c>
      <c r="BC13" s="154">
        <v>10.287646278651</v>
      </c>
      <c r="BD13" s="144"/>
      <c r="BE13" s="155">
        <v>10.729967742837401</v>
      </c>
    </row>
    <row r="14" spans="1:57" x14ac:dyDescent="0.25">
      <c r="A14" s="24" t="s">
        <v>25</v>
      </c>
      <c r="B14" s="44" t="str">
        <f t="shared" si="0"/>
        <v>Alexandria, VA</v>
      </c>
      <c r="C14" s="12"/>
      <c r="D14" s="28" t="s">
        <v>16</v>
      </c>
      <c r="E14" s="31" t="s">
        <v>17</v>
      </c>
      <c r="F14" s="12"/>
      <c r="G14" s="171">
        <v>172.27709964685999</v>
      </c>
      <c r="H14" s="166">
        <v>186.01931737829699</v>
      </c>
      <c r="I14" s="166">
        <v>188.45227049392199</v>
      </c>
      <c r="J14" s="166">
        <v>186.69729971533101</v>
      </c>
      <c r="K14" s="166">
        <v>158.182538638605</v>
      </c>
      <c r="L14" s="172">
        <v>179.316852538505</v>
      </c>
      <c r="M14" s="166"/>
      <c r="N14" s="173">
        <v>141.150432582435</v>
      </c>
      <c r="O14" s="174">
        <v>139.450717025671</v>
      </c>
      <c r="P14" s="175">
        <v>140.25763406695501</v>
      </c>
      <c r="Q14" s="166"/>
      <c r="R14" s="176">
        <v>168.80855141356</v>
      </c>
      <c r="S14" s="149"/>
      <c r="T14" s="150">
        <v>18.8534728472811</v>
      </c>
      <c r="U14" s="144">
        <v>18.207645933128301</v>
      </c>
      <c r="V14" s="144">
        <v>18.759565050380299</v>
      </c>
      <c r="W14" s="144">
        <v>24.5404525149272</v>
      </c>
      <c r="X14" s="144">
        <v>24.632662971155899</v>
      </c>
      <c r="Y14" s="151">
        <v>20.790089433195401</v>
      </c>
      <c r="Z14" s="144"/>
      <c r="AA14" s="152">
        <v>21.809225119698699</v>
      </c>
      <c r="AB14" s="153">
        <v>18.4721509967472</v>
      </c>
      <c r="AC14" s="154">
        <v>20.052009757026401</v>
      </c>
      <c r="AD14" s="144"/>
      <c r="AE14" s="155">
        <v>21.429075656095499</v>
      </c>
      <c r="AF14" s="35"/>
      <c r="AG14" s="171">
        <v>138.205541329509</v>
      </c>
      <c r="AH14" s="166">
        <v>153.264008763904</v>
      </c>
      <c r="AI14" s="166">
        <v>159.66209832546099</v>
      </c>
      <c r="AJ14" s="166">
        <v>156.12732699147199</v>
      </c>
      <c r="AK14" s="166">
        <v>141.73640049432001</v>
      </c>
      <c r="AL14" s="172">
        <v>150.293175186876</v>
      </c>
      <c r="AM14" s="166"/>
      <c r="AN14" s="173">
        <v>133.03513574862001</v>
      </c>
      <c r="AO14" s="174">
        <v>135.107837677725</v>
      </c>
      <c r="AP14" s="175">
        <v>134.133336402444</v>
      </c>
      <c r="AQ14" s="166"/>
      <c r="AR14" s="176">
        <v>145.33483649765299</v>
      </c>
      <c r="AS14" s="149"/>
      <c r="AT14" s="150">
        <v>17.379085011600299</v>
      </c>
      <c r="AU14" s="144">
        <v>20.582394509041301</v>
      </c>
      <c r="AV14" s="144">
        <v>21.697608603802902</v>
      </c>
      <c r="AW14" s="144">
        <v>21.3922449022932</v>
      </c>
      <c r="AX14" s="144">
        <v>18.551423618831802</v>
      </c>
      <c r="AY14" s="151">
        <v>20.313929533978001</v>
      </c>
      <c r="AZ14" s="144"/>
      <c r="BA14" s="152">
        <v>17.0737814389081</v>
      </c>
      <c r="BB14" s="153">
        <v>15.402281114568099</v>
      </c>
      <c r="BC14" s="154">
        <v>16.159086762953901</v>
      </c>
      <c r="BD14" s="144"/>
      <c r="BE14" s="155">
        <v>19.402760752584701</v>
      </c>
    </row>
    <row r="15" spans="1:57" x14ac:dyDescent="0.25">
      <c r="A15" s="24" t="s">
        <v>26</v>
      </c>
      <c r="B15" s="44" t="str">
        <f t="shared" si="0"/>
        <v>Fairfax/Tysons Corner, VA</v>
      </c>
      <c r="C15" s="12"/>
      <c r="D15" s="28" t="s">
        <v>16</v>
      </c>
      <c r="E15" s="31" t="s">
        <v>17</v>
      </c>
      <c r="F15" s="12"/>
      <c r="G15" s="171">
        <v>145.35897041695699</v>
      </c>
      <c r="H15" s="166">
        <v>178.40360074917999</v>
      </c>
      <c r="I15" s="166">
        <v>188.88070919122501</v>
      </c>
      <c r="J15" s="166">
        <v>183.49963182570301</v>
      </c>
      <c r="K15" s="166">
        <v>157.41090720580601</v>
      </c>
      <c r="L15" s="172">
        <v>173.63832948347701</v>
      </c>
      <c r="M15" s="166"/>
      <c r="N15" s="173">
        <v>131.601608023117</v>
      </c>
      <c r="O15" s="174">
        <v>129.80884237234301</v>
      </c>
      <c r="P15" s="175">
        <v>130.67411764705801</v>
      </c>
      <c r="Q15" s="166"/>
      <c r="R15" s="176">
        <v>161.56031158467599</v>
      </c>
      <c r="S15" s="149"/>
      <c r="T15" s="150">
        <v>25.3443752937381</v>
      </c>
      <c r="U15" s="144">
        <v>40.069778665859403</v>
      </c>
      <c r="V15" s="144">
        <v>40.708643454427097</v>
      </c>
      <c r="W15" s="144">
        <v>38.290446735019501</v>
      </c>
      <c r="X15" s="144">
        <v>29.8652382162077</v>
      </c>
      <c r="Y15" s="151">
        <v>36.865088577666498</v>
      </c>
      <c r="Z15" s="144"/>
      <c r="AA15" s="152">
        <v>14.4174076563309</v>
      </c>
      <c r="AB15" s="153">
        <v>14.7694431465601</v>
      </c>
      <c r="AC15" s="154">
        <v>14.583207614282401</v>
      </c>
      <c r="AD15" s="144"/>
      <c r="AE15" s="155">
        <v>31.529130580708699</v>
      </c>
      <c r="AF15" s="35"/>
      <c r="AG15" s="171">
        <v>133.548662507427</v>
      </c>
      <c r="AH15" s="166">
        <v>158.70475679720599</v>
      </c>
      <c r="AI15" s="166">
        <v>171.25059678718199</v>
      </c>
      <c r="AJ15" s="166">
        <v>165.22061603777601</v>
      </c>
      <c r="AK15" s="166">
        <v>147.50215251596001</v>
      </c>
      <c r="AL15" s="172">
        <v>156.772978326437</v>
      </c>
      <c r="AM15" s="166"/>
      <c r="AN15" s="173">
        <v>124.953496274077</v>
      </c>
      <c r="AO15" s="174">
        <v>125.563408193589</v>
      </c>
      <c r="AP15" s="175">
        <v>125.273519335293</v>
      </c>
      <c r="AQ15" s="166"/>
      <c r="AR15" s="176">
        <v>147.24006849315001</v>
      </c>
      <c r="AS15" s="149"/>
      <c r="AT15" s="150">
        <v>18.915199352343802</v>
      </c>
      <c r="AU15" s="144">
        <v>30.6194653059312</v>
      </c>
      <c r="AV15" s="144">
        <v>36.793493750126501</v>
      </c>
      <c r="AW15" s="144">
        <v>31.7552758680356</v>
      </c>
      <c r="AX15" s="144">
        <v>26.9396946372764</v>
      </c>
      <c r="AY15" s="151">
        <v>30.329548290095602</v>
      </c>
      <c r="AZ15" s="144"/>
      <c r="BA15" s="152">
        <v>12.3703879871778</v>
      </c>
      <c r="BB15" s="153">
        <v>12.2640042998162</v>
      </c>
      <c r="BC15" s="154">
        <v>12.3179425604351</v>
      </c>
      <c r="BD15" s="144"/>
      <c r="BE15" s="155">
        <v>25.446073552666299</v>
      </c>
    </row>
    <row r="16" spans="1:57" x14ac:dyDescent="0.25">
      <c r="A16" s="24" t="s">
        <v>27</v>
      </c>
      <c r="B16" s="44" t="str">
        <f t="shared" si="0"/>
        <v>I-95 Fredericksburg, VA</v>
      </c>
      <c r="C16" s="12"/>
      <c r="D16" s="28" t="s">
        <v>16</v>
      </c>
      <c r="E16" s="31" t="s">
        <v>17</v>
      </c>
      <c r="F16" s="12"/>
      <c r="G16" s="171">
        <v>90.162041674631993</v>
      </c>
      <c r="H16" s="166">
        <v>92.936095925734904</v>
      </c>
      <c r="I16" s="166">
        <v>94.322367632367602</v>
      </c>
      <c r="J16" s="166">
        <v>95.138702989392399</v>
      </c>
      <c r="K16" s="166">
        <v>94.922028270874407</v>
      </c>
      <c r="L16" s="172">
        <v>93.603735694822802</v>
      </c>
      <c r="M16" s="166"/>
      <c r="N16" s="173">
        <v>104.671616995262</v>
      </c>
      <c r="O16" s="174">
        <v>105.431296241491</v>
      </c>
      <c r="P16" s="175">
        <v>105.05759642132099</v>
      </c>
      <c r="Q16" s="166"/>
      <c r="R16" s="176">
        <v>97.174861583178995</v>
      </c>
      <c r="S16" s="149"/>
      <c r="T16" s="150">
        <v>7.2979469981808798</v>
      </c>
      <c r="U16" s="144">
        <v>9.7284905048878194</v>
      </c>
      <c r="V16" s="144">
        <v>10.1524071431149</v>
      </c>
      <c r="W16" s="144">
        <v>9.9134553362615403</v>
      </c>
      <c r="X16" s="144">
        <v>9.7354206201301192</v>
      </c>
      <c r="Y16" s="151">
        <v>9.4554807168215191</v>
      </c>
      <c r="Z16" s="144"/>
      <c r="AA16" s="152">
        <v>9.8912621921677708</v>
      </c>
      <c r="AB16" s="153">
        <v>8.6356333946084298</v>
      </c>
      <c r="AC16" s="154">
        <v>9.2426856709378402</v>
      </c>
      <c r="AD16" s="144"/>
      <c r="AE16" s="155">
        <v>9.1538769397635704</v>
      </c>
      <c r="AF16" s="35"/>
      <c r="AG16" s="171">
        <v>88.804718298682701</v>
      </c>
      <c r="AH16" s="166">
        <v>89.598159963483198</v>
      </c>
      <c r="AI16" s="166">
        <v>91.027113260972101</v>
      </c>
      <c r="AJ16" s="166">
        <v>91.005542113040207</v>
      </c>
      <c r="AK16" s="166">
        <v>90.8125369051549</v>
      </c>
      <c r="AL16" s="172">
        <v>90.294648628115496</v>
      </c>
      <c r="AM16" s="166"/>
      <c r="AN16" s="173">
        <v>101.447959796102</v>
      </c>
      <c r="AO16" s="174">
        <v>103.997921817967</v>
      </c>
      <c r="AP16" s="175">
        <v>102.75245698223</v>
      </c>
      <c r="AQ16" s="166"/>
      <c r="AR16" s="176">
        <v>94.3639400815876</v>
      </c>
      <c r="AS16" s="149"/>
      <c r="AT16" s="150">
        <v>6.4583823150050099</v>
      </c>
      <c r="AU16" s="144">
        <v>8.2149581513201309</v>
      </c>
      <c r="AV16" s="144">
        <v>8.5042401629027307</v>
      </c>
      <c r="AW16" s="144">
        <v>7.4549172348369899</v>
      </c>
      <c r="AX16" s="144">
        <v>8.3916565950081097</v>
      </c>
      <c r="AY16" s="151">
        <v>7.8334432870670998</v>
      </c>
      <c r="AZ16" s="144"/>
      <c r="BA16" s="152">
        <v>8.5757787610481504</v>
      </c>
      <c r="BB16" s="153">
        <v>8.2651495168819107</v>
      </c>
      <c r="BC16" s="154">
        <v>8.4161441904896801</v>
      </c>
      <c r="BD16" s="144"/>
      <c r="BE16" s="155">
        <v>7.8724764608365501</v>
      </c>
    </row>
    <row r="17" spans="1:57" x14ac:dyDescent="0.25">
      <c r="A17" s="24" t="s">
        <v>28</v>
      </c>
      <c r="B17" s="44" t="str">
        <f t="shared" si="0"/>
        <v>Dulles Airport Area, VA</v>
      </c>
      <c r="C17" s="12"/>
      <c r="D17" s="28" t="s">
        <v>16</v>
      </c>
      <c r="E17" s="31" t="s">
        <v>17</v>
      </c>
      <c r="F17" s="12"/>
      <c r="G17" s="171">
        <v>120.304377261761</v>
      </c>
      <c r="H17" s="166">
        <v>141.19432144511299</v>
      </c>
      <c r="I17" s="166">
        <v>147.368438918918</v>
      </c>
      <c r="J17" s="166">
        <v>144.72609596756001</v>
      </c>
      <c r="K17" s="166">
        <v>130.200738465396</v>
      </c>
      <c r="L17" s="172">
        <v>137.86450304553799</v>
      </c>
      <c r="M17" s="166"/>
      <c r="N17" s="173">
        <v>112.940988542499</v>
      </c>
      <c r="O17" s="174">
        <v>110.75849599999999</v>
      </c>
      <c r="P17" s="175">
        <v>111.850178595228</v>
      </c>
      <c r="Q17" s="166"/>
      <c r="R17" s="176">
        <v>130.940331334917</v>
      </c>
      <c r="S17" s="149"/>
      <c r="T17" s="150">
        <v>19.716849363939499</v>
      </c>
      <c r="U17" s="144">
        <v>29.6333927726048</v>
      </c>
      <c r="V17" s="144">
        <v>31.951576343267501</v>
      </c>
      <c r="W17" s="144">
        <v>31.676019804086899</v>
      </c>
      <c r="X17" s="144">
        <v>25.745363264587901</v>
      </c>
      <c r="Y17" s="151">
        <v>28.712625000686099</v>
      </c>
      <c r="Z17" s="144"/>
      <c r="AA17" s="152">
        <v>14.7556998982122</v>
      </c>
      <c r="AB17" s="153">
        <v>12.592334791627501</v>
      </c>
      <c r="AC17" s="154">
        <v>13.674919240854299</v>
      </c>
      <c r="AD17" s="144"/>
      <c r="AE17" s="155">
        <v>25.3635352606189</v>
      </c>
      <c r="AF17" s="35"/>
      <c r="AG17" s="171">
        <v>112.380984829746</v>
      </c>
      <c r="AH17" s="166">
        <v>128.32647755675001</v>
      </c>
      <c r="AI17" s="166">
        <v>134.865843275488</v>
      </c>
      <c r="AJ17" s="166">
        <v>133.78926783344099</v>
      </c>
      <c r="AK17" s="166">
        <v>123.524704306614</v>
      </c>
      <c r="AL17" s="172">
        <v>127.431631347353</v>
      </c>
      <c r="AM17" s="166"/>
      <c r="AN17" s="173">
        <v>109.70561265796</v>
      </c>
      <c r="AO17" s="174">
        <v>108.973074288017</v>
      </c>
      <c r="AP17" s="175">
        <v>109.330738334622</v>
      </c>
      <c r="AQ17" s="166"/>
      <c r="AR17" s="176">
        <v>122.327852653411</v>
      </c>
      <c r="AS17" s="149"/>
      <c r="AT17" s="150">
        <v>14.707697622992701</v>
      </c>
      <c r="AU17" s="144">
        <v>24.570635024046101</v>
      </c>
      <c r="AV17" s="144">
        <v>25.134766916223001</v>
      </c>
      <c r="AW17" s="144">
        <v>24.874526305269502</v>
      </c>
      <c r="AX17" s="144">
        <v>21.448807680982899</v>
      </c>
      <c r="AY17" s="151">
        <v>22.926616313002501</v>
      </c>
      <c r="AZ17" s="144"/>
      <c r="BA17" s="152">
        <v>12.3664554891376</v>
      </c>
      <c r="BB17" s="153">
        <v>11.697417667345</v>
      </c>
      <c r="BC17" s="154">
        <v>12.024086527069301</v>
      </c>
      <c r="BD17" s="144"/>
      <c r="BE17" s="155">
        <v>20.1161538721644</v>
      </c>
    </row>
    <row r="18" spans="1:57" x14ac:dyDescent="0.25">
      <c r="A18" s="24" t="s">
        <v>29</v>
      </c>
      <c r="B18" s="44" t="str">
        <f t="shared" si="0"/>
        <v>Williamsburg, VA</v>
      </c>
      <c r="C18" s="12"/>
      <c r="D18" s="28" t="s">
        <v>16</v>
      </c>
      <c r="E18" s="31" t="s">
        <v>17</v>
      </c>
      <c r="F18" s="12"/>
      <c r="G18" s="171">
        <v>108.42229483846999</v>
      </c>
      <c r="H18" s="166">
        <v>104.06588830715501</v>
      </c>
      <c r="I18" s="166">
        <v>106.196786094359</v>
      </c>
      <c r="J18" s="166">
        <v>113.34691502462999</v>
      </c>
      <c r="K18" s="166">
        <v>122.129880189467</v>
      </c>
      <c r="L18" s="172">
        <v>111.474541212041</v>
      </c>
      <c r="M18" s="166"/>
      <c r="N18" s="173">
        <v>170.970952650443</v>
      </c>
      <c r="O18" s="174">
        <v>188.857465392221</v>
      </c>
      <c r="P18" s="175">
        <v>180.51755827249499</v>
      </c>
      <c r="Q18" s="166"/>
      <c r="R18" s="176">
        <v>141.002813452206</v>
      </c>
      <c r="S18" s="149"/>
      <c r="T18" s="150">
        <v>-1.22441676644341</v>
      </c>
      <c r="U18" s="144">
        <v>-6.1723641936073204</v>
      </c>
      <c r="V18" s="144">
        <v>-4.3727418838068104</v>
      </c>
      <c r="W18" s="144">
        <v>-1.12301814380863</v>
      </c>
      <c r="X18" s="144">
        <v>4.0864316480720797</v>
      </c>
      <c r="Y18" s="151">
        <v>-1.27045365498181</v>
      </c>
      <c r="Z18" s="144"/>
      <c r="AA18" s="152">
        <v>6.1273590711977199</v>
      </c>
      <c r="AB18" s="153">
        <v>9.9901816693095693</v>
      </c>
      <c r="AC18" s="154">
        <v>8.3125567070037896</v>
      </c>
      <c r="AD18" s="144"/>
      <c r="AE18" s="155">
        <v>2.7624531545164599</v>
      </c>
      <c r="AF18" s="35"/>
      <c r="AG18" s="171">
        <v>128.07411975960099</v>
      </c>
      <c r="AH18" s="166">
        <v>105.915008533189</v>
      </c>
      <c r="AI18" s="166">
        <v>104.78660282436</v>
      </c>
      <c r="AJ18" s="166">
        <v>107.40709033791801</v>
      </c>
      <c r="AK18" s="166">
        <v>117.191095392702</v>
      </c>
      <c r="AL18" s="172">
        <v>113.363016227947</v>
      </c>
      <c r="AM18" s="166"/>
      <c r="AN18" s="173">
        <v>158.12672776545901</v>
      </c>
      <c r="AO18" s="174">
        <v>168.63571699006101</v>
      </c>
      <c r="AP18" s="175">
        <v>163.73700927925</v>
      </c>
      <c r="AQ18" s="166"/>
      <c r="AR18" s="176">
        <v>134.37876867352099</v>
      </c>
      <c r="AS18" s="149"/>
      <c r="AT18" s="150">
        <v>-4.7704735527179301</v>
      </c>
      <c r="AU18" s="144">
        <v>-7.18686544357623</v>
      </c>
      <c r="AV18" s="144">
        <v>-4.8559890146156199</v>
      </c>
      <c r="AW18" s="144">
        <v>-3.76168665677389</v>
      </c>
      <c r="AX18" s="144">
        <v>0.16647879294989901</v>
      </c>
      <c r="AY18" s="151">
        <v>-4.1412084788221799</v>
      </c>
      <c r="AZ18" s="144"/>
      <c r="BA18" s="152">
        <v>0.98304933845945597</v>
      </c>
      <c r="BB18" s="153">
        <v>-1.91735951820399</v>
      </c>
      <c r="BC18" s="154">
        <v>-0.64624173176378696</v>
      </c>
      <c r="BD18" s="144"/>
      <c r="BE18" s="155">
        <v>-2.8694947753135098</v>
      </c>
    </row>
    <row r="19" spans="1:57" x14ac:dyDescent="0.25">
      <c r="A19" s="24" t="s">
        <v>30</v>
      </c>
      <c r="B19" s="44" t="str">
        <f t="shared" si="0"/>
        <v>Virginia Beach, VA</v>
      </c>
      <c r="C19" s="12"/>
      <c r="D19" s="28" t="s">
        <v>16</v>
      </c>
      <c r="E19" s="31" t="s">
        <v>17</v>
      </c>
      <c r="F19" s="12"/>
      <c r="G19" s="171">
        <v>131.07148819085401</v>
      </c>
      <c r="H19" s="166">
        <v>136.499810545592</v>
      </c>
      <c r="I19" s="166">
        <v>140.869692373558</v>
      </c>
      <c r="J19" s="166">
        <v>140.613348375664</v>
      </c>
      <c r="K19" s="166">
        <v>133.419699423932</v>
      </c>
      <c r="L19" s="172">
        <v>136.71343265964001</v>
      </c>
      <c r="M19" s="166"/>
      <c r="N19" s="173">
        <v>174.3622885897</v>
      </c>
      <c r="O19" s="174">
        <v>185.56699479696701</v>
      </c>
      <c r="P19" s="175">
        <v>180.180976760867</v>
      </c>
      <c r="Q19" s="166"/>
      <c r="R19" s="176">
        <v>150.404893116686</v>
      </c>
      <c r="S19" s="149"/>
      <c r="T19" s="150">
        <v>0.39213280251499499</v>
      </c>
      <c r="U19" s="144">
        <v>6.5367131420220197</v>
      </c>
      <c r="V19" s="144">
        <v>14.116845968845601</v>
      </c>
      <c r="W19" s="144">
        <v>7.4571794272782101</v>
      </c>
      <c r="X19" s="144">
        <v>0.154379887062747</v>
      </c>
      <c r="Y19" s="151">
        <v>5.67824472700394</v>
      </c>
      <c r="Z19" s="144"/>
      <c r="AA19" s="152">
        <v>-7.7182207329403596</v>
      </c>
      <c r="AB19" s="153">
        <v>-6.0341551820517898</v>
      </c>
      <c r="AC19" s="154">
        <v>-6.7994018203912399</v>
      </c>
      <c r="AD19" s="144"/>
      <c r="AE19" s="155">
        <v>-1.7260396101114299</v>
      </c>
      <c r="AF19" s="35"/>
      <c r="AG19" s="171">
        <v>180.21265339158199</v>
      </c>
      <c r="AH19" s="166">
        <v>145.12631407061201</v>
      </c>
      <c r="AI19" s="166">
        <v>147.889706154718</v>
      </c>
      <c r="AJ19" s="166">
        <v>147.57289224438901</v>
      </c>
      <c r="AK19" s="166">
        <v>142.999090964836</v>
      </c>
      <c r="AL19" s="172">
        <v>152.948717775597</v>
      </c>
      <c r="AM19" s="166"/>
      <c r="AN19" s="173">
        <v>196.660024830883</v>
      </c>
      <c r="AO19" s="174">
        <v>217.291096875215</v>
      </c>
      <c r="AP19" s="175">
        <v>207.50621206262201</v>
      </c>
      <c r="AQ19" s="166"/>
      <c r="AR19" s="176">
        <v>171.88498978063299</v>
      </c>
      <c r="AS19" s="149"/>
      <c r="AT19" s="150">
        <v>-2.8834775002051098</v>
      </c>
      <c r="AU19" s="144">
        <v>2.81559252732331</v>
      </c>
      <c r="AV19" s="144">
        <v>5.7797383037620804</v>
      </c>
      <c r="AW19" s="144">
        <v>6.9536274763016097</v>
      </c>
      <c r="AX19" s="144">
        <v>0.892329698509153</v>
      </c>
      <c r="AY19" s="151">
        <v>1.9983565799634599</v>
      </c>
      <c r="AZ19" s="144"/>
      <c r="BA19" s="152">
        <v>-2.2047630376053902</v>
      </c>
      <c r="BB19" s="153">
        <v>-0.91249845214802805</v>
      </c>
      <c r="BC19" s="154">
        <v>-1.50139201417485</v>
      </c>
      <c r="BD19" s="144"/>
      <c r="BE19" s="155">
        <v>-0.182787315594167</v>
      </c>
    </row>
    <row r="20" spans="1:57" x14ac:dyDescent="0.25">
      <c r="A20" s="41" t="s">
        <v>31</v>
      </c>
      <c r="B20" s="44" t="str">
        <f t="shared" si="0"/>
        <v>Norfolk/Portsmouth, VA</v>
      </c>
      <c r="C20" s="12"/>
      <c r="D20" s="28" t="s">
        <v>16</v>
      </c>
      <c r="E20" s="31" t="s">
        <v>17</v>
      </c>
      <c r="F20" s="12"/>
      <c r="G20" s="171">
        <v>101.124436090225</v>
      </c>
      <c r="H20" s="166">
        <v>105.358106008989</v>
      </c>
      <c r="I20" s="166">
        <v>109.373893377483</v>
      </c>
      <c r="J20" s="166">
        <v>114.280472787408</v>
      </c>
      <c r="K20" s="166">
        <v>108.587805093138</v>
      </c>
      <c r="L20" s="172">
        <v>108.018727659371</v>
      </c>
      <c r="M20" s="166"/>
      <c r="N20" s="173">
        <v>124.460535875643</v>
      </c>
      <c r="O20" s="174">
        <v>124.94053260089601</v>
      </c>
      <c r="P20" s="175">
        <v>124.70023864068899</v>
      </c>
      <c r="Q20" s="166"/>
      <c r="R20" s="176">
        <v>113.00075596910099</v>
      </c>
      <c r="S20" s="149"/>
      <c r="T20" s="150">
        <v>8.85575361264012</v>
      </c>
      <c r="U20" s="144">
        <v>13.4397046431053</v>
      </c>
      <c r="V20" s="144">
        <v>14.553425079022499</v>
      </c>
      <c r="W20" s="144">
        <v>14.756239426383299</v>
      </c>
      <c r="X20" s="144">
        <v>9.47872228334254</v>
      </c>
      <c r="Y20" s="151">
        <v>12.343114521731501</v>
      </c>
      <c r="Z20" s="144"/>
      <c r="AA20" s="152">
        <v>7.8812456249098002</v>
      </c>
      <c r="AB20" s="153">
        <v>3.0989052970559499</v>
      </c>
      <c r="AC20" s="154">
        <v>5.3877191131893802</v>
      </c>
      <c r="AD20" s="144"/>
      <c r="AE20" s="155">
        <v>8.9782772129466597</v>
      </c>
      <c r="AF20" s="35"/>
      <c r="AG20" s="171">
        <v>104.894319773175</v>
      </c>
      <c r="AH20" s="166">
        <v>104.210580772071</v>
      </c>
      <c r="AI20" s="166">
        <v>108.20462765596599</v>
      </c>
      <c r="AJ20" s="166">
        <v>108.322222174017</v>
      </c>
      <c r="AK20" s="166">
        <v>106.713828252675</v>
      </c>
      <c r="AL20" s="172">
        <v>106.56366473393</v>
      </c>
      <c r="AM20" s="166"/>
      <c r="AN20" s="173">
        <v>125.257093994879</v>
      </c>
      <c r="AO20" s="174">
        <v>132.41224119976701</v>
      </c>
      <c r="AP20" s="175">
        <v>128.928602533532</v>
      </c>
      <c r="AQ20" s="166"/>
      <c r="AR20" s="176">
        <v>113.706702635222</v>
      </c>
      <c r="AS20" s="149"/>
      <c r="AT20" s="150">
        <v>3.1769128181102202</v>
      </c>
      <c r="AU20" s="144">
        <v>11.694997447684001</v>
      </c>
      <c r="AV20" s="144">
        <v>12.871361389309399</v>
      </c>
      <c r="AW20" s="144">
        <v>9.1633046383324892</v>
      </c>
      <c r="AX20" s="144">
        <v>7.6040914653003497</v>
      </c>
      <c r="AY20" s="151">
        <v>8.7979616671163008</v>
      </c>
      <c r="AZ20" s="144"/>
      <c r="BA20" s="152">
        <v>6.2241287737910103</v>
      </c>
      <c r="BB20" s="153">
        <v>2.6996286084265702</v>
      </c>
      <c r="BC20" s="154">
        <v>4.2826166741967802</v>
      </c>
      <c r="BD20" s="144"/>
      <c r="BE20" s="155">
        <v>6.5572260719772704</v>
      </c>
    </row>
    <row r="21" spans="1:57" x14ac:dyDescent="0.25">
      <c r="A21" s="42" t="s">
        <v>32</v>
      </c>
      <c r="B21" s="44" t="str">
        <f t="shared" si="0"/>
        <v>Newport News/Hampton, VA</v>
      </c>
      <c r="C21" s="12"/>
      <c r="D21" s="28" t="s">
        <v>16</v>
      </c>
      <c r="E21" s="31" t="s">
        <v>17</v>
      </c>
      <c r="F21" s="13"/>
      <c r="G21" s="171">
        <v>75.655803644352503</v>
      </c>
      <c r="H21" s="166">
        <v>78.745610839317706</v>
      </c>
      <c r="I21" s="166">
        <v>79.984501659574406</v>
      </c>
      <c r="J21" s="166">
        <v>79.007312374945599</v>
      </c>
      <c r="K21" s="166">
        <v>81.467771099171699</v>
      </c>
      <c r="L21" s="172">
        <v>79.072976903576205</v>
      </c>
      <c r="M21" s="166"/>
      <c r="N21" s="173">
        <v>100.53933323319499</v>
      </c>
      <c r="O21" s="174">
        <v>107.005479354499</v>
      </c>
      <c r="P21" s="175">
        <v>103.882354819987</v>
      </c>
      <c r="Q21" s="166"/>
      <c r="R21" s="176">
        <v>87.3337798230516</v>
      </c>
      <c r="S21" s="149"/>
      <c r="T21" s="150">
        <v>0.86168752952428396</v>
      </c>
      <c r="U21" s="144">
        <v>2.4154660166133501</v>
      </c>
      <c r="V21" s="144">
        <v>-0.62773207028927203</v>
      </c>
      <c r="W21" s="144">
        <v>-1.99171953792788</v>
      </c>
      <c r="X21" s="144">
        <v>5.5981316754778598</v>
      </c>
      <c r="Y21" s="151">
        <v>1.23125463968407</v>
      </c>
      <c r="Z21" s="144"/>
      <c r="AA21" s="152">
        <v>15.284651148180799</v>
      </c>
      <c r="AB21" s="153">
        <v>18.3681499113132</v>
      </c>
      <c r="AC21" s="154">
        <v>16.926803527304799</v>
      </c>
      <c r="AD21" s="144"/>
      <c r="AE21" s="155">
        <v>7.2579280709890996</v>
      </c>
      <c r="AF21" s="35"/>
      <c r="AG21" s="171">
        <v>78.758483671700901</v>
      </c>
      <c r="AH21" s="166">
        <v>78.513818177545303</v>
      </c>
      <c r="AI21" s="166">
        <v>80.022895217627806</v>
      </c>
      <c r="AJ21" s="166">
        <v>80.717171322420796</v>
      </c>
      <c r="AK21" s="166">
        <v>81.030835850298999</v>
      </c>
      <c r="AL21" s="172">
        <v>79.854794492484601</v>
      </c>
      <c r="AM21" s="166"/>
      <c r="AN21" s="173">
        <v>99.1007466763145</v>
      </c>
      <c r="AO21" s="174">
        <v>104.432473572003</v>
      </c>
      <c r="AP21" s="175">
        <v>101.868286987286</v>
      </c>
      <c r="AQ21" s="166"/>
      <c r="AR21" s="176">
        <v>87.072947946841495</v>
      </c>
      <c r="AS21" s="149"/>
      <c r="AT21" s="150">
        <v>2.4960953188923098</v>
      </c>
      <c r="AU21" s="144">
        <v>6.01101328622621</v>
      </c>
      <c r="AV21" s="144">
        <v>5.4541231944324799</v>
      </c>
      <c r="AW21" s="144">
        <v>5.7397182614202</v>
      </c>
      <c r="AX21" s="144">
        <v>6.0989762201686997</v>
      </c>
      <c r="AY21" s="151">
        <v>5.1933377480876004</v>
      </c>
      <c r="AZ21" s="144"/>
      <c r="BA21" s="152">
        <v>8.5662089142568796</v>
      </c>
      <c r="BB21" s="153">
        <v>6.21629790069073</v>
      </c>
      <c r="BC21" s="154">
        <v>7.2902113800340897</v>
      </c>
      <c r="BD21" s="144"/>
      <c r="BE21" s="155">
        <v>5.9430833597521602</v>
      </c>
    </row>
    <row r="22" spans="1:57" x14ac:dyDescent="0.25">
      <c r="A22" s="43" t="s">
        <v>33</v>
      </c>
      <c r="B22" s="44" t="str">
        <f t="shared" si="0"/>
        <v>Chesapeake/Suffolk, VA</v>
      </c>
      <c r="C22" s="12"/>
      <c r="D22" s="29" t="s">
        <v>16</v>
      </c>
      <c r="E22" s="32" t="s">
        <v>17</v>
      </c>
      <c r="F22" s="12"/>
      <c r="G22" s="177">
        <v>88.037793950376297</v>
      </c>
      <c r="H22" s="178">
        <v>91.288613583948305</v>
      </c>
      <c r="I22" s="178">
        <v>94.190069389931693</v>
      </c>
      <c r="J22" s="178">
        <v>95.477780106951798</v>
      </c>
      <c r="K22" s="178">
        <v>92.547251336546793</v>
      </c>
      <c r="L22" s="179">
        <v>92.536673583524006</v>
      </c>
      <c r="M22" s="166"/>
      <c r="N22" s="180">
        <v>101.65222674568901</v>
      </c>
      <c r="O22" s="181">
        <v>104.817235348338</v>
      </c>
      <c r="P22" s="182">
        <v>103.23898280494301</v>
      </c>
      <c r="Q22" s="166"/>
      <c r="R22" s="183">
        <v>95.7331103450489</v>
      </c>
      <c r="S22" s="149"/>
      <c r="T22" s="156">
        <v>7.4438633037778796</v>
      </c>
      <c r="U22" s="157">
        <v>10.916555481220801</v>
      </c>
      <c r="V22" s="157">
        <v>6.8387309189747496</v>
      </c>
      <c r="W22" s="157">
        <v>11.879558624453299</v>
      </c>
      <c r="X22" s="157">
        <v>12.976167848989</v>
      </c>
      <c r="Y22" s="158">
        <v>10.1120680819598</v>
      </c>
      <c r="Z22" s="144"/>
      <c r="AA22" s="159">
        <v>11.867593913789101</v>
      </c>
      <c r="AB22" s="160">
        <v>10.8166480539626</v>
      </c>
      <c r="AC22" s="161">
        <v>11.282259675120599</v>
      </c>
      <c r="AD22" s="144"/>
      <c r="AE22" s="162">
        <v>10.3727840861921</v>
      </c>
      <c r="AF22" s="36"/>
      <c r="AG22" s="177">
        <v>92.331241441563705</v>
      </c>
      <c r="AH22" s="178">
        <v>92.333922428649998</v>
      </c>
      <c r="AI22" s="178">
        <v>94.440379176620894</v>
      </c>
      <c r="AJ22" s="178">
        <v>94.8417247045831</v>
      </c>
      <c r="AK22" s="178">
        <v>92.275357640703902</v>
      </c>
      <c r="AL22" s="179">
        <v>93.308569179015095</v>
      </c>
      <c r="AM22" s="166"/>
      <c r="AN22" s="180">
        <v>105.79934053666</v>
      </c>
      <c r="AO22" s="181">
        <v>111.597802984216</v>
      </c>
      <c r="AP22" s="182">
        <v>108.77812431133501</v>
      </c>
      <c r="AQ22" s="166"/>
      <c r="AR22" s="183">
        <v>98.044196581709301</v>
      </c>
      <c r="AS22" s="149"/>
      <c r="AT22" s="156">
        <v>5.0371668894367403</v>
      </c>
      <c r="AU22" s="157">
        <v>9.3902582797906593</v>
      </c>
      <c r="AV22" s="157">
        <v>6.3775929637802298</v>
      </c>
      <c r="AW22" s="157">
        <v>9.8293039765597907</v>
      </c>
      <c r="AX22" s="157">
        <v>9.6339173969633602</v>
      </c>
      <c r="AY22" s="158">
        <v>8.0861507431624702</v>
      </c>
      <c r="AZ22" s="144"/>
      <c r="BA22" s="159">
        <v>7.7623685375820504</v>
      </c>
      <c r="BB22" s="160">
        <v>6.7802189412538096</v>
      </c>
      <c r="BC22" s="161">
        <v>7.2130082568149696</v>
      </c>
      <c r="BD22" s="144"/>
      <c r="BE22" s="162">
        <v>7.6979636334814403</v>
      </c>
    </row>
    <row r="23" spans="1:57" x14ac:dyDescent="0.25">
      <c r="A23" s="22" t="s">
        <v>43</v>
      </c>
      <c r="B23" s="44" t="str">
        <f t="shared" si="0"/>
        <v>Richmond CBD/Airport, VA</v>
      </c>
      <c r="C23" s="10"/>
      <c r="D23" s="27" t="s">
        <v>16</v>
      </c>
      <c r="E23" s="30" t="s">
        <v>17</v>
      </c>
      <c r="F23" s="3"/>
      <c r="G23" s="163">
        <v>128.39404512489901</v>
      </c>
      <c r="H23" s="164">
        <v>144.28905973135099</v>
      </c>
      <c r="I23" s="164">
        <v>148.22641709908501</v>
      </c>
      <c r="J23" s="164">
        <v>145.90415600702201</v>
      </c>
      <c r="K23" s="164">
        <v>147.51582299421</v>
      </c>
      <c r="L23" s="165">
        <v>143.98444110644999</v>
      </c>
      <c r="M23" s="166"/>
      <c r="N23" s="167">
        <v>166.09101233299</v>
      </c>
      <c r="O23" s="168">
        <v>165.86437545126299</v>
      </c>
      <c r="P23" s="169">
        <v>165.97399030694601</v>
      </c>
      <c r="Q23" s="166"/>
      <c r="R23" s="170">
        <v>150.87259955623</v>
      </c>
      <c r="S23" s="149"/>
      <c r="T23" s="141">
        <v>10.79013489077</v>
      </c>
      <c r="U23" s="142">
        <v>27.239519255269801</v>
      </c>
      <c r="V23" s="142">
        <v>28.042787180689</v>
      </c>
      <c r="W23" s="142">
        <v>24.943678353198099</v>
      </c>
      <c r="X23" s="142">
        <v>22.462713008352502</v>
      </c>
      <c r="Y23" s="143">
        <v>23.420200896890801</v>
      </c>
      <c r="Z23" s="144"/>
      <c r="AA23" s="145">
        <v>20.403168592261299</v>
      </c>
      <c r="AB23" s="146">
        <v>14.8677428767447</v>
      </c>
      <c r="AC23" s="147">
        <v>17.434202670342899</v>
      </c>
      <c r="AD23" s="144"/>
      <c r="AE23" s="148">
        <v>20.487174498559199</v>
      </c>
      <c r="AF23" s="33"/>
      <c r="AG23" s="163">
        <v>125.07666769483799</v>
      </c>
      <c r="AH23" s="164">
        <v>133.070553477299</v>
      </c>
      <c r="AI23" s="164">
        <v>139.59276511677101</v>
      </c>
      <c r="AJ23" s="164">
        <v>138.84495711835299</v>
      </c>
      <c r="AK23" s="164">
        <v>135.66684484800601</v>
      </c>
      <c r="AL23" s="165">
        <v>135.130444012965</v>
      </c>
      <c r="AM23" s="166"/>
      <c r="AN23" s="167">
        <v>152.49385806634899</v>
      </c>
      <c r="AO23" s="168">
        <v>159.30005966510501</v>
      </c>
      <c r="AP23" s="169">
        <v>156.07018844390501</v>
      </c>
      <c r="AQ23" s="166"/>
      <c r="AR23" s="170">
        <v>141.88346720010401</v>
      </c>
      <c r="AS23" s="149"/>
      <c r="AT23" s="141">
        <v>8.2632544028908104</v>
      </c>
      <c r="AU23" s="142">
        <v>17.877911360088099</v>
      </c>
      <c r="AV23" s="142">
        <v>19.5454985168479</v>
      </c>
      <c r="AW23" s="142">
        <v>20.712292743368</v>
      </c>
      <c r="AX23" s="142">
        <v>15.7528626384108</v>
      </c>
      <c r="AY23" s="143">
        <v>16.922694359091601</v>
      </c>
      <c r="AZ23" s="144"/>
      <c r="BA23" s="145">
        <v>8.24750028355027</v>
      </c>
      <c r="BB23" s="146">
        <v>7.4659974949391099</v>
      </c>
      <c r="BC23" s="147">
        <v>7.7958411710573703</v>
      </c>
      <c r="BD23" s="144"/>
      <c r="BE23" s="148">
        <v>12.4062010063705</v>
      </c>
    </row>
    <row r="24" spans="1:57" x14ac:dyDescent="0.25">
      <c r="A24" s="23" t="s">
        <v>44</v>
      </c>
      <c r="B24" s="44" t="str">
        <f t="shared" si="0"/>
        <v>Richmond North/Glen Allen, VA</v>
      </c>
      <c r="C24" s="11"/>
      <c r="D24" s="28" t="s">
        <v>16</v>
      </c>
      <c r="E24" s="31" t="s">
        <v>17</v>
      </c>
      <c r="F24" s="12"/>
      <c r="G24" s="171">
        <v>93.443809086737005</v>
      </c>
      <c r="H24" s="166">
        <v>98.009768360567406</v>
      </c>
      <c r="I24" s="166">
        <v>102.24726529958301</v>
      </c>
      <c r="J24" s="166">
        <v>101.086612330535</v>
      </c>
      <c r="K24" s="166">
        <v>98.784330202669295</v>
      </c>
      <c r="L24" s="172">
        <v>99.075990011957501</v>
      </c>
      <c r="M24" s="166"/>
      <c r="N24" s="173">
        <v>118.19518730340199</v>
      </c>
      <c r="O24" s="174">
        <v>123.00008373205701</v>
      </c>
      <c r="P24" s="175">
        <v>120.68534026725401</v>
      </c>
      <c r="Q24" s="166"/>
      <c r="R24" s="176">
        <v>106.380063093685</v>
      </c>
      <c r="S24" s="149"/>
      <c r="T24" s="150">
        <v>11.0714374092207</v>
      </c>
      <c r="U24" s="144">
        <v>13.210387158587</v>
      </c>
      <c r="V24" s="144">
        <v>12.761958777240601</v>
      </c>
      <c r="W24" s="144">
        <v>13.2457138291207</v>
      </c>
      <c r="X24" s="144">
        <v>11.482717747187801</v>
      </c>
      <c r="Y24" s="151">
        <v>12.5948262212451</v>
      </c>
      <c r="Z24" s="144"/>
      <c r="AA24" s="152">
        <v>16.082305659420499</v>
      </c>
      <c r="AB24" s="153">
        <v>15.269732837196599</v>
      </c>
      <c r="AC24" s="154">
        <v>15.664651711449499</v>
      </c>
      <c r="AD24" s="144"/>
      <c r="AE24" s="155">
        <v>13.606716735449501</v>
      </c>
      <c r="AF24" s="34"/>
      <c r="AG24" s="171">
        <v>92.415527445222395</v>
      </c>
      <c r="AH24" s="166">
        <v>95.229212030075104</v>
      </c>
      <c r="AI24" s="166">
        <v>99.229487826086896</v>
      </c>
      <c r="AJ24" s="166">
        <v>99.437235408141206</v>
      </c>
      <c r="AK24" s="166">
        <v>95.703404313653806</v>
      </c>
      <c r="AL24" s="172">
        <v>96.649903836152603</v>
      </c>
      <c r="AM24" s="166"/>
      <c r="AN24" s="173">
        <v>109.63854353863699</v>
      </c>
      <c r="AO24" s="174">
        <v>114.797397199377</v>
      </c>
      <c r="AP24" s="175">
        <v>112.343739850033</v>
      </c>
      <c r="AQ24" s="166"/>
      <c r="AR24" s="176">
        <v>101.787991986516</v>
      </c>
      <c r="AS24" s="149"/>
      <c r="AT24" s="150">
        <v>7.6506635874108202</v>
      </c>
      <c r="AU24" s="144">
        <v>11.057605993677599</v>
      </c>
      <c r="AV24" s="144">
        <v>11.505047007037801</v>
      </c>
      <c r="AW24" s="144">
        <v>12.330722881942901</v>
      </c>
      <c r="AX24" s="144">
        <v>8.6438506836170603</v>
      </c>
      <c r="AY24" s="151">
        <v>10.4448884364731</v>
      </c>
      <c r="AZ24" s="144"/>
      <c r="BA24" s="152">
        <v>4.5898934514167298</v>
      </c>
      <c r="BB24" s="153">
        <v>3.8366585200489398</v>
      </c>
      <c r="BC24" s="154">
        <v>4.1813225801072198</v>
      </c>
      <c r="BD24" s="144"/>
      <c r="BE24" s="155">
        <v>7.4201421033676001</v>
      </c>
    </row>
    <row r="25" spans="1:57" x14ac:dyDescent="0.25">
      <c r="A25" s="24" t="s">
        <v>45</v>
      </c>
      <c r="B25" s="44" t="str">
        <f t="shared" si="0"/>
        <v>Richmond West/Midlothian, VA</v>
      </c>
      <c r="C25" s="12"/>
      <c r="D25" s="28" t="s">
        <v>16</v>
      </c>
      <c r="E25" s="31" t="s">
        <v>17</v>
      </c>
      <c r="F25" s="12"/>
      <c r="G25" s="171">
        <v>86.277485741324895</v>
      </c>
      <c r="H25" s="166">
        <v>89.617927054108193</v>
      </c>
      <c r="I25" s="166">
        <v>89.885668562564604</v>
      </c>
      <c r="J25" s="166">
        <v>89.510743138244095</v>
      </c>
      <c r="K25" s="166">
        <v>90.262065154061602</v>
      </c>
      <c r="L25" s="172">
        <v>89.204283505709896</v>
      </c>
      <c r="M25" s="166"/>
      <c r="N25" s="173">
        <v>106.293988520296</v>
      </c>
      <c r="O25" s="174">
        <v>108.364700381033</v>
      </c>
      <c r="P25" s="175">
        <v>107.345142918547</v>
      </c>
      <c r="Q25" s="166"/>
      <c r="R25" s="176">
        <v>95.261651202009304</v>
      </c>
      <c r="S25" s="149"/>
      <c r="T25" s="150">
        <v>6.4169476521965096</v>
      </c>
      <c r="U25" s="144">
        <v>5.5479973545550099</v>
      </c>
      <c r="V25" s="144">
        <v>4.9179515882420297</v>
      </c>
      <c r="W25" s="144">
        <v>5.8324690604915199</v>
      </c>
      <c r="X25" s="144">
        <v>6.9631841917562003</v>
      </c>
      <c r="Y25" s="151">
        <v>5.8778331455272799</v>
      </c>
      <c r="Z25" s="144"/>
      <c r="AA25" s="152">
        <v>3.98429853026368</v>
      </c>
      <c r="AB25" s="153">
        <v>1.0050442766191301</v>
      </c>
      <c r="AC25" s="154">
        <v>2.3607037773880801</v>
      </c>
      <c r="AD25" s="144"/>
      <c r="AE25" s="155">
        <v>4.3941873729496601</v>
      </c>
      <c r="AF25" s="35"/>
      <c r="AG25" s="171">
        <v>83.786869973054905</v>
      </c>
      <c r="AH25" s="166">
        <v>87.851318448576393</v>
      </c>
      <c r="AI25" s="166">
        <v>89.380278652906</v>
      </c>
      <c r="AJ25" s="166">
        <v>89.486748253420103</v>
      </c>
      <c r="AK25" s="166">
        <v>87.948970093727397</v>
      </c>
      <c r="AL25" s="172">
        <v>87.854635419913393</v>
      </c>
      <c r="AM25" s="166"/>
      <c r="AN25" s="173">
        <v>99.463383628482902</v>
      </c>
      <c r="AO25" s="174">
        <v>103.499408227492</v>
      </c>
      <c r="AP25" s="175">
        <v>101.579133737921</v>
      </c>
      <c r="AQ25" s="166"/>
      <c r="AR25" s="176">
        <v>92.366901226221302</v>
      </c>
      <c r="AS25" s="149"/>
      <c r="AT25" s="150">
        <v>-0.31032986906964299</v>
      </c>
      <c r="AU25" s="144">
        <v>3.5664762280523399</v>
      </c>
      <c r="AV25" s="144">
        <v>4.4480362293762301</v>
      </c>
      <c r="AW25" s="144">
        <v>4.23263252371782</v>
      </c>
      <c r="AX25" s="144">
        <v>2.78787260060616</v>
      </c>
      <c r="AY25" s="151">
        <v>3.09027444750408</v>
      </c>
      <c r="AZ25" s="144"/>
      <c r="BA25" s="152">
        <v>-0.99045617685793097</v>
      </c>
      <c r="BB25" s="153">
        <v>-0.88034443899319104</v>
      </c>
      <c r="BC25" s="154">
        <v>-0.90890336921654802</v>
      </c>
      <c r="BD25" s="144"/>
      <c r="BE25" s="155">
        <v>1.39639846279073</v>
      </c>
    </row>
    <row r="26" spans="1:57" x14ac:dyDescent="0.25">
      <c r="A26" s="24" t="s">
        <v>46</v>
      </c>
      <c r="B26" s="44" t="str">
        <f t="shared" si="0"/>
        <v>Petersburg/Chester, VA</v>
      </c>
      <c r="C26" s="12"/>
      <c r="D26" s="28" t="s">
        <v>16</v>
      </c>
      <c r="E26" s="31" t="s">
        <v>17</v>
      </c>
      <c r="F26" s="12"/>
      <c r="G26" s="171">
        <v>82.628113130765001</v>
      </c>
      <c r="H26" s="166">
        <v>86.133849367088601</v>
      </c>
      <c r="I26" s="166">
        <v>88.463103092783498</v>
      </c>
      <c r="J26" s="166">
        <v>87.841825423728807</v>
      </c>
      <c r="K26" s="166">
        <v>83.5334936712255</v>
      </c>
      <c r="L26" s="172">
        <v>85.813736636238403</v>
      </c>
      <c r="M26" s="166"/>
      <c r="N26" s="173">
        <v>85.5727991694352</v>
      </c>
      <c r="O26" s="174">
        <v>87.677486398678397</v>
      </c>
      <c r="P26" s="175">
        <v>86.628048205411304</v>
      </c>
      <c r="Q26" s="166"/>
      <c r="R26" s="176">
        <v>86.033409410494102</v>
      </c>
      <c r="S26" s="149"/>
      <c r="T26" s="150">
        <v>-2.19579761797895</v>
      </c>
      <c r="U26" s="144">
        <v>4.0421643024659601E-2</v>
      </c>
      <c r="V26" s="144">
        <v>1.79429484235894</v>
      </c>
      <c r="W26" s="144">
        <v>1.5520751510794299</v>
      </c>
      <c r="X26" s="144">
        <v>-3.9788468479440802</v>
      </c>
      <c r="Y26" s="151">
        <v>-0.471096011943681</v>
      </c>
      <c r="Z26" s="144"/>
      <c r="AA26" s="152">
        <v>-3.49624752477005</v>
      </c>
      <c r="AB26" s="153">
        <v>-3.5055595233940702</v>
      </c>
      <c r="AC26" s="154">
        <v>-3.5103528819448999</v>
      </c>
      <c r="AD26" s="144"/>
      <c r="AE26" s="155">
        <v>-1.3596016701003999</v>
      </c>
      <c r="AF26" s="35"/>
      <c r="AG26" s="171">
        <v>82.340823402550001</v>
      </c>
      <c r="AH26" s="166">
        <v>84.704596272134197</v>
      </c>
      <c r="AI26" s="166">
        <v>88.168348196056002</v>
      </c>
      <c r="AJ26" s="166">
        <v>87.348698510947003</v>
      </c>
      <c r="AK26" s="166">
        <v>84.741961831857793</v>
      </c>
      <c r="AL26" s="172">
        <v>85.562160513330596</v>
      </c>
      <c r="AM26" s="166"/>
      <c r="AN26" s="173">
        <v>87.8637520686963</v>
      </c>
      <c r="AO26" s="174">
        <v>89.587624861356105</v>
      </c>
      <c r="AP26" s="175">
        <v>88.739373498719502</v>
      </c>
      <c r="AQ26" s="166"/>
      <c r="AR26" s="176">
        <v>86.493006744818501</v>
      </c>
      <c r="AS26" s="149"/>
      <c r="AT26" s="150">
        <v>-0.34815754373226498</v>
      </c>
      <c r="AU26" s="144">
        <v>-3.0017169677085901E-2</v>
      </c>
      <c r="AV26" s="144">
        <v>4.0216154500686399</v>
      </c>
      <c r="AW26" s="144">
        <v>2.14401831761753</v>
      </c>
      <c r="AX26" s="144">
        <v>-1.1831448558698401</v>
      </c>
      <c r="AY26" s="151">
        <v>0.99732321600243801</v>
      </c>
      <c r="AZ26" s="144"/>
      <c r="BA26" s="152">
        <v>-0.36535705681848302</v>
      </c>
      <c r="BB26" s="153">
        <v>-0.40861963385306899</v>
      </c>
      <c r="BC26" s="154">
        <v>-0.38133977271637598</v>
      </c>
      <c r="BD26" s="144"/>
      <c r="BE26" s="155">
        <v>0.58042460365014603</v>
      </c>
    </row>
    <row r="27" spans="1:57" x14ac:dyDescent="0.25">
      <c r="A27" s="99" t="s">
        <v>99</v>
      </c>
      <c r="B27" s="45" t="s">
        <v>71</v>
      </c>
      <c r="C27" s="12"/>
      <c r="D27" s="28" t="s">
        <v>16</v>
      </c>
      <c r="E27" s="31" t="s">
        <v>17</v>
      </c>
      <c r="F27" s="12"/>
      <c r="G27" s="171">
        <v>99.148287885561004</v>
      </c>
      <c r="H27" s="166">
        <v>103.070823173444</v>
      </c>
      <c r="I27" s="166">
        <v>103.299859531772</v>
      </c>
      <c r="J27" s="166">
        <v>103.140270182291</v>
      </c>
      <c r="K27" s="166">
        <v>108.977880260232</v>
      </c>
      <c r="L27" s="172">
        <v>103.78178167420801</v>
      </c>
      <c r="M27" s="166"/>
      <c r="N27" s="173">
        <v>128.31457867948501</v>
      </c>
      <c r="O27" s="174">
        <v>131.89695631366601</v>
      </c>
      <c r="P27" s="175">
        <v>130.135710909533</v>
      </c>
      <c r="Q27" s="166"/>
      <c r="R27" s="176">
        <v>112.666263107945</v>
      </c>
      <c r="S27" s="149"/>
      <c r="T27" s="150">
        <v>0.52671616103672803</v>
      </c>
      <c r="U27" s="144">
        <v>6.2671947558458303</v>
      </c>
      <c r="V27" s="144">
        <v>8.4874978237315695</v>
      </c>
      <c r="W27" s="144">
        <v>5.0998258554234104</v>
      </c>
      <c r="X27" s="144">
        <v>5.3828126345336198</v>
      </c>
      <c r="Y27" s="151">
        <v>5.3211151632979403</v>
      </c>
      <c r="Z27" s="144"/>
      <c r="AA27" s="152">
        <v>1.8402686414181699</v>
      </c>
      <c r="AB27" s="153">
        <v>3.3062233230489602</v>
      </c>
      <c r="AC27" s="154">
        <v>2.58979575790877</v>
      </c>
      <c r="AD27" s="144"/>
      <c r="AE27" s="155">
        <v>3.9840898926613599</v>
      </c>
      <c r="AF27" s="35"/>
      <c r="AG27" s="171">
        <v>111.24963990088</v>
      </c>
      <c r="AH27" s="166">
        <v>103.396534638703</v>
      </c>
      <c r="AI27" s="166">
        <v>102.95151197670801</v>
      </c>
      <c r="AJ27" s="166">
        <v>103.50818592996799</v>
      </c>
      <c r="AK27" s="166">
        <v>111.226046249059</v>
      </c>
      <c r="AL27" s="172">
        <v>106.40633212322</v>
      </c>
      <c r="AM27" s="166"/>
      <c r="AN27" s="173">
        <v>135.04927692363199</v>
      </c>
      <c r="AO27" s="174">
        <v>138.953170649214</v>
      </c>
      <c r="AP27" s="175">
        <v>137.064562501636</v>
      </c>
      <c r="AQ27" s="166"/>
      <c r="AR27" s="176">
        <v>116.952930573657</v>
      </c>
      <c r="AS27" s="149"/>
      <c r="AT27" s="150">
        <v>3.2056117240647901</v>
      </c>
      <c r="AU27" s="144">
        <v>6.3601855141898502</v>
      </c>
      <c r="AV27" s="144">
        <v>5.8575712567539604</v>
      </c>
      <c r="AW27" s="144">
        <v>6.3846728858139503</v>
      </c>
      <c r="AX27" s="144">
        <v>8.4492354431334906</v>
      </c>
      <c r="AY27" s="151">
        <v>6.0230967401184197</v>
      </c>
      <c r="AZ27" s="144"/>
      <c r="BA27" s="152">
        <v>6.68380874912107</v>
      </c>
      <c r="BB27" s="153">
        <v>7.6115572511916501</v>
      </c>
      <c r="BC27" s="154">
        <v>7.1754620955920103</v>
      </c>
      <c r="BD27" s="144"/>
      <c r="BE27" s="155">
        <v>6.2509956552992803</v>
      </c>
    </row>
    <row r="28" spans="1:57" x14ac:dyDescent="0.25">
      <c r="A28" s="24" t="s">
        <v>48</v>
      </c>
      <c r="B28" s="44" t="str">
        <f t="shared" si="0"/>
        <v>Roanoke, VA</v>
      </c>
      <c r="C28" s="12"/>
      <c r="D28" s="28" t="s">
        <v>16</v>
      </c>
      <c r="E28" s="31" t="s">
        <v>17</v>
      </c>
      <c r="F28" s="12"/>
      <c r="G28" s="171">
        <v>91.167078731741995</v>
      </c>
      <c r="H28" s="166">
        <v>94.297019790454002</v>
      </c>
      <c r="I28" s="166">
        <v>98.433218872138397</v>
      </c>
      <c r="J28" s="166">
        <v>107.93313510823501</v>
      </c>
      <c r="K28" s="166">
        <v>135.74809783795499</v>
      </c>
      <c r="L28" s="172">
        <v>107.901652825272</v>
      </c>
      <c r="M28" s="166"/>
      <c r="N28" s="173">
        <v>120.999210316405</v>
      </c>
      <c r="O28" s="174">
        <v>122.364277737314</v>
      </c>
      <c r="P28" s="175">
        <v>121.712752538071</v>
      </c>
      <c r="Q28" s="166"/>
      <c r="R28" s="176">
        <v>112.039259400068</v>
      </c>
      <c r="S28" s="149"/>
      <c r="T28" s="150">
        <v>9.7637069655150501</v>
      </c>
      <c r="U28" s="144">
        <v>15.1979520585654</v>
      </c>
      <c r="V28" s="144">
        <v>14.928895177037299</v>
      </c>
      <c r="W28" s="144">
        <v>26.299146319068502</v>
      </c>
      <c r="X28" s="144">
        <v>58.204606018821202</v>
      </c>
      <c r="Y28" s="151">
        <v>27.805028352625602</v>
      </c>
      <c r="Z28" s="144"/>
      <c r="AA28" s="152">
        <v>7.04195029286603</v>
      </c>
      <c r="AB28" s="153">
        <v>8.4606472359518605</v>
      </c>
      <c r="AC28" s="154">
        <v>7.7785353708463596</v>
      </c>
      <c r="AD28" s="144"/>
      <c r="AE28" s="155">
        <v>18.490792085446301</v>
      </c>
      <c r="AF28" s="35"/>
      <c r="AG28" s="171">
        <v>93.682850618458602</v>
      </c>
      <c r="AH28" s="166">
        <v>95.246659214033798</v>
      </c>
      <c r="AI28" s="166">
        <v>97.686009730538899</v>
      </c>
      <c r="AJ28" s="166">
        <v>101.632898125625</v>
      </c>
      <c r="AK28" s="166">
        <v>110.232972334213</v>
      </c>
      <c r="AL28" s="172">
        <v>100.273263705118</v>
      </c>
      <c r="AM28" s="166"/>
      <c r="AN28" s="173">
        <v>126.03260269715901</v>
      </c>
      <c r="AO28" s="174">
        <v>131.98077362378501</v>
      </c>
      <c r="AP28" s="175">
        <v>129.08707370903301</v>
      </c>
      <c r="AQ28" s="166"/>
      <c r="AR28" s="176">
        <v>110.10465849658</v>
      </c>
      <c r="AS28" s="149"/>
      <c r="AT28" s="150">
        <v>13.731012526287801</v>
      </c>
      <c r="AU28" s="144">
        <v>14.6988357386765</v>
      </c>
      <c r="AV28" s="144">
        <v>13.5322747603611</v>
      </c>
      <c r="AW28" s="144">
        <v>19.598281709818099</v>
      </c>
      <c r="AX28" s="144">
        <v>23.897644929018899</v>
      </c>
      <c r="AY28" s="151">
        <v>17.619268161488002</v>
      </c>
      <c r="AZ28" s="144"/>
      <c r="BA28" s="152">
        <v>8.86277296348654</v>
      </c>
      <c r="BB28" s="153">
        <v>15.8258223348304</v>
      </c>
      <c r="BC28" s="154">
        <v>12.387760552727901</v>
      </c>
      <c r="BD28" s="144"/>
      <c r="BE28" s="155">
        <v>14.526613092770001</v>
      </c>
    </row>
    <row r="29" spans="1:57" x14ac:dyDescent="0.25">
      <c r="A29" s="24" t="s">
        <v>49</v>
      </c>
      <c r="B29" s="44" t="str">
        <f t="shared" si="0"/>
        <v>Charlottesville, VA</v>
      </c>
      <c r="C29" s="12"/>
      <c r="D29" s="28" t="s">
        <v>16</v>
      </c>
      <c r="E29" s="31" t="s">
        <v>17</v>
      </c>
      <c r="F29" s="12"/>
      <c r="G29" s="171">
        <v>139.878810572687</v>
      </c>
      <c r="H29" s="166">
        <v>124.980822271386</v>
      </c>
      <c r="I29" s="166">
        <v>126.51140569395</v>
      </c>
      <c r="J29" s="166">
        <v>132.04938430311199</v>
      </c>
      <c r="K29" s="166">
        <v>144.957428944789</v>
      </c>
      <c r="L29" s="172">
        <v>133.57901045501299</v>
      </c>
      <c r="M29" s="166"/>
      <c r="N29" s="173">
        <v>214.15722939729301</v>
      </c>
      <c r="O29" s="174">
        <v>215.759351015801</v>
      </c>
      <c r="P29" s="175">
        <v>214.992708946439</v>
      </c>
      <c r="Q29" s="166"/>
      <c r="R29" s="176">
        <v>160.73022720581</v>
      </c>
      <c r="S29" s="149"/>
      <c r="T29" s="150">
        <v>6.8826682721425598</v>
      </c>
      <c r="U29" s="144">
        <v>5.4373077055575401</v>
      </c>
      <c r="V29" s="144">
        <v>8.7860584145594203</v>
      </c>
      <c r="W29" s="144">
        <v>7.1768722850460502</v>
      </c>
      <c r="X29" s="144">
        <v>3.0337932072380198</v>
      </c>
      <c r="Y29" s="151">
        <v>5.55159084420354</v>
      </c>
      <c r="Z29" s="144"/>
      <c r="AA29" s="152">
        <v>-8.5361744719114707</v>
      </c>
      <c r="AB29" s="153">
        <v>-3.90778887798154</v>
      </c>
      <c r="AC29" s="154">
        <v>-6.2791347781274904</v>
      </c>
      <c r="AD29" s="144"/>
      <c r="AE29" s="155">
        <v>-2.4718603889199602</v>
      </c>
      <c r="AF29" s="35"/>
      <c r="AG29" s="171">
        <v>144.209949692565</v>
      </c>
      <c r="AH29" s="166">
        <v>127.07020803834</v>
      </c>
      <c r="AI29" s="166">
        <v>127.38965621054599</v>
      </c>
      <c r="AJ29" s="166">
        <v>128.35413175328901</v>
      </c>
      <c r="AK29" s="166">
        <v>144.235041648399</v>
      </c>
      <c r="AL29" s="172">
        <v>134.31383420714201</v>
      </c>
      <c r="AM29" s="166"/>
      <c r="AN29" s="173">
        <v>227.20670269849899</v>
      </c>
      <c r="AO29" s="174">
        <v>239.33037055441099</v>
      </c>
      <c r="AP29" s="175">
        <v>233.544790321383</v>
      </c>
      <c r="AQ29" s="166"/>
      <c r="AR29" s="176">
        <v>168.819484456259</v>
      </c>
      <c r="AS29" s="149"/>
      <c r="AT29" s="150">
        <v>6.9837366635853</v>
      </c>
      <c r="AU29" s="144">
        <v>11.7579424417249</v>
      </c>
      <c r="AV29" s="144">
        <v>13.081757960350201</v>
      </c>
      <c r="AW29" s="144">
        <v>11.0749907204392</v>
      </c>
      <c r="AX29" s="144">
        <v>7.9580294729097201</v>
      </c>
      <c r="AY29" s="151">
        <v>9.5557792396530203</v>
      </c>
      <c r="AZ29" s="144"/>
      <c r="BA29" s="152">
        <v>6.4764933141978496</v>
      </c>
      <c r="BB29" s="153">
        <v>10.3415577461138</v>
      </c>
      <c r="BC29" s="154">
        <v>8.5426705768925597</v>
      </c>
      <c r="BD29" s="144"/>
      <c r="BE29" s="155">
        <v>6.7734050448884897</v>
      </c>
    </row>
    <row r="30" spans="1:57" x14ac:dyDescent="0.25">
      <c r="A30" s="24" t="s">
        <v>50</v>
      </c>
      <c r="B30" s="46" t="s">
        <v>73</v>
      </c>
      <c r="C30" s="12"/>
      <c r="D30" s="28" t="s">
        <v>16</v>
      </c>
      <c r="E30" s="31" t="s">
        <v>17</v>
      </c>
      <c r="F30" s="12"/>
      <c r="G30" s="171">
        <v>105.694838492597</v>
      </c>
      <c r="H30" s="166">
        <v>97.822614866490198</v>
      </c>
      <c r="I30" s="166">
        <v>101.923667251205</v>
      </c>
      <c r="J30" s="166">
        <v>102.28940892894499</v>
      </c>
      <c r="K30" s="166">
        <v>99.661261829652901</v>
      </c>
      <c r="L30" s="172">
        <v>101.223618324928</v>
      </c>
      <c r="M30" s="166"/>
      <c r="N30" s="173">
        <v>112.559899726526</v>
      </c>
      <c r="O30" s="174">
        <v>116.067157604955</v>
      </c>
      <c r="P30" s="175">
        <v>114.364288749225</v>
      </c>
      <c r="Q30" s="166"/>
      <c r="R30" s="176">
        <v>105.7893485883</v>
      </c>
      <c r="S30" s="149"/>
      <c r="T30" s="150">
        <v>14.5533138803565</v>
      </c>
      <c r="U30" s="144">
        <v>7.9001745539798502</v>
      </c>
      <c r="V30" s="144">
        <v>12.628701161700301</v>
      </c>
      <c r="W30" s="144">
        <v>12.2698274479087</v>
      </c>
      <c r="X30" s="144">
        <v>10.775076491923199</v>
      </c>
      <c r="Y30" s="151">
        <v>11.4431996803874</v>
      </c>
      <c r="Z30" s="144"/>
      <c r="AA30" s="152">
        <v>11.8894086407382</v>
      </c>
      <c r="AB30" s="153">
        <v>9.8362751677409008</v>
      </c>
      <c r="AC30" s="154">
        <v>10.847592070513899</v>
      </c>
      <c r="AD30" s="144"/>
      <c r="AE30" s="155">
        <v>10.955166891695001</v>
      </c>
      <c r="AF30" s="35"/>
      <c r="AG30" s="171">
        <v>97.2954195780476</v>
      </c>
      <c r="AH30" s="166">
        <v>94.820362410185297</v>
      </c>
      <c r="AI30" s="166">
        <v>100.135692598595</v>
      </c>
      <c r="AJ30" s="166">
        <v>104.232604718096</v>
      </c>
      <c r="AK30" s="166">
        <v>120.08612729985001</v>
      </c>
      <c r="AL30" s="172">
        <v>104.135459947679</v>
      </c>
      <c r="AM30" s="166"/>
      <c r="AN30" s="173">
        <v>149.90479446032001</v>
      </c>
      <c r="AO30" s="174">
        <v>154.787039227365</v>
      </c>
      <c r="AP30" s="175">
        <v>152.38597850764299</v>
      </c>
      <c r="AQ30" s="166"/>
      <c r="AR30" s="176">
        <v>120.673580591849</v>
      </c>
      <c r="AS30" s="149"/>
      <c r="AT30" s="150">
        <v>9.4427753994472603</v>
      </c>
      <c r="AU30" s="144">
        <v>7.2437057432548997</v>
      </c>
      <c r="AV30" s="144">
        <v>10.1839924662243</v>
      </c>
      <c r="AW30" s="144">
        <v>12.6012481217727</v>
      </c>
      <c r="AX30" s="144">
        <v>12.9292897404037</v>
      </c>
      <c r="AY30" s="151">
        <v>10.7531452324711</v>
      </c>
      <c r="AZ30" s="144"/>
      <c r="BA30" s="152">
        <v>10.8711826345966</v>
      </c>
      <c r="BB30" s="153">
        <v>8.9973984393435007</v>
      </c>
      <c r="BC30" s="154">
        <v>9.8547430602048998</v>
      </c>
      <c r="BD30" s="144"/>
      <c r="BE30" s="155">
        <v>9.2886245477774896</v>
      </c>
    </row>
    <row r="31" spans="1:57" x14ac:dyDescent="0.25">
      <c r="A31" s="24" t="s">
        <v>51</v>
      </c>
      <c r="B31" s="44" t="str">
        <f t="shared" si="0"/>
        <v>Staunton &amp; Harrisonburg, VA</v>
      </c>
      <c r="C31" s="12"/>
      <c r="D31" s="28" t="s">
        <v>16</v>
      </c>
      <c r="E31" s="31" t="s">
        <v>17</v>
      </c>
      <c r="F31" s="12"/>
      <c r="G31" s="171">
        <v>89.744069681245307</v>
      </c>
      <c r="H31" s="166">
        <v>91.494929230769202</v>
      </c>
      <c r="I31" s="166">
        <v>91.968845923261298</v>
      </c>
      <c r="J31" s="166">
        <v>96.240802259887005</v>
      </c>
      <c r="K31" s="166">
        <v>97.793005555555496</v>
      </c>
      <c r="L31" s="172">
        <v>93.706974549439806</v>
      </c>
      <c r="M31" s="166"/>
      <c r="N31" s="173">
        <v>130.26417083035901</v>
      </c>
      <c r="O31" s="174">
        <v>135.36029292474001</v>
      </c>
      <c r="P31" s="175">
        <v>132.881528758245</v>
      </c>
      <c r="Q31" s="166"/>
      <c r="R31" s="176">
        <v>107.212153999601</v>
      </c>
      <c r="S31" s="149"/>
      <c r="T31" s="150">
        <v>0.99945197138145903</v>
      </c>
      <c r="U31" s="144">
        <v>2.0442240761119099</v>
      </c>
      <c r="V31" s="144">
        <v>1.5285020850920299</v>
      </c>
      <c r="W31" s="144">
        <v>5.0002830178374298</v>
      </c>
      <c r="X31" s="144">
        <v>3.5471378835278702</v>
      </c>
      <c r="Y31" s="151">
        <v>2.7573481999019398</v>
      </c>
      <c r="Z31" s="144"/>
      <c r="AA31" s="152">
        <v>9.0927704529753797</v>
      </c>
      <c r="AB31" s="153">
        <v>12.4051381703199</v>
      </c>
      <c r="AC31" s="154">
        <v>10.8190107711479</v>
      </c>
      <c r="AD31" s="144"/>
      <c r="AE31" s="155">
        <v>5.29207689605167</v>
      </c>
      <c r="AF31" s="35"/>
      <c r="AG31" s="171">
        <v>89.534144213251494</v>
      </c>
      <c r="AH31" s="166">
        <v>89.311898046772299</v>
      </c>
      <c r="AI31" s="166">
        <v>90.295599400205106</v>
      </c>
      <c r="AJ31" s="166">
        <v>92.7005628821925</v>
      </c>
      <c r="AK31" s="166">
        <v>95.001157940790407</v>
      </c>
      <c r="AL31" s="172">
        <v>91.557693514982802</v>
      </c>
      <c r="AM31" s="166"/>
      <c r="AN31" s="173">
        <v>125.224021860638</v>
      </c>
      <c r="AO31" s="174">
        <v>134.97426084441801</v>
      </c>
      <c r="AP31" s="175">
        <v>130.27258534978401</v>
      </c>
      <c r="AQ31" s="166"/>
      <c r="AR31" s="176">
        <v>105.137756418336</v>
      </c>
      <c r="AS31" s="149"/>
      <c r="AT31" s="150">
        <v>-0.219889406356991</v>
      </c>
      <c r="AU31" s="144">
        <v>0.51851359629818905</v>
      </c>
      <c r="AV31" s="144">
        <v>0.76931524049291899</v>
      </c>
      <c r="AW31" s="144">
        <v>2.2718091475098801</v>
      </c>
      <c r="AX31" s="144">
        <v>1.3134177151188799</v>
      </c>
      <c r="AY31" s="151">
        <v>1.0229943756106401</v>
      </c>
      <c r="AZ31" s="144"/>
      <c r="BA31" s="152">
        <v>3.0877190230904001</v>
      </c>
      <c r="BB31" s="153">
        <v>4.4499886125749599</v>
      </c>
      <c r="BC31" s="154">
        <v>3.82198996586619</v>
      </c>
      <c r="BD31" s="144"/>
      <c r="BE31" s="155">
        <v>1.2714756267843199</v>
      </c>
    </row>
    <row r="32" spans="1:57" x14ac:dyDescent="0.25">
      <c r="A32" s="24" t="s">
        <v>52</v>
      </c>
      <c r="B32" s="44" t="str">
        <f t="shared" si="0"/>
        <v>Blacksburg &amp; Wytheville, VA</v>
      </c>
      <c r="C32" s="12"/>
      <c r="D32" s="28" t="s">
        <v>16</v>
      </c>
      <c r="E32" s="31" t="s">
        <v>17</v>
      </c>
      <c r="F32" s="12"/>
      <c r="G32" s="171">
        <v>95.277599418040694</v>
      </c>
      <c r="H32" s="166">
        <v>94.012689861578707</v>
      </c>
      <c r="I32" s="166">
        <v>103.095267515923</v>
      </c>
      <c r="J32" s="166">
        <v>140.25114810562499</v>
      </c>
      <c r="K32" s="166">
        <v>218.37355256840999</v>
      </c>
      <c r="L32" s="172">
        <v>139.76532624798699</v>
      </c>
      <c r="M32" s="166"/>
      <c r="N32" s="173">
        <v>159.04538861521601</v>
      </c>
      <c r="O32" s="174">
        <v>134.50729559748399</v>
      </c>
      <c r="P32" s="175">
        <v>146.51026639892899</v>
      </c>
      <c r="Q32" s="166"/>
      <c r="R32" s="176">
        <v>141.95644183518101</v>
      </c>
      <c r="S32" s="149"/>
      <c r="T32" s="150">
        <v>8.89543715999128</v>
      </c>
      <c r="U32" s="144">
        <v>10.2449000321804</v>
      </c>
      <c r="V32" s="144">
        <v>21.848518633927199</v>
      </c>
      <c r="W32" s="144">
        <v>64.390136794428003</v>
      </c>
      <c r="X32" s="144">
        <v>142.89728406471599</v>
      </c>
      <c r="Y32" s="151">
        <v>61.459671655262298</v>
      </c>
      <c r="Z32" s="144"/>
      <c r="AA32" s="152">
        <v>1.5753908234915399</v>
      </c>
      <c r="AB32" s="153">
        <v>-16.218457889107199</v>
      </c>
      <c r="AC32" s="154">
        <v>-7.5729734051953699</v>
      </c>
      <c r="AD32" s="144"/>
      <c r="AE32" s="155">
        <v>23.757876887679199</v>
      </c>
      <c r="AF32" s="35"/>
      <c r="AG32" s="171">
        <v>92.836134686346796</v>
      </c>
      <c r="AH32" s="166">
        <v>94.589087954299202</v>
      </c>
      <c r="AI32" s="166">
        <v>97.747589765100599</v>
      </c>
      <c r="AJ32" s="166">
        <v>108.558042103639</v>
      </c>
      <c r="AK32" s="166">
        <v>135.425116077865</v>
      </c>
      <c r="AL32" s="172">
        <v>107.96096573641501</v>
      </c>
      <c r="AM32" s="166"/>
      <c r="AN32" s="173">
        <v>180.269939195815</v>
      </c>
      <c r="AO32" s="174">
        <v>174.925429355966</v>
      </c>
      <c r="AP32" s="175">
        <v>177.535483252977</v>
      </c>
      <c r="AQ32" s="166"/>
      <c r="AR32" s="176">
        <v>132.47114901801899</v>
      </c>
      <c r="AS32" s="149"/>
      <c r="AT32" s="150">
        <v>6.1506156680862301</v>
      </c>
      <c r="AU32" s="144">
        <v>11.063433848473</v>
      </c>
      <c r="AV32" s="144">
        <v>13.7552545505098</v>
      </c>
      <c r="AW32" s="144">
        <v>25.541076167395499</v>
      </c>
      <c r="AX32" s="144">
        <v>31.623128575792901</v>
      </c>
      <c r="AY32" s="151">
        <v>19.576270037519802</v>
      </c>
      <c r="AZ32" s="144"/>
      <c r="BA32" s="152">
        <v>12.6456436572581</v>
      </c>
      <c r="BB32" s="153">
        <v>15.773275200497901</v>
      </c>
      <c r="BC32" s="154">
        <v>14.005633322486201</v>
      </c>
      <c r="BD32" s="144"/>
      <c r="BE32" s="155">
        <v>14.141279205088599</v>
      </c>
    </row>
    <row r="33" spans="1:64" x14ac:dyDescent="0.25">
      <c r="A33" s="24" t="s">
        <v>53</v>
      </c>
      <c r="B33" s="44" t="str">
        <f t="shared" si="0"/>
        <v>Lynchburg, VA</v>
      </c>
      <c r="C33" s="12"/>
      <c r="D33" s="28" t="s">
        <v>16</v>
      </c>
      <c r="E33" s="31" t="s">
        <v>17</v>
      </c>
      <c r="F33" s="12"/>
      <c r="G33" s="171">
        <v>95.116963141025593</v>
      </c>
      <c r="H33" s="166">
        <v>108.957063305978</v>
      </c>
      <c r="I33" s="166">
        <v>105.89431432973799</v>
      </c>
      <c r="J33" s="166">
        <v>107.964365601503</v>
      </c>
      <c r="K33" s="166">
        <v>117.633698574338</v>
      </c>
      <c r="L33" s="172">
        <v>108.530351117671</v>
      </c>
      <c r="M33" s="166"/>
      <c r="N33" s="173">
        <v>145.23378923766799</v>
      </c>
      <c r="O33" s="174">
        <v>150.21452560539799</v>
      </c>
      <c r="P33" s="175">
        <v>147.64889509143401</v>
      </c>
      <c r="Q33" s="166"/>
      <c r="R33" s="176">
        <v>122.374675386606</v>
      </c>
      <c r="S33" s="149"/>
      <c r="T33" s="150">
        <v>-0.26275387835860298</v>
      </c>
      <c r="U33" s="144">
        <v>14.6560202624306</v>
      </c>
      <c r="V33" s="144">
        <v>9.5523546576101097</v>
      </c>
      <c r="W33" s="144">
        <v>11.114320929122799</v>
      </c>
      <c r="X33" s="144">
        <v>20.459478548515701</v>
      </c>
      <c r="Y33" s="151">
        <v>12.5333633376524</v>
      </c>
      <c r="Z33" s="144"/>
      <c r="AA33" s="152">
        <v>21.6461483451581</v>
      </c>
      <c r="AB33" s="153">
        <v>19.504598611584701</v>
      </c>
      <c r="AC33" s="154">
        <v>20.234936364226002</v>
      </c>
      <c r="AD33" s="144"/>
      <c r="AE33" s="155">
        <v>15.6591177149496</v>
      </c>
      <c r="AF33" s="35"/>
      <c r="AG33" s="171">
        <v>97.030052691004798</v>
      </c>
      <c r="AH33" s="166">
        <v>101.853871421867</v>
      </c>
      <c r="AI33" s="166">
        <v>104.36939752481899</v>
      </c>
      <c r="AJ33" s="166">
        <v>104.21763124034899</v>
      </c>
      <c r="AK33" s="166">
        <v>109.67661045531101</v>
      </c>
      <c r="AL33" s="172">
        <v>104.022096260033</v>
      </c>
      <c r="AM33" s="166"/>
      <c r="AN33" s="173">
        <v>133.615128874047</v>
      </c>
      <c r="AO33" s="174">
        <v>138.401744397334</v>
      </c>
      <c r="AP33" s="175">
        <v>136.048102006259</v>
      </c>
      <c r="AQ33" s="166"/>
      <c r="AR33" s="176">
        <v>115.44868992915001</v>
      </c>
      <c r="AS33" s="149"/>
      <c r="AT33" s="150">
        <v>-0.70451027219248097</v>
      </c>
      <c r="AU33" s="144">
        <v>7.0136425784776604</v>
      </c>
      <c r="AV33" s="144">
        <v>6.3841449290209296</v>
      </c>
      <c r="AW33" s="144">
        <v>4.6446480747493002</v>
      </c>
      <c r="AX33" s="144">
        <v>6.0613184776815698</v>
      </c>
      <c r="AY33" s="151">
        <v>5.0226449091476697</v>
      </c>
      <c r="AZ33" s="144"/>
      <c r="BA33" s="152">
        <v>7.0794676888723096</v>
      </c>
      <c r="BB33" s="153">
        <v>4.2488516146452104</v>
      </c>
      <c r="BC33" s="154">
        <v>5.5028755704228898</v>
      </c>
      <c r="BD33" s="144"/>
      <c r="BE33" s="155">
        <v>4.7964943559057103</v>
      </c>
    </row>
    <row r="34" spans="1:64" x14ac:dyDescent="0.25">
      <c r="A34" s="24" t="s">
        <v>78</v>
      </c>
      <c r="B34" s="44" t="str">
        <f t="shared" si="0"/>
        <v>Central Virginia</v>
      </c>
      <c r="C34" s="12"/>
      <c r="D34" s="28" t="s">
        <v>16</v>
      </c>
      <c r="E34" s="31" t="s">
        <v>17</v>
      </c>
      <c r="F34" s="12"/>
      <c r="G34" s="171">
        <v>101.86262596710201</v>
      </c>
      <c r="H34" s="166">
        <v>107.29721095750099</v>
      </c>
      <c r="I34" s="166">
        <v>110.275603103579</v>
      </c>
      <c r="J34" s="166">
        <v>110.22438969130501</v>
      </c>
      <c r="K34" s="166">
        <v>112.506106280662</v>
      </c>
      <c r="L34" s="172">
        <v>108.81454551037901</v>
      </c>
      <c r="M34" s="166"/>
      <c r="N34" s="173">
        <v>136.846486820065</v>
      </c>
      <c r="O34" s="174">
        <v>140.05025199831701</v>
      </c>
      <c r="P34" s="175">
        <v>138.48574758911599</v>
      </c>
      <c r="Q34" s="166"/>
      <c r="R34" s="176">
        <v>118.37697692649201</v>
      </c>
      <c r="S34" s="149"/>
      <c r="T34" s="150">
        <v>5.9139058986600501</v>
      </c>
      <c r="U34" s="144">
        <v>12.552851488595801</v>
      </c>
      <c r="V34" s="144">
        <v>13.6510667595561</v>
      </c>
      <c r="W34" s="144">
        <v>12.3259925299858</v>
      </c>
      <c r="X34" s="144">
        <v>9.8652040627609896</v>
      </c>
      <c r="Y34" s="151">
        <v>11.102042330408199</v>
      </c>
      <c r="Z34" s="144"/>
      <c r="AA34" s="152">
        <v>5.6847295575028696</v>
      </c>
      <c r="AB34" s="153">
        <v>7.1159657465914101</v>
      </c>
      <c r="AC34" s="154">
        <v>6.4174159577421301</v>
      </c>
      <c r="AD34" s="144"/>
      <c r="AE34" s="155">
        <v>8.8684903590587805</v>
      </c>
      <c r="AF34" s="35"/>
      <c r="AG34" s="171">
        <v>102.940382405131</v>
      </c>
      <c r="AH34" s="166">
        <v>103.458876097363</v>
      </c>
      <c r="AI34" s="166">
        <v>107.31870447630899</v>
      </c>
      <c r="AJ34" s="166">
        <v>107.10859044873401</v>
      </c>
      <c r="AK34" s="166">
        <v>108.515261442613</v>
      </c>
      <c r="AL34" s="172">
        <v>106.052018018414</v>
      </c>
      <c r="AM34" s="166"/>
      <c r="AN34" s="173">
        <v>133.62494419996401</v>
      </c>
      <c r="AO34" s="174">
        <v>139.637952430084</v>
      </c>
      <c r="AP34" s="175">
        <v>136.74778098031399</v>
      </c>
      <c r="AQ34" s="166"/>
      <c r="AR34" s="176">
        <v>116.106598639078</v>
      </c>
      <c r="AS34" s="149"/>
      <c r="AT34" s="150">
        <v>5.3854389282680701</v>
      </c>
      <c r="AU34" s="144">
        <v>9.9128706227880699</v>
      </c>
      <c r="AV34" s="144">
        <v>11.5617812982478</v>
      </c>
      <c r="AW34" s="144">
        <v>11.0559174683553</v>
      </c>
      <c r="AX34" s="144">
        <v>8.2535380044951605</v>
      </c>
      <c r="AY34" s="151">
        <v>9.3282215429582909</v>
      </c>
      <c r="AZ34" s="144"/>
      <c r="BA34" s="152">
        <v>5.5475077469592202</v>
      </c>
      <c r="BB34" s="153">
        <v>6.4845369392677803</v>
      </c>
      <c r="BC34" s="154">
        <v>6.04820348365066</v>
      </c>
      <c r="BD34" s="144"/>
      <c r="BE34" s="155">
        <v>7.4162660828734701</v>
      </c>
    </row>
    <row r="35" spans="1:64" x14ac:dyDescent="0.25">
      <c r="A35" s="24" t="s">
        <v>79</v>
      </c>
      <c r="B35" s="44" t="str">
        <f t="shared" si="0"/>
        <v>Chesapeake Bay</v>
      </c>
      <c r="C35" s="12"/>
      <c r="D35" s="28" t="s">
        <v>16</v>
      </c>
      <c r="E35" s="31" t="s">
        <v>17</v>
      </c>
      <c r="F35" s="12"/>
      <c r="G35" s="171">
        <v>114.52157706093099</v>
      </c>
      <c r="H35" s="166">
        <v>112.012496413199</v>
      </c>
      <c r="I35" s="166">
        <v>111.980567010309</v>
      </c>
      <c r="J35" s="166">
        <v>108.714974025974</v>
      </c>
      <c r="K35" s="166">
        <v>107.849653679653</v>
      </c>
      <c r="L35" s="172">
        <v>110.853752146536</v>
      </c>
      <c r="M35" s="166"/>
      <c r="N35" s="173">
        <v>133.74644977168899</v>
      </c>
      <c r="O35" s="174">
        <v>141.055853932584</v>
      </c>
      <c r="P35" s="175">
        <v>137.430124575311</v>
      </c>
      <c r="Q35" s="166"/>
      <c r="R35" s="176">
        <v>119.77654182509499</v>
      </c>
      <c r="S35" s="149"/>
      <c r="T35" s="150">
        <v>6.6845628110791298</v>
      </c>
      <c r="U35" s="144">
        <v>2.4539806782053502</v>
      </c>
      <c r="V35" s="144">
        <v>12.401895444693601</v>
      </c>
      <c r="W35" s="144">
        <v>12.7417729212659</v>
      </c>
      <c r="X35" s="144">
        <v>3.7469474242940399</v>
      </c>
      <c r="Y35" s="151">
        <v>7.5971795865554599</v>
      </c>
      <c r="Z35" s="144"/>
      <c r="AA35" s="152">
        <v>-3.4008953869230698</v>
      </c>
      <c r="AB35" s="153">
        <v>-1.3047938905372101</v>
      </c>
      <c r="AC35" s="154">
        <v>-2.3530673632011601</v>
      </c>
      <c r="AD35" s="144"/>
      <c r="AE35" s="155">
        <v>2.8439695515534198</v>
      </c>
      <c r="AF35" s="35"/>
      <c r="AG35" s="171">
        <v>118.845437828371</v>
      </c>
      <c r="AH35" s="166">
        <v>111.051825212683</v>
      </c>
      <c r="AI35" s="166">
        <v>110.214370319945</v>
      </c>
      <c r="AJ35" s="166">
        <v>105.15370295698899</v>
      </c>
      <c r="AK35" s="166">
        <v>107.78779244591099</v>
      </c>
      <c r="AL35" s="172">
        <v>110.22926134260901</v>
      </c>
      <c r="AM35" s="166"/>
      <c r="AN35" s="173">
        <v>139.077509001636</v>
      </c>
      <c r="AO35" s="174">
        <v>149.06490184414</v>
      </c>
      <c r="AP35" s="175">
        <v>144.31011220196299</v>
      </c>
      <c r="AQ35" s="166"/>
      <c r="AR35" s="176">
        <v>121.203609995985</v>
      </c>
      <c r="AS35" s="149"/>
      <c r="AT35" s="150">
        <v>-2.76852560587594</v>
      </c>
      <c r="AU35" s="144">
        <v>1.26958823954385</v>
      </c>
      <c r="AV35" s="144">
        <v>1.58066104370433</v>
      </c>
      <c r="AW35" s="144">
        <v>2.5546995405461099</v>
      </c>
      <c r="AX35" s="144">
        <v>-1.7796460696094301</v>
      </c>
      <c r="AY35" s="151">
        <v>0.144780227139056</v>
      </c>
      <c r="AZ35" s="144"/>
      <c r="BA35" s="152">
        <v>-2.14620116022195</v>
      </c>
      <c r="BB35" s="153">
        <v>2.22412530524984</v>
      </c>
      <c r="BC35" s="154">
        <v>0.18485833267177201</v>
      </c>
      <c r="BD35" s="144"/>
      <c r="BE35" s="155">
        <v>-0.48291767424711801</v>
      </c>
    </row>
    <row r="36" spans="1:64" x14ac:dyDescent="0.25">
      <c r="A36" s="24" t="s">
        <v>80</v>
      </c>
      <c r="B36" s="44" t="str">
        <f t="shared" si="0"/>
        <v>Coastal Virginia - Eastern Shore</v>
      </c>
      <c r="C36" s="12"/>
      <c r="D36" s="28" t="s">
        <v>16</v>
      </c>
      <c r="E36" s="31" t="s">
        <v>17</v>
      </c>
      <c r="F36" s="12"/>
      <c r="G36" s="171">
        <v>121.07953145917</v>
      </c>
      <c r="H36" s="166">
        <v>125.84051396648</v>
      </c>
      <c r="I36" s="166">
        <v>121.22536507936501</v>
      </c>
      <c r="J36" s="166">
        <v>119.630824634655</v>
      </c>
      <c r="K36" s="166">
        <v>125.263993743482</v>
      </c>
      <c r="L36" s="172">
        <v>122.639018650088</v>
      </c>
      <c r="M36" s="166"/>
      <c r="N36" s="173">
        <v>151.971707317073</v>
      </c>
      <c r="O36" s="174">
        <v>159.049911816578</v>
      </c>
      <c r="P36" s="175">
        <v>155.62020000000001</v>
      </c>
      <c r="Q36" s="166"/>
      <c r="R36" s="176">
        <v>133.46219868735</v>
      </c>
      <c r="S36" s="149"/>
      <c r="T36" s="150">
        <v>4.8820664274301198</v>
      </c>
      <c r="U36" s="144">
        <v>9.6719667009309003</v>
      </c>
      <c r="V36" s="144">
        <v>9.1014523170961805</v>
      </c>
      <c r="W36" s="144">
        <v>8.0687046869728096</v>
      </c>
      <c r="X36" s="144">
        <v>9.0160202863118908</v>
      </c>
      <c r="Y36" s="151">
        <v>8.2250314236393791</v>
      </c>
      <c r="Z36" s="144"/>
      <c r="AA36" s="152">
        <v>4.1869858478404103</v>
      </c>
      <c r="AB36" s="153">
        <v>7.9338941494905901</v>
      </c>
      <c r="AC36" s="154">
        <v>6.1320737331062203</v>
      </c>
      <c r="AD36" s="144"/>
      <c r="AE36" s="155">
        <v>7.0158581823631199</v>
      </c>
      <c r="AF36" s="35"/>
      <c r="AG36" s="171">
        <v>146.47233512148901</v>
      </c>
      <c r="AH36" s="166">
        <v>130.298078369905</v>
      </c>
      <c r="AI36" s="166">
        <v>128.413646470261</v>
      </c>
      <c r="AJ36" s="166">
        <v>125.712502759381</v>
      </c>
      <c r="AK36" s="166">
        <v>129.88937124111499</v>
      </c>
      <c r="AL36" s="172">
        <v>131.82733511224501</v>
      </c>
      <c r="AM36" s="166"/>
      <c r="AN36" s="173">
        <v>165.01008814660099</v>
      </c>
      <c r="AO36" s="174">
        <v>175.315702923473</v>
      </c>
      <c r="AP36" s="175">
        <v>170.358935624232</v>
      </c>
      <c r="AQ36" s="166"/>
      <c r="AR36" s="176">
        <v>145.007960079383</v>
      </c>
      <c r="AS36" s="149"/>
      <c r="AT36" s="150">
        <v>3.09201829728091</v>
      </c>
      <c r="AU36" s="144">
        <v>8.0771518167114902</v>
      </c>
      <c r="AV36" s="144">
        <v>7.2565823113640198</v>
      </c>
      <c r="AW36" s="144">
        <v>10.2034102424442</v>
      </c>
      <c r="AX36" s="144">
        <v>10.605238338651001</v>
      </c>
      <c r="AY36" s="151">
        <v>7.5676417065686303</v>
      </c>
      <c r="AZ36" s="144"/>
      <c r="BA36" s="152">
        <v>7.9205250189428398</v>
      </c>
      <c r="BB36" s="153">
        <v>9.6825255351240802</v>
      </c>
      <c r="BC36" s="154">
        <v>8.8653008161258295</v>
      </c>
      <c r="BD36" s="144"/>
      <c r="BE36" s="155">
        <v>7.8391409508583196</v>
      </c>
    </row>
    <row r="37" spans="1:64" x14ac:dyDescent="0.25">
      <c r="A37" s="24" t="s">
        <v>81</v>
      </c>
      <c r="B37" s="44" t="str">
        <f t="shared" si="0"/>
        <v>Coastal Virginia - Hampton Roads</v>
      </c>
      <c r="C37" s="12"/>
      <c r="D37" s="28" t="s">
        <v>16</v>
      </c>
      <c r="E37" s="31" t="s">
        <v>17</v>
      </c>
      <c r="F37" s="12"/>
      <c r="G37" s="171">
        <v>105.366561274391</v>
      </c>
      <c r="H37" s="166">
        <v>107.677231675109</v>
      </c>
      <c r="I37" s="166">
        <v>111.32147375232501</v>
      </c>
      <c r="J37" s="166">
        <v>112.885342003657</v>
      </c>
      <c r="K37" s="166">
        <v>110.25575361465999</v>
      </c>
      <c r="L37" s="172">
        <v>109.66125709103</v>
      </c>
      <c r="M37" s="166"/>
      <c r="N37" s="173">
        <v>140.435920731707</v>
      </c>
      <c r="O37" s="174">
        <v>150.48028706847199</v>
      </c>
      <c r="P37" s="175">
        <v>145.62098127678701</v>
      </c>
      <c r="Q37" s="166"/>
      <c r="R37" s="176">
        <v>121.536897170233</v>
      </c>
      <c r="S37" s="149"/>
      <c r="T37" s="150">
        <v>2.9935993316807199</v>
      </c>
      <c r="U37" s="144">
        <v>6.5206567052045603</v>
      </c>
      <c r="V37" s="144">
        <v>9.41177703772372</v>
      </c>
      <c r="W37" s="144">
        <v>7.5397450704228399</v>
      </c>
      <c r="X37" s="144">
        <v>3.7420998733711799</v>
      </c>
      <c r="Y37" s="151">
        <v>6.1113143937087901</v>
      </c>
      <c r="Z37" s="144"/>
      <c r="AA37" s="152">
        <v>-0.788878307194263</v>
      </c>
      <c r="AB37" s="153">
        <v>1.0968126399026501</v>
      </c>
      <c r="AC37" s="154">
        <v>0.21721620294809901</v>
      </c>
      <c r="AD37" s="144"/>
      <c r="AE37" s="155">
        <v>2.7779193338289301</v>
      </c>
      <c r="AF37" s="35"/>
      <c r="AG37" s="171">
        <v>127.963518188525</v>
      </c>
      <c r="AH37" s="166">
        <v>110.390155493601</v>
      </c>
      <c r="AI37" s="166">
        <v>112.699207109488</v>
      </c>
      <c r="AJ37" s="166">
        <v>113.131187304283</v>
      </c>
      <c r="AK37" s="166">
        <v>112.14858574717501</v>
      </c>
      <c r="AL37" s="172">
        <v>115.19886935497</v>
      </c>
      <c r="AM37" s="166"/>
      <c r="AN37" s="173">
        <v>147.232791358024</v>
      </c>
      <c r="AO37" s="174">
        <v>159.93701538139001</v>
      </c>
      <c r="AP37" s="175">
        <v>153.86970321673101</v>
      </c>
      <c r="AQ37" s="166"/>
      <c r="AR37" s="176">
        <v>128.46832079689801</v>
      </c>
      <c r="AS37" s="149"/>
      <c r="AT37" s="150">
        <v>-0.61958157251870005</v>
      </c>
      <c r="AU37" s="144">
        <v>4.1132052922470903</v>
      </c>
      <c r="AV37" s="144">
        <v>6.0000260981392604</v>
      </c>
      <c r="AW37" s="144">
        <v>6.54711666834827</v>
      </c>
      <c r="AX37" s="144">
        <v>3.22284958008539</v>
      </c>
      <c r="AY37" s="151">
        <v>3.47722843876732</v>
      </c>
      <c r="AZ37" s="144"/>
      <c r="BA37" s="152">
        <v>1.0063687270114601</v>
      </c>
      <c r="BB37" s="153">
        <v>0.34197033634010199</v>
      </c>
      <c r="BC37" s="154">
        <v>0.62476679315476102</v>
      </c>
      <c r="BD37" s="144"/>
      <c r="BE37" s="155">
        <v>1.87224701172844</v>
      </c>
    </row>
    <row r="38" spans="1:64" x14ac:dyDescent="0.25">
      <c r="A38" s="25" t="s">
        <v>82</v>
      </c>
      <c r="B38" s="44" t="str">
        <f t="shared" si="0"/>
        <v>Northern Virginia</v>
      </c>
      <c r="C38" s="12"/>
      <c r="D38" s="28" t="s">
        <v>16</v>
      </c>
      <c r="E38" s="31" t="s">
        <v>17</v>
      </c>
      <c r="F38" s="13"/>
      <c r="G38" s="171">
        <v>145.62054556586699</v>
      </c>
      <c r="H38" s="166">
        <v>164.500138494227</v>
      </c>
      <c r="I38" s="166">
        <v>172.180615260357</v>
      </c>
      <c r="J38" s="166">
        <v>169.93446420340101</v>
      </c>
      <c r="K38" s="166">
        <v>150.56374020494201</v>
      </c>
      <c r="L38" s="172">
        <v>161.61870447795701</v>
      </c>
      <c r="M38" s="166"/>
      <c r="N38" s="173">
        <v>133.36007551031599</v>
      </c>
      <c r="O38" s="174">
        <v>130.808518815909</v>
      </c>
      <c r="P38" s="175">
        <v>132.06333383209</v>
      </c>
      <c r="Q38" s="166"/>
      <c r="R38" s="176">
        <v>153.37043314200599</v>
      </c>
      <c r="S38" s="149"/>
      <c r="T38" s="150">
        <v>26.337763979025201</v>
      </c>
      <c r="U38" s="144">
        <v>32.382111767092603</v>
      </c>
      <c r="V38" s="144">
        <v>34.856378879131498</v>
      </c>
      <c r="W38" s="144">
        <v>35.182571105161102</v>
      </c>
      <c r="X38" s="144">
        <v>30.743374882377299</v>
      </c>
      <c r="Y38" s="151">
        <v>32.646482183626802</v>
      </c>
      <c r="Z38" s="144"/>
      <c r="AA38" s="152">
        <v>19.109151389842602</v>
      </c>
      <c r="AB38" s="153">
        <v>16.581755834686099</v>
      </c>
      <c r="AC38" s="154">
        <v>17.823087243637801</v>
      </c>
      <c r="AD38" s="144"/>
      <c r="AE38" s="155">
        <v>29.160708019444598</v>
      </c>
      <c r="AF38" s="35"/>
      <c r="AG38" s="171">
        <v>127.237553645709</v>
      </c>
      <c r="AH38" s="166">
        <v>143.60876084113499</v>
      </c>
      <c r="AI38" s="166">
        <v>151.64005320094699</v>
      </c>
      <c r="AJ38" s="166">
        <v>149.122802252046</v>
      </c>
      <c r="AK38" s="166">
        <v>136.90933104940399</v>
      </c>
      <c r="AL38" s="172">
        <v>142.45345774819</v>
      </c>
      <c r="AM38" s="166"/>
      <c r="AN38" s="173">
        <v>126.446967623235</v>
      </c>
      <c r="AO38" s="174">
        <v>127.32817292609199</v>
      </c>
      <c r="AP38" s="175">
        <v>126.903038997777</v>
      </c>
      <c r="AQ38" s="166"/>
      <c r="AR38" s="176">
        <v>137.763224489262</v>
      </c>
      <c r="AS38" s="149"/>
      <c r="AT38" s="150">
        <v>18.623385097148802</v>
      </c>
      <c r="AU38" s="144">
        <v>28.385352480726699</v>
      </c>
      <c r="AV38" s="144">
        <v>31.011284602163201</v>
      </c>
      <c r="AW38" s="144">
        <v>28.966656037390401</v>
      </c>
      <c r="AX38" s="144">
        <v>24.188988140071601</v>
      </c>
      <c r="AY38" s="151">
        <v>26.9307991304171</v>
      </c>
      <c r="AZ38" s="144"/>
      <c r="BA38" s="152">
        <v>15.770723006524699</v>
      </c>
      <c r="BB38" s="153">
        <v>14.436232132565101</v>
      </c>
      <c r="BC38" s="154">
        <v>15.069505764056901</v>
      </c>
      <c r="BD38" s="144"/>
      <c r="BE38" s="155">
        <v>23.4631465444531</v>
      </c>
    </row>
    <row r="39" spans="1:64" x14ac:dyDescent="0.25">
      <c r="A39" s="26" t="s">
        <v>83</v>
      </c>
      <c r="B39" s="44" t="str">
        <f t="shared" si="0"/>
        <v>Shenandoah Valley</v>
      </c>
      <c r="C39" s="12"/>
      <c r="D39" s="29" t="s">
        <v>16</v>
      </c>
      <c r="E39" s="32" t="s">
        <v>17</v>
      </c>
      <c r="F39" s="12"/>
      <c r="G39" s="177">
        <v>93.745157598499006</v>
      </c>
      <c r="H39" s="178">
        <v>94.9293876252584</v>
      </c>
      <c r="I39" s="178">
        <v>95.184379507211503</v>
      </c>
      <c r="J39" s="178">
        <v>97.098651636363599</v>
      </c>
      <c r="K39" s="178">
        <v>102.098483744394</v>
      </c>
      <c r="L39" s="179">
        <v>96.833043922686102</v>
      </c>
      <c r="M39" s="166"/>
      <c r="N39" s="180">
        <v>127.027058617468</v>
      </c>
      <c r="O39" s="181">
        <v>131.053698645471</v>
      </c>
      <c r="P39" s="182">
        <v>129.082838200834</v>
      </c>
      <c r="Q39" s="166"/>
      <c r="R39" s="183">
        <v>108.16818484964099</v>
      </c>
      <c r="S39" s="149"/>
      <c r="T39" s="156">
        <v>2.9876671715807301</v>
      </c>
      <c r="U39" s="157">
        <v>4.0456702926748704</v>
      </c>
      <c r="V39" s="157">
        <v>3.63341193692741</v>
      </c>
      <c r="W39" s="157">
        <v>5.83942355097434</v>
      </c>
      <c r="X39" s="157">
        <v>7.4693710310297998</v>
      </c>
      <c r="Y39" s="158">
        <v>4.9631608347957998</v>
      </c>
      <c r="Z39" s="144"/>
      <c r="AA39" s="159">
        <v>6.6823765189108197</v>
      </c>
      <c r="AB39" s="160">
        <v>8.3066351640449394</v>
      </c>
      <c r="AC39" s="161">
        <v>7.5320211522351403</v>
      </c>
      <c r="AD39" s="144"/>
      <c r="AE39" s="162">
        <v>5.6654230029839496</v>
      </c>
      <c r="AF39" s="36"/>
      <c r="AG39" s="177">
        <v>95.304635805074795</v>
      </c>
      <c r="AH39" s="178">
        <v>92.464920365826401</v>
      </c>
      <c r="AI39" s="178">
        <v>93.716497333707494</v>
      </c>
      <c r="AJ39" s="178">
        <v>94.579821781425693</v>
      </c>
      <c r="AK39" s="178">
        <v>99.132862248805495</v>
      </c>
      <c r="AL39" s="179">
        <v>95.162737558409304</v>
      </c>
      <c r="AM39" s="166"/>
      <c r="AN39" s="180">
        <v>125.914758244786</v>
      </c>
      <c r="AO39" s="181">
        <v>132.44081134808101</v>
      </c>
      <c r="AP39" s="182">
        <v>129.300671135995</v>
      </c>
      <c r="AQ39" s="166"/>
      <c r="AR39" s="183">
        <v>107.339094501844</v>
      </c>
      <c r="AS39" s="149"/>
      <c r="AT39" s="156">
        <v>2.3904341518024999</v>
      </c>
      <c r="AU39" s="157">
        <v>3.4326371391452901</v>
      </c>
      <c r="AV39" s="157">
        <v>3.7140955606083601</v>
      </c>
      <c r="AW39" s="157">
        <v>4.32846028106019</v>
      </c>
      <c r="AX39" s="157">
        <v>4.1356040763653201</v>
      </c>
      <c r="AY39" s="158">
        <v>3.62469490049134</v>
      </c>
      <c r="AZ39" s="144"/>
      <c r="BA39" s="159">
        <v>5.3139041391772297</v>
      </c>
      <c r="BB39" s="160">
        <v>6.1700642475114202</v>
      </c>
      <c r="BC39" s="161">
        <v>5.7800674612407796</v>
      </c>
      <c r="BD39" s="144"/>
      <c r="BE39" s="162">
        <v>4.1469936711170501</v>
      </c>
    </row>
    <row r="40" spans="1:64" x14ac:dyDescent="0.25">
      <c r="A40" s="22" t="s">
        <v>84</v>
      </c>
      <c r="B40" s="44" t="str">
        <f t="shared" si="0"/>
        <v>Southern Virginia</v>
      </c>
      <c r="C40" s="10"/>
      <c r="D40" s="27" t="s">
        <v>16</v>
      </c>
      <c r="E40" s="30" t="s">
        <v>17</v>
      </c>
      <c r="F40" s="3"/>
      <c r="G40" s="163">
        <v>84.997875136911205</v>
      </c>
      <c r="H40" s="164">
        <v>91.900672645739903</v>
      </c>
      <c r="I40" s="164">
        <v>92.520807799442807</v>
      </c>
      <c r="J40" s="164">
        <v>92.058492990654202</v>
      </c>
      <c r="K40" s="164">
        <v>98.112269215128094</v>
      </c>
      <c r="L40" s="165">
        <v>92.292710043150805</v>
      </c>
      <c r="M40" s="166"/>
      <c r="N40" s="167">
        <v>116.04791682278</v>
      </c>
      <c r="O40" s="168">
        <v>117.897396092362</v>
      </c>
      <c r="P40" s="169">
        <v>116.99727571115901</v>
      </c>
      <c r="Q40" s="166"/>
      <c r="R40" s="170">
        <v>100.12255678206</v>
      </c>
      <c r="S40" s="149"/>
      <c r="T40" s="141">
        <v>0.81494760443478598</v>
      </c>
      <c r="U40" s="142">
        <v>9.8020588346370392</v>
      </c>
      <c r="V40" s="142">
        <v>7.7110544437572797</v>
      </c>
      <c r="W40" s="142">
        <v>0.30850400876652401</v>
      </c>
      <c r="X40" s="142">
        <v>2.29999424642254</v>
      </c>
      <c r="Y40" s="143">
        <v>4.0966044166658602</v>
      </c>
      <c r="Z40" s="144"/>
      <c r="AA40" s="145">
        <v>5.2774967067348904</v>
      </c>
      <c r="AB40" s="146">
        <v>6.48007828032146</v>
      </c>
      <c r="AC40" s="147">
        <v>5.8979575587049604</v>
      </c>
      <c r="AD40" s="144"/>
      <c r="AE40" s="148">
        <v>4.2075455197907496</v>
      </c>
      <c r="AF40" s="33"/>
      <c r="AG40" s="163">
        <v>100.689608608104</v>
      </c>
      <c r="AH40" s="164">
        <v>91.474098968594205</v>
      </c>
      <c r="AI40" s="164">
        <v>93.054476268412401</v>
      </c>
      <c r="AJ40" s="164">
        <v>97.678555054858904</v>
      </c>
      <c r="AK40" s="164">
        <v>106.925543305522</v>
      </c>
      <c r="AL40" s="165">
        <v>98.070629678083506</v>
      </c>
      <c r="AM40" s="166"/>
      <c r="AN40" s="167">
        <v>118.92499035546901</v>
      </c>
      <c r="AO40" s="168">
        <v>120.921261022927</v>
      </c>
      <c r="AP40" s="169">
        <v>119.943468304314</v>
      </c>
      <c r="AQ40" s="166"/>
      <c r="AR40" s="170">
        <v>105.131477038371</v>
      </c>
      <c r="AS40" s="149"/>
      <c r="AT40" s="141">
        <v>12.5558006820694</v>
      </c>
      <c r="AU40" s="142">
        <v>8.8456757758444908</v>
      </c>
      <c r="AV40" s="142">
        <v>8.4079773345619504</v>
      </c>
      <c r="AW40" s="142">
        <v>9.3370172533329807</v>
      </c>
      <c r="AX40" s="142">
        <v>13.938095007318401</v>
      </c>
      <c r="AY40" s="143">
        <v>10.6028815724104</v>
      </c>
      <c r="AZ40" s="144"/>
      <c r="BA40" s="145">
        <v>12.0769255903827</v>
      </c>
      <c r="BB40" s="146">
        <v>12.490072382867501</v>
      </c>
      <c r="BC40" s="147">
        <v>12.287199082974301</v>
      </c>
      <c r="BD40" s="144"/>
      <c r="BE40" s="148">
        <v>10.8222028966237</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71">
        <v>104.897600875821</v>
      </c>
      <c r="H41" s="166">
        <v>101.65209951456301</v>
      </c>
      <c r="I41" s="166">
        <v>108.551528553027</v>
      </c>
      <c r="J41" s="166">
        <v>130.40970663516401</v>
      </c>
      <c r="K41" s="166">
        <v>179.97160383709101</v>
      </c>
      <c r="L41" s="172">
        <v>130.089557749173</v>
      </c>
      <c r="M41" s="166"/>
      <c r="N41" s="173">
        <v>149.226965529247</v>
      </c>
      <c r="O41" s="174">
        <v>135.68449712157101</v>
      </c>
      <c r="P41" s="175">
        <v>142.361573390557</v>
      </c>
      <c r="Q41" s="166"/>
      <c r="R41" s="176">
        <v>134.21612307337</v>
      </c>
      <c r="S41" s="149"/>
      <c r="T41" s="150">
        <v>3.8978565366551101</v>
      </c>
      <c r="U41" s="144">
        <v>4.5259336646630102</v>
      </c>
      <c r="V41" s="144">
        <v>16.497495072570899</v>
      </c>
      <c r="W41" s="144">
        <v>33.199507835564802</v>
      </c>
      <c r="X41" s="144">
        <v>81.168832051001502</v>
      </c>
      <c r="Y41" s="151">
        <v>33.168995318359599</v>
      </c>
      <c r="Z41" s="144"/>
      <c r="AA41" s="152">
        <v>2.4572050650308799</v>
      </c>
      <c r="AB41" s="153">
        <v>-9.3319242873124608</v>
      </c>
      <c r="AC41" s="154">
        <v>-3.5522791485266398</v>
      </c>
      <c r="AD41" s="144"/>
      <c r="AE41" s="155">
        <v>15.0040154747087</v>
      </c>
      <c r="AF41" s="34"/>
      <c r="AG41" s="171">
        <v>104.91942076350701</v>
      </c>
      <c r="AH41" s="166">
        <v>102.724247429305</v>
      </c>
      <c r="AI41" s="166">
        <v>104.219139856642</v>
      </c>
      <c r="AJ41" s="166">
        <v>110.224103284466</v>
      </c>
      <c r="AK41" s="166">
        <v>134.585926427337</v>
      </c>
      <c r="AL41" s="172">
        <v>112.706774984258</v>
      </c>
      <c r="AM41" s="166"/>
      <c r="AN41" s="173">
        <v>174.78834170443801</v>
      </c>
      <c r="AO41" s="174">
        <v>172.85880112111099</v>
      </c>
      <c r="AP41" s="175">
        <v>173.80724694405899</v>
      </c>
      <c r="AQ41" s="166"/>
      <c r="AR41" s="176">
        <v>134.64503116959801</v>
      </c>
      <c r="AS41" s="149"/>
      <c r="AT41" s="150">
        <v>3.1394915403877599</v>
      </c>
      <c r="AU41" s="144">
        <v>8.6648941892156603</v>
      </c>
      <c r="AV41" s="144">
        <v>9.7799083035354002</v>
      </c>
      <c r="AW41" s="144">
        <v>14.7585691385371</v>
      </c>
      <c r="AX41" s="144">
        <v>21.3164171346681</v>
      </c>
      <c r="AY41" s="151">
        <v>12.577122541623099</v>
      </c>
      <c r="AZ41" s="144"/>
      <c r="BA41" s="152">
        <v>10.8679609811823</v>
      </c>
      <c r="BB41" s="153">
        <v>12.251633963733401</v>
      </c>
      <c r="BC41" s="154">
        <v>11.5155194836347</v>
      </c>
      <c r="BD41" s="144"/>
      <c r="BE41" s="155">
        <v>10.844454755048501</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71">
        <v>85.482994923857802</v>
      </c>
      <c r="H42" s="166">
        <v>86.845565476190401</v>
      </c>
      <c r="I42" s="166">
        <v>87.649125939849597</v>
      </c>
      <c r="J42" s="166">
        <v>87.378878676470507</v>
      </c>
      <c r="K42" s="166">
        <v>89.057337986041802</v>
      </c>
      <c r="L42" s="172">
        <v>87.366659260755398</v>
      </c>
      <c r="M42" s="166"/>
      <c r="N42" s="173">
        <v>98.414828862164597</v>
      </c>
      <c r="O42" s="174">
        <v>101.76191938579601</v>
      </c>
      <c r="P42" s="175">
        <v>100.057630711257</v>
      </c>
      <c r="Q42" s="166"/>
      <c r="R42" s="176">
        <v>91.175385920271395</v>
      </c>
      <c r="S42" s="149"/>
      <c r="T42" s="150">
        <v>5.3530934698413803</v>
      </c>
      <c r="U42" s="144">
        <v>5.1568657807736704</v>
      </c>
      <c r="V42" s="144">
        <v>5.14766705938609</v>
      </c>
      <c r="W42" s="144">
        <v>6.47624417481354</v>
      </c>
      <c r="X42" s="144">
        <v>6.3046884070883698</v>
      </c>
      <c r="Y42" s="151">
        <v>5.7230539362629997</v>
      </c>
      <c r="Z42" s="144"/>
      <c r="AA42" s="152">
        <v>5.5867073844520601</v>
      </c>
      <c r="AB42" s="153">
        <v>6.6888446837780702</v>
      </c>
      <c r="AC42" s="154">
        <v>6.0946323663177298</v>
      </c>
      <c r="AD42" s="144"/>
      <c r="AE42" s="155">
        <v>5.6975806543021799</v>
      </c>
      <c r="AF42" s="35"/>
      <c r="AG42" s="171">
        <v>86.965474474474405</v>
      </c>
      <c r="AH42" s="166">
        <v>85.454388947927697</v>
      </c>
      <c r="AI42" s="166">
        <v>87.911611599714703</v>
      </c>
      <c r="AJ42" s="166">
        <v>88.312312312312301</v>
      </c>
      <c r="AK42" s="166">
        <v>91.297444364680501</v>
      </c>
      <c r="AL42" s="172">
        <v>88.087511737089201</v>
      </c>
      <c r="AM42" s="166"/>
      <c r="AN42" s="173">
        <v>103.83505338853701</v>
      </c>
      <c r="AO42" s="174">
        <v>107.00864674493</v>
      </c>
      <c r="AP42" s="175">
        <v>105.43827582488601</v>
      </c>
      <c r="AQ42" s="166"/>
      <c r="AR42" s="176">
        <v>93.620331121273495</v>
      </c>
      <c r="AS42" s="149"/>
      <c r="AT42" s="150">
        <v>4.0075185994790496</v>
      </c>
      <c r="AU42" s="144">
        <v>4.3025068695048896</v>
      </c>
      <c r="AV42" s="144">
        <v>6.2740739492618403</v>
      </c>
      <c r="AW42" s="144">
        <v>7.8625700983312496</v>
      </c>
      <c r="AX42" s="144">
        <v>7.5049844527301897</v>
      </c>
      <c r="AY42" s="151">
        <v>6.1248275176201297</v>
      </c>
      <c r="AZ42" s="144"/>
      <c r="BA42" s="152">
        <v>5.5147511606341304</v>
      </c>
      <c r="BB42" s="153">
        <v>5.3200310178083896</v>
      </c>
      <c r="BC42" s="154">
        <v>5.3899202291033603</v>
      </c>
      <c r="BD42" s="144"/>
      <c r="BE42" s="155">
        <v>5.4477721330385096</v>
      </c>
      <c r="BF42" s="98"/>
      <c r="BG42" s="98"/>
      <c r="BH42" s="98"/>
      <c r="BI42" s="98"/>
      <c r="BJ42" s="98"/>
      <c r="BK42" s="98"/>
      <c r="BL42" s="98"/>
    </row>
    <row r="43" spans="1:64" x14ac:dyDescent="0.25">
      <c r="A43" s="26" t="s">
        <v>87</v>
      </c>
      <c r="B43" s="44" t="str">
        <f t="shared" si="0"/>
        <v>Virginia Mountains</v>
      </c>
      <c r="C43" s="12"/>
      <c r="D43" s="29" t="s">
        <v>16</v>
      </c>
      <c r="E43" s="32" t="s">
        <v>17</v>
      </c>
      <c r="F43" s="12"/>
      <c r="G43" s="177">
        <v>96.002588848039196</v>
      </c>
      <c r="H43" s="178">
        <v>100.139251231527</v>
      </c>
      <c r="I43" s="178">
        <v>102.431956115779</v>
      </c>
      <c r="J43" s="178">
        <v>111.667643083421</v>
      </c>
      <c r="K43" s="178">
        <v>135.59790001893501</v>
      </c>
      <c r="L43" s="179">
        <v>111.15312199408</v>
      </c>
      <c r="M43" s="166"/>
      <c r="N43" s="180">
        <v>127.062118373429</v>
      </c>
      <c r="O43" s="181">
        <v>127.59511496571101</v>
      </c>
      <c r="P43" s="182">
        <v>127.335820818228</v>
      </c>
      <c r="Q43" s="166"/>
      <c r="R43" s="183">
        <v>116.14829310399899</v>
      </c>
      <c r="S43" s="149"/>
      <c r="T43" s="156">
        <v>3.9475824961881498</v>
      </c>
      <c r="U43" s="157">
        <v>11.0982404277822</v>
      </c>
      <c r="V43" s="157">
        <v>11.534464984322801</v>
      </c>
      <c r="W43" s="157">
        <v>22.4527358946528</v>
      </c>
      <c r="X43" s="157">
        <v>40.549100560796603</v>
      </c>
      <c r="Y43" s="158">
        <v>20.244624860283398</v>
      </c>
      <c r="Z43" s="144"/>
      <c r="AA43" s="159">
        <v>5.3174009880798003</v>
      </c>
      <c r="AB43" s="160">
        <v>5.2921907880939596</v>
      </c>
      <c r="AC43" s="161">
        <v>5.3086717835227004</v>
      </c>
      <c r="AD43" s="144"/>
      <c r="AE43" s="162">
        <v>13.3915405246121</v>
      </c>
      <c r="AF43" s="36"/>
      <c r="AG43" s="177">
        <v>105.40633840573901</v>
      </c>
      <c r="AH43" s="178">
        <v>101.703844993535</v>
      </c>
      <c r="AI43" s="178">
        <v>101.84430033915299</v>
      </c>
      <c r="AJ43" s="178">
        <v>105.656359827627</v>
      </c>
      <c r="AK43" s="178">
        <v>114.71776624442801</v>
      </c>
      <c r="AL43" s="179">
        <v>106.123301217769</v>
      </c>
      <c r="AM43" s="166"/>
      <c r="AN43" s="180">
        <v>135.33695336253501</v>
      </c>
      <c r="AO43" s="181">
        <v>139.777848868468</v>
      </c>
      <c r="AP43" s="182">
        <v>137.61610952237601</v>
      </c>
      <c r="AQ43" s="166"/>
      <c r="AR43" s="183">
        <v>116.931897874318</v>
      </c>
      <c r="AS43" s="149"/>
      <c r="AT43" s="156">
        <v>5.6488640955327298</v>
      </c>
      <c r="AU43" s="157">
        <v>10.096309502148101</v>
      </c>
      <c r="AV43" s="157">
        <v>9.8670607826955194</v>
      </c>
      <c r="AW43" s="157">
        <v>15.2622294796431</v>
      </c>
      <c r="AX43" s="157">
        <v>18.338260824033799</v>
      </c>
      <c r="AY43" s="158">
        <v>12.1394711953476</v>
      </c>
      <c r="AZ43" s="144"/>
      <c r="BA43" s="159">
        <v>7.7026466429516498</v>
      </c>
      <c r="BB43" s="160">
        <v>11.2839055298881</v>
      </c>
      <c r="BC43" s="161">
        <v>9.5397982413119209</v>
      </c>
      <c r="BD43" s="144"/>
      <c r="BE43" s="162">
        <v>10.451068189187399</v>
      </c>
      <c r="BF43" s="98"/>
      <c r="BG43" s="98"/>
      <c r="BH43" s="98"/>
      <c r="BI43" s="98"/>
      <c r="BJ43" s="98"/>
      <c r="BK43" s="98"/>
      <c r="BL43" s="98"/>
    </row>
  </sheetData>
  <sheetProtection algorithmName="SHA-512" hashValue="jsl69LcXrsTnJ1FUIxB9wreH7KVvGUpUFEajpOlnxHJDFJo15zpsYJtjPNqlQmpi+omRDdRzif/lNhiE4r8n4g==" saltValue="CT6/v1qSFQ9YChPriE2rwQ=="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17" activePane="bottomRight" state="frozen"/>
      <selection activeCell="O19" sqref="O19:R19"/>
      <selection pane="topRight" activeCell="O19" sqref="O19:R19"/>
      <selection pane="bottomLeft" activeCell="O19" sqref="O19:R19"/>
      <selection pane="bottomRight" activeCell="I51" sqref="I51"/>
    </sheetView>
  </sheetViews>
  <sheetFormatPr defaultColWidth="9.109375" defaultRowHeight="13.2" x14ac:dyDescent="0.25"/>
  <cols>
    <col min="1" max="1" width="20.6640625" style="97" customWidth="1"/>
    <col min="2" max="2" width="25.33203125" style="97" customWidth="1"/>
    <col min="3" max="16384" width="9.109375" style="97"/>
  </cols>
  <sheetData>
    <row r="1" spans="1:57" x14ac:dyDescent="0.25">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3.8" x14ac:dyDescent="0.25">
      <c r="C2" s="3"/>
      <c r="D2" s="196" t="s">
        <v>5</v>
      </c>
      <c r="E2" s="197"/>
      <c r="G2" s="198" t="s">
        <v>110</v>
      </c>
      <c r="H2" s="199"/>
      <c r="I2" s="199"/>
      <c r="J2" s="199"/>
      <c r="K2" s="199"/>
      <c r="L2" s="199"/>
      <c r="M2" s="199"/>
      <c r="N2" s="199"/>
      <c r="O2" s="199"/>
      <c r="P2" s="199"/>
      <c r="Q2" s="199"/>
      <c r="R2" s="199"/>
      <c r="T2" s="198" t="s">
        <v>40</v>
      </c>
      <c r="U2" s="199"/>
      <c r="V2" s="199"/>
      <c r="W2" s="199"/>
      <c r="X2" s="199"/>
      <c r="Y2" s="199"/>
      <c r="Z2" s="199"/>
      <c r="AA2" s="199"/>
      <c r="AB2" s="199"/>
      <c r="AC2" s="199"/>
      <c r="AD2" s="199"/>
      <c r="AE2" s="199"/>
      <c r="AF2" s="138"/>
      <c r="AG2" s="198" t="s">
        <v>41</v>
      </c>
      <c r="AH2" s="199"/>
      <c r="AI2" s="199"/>
      <c r="AJ2" s="199"/>
      <c r="AK2" s="199"/>
      <c r="AL2" s="199"/>
      <c r="AM2" s="199"/>
      <c r="AN2" s="199"/>
      <c r="AO2" s="199"/>
      <c r="AP2" s="199"/>
      <c r="AQ2" s="199"/>
      <c r="AR2" s="199"/>
      <c r="AT2" s="198" t="s">
        <v>42</v>
      </c>
      <c r="AU2" s="199"/>
      <c r="AV2" s="199"/>
      <c r="AW2" s="199"/>
      <c r="AX2" s="199"/>
      <c r="AY2" s="199"/>
      <c r="AZ2" s="199"/>
      <c r="BA2" s="199"/>
      <c r="BB2" s="199"/>
      <c r="BC2" s="199"/>
      <c r="BD2" s="199"/>
      <c r="BE2" s="199"/>
    </row>
    <row r="3" spans="1:57" x14ac:dyDescent="0.25">
      <c r="A3" s="37"/>
      <c r="B3" s="37"/>
      <c r="C3" s="3"/>
      <c r="D3" s="200" t="s">
        <v>8</v>
      </c>
      <c r="E3" s="202" t="s">
        <v>9</v>
      </c>
      <c r="F3" s="5"/>
      <c r="G3" s="204" t="s">
        <v>0</v>
      </c>
      <c r="H3" s="206" t="s">
        <v>1</v>
      </c>
      <c r="I3" s="206" t="s">
        <v>10</v>
      </c>
      <c r="J3" s="206" t="s">
        <v>2</v>
      </c>
      <c r="K3" s="206" t="s">
        <v>11</v>
      </c>
      <c r="L3" s="208" t="s">
        <v>12</v>
      </c>
      <c r="M3" s="5"/>
      <c r="N3" s="204" t="s">
        <v>3</v>
      </c>
      <c r="O3" s="206" t="s">
        <v>4</v>
      </c>
      <c r="P3" s="208" t="s">
        <v>13</v>
      </c>
      <c r="Q3" s="2"/>
      <c r="R3" s="210" t="s">
        <v>14</v>
      </c>
      <c r="S3" s="2"/>
      <c r="T3" s="204" t="s">
        <v>0</v>
      </c>
      <c r="U3" s="206" t="s">
        <v>1</v>
      </c>
      <c r="V3" s="206" t="s">
        <v>10</v>
      </c>
      <c r="W3" s="206" t="s">
        <v>2</v>
      </c>
      <c r="X3" s="206" t="s">
        <v>11</v>
      </c>
      <c r="Y3" s="208" t="s">
        <v>12</v>
      </c>
      <c r="Z3" s="2"/>
      <c r="AA3" s="204" t="s">
        <v>3</v>
      </c>
      <c r="AB3" s="206" t="s">
        <v>4</v>
      </c>
      <c r="AC3" s="208" t="s">
        <v>13</v>
      </c>
      <c r="AD3" s="1"/>
      <c r="AE3" s="212" t="s">
        <v>14</v>
      </c>
      <c r="AF3" s="47"/>
      <c r="AG3" s="204" t="s">
        <v>0</v>
      </c>
      <c r="AH3" s="206" t="s">
        <v>1</v>
      </c>
      <c r="AI3" s="206" t="s">
        <v>10</v>
      </c>
      <c r="AJ3" s="206" t="s">
        <v>2</v>
      </c>
      <c r="AK3" s="206" t="s">
        <v>11</v>
      </c>
      <c r="AL3" s="208" t="s">
        <v>12</v>
      </c>
      <c r="AM3" s="5"/>
      <c r="AN3" s="204" t="s">
        <v>3</v>
      </c>
      <c r="AO3" s="206" t="s">
        <v>4</v>
      </c>
      <c r="AP3" s="208" t="s">
        <v>13</v>
      </c>
      <c r="AQ3" s="2"/>
      <c r="AR3" s="210" t="s">
        <v>14</v>
      </c>
      <c r="AS3" s="2"/>
      <c r="AT3" s="204" t="s">
        <v>0</v>
      </c>
      <c r="AU3" s="206" t="s">
        <v>1</v>
      </c>
      <c r="AV3" s="206" t="s">
        <v>10</v>
      </c>
      <c r="AW3" s="206" t="s">
        <v>2</v>
      </c>
      <c r="AX3" s="206" t="s">
        <v>11</v>
      </c>
      <c r="AY3" s="208" t="s">
        <v>12</v>
      </c>
      <c r="AZ3" s="2"/>
      <c r="BA3" s="204" t="s">
        <v>3</v>
      </c>
      <c r="BB3" s="206" t="s">
        <v>4</v>
      </c>
      <c r="BC3" s="208" t="s">
        <v>13</v>
      </c>
      <c r="BD3" s="1"/>
      <c r="BE3" s="212" t="s">
        <v>14</v>
      </c>
    </row>
    <row r="4" spans="1:57" x14ac:dyDescent="0.25">
      <c r="A4" s="37"/>
      <c r="B4" s="37"/>
      <c r="C4" s="3"/>
      <c r="D4" s="201"/>
      <c r="E4" s="203"/>
      <c r="F4" s="5"/>
      <c r="G4" s="214"/>
      <c r="H4" s="215"/>
      <c r="I4" s="215"/>
      <c r="J4" s="215"/>
      <c r="K4" s="215"/>
      <c r="L4" s="216"/>
      <c r="M4" s="5"/>
      <c r="N4" s="214"/>
      <c r="O4" s="215"/>
      <c r="P4" s="216"/>
      <c r="Q4" s="2"/>
      <c r="R4" s="217"/>
      <c r="S4" s="2"/>
      <c r="T4" s="214"/>
      <c r="U4" s="215"/>
      <c r="V4" s="215"/>
      <c r="W4" s="215"/>
      <c r="X4" s="215"/>
      <c r="Y4" s="216"/>
      <c r="Z4" s="2"/>
      <c r="AA4" s="214"/>
      <c r="AB4" s="215"/>
      <c r="AC4" s="216"/>
      <c r="AD4" s="1"/>
      <c r="AE4" s="218"/>
      <c r="AF4" s="48"/>
      <c r="AG4" s="214"/>
      <c r="AH4" s="215"/>
      <c r="AI4" s="215"/>
      <c r="AJ4" s="215"/>
      <c r="AK4" s="215"/>
      <c r="AL4" s="216"/>
      <c r="AM4" s="5"/>
      <c r="AN4" s="214"/>
      <c r="AO4" s="215"/>
      <c r="AP4" s="216"/>
      <c r="AQ4" s="2"/>
      <c r="AR4" s="217"/>
      <c r="AS4" s="2"/>
      <c r="AT4" s="214"/>
      <c r="AU4" s="215"/>
      <c r="AV4" s="215"/>
      <c r="AW4" s="215"/>
      <c r="AX4" s="215"/>
      <c r="AY4" s="216"/>
      <c r="AZ4" s="2"/>
      <c r="BA4" s="214"/>
      <c r="BB4" s="215"/>
      <c r="BC4" s="216"/>
      <c r="BD4" s="1"/>
      <c r="BE4" s="21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3">
        <v>82.346809903297</v>
      </c>
      <c r="H6" s="164">
        <v>103.26360130004601</v>
      </c>
      <c r="I6" s="164">
        <v>113.962754520825</v>
      </c>
      <c r="J6" s="164">
        <v>113.0421960858</v>
      </c>
      <c r="K6" s="164">
        <v>105.52566542151099</v>
      </c>
      <c r="L6" s="165">
        <v>103.628209563263</v>
      </c>
      <c r="M6" s="166"/>
      <c r="N6" s="167">
        <v>123.53453220590499</v>
      </c>
      <c r="O6" s="168">
        <v>132.493608234584</v>
      </c>
      <c r="P6" s="169">
        <v>128.014070220245</v>
      </c>
      <c r="Q6" s="166"/>
      <c r="R6" s="170">
        <v>110.595610623349</v>
      </c>
      <c r="S6" s="149"/>
      <c r="T6" s="141">
        <v>29.654764391809501</v>
      </c>
      <c r="U6" s="142">
        <v>48.765119760820397</v>
      </c>
      <c r="V6" s="142">
        <v>54.544189108671098</v>
      </c>
      <c r="W6" s="142">
        <v>48.906548242762</v>
      </c>
      <c r="X6" s="142">
        <v>31.282110862069398</v>
      </c>
      <c r="Y6" s="143">
        <v>42.7530314907006</v>
      </c>
      <c r="Z6" s="144"/>
      <c r="AA6" s="145">
        <v>12.212759255882499</v>
      </c>
      <c r="AB6" s="146">
        <v>9.4976643539086094</v>
      </c>
      <c r="AC6" s="147">
        <v>10.791110530572899</v>
      </c>
      <c r="AD6" s="144"/>
      <c r="AE6" s="148">
        <v>30.319525001343301</v>
      </c>
      <c r="AG6" s="163">
        <v>81.919765573006103</v>
      </c>
      <c r="AH6" s="164">
        <v>83.6758977644011</v>
      </c>
      <c r="AI6" s="164">
        <v>94.970586032320298</v>
      </c>
      <c r="AJ6" s="164">
        <v>97.0164587167192</v>
      </c>
      <c r="AK6" s="164">
        <v>94.552445552157195</v>
      </c>
      <c r="AL6" s="165">
        <v>90.4270051187641</v>
      </c>
      <c r="AM6" s="166"/>
      <c r="AN6" s="167">
        <v>118.512231303833</v>
      </c>
      <c r="AO6" s="168">
        <v>133.42446005820199</v>
      </c>
      <c r="AP6" s="169">
        <v>125.968345681017</v>
      </c>
      <c r="AQ6" s="166"/>
      <c r="AR6" s="170">
        <v>100.58162324678899</v>
      </c>
      <c r="AS6" s="149"/>
      <c r="AT6" s="141">
        <v>15.5338297277896</v>
      </c>
      <c r="AU6" s="142">
        <v>31.413589047753799</v>
      </c>
      <c r="AV6" s="142">
        <v>39.023829184372602</v>
      </c>
      <c r="AW6" s="142">
        <v>36.579187076688399</v>
      </c>
      <c r="AX6" s="142">
        <v>25.5495775073339</v>
      </c>
      <c r="AY6" s="143">
        <v>29.463497904726999</v>
      </c>
      <c r="AZ6" s="144"/>
      <c r="BA6" s="145">
        <v>13.016550341320899</v>
      </c>
      <c r="BB6" s="146">
        <v>11.0154388532757</v>
      </c>
      <c r="BC6" s="147">
        <v>11.947866845857</v>
      </c>
      <c r="BD6" s="144"/>
      <c r="BE6" s="148">
        <v>22.597284097374299</v>
      </c>
    </row>
    <row r="7" spans="1:57" x14ac:dyDescent="0.25">
      <c r="A7" s="23" t="s">
        <v>18</v>
      </c>
      <c r="B7" s="44" t="str">
        <f>TRIM(A7)</f>
        <v>Virginia</v>
      </c>
      <c r="C7" s="11"/>
      <c r="D7" s="28" t="s">
        <v>16</v>
      </c>
      <c r="E7" s="31" t="s">
        <v>17</v>
      </c>
      <c r="F7" s="12"/>
      <c r="G7" s="171">
        <v>64.978232613290501</v>
      </c>
      <c r="H7" s="166">
        <v>86.047171078599803</v>
      </c>
      <c r="I7" s="166">
        <v>96.088014315545493</v>
      </c>
      <c r="J7" s="166">
        <v>96.764293119803398</v>
      </c>
      <c r="K7" s="166">
        <v>90.032729403975097</v>
      </c>
      <c r="L7" s="172">
        <v>86.782088106242895</v>
      </c>
      <c r="M7" s="166"/>
      <c r="N7" s="173">
        <v>100.739898094528</v>
      </c>
      <c r="O7" s="174">
        <v>107.305237607115</v>
      </c>
      <c r="P7" s="175">
        <v>104.02256785082101</v>
      </c>
      <c r="Q7" s="166"/>
      <c r="R7" s="176">
        <v>91.707939461836901</v>
      </c>
      <c r="S7" s="149"/>
      <c r="T7" s="150">
        <v>21.162013754128601</v>
      </c>
      <c r="U7" s="144">
        <v>43.052974828957502</v>
      </c>
      <c r="V7" s="144">
        <v>50.8083520212517</v>
      </c>
      <c r="W7" s="144">
        <v>47.305729584073198</v>
      </c>
      <c r="X7" s="144">
        <v>39.240553120251199</v>
      </c>
      <c r="Y7" s="151">
        <v>40.951236621222002</v>
      </c>
      <c r="Z7" s="144"/>
      <c r="AA7" s="152">
        <v>8.8104646914185096</v>
      </c>
      <c r="AB7" s="153">
        <v>9.0407193911022592</v>
      </c>
      <c r="AC7" s="154">
        <v>8.92910358269482</v>
      </c>
      <c r="AD7" s="144"/>
      <c r="AE7" s="155">
        <v>28.690787570650301</v>
      </c>
      <c r="AG7" s="171">
        <v>63.476157472497199</v>
      </c>
      <c r="AH7" s="166">
        <v>68.872061260266193</v>
      </c>
      <c r="AI7" s="166">
        <v>80.064615158237402</v>
      </c>
      <c r="AJ7" s="166">
        <v>80.8872419924855</v>
      </c>
      <c r="AK7" s="166">
        <v>76.766051429103399</v>
      </c>
      <c r="AL7" s="172">
        <v>74.013142225687901</v>
      </c>
      <c r="AM7" s="166"/>
      <c r="AN7" s="173">
        <v>98.316442497326094</v>
      </c>
      <c r="AO7" s="174">
        <v>110.330953377707</v>
      </c>
      <c r="AP7" s="175">
        <v>104.323697937516</v>
      </c>
      <c r="AQ7" s="166"/>
      <c r="AR7" s="176">
        <v>82.672552814467394</v>
      </c>
      <c r="AS7" s="149"/>
      <c r="AT7" s="150">
        <v>7.8234732180351596</v>
      </c>
      <c r="AU7" s="144">
        <v>26.5618513566966</v>
      </c>
      <c r="AV7" s="144">
        <v>35.084241081683899</v>
      </c>
      <c r="AW7" s="144">
        <v>32.7838467001637</v>
      </c>
      <c r="AX7" s="144">
        <v>21.942827658498601</v>
      </c>
      <c r="AY7" s="151">
        <v>24.840230380287402</v>
      </c>
      <c r="AZ7" s="144"/>
      <c r="BA7" s="152">
        <v>5.9777639423265096</v>
      </c>
      <c r="BB7" s="153">
        <v>6.3328157986510902</v>
      </c>
      <c r="BC7" s="154">
        <v>6.1652163938948901</v>
      </c>
      <c r="BD7" s="144"/>
      <c r="BE7" s="155">
        <v>17.387622330656502</v>
      </c>
    </row>
    <row r="8" spans="1:57" x14ac:dyDescent="0.25">
      <c r="A8" s="24" t="s">
        <v>19</v>
      </c>
      <c r="B8" s="44" t="str">
        <f t="shared" ref="B8:B43" si="0">TRIM(A8)</f>
        <v>Norfolk/Virginia Beach, VA</v>
      </c>
      <c r="C8" s="12"/>
      <c r="D8" s="28" t="s">
        <v>16</v>
      </c>
      <c r="E8" s="31" t="s">
        <v>17</v>
      </c>
      <c r="F8" s="12"/>
      <c r="G8" s="171">
        <v>58.9983588161341</v>
      </c>
      <c r="H8" s="166">
        <v>67.339467113672001</v>
      </c>
      <c r="I8" s="166">
        <v>74.546891451021395</v>
      </c>
      <c r="J8" s="166">
        <v>75.146218203247699</v>
      </c>
      <c r="K8" s="166">
        <v>70.827838507071704</v>
      </c>
      <c r="L8" s="172">
        <v>69.371754818229405</v>
      </c>
      <c r="M8" s="166"/>
      <c r="N8" s="173">
        <v>105.395756286013</v>
      </c>
      <c r="O8" s="174">
        <v>120.195314536406</v>
      </c>
      <c r="P8" s="175">
        <v>112.79553541121</v>
      </c>
      <c r="Q8" s="166"/>
      <c r="R8" s="176">
        <v>81.778549273366707</v>
      </c>
      <c r="S8" s="149"/>
      <c r="T8" s="150">
        <v>6.91627136367884</v>
      </c>
      <c r="U8" s="144">
        <v>19.652330213789199</v>
      </c>
      <c r="V8" s="144">
        <v>25.835803507151901</v>
      </c>
      <c r="W8" s="144">
        <v>20.798257493459801</v>
      </c>
      <c r="X8" s="144">
        <v>9.6255482946028508</v>
      </c>
      <c r="Y8" s="151">
        <v>16.5835734790085</v>
      </c>
      <c r="Z8" s="144"/>
      <c r="AA8" s="152">
        <v>-3.0987683271595499</v>
      </c>
      <c r="AB8" s="153">
        <v>-0.68452135720460405</v>
      </c>
      <c r="AC8" s="154">
        <v>-1.82725379722221</v>
      </c>
      <c r="AD8" s="144"/>
      <c r="AE8" s="155">
        <v>8.5605362496484592</v>
      </c>
      <c r="AG8" s="171">
        <v>76.112520136196906</v>
      </c>
      <c r="AH8" s="166">
        <v>63.981870586694598</v>
      </c>
      <c r="AI8" s="166">
        <v>70.976599021084297</v>
      </c>
      <c r="AJ8" s="166">
        <v>72.116013833158704</v>
      </c>
      <c r="AK8" s="166">
        <v>70.809241412388602</v>
      </c>
      <c r="AL8" s="172">
        <v>70.799248997904598</v>
      </c>
      <c r="AM8" s="166"/>
      <c r="AN8" s="173">
        <v>112.385169170377</v>
      </c>
      <c r="AO8" s="174">
        <v>133.38162746922399</v>
      </c>
      <c r="AP8" s="175">
        <v>122.88339831979999</v>
      </c>
      <c r="AQ8" s="166"/>
      <c r="AR8" s="176">
        <v>85.680434518446404</v>
      </c>
      <c r="AS8" s="149"/>
      <c r="AT8" s="150">
        <v>1.6615832880840099E-2</v>
      </c>
      <c r="AU8" s="144">
        <v>10.721616294516901</v>
      </c>
      <c r="AV8" s="144">
        <v>17.036069555947101</v>
      </c>
      <c r="AW8" s="144">
        <v>17.029054959947899</v>
      </c>
      <c r="AX8" s="144">
        <v>8.5837240256379896</v>
      </c>
      <c r="AY8" s="151">
        <v>10.153890375768899</v>
      </c>
      <c r="AZ8" s="144"/>
      <c r="BA8" s="152">
        <v>2.1434751079404601</v>
      </c>
      <c r="BB8" s="153">
        <v>0.57447128565384697</v>
      </c>
      <c r="BC8" s="154">
        <v>1.2859276639074999</v>
      </c>
      <c r="BD8" s="144"/>
      <c r="BE8" s="155">
        <v>6.3385139096140897</v>
      </c>
    </row>
    <row r="9" spans="1:57" ht="15" x14ac:dyDescent="0.35">
      <c r="A9" s="24" t="s">
        <v>20</v>
      </c>
      <c r="B9" s="79" t="s">
        <v>72</v>
      </c>
      <c r="C9" s="12"/>
      <c r="D9" s="28" t="s">
        <v>16</v>
      </c>
      <c r="E9" s="31" t="s">
        <v>17</v>
      </c>
      <c r="F9" s="12"/>
      <c r="G9" s="171">
        <v>52.532480305144198</v>
      </c>
      <c r="H9" s="166">
        <v>71.263290679148398</v>
      </c>
      <c r="I9" s="166">
        <v>79.766744903010903</v>
      </c>
      <c r="J9" s="166">
        <v>78.216131081506802</v>
      </c>
      <c r="K9" s="166">
        <v>72.333416184346703</v>
      </c>
      <c r="L9" s="172">
        <v>70.822412630631405</v>
      </c>
      <c r="M9" s="166"/>
      <c r="N9" s="173">
        <v>91.169352279580494</v>
      </c>
      <c r="O9" s="174">
        <v>98.520237764975903</v>
      </c>
      <c r="P9" s="175">
        <v>94.844795022278205</v>
      </c>
      <c r="Q9" s="166"/>
      <c r="R9" s="176">
        <v>77.685950456816201</v>
      </c>
      <c r="S9" s="149"/>
      <c r="T9" s="150">
        <v>8.3195813355643605E-2</v>
      </c>
      <c r="U9" s="144">
        <v>23.878989191120802</v>
      </c>
      <c r="V9" s="144">
        <v>27.659457561247802</v>
      </c>
      <c r="W9" s="144">
        <v>22.737920236615</v>
      </c>
      <c r="X9" s="144">
        <v>10.923068105492099</v>
      </c>
      <c r="Y9" s="151">
        <v>17.475070063966299</v>
      </c>
      <c r="Z9" s="144"/>
      <c r="AA9" s="152">
        <v>11.856163203174599</v>
      </c>
      <c r="AB9" s="153">
        <v>8.0137993669358192</v>
      </c>
      <c r="AC9" s="154">
        <v>9.8270305557862407</v>
      </c>
      <c r="AD9" s="144"/>
      <c r="AE9" s="155">
        <v>14.689165415298501</v>
      </c>
      <c r="AG9" s="171">
        <v>50.414555842972199</v>
      </c>
      <c r="AH9" s="166">
        <v>60.108460680048601</v>
      </c>
      <c r="AI9" s="166">
        <v>70.991334796795499</v>
      </c>
      <c r="AJ9" s="166">
        <v>70.989798261622894</v>
      </c>
      <c r="AK9" s="166">
        <v>64.084775307169494</v>
      </c>
      <c r="AL9" s="172">
        <v>63.317784977721701</v>
      </c>
      <c r="AM9" s="166"/>
      <c r="AN9" s="173">
        <v>78.591009491876306</v>
      </c>
      <c r="AO9" s="174">
        <v>89.160871734776507</v>
      </c>
      <c r="AP9" s="175">
        <v>83.875940613326406</v>
      </c>
      <c r="AQ9" s="166"/>
      <c r="AR9" s="176">
        <v>69.191543730751604</v>
      </c>
      <c r="AS9" s="149"/>
      <c r="AT9" s="150">
        <v>-5.1132973058539797</v>
      </c>
      <c r="AU9" s="144">
        <v>9.9314979997412092</v>
      </c>
      <c r="AV9" s="144">
        <v>15.8684669509421</v>
      </c>
      <c r="AW9" s="144">
        <v>14.614848721207199</v>
      </c>
      <c r="AX9" s="144">
        <v>2.6490543233075199</v>
      </c>
      <c r="AY9" s="151">
        <v>7.8862489313198996</v>
      </c>
      <c r="AZ9" s="144"/>
      <c r="BA9" s="152">
        <v>-7.0386851477107202</v>
      </c>
      <c r="BB9" s="153">
        <v>-7.6652723568410996</v>
      </c>
      <c r="BC9" s="154">
        <v>-7.3727740251839</v>
      </c>
      <c r="BD9" s="144"/>
      <c r="BE9" s="155">
        <v>2.0629063669402199</v>
      </c>
    </row>
    <row r="10" spans="1:57" x14ac:dyDescent="0.25">
      <c r="A10" s="24" t="s">
        <v>21</v>
      </c>
      <c r="B10" s="44" t="str">
        <f t="shared" si="0"/>
        <v>Virginia Area</v>
      </c>
      <c r="C10" s="12"/>
      <c r="D10" s="28" t="s">
        <v>16</v>
      </c>
      <c r="E10" s="31" t="s">
        <v>17</v>
      </c>
      <c r="F10" s="12"/>
      <c r="G10" s="171">
        <v>46.329721483554898</v>
      </c>
      <c r="H10" s="166">
        <v>59.614989036622298</v>
      </c>
      <c r="I10" s="166">
        <v>64.853151387916895</v>
      </c>
      <c r="J10" s="166">
        <v>73.491590856076499</v>
      </c>
      <c r="K10" s="166">
        <v>91.887413109400498</v>
      </c>
      <c r="L10" s="172">
        <v>67.235373174714198</v>
      </c>
      <c r="M10" s="166"/>
      <c r="N10" s="173">
        <v>104.594195241427</v>
      </c>
      <c r="O10" s="174">
        <v>109.408108000933</v>
      </c>
      <c r="P10" s="175">
        <v>107.00115162118</v>
      </c>
      <c r="Q10" s="166"/>
      <c r="R10" s="176">
        <v>78.597024159418794</v>
      </c>
      <c r="S10" s="149"/>
      <c r="T10" s="150">
        <v>0.244922190886184</v>
      </c>
      <c r="U10" s="144">
        <v>14.210052784251999</v>
      </c>
      <c r="V10" s="144">
        <v>21.446547746455501</v>
      </c>
      <c r="W10" s="144">
        <v>28.872309245858201</v>
      </c>
      <c r="X10" s="144">
        <v>46.812427103772201</v>
      </c>
      <c r="Y10" s="151">
        <v>23.854096044709902</v>
      </c>
      <c r="Z10" s="144"/>
      <c r="AA10" s="152">
        <v>-2.4331911887546398</v>
      </c>
      <c r="AB10" s="153">
        <v>0.41954779343860299</v>
      </c>
      <c r="AC10" s="154">
        <v>-0.99528446024248496</v>
      </c>
      <c r="AD10" s="144"/>
      <c r="AE10" s="155">
        <v>12.8379617172324</v>
      </c>
      <c r="AG10" s="171">
        <v>51.043147887775802</v>
      </c>
      <c r="AH10" s="166">
        <v>52.8947701669126</v>
      </c>
      <c r="AI10" s="166">
        <v>60.447630610185101</v>
      </c>
      <c r="AJ10" s="166">
        <v>65.030551494396306</v>
      </c>
      <c r="AK10" s="166">
        <v>73.7243934569629</v>
      </c>
      <c r="AL10" s="172">
        <v>60.629214136374799</v>
      </c>
      <c r="AM10" s="166"/>
      <c r="AN10" s="173">
        <v>107.811709995334</v>
      </c>
      <c r="AO10" s="174">
        <v>118.60027956613</v>
      </c>
      <c r="AP10" s="175">
        <v>113.205994780732</v>
      </c>
      <c r="AQ10" s="166"/>
      <c r="AR10" s="176">
        <v>75.654806594292907</v>
      </c>
      <c r="AS10" s="149"/>
      <c r="AT10" s="150">
        <v>1.23403202077879</v>
      </c>
      <c r="AU10" s="144">
        <v>11.600788981410901</v>
      </c>
      <c r="AV10" s="144">
        <v>16.936607772632701</v>
      </c>
      <c r="AW10" s="144">
        <v>19.474014154422999</v>
      </c>
      <c r="AX10" s="144">
        <v>17.413551692849499</v>
      </c>
      <c r="AY10" s="151">
        <v>13.6500732234145</v>
      </c>
      <c r="AZ10" s="144"/>
      <c r="BA10" s="152">
        <v>1.18882617886671</v>
      </c>
      <c r="BB10" s="153">
        <v>6.8871403956456101</v>
      </c>
      <c r="BC10" s="154">
        <v>4.0957952715600001</v>
      </c>
      <c r="BD10" s="144"/>
      <c r="BE10" s="155">
        <v>9.3585198512944796</v>
      </c>
    </row>
    <row r="11" spans="1:57" x14ac:dyDescent="0.25">
      <c r="A11" s="41" t="s">
        <v>22</v>
      </c>
      <c r="B11" s="44" t="str">
        <f t="shared" si="0"/>
        <v>Washington, DC</v>
      </c>
      <c r="C11" s="12"/>
      <c r="D11" s="28" t="s">
        <v>16</v>
      </c>
      <c r="E11" s="31" t="s">
        <v>17</v>
      </c>
      <c r="F11" s="12"/>
      <c r="G11" s="171">
        <v>109.48536469425299</v>
      </c>
      <c r="H11" s="166">
        <v>160.50175899716899</v>
      </c>
      <c r="I11" s="166">
        <v>192.03878096778499</v>
      </c>
      <c r="J11" s="166">
        <v>182.74486597474899</v>
      </c>
      <c r="K11" s="166">
        <v>143.09609381318199</v>
      </c>
      <c r="L11" s="172">
        <v>157.57337288942799</v>
      </c>
      <c r="M11" s="166"/>
      <c r="N11" s="173">
        <v>123.89012903805499</v>
      </c>
      <c r="O11" s="174">
        <v>128.57067879768101</v>
      </c>
      <c r="P11" s="175">
        <v>126.230403917868</v>
      </c>
      <c r="Q11" s="166"/>
      <c r="R11" s="176">
        <v>148.618238897553</v>
      </c>
      <c r="S11" s="149"/>
      <c r="T11" s="150">
        <v>68.055418120394606</v>
      </c>
      <c r="U11" s="144">
        <v>108.30115344177401</v>
      </c>
      <c r="V11" s="144">
        <v>128.31315111026399</v>
      </c>
      <c r="W11" s="144">
        <v>123.616579173951</v>
      </c>
      <c r="X11" s="144">
        <v>94.062059311675497</v>
      </c>
      <c r="Y11" s="151">
        <v>106.37059888471499</v>
      </c>
      <c r="Z11" s="144"/>
      <c r="AA11" s="152">
        <v>47.024011424675699</v>
      </c>
      <c r="AB11" s="153">
        <v>44.898212437169597</v>
      </c>
      <c r="AC11" s="154">
        <v>45.933669677298802</v>
      </c>
      <c r="AD11" s="144"/>
      <c r="AE11" s="155">
        <v>87.524213965775104</v>
      </c>
      <c r="AG11" s="171">
        <v>85.268045896220301</v>
      </c>
      <c r="AH11" s="166">
        <v>107.52254205506701</v>
      </c>
      <c r="AI11" s="166">
        <v>131.98363255626899</v>
      </c>
      <c r="AJ11" s="166">
        <v>131.22086739769401</v>
      </c>
      <c r="AK11" s="166">
        <v>111.018496585343</v>
      </c>
      <c r="AL11" s="172">
        <v>113.402897879783</v>
      </c>
      <c r="AM11" s="166"/>
      <c r="AN11" s="173">
        <v>105.27054059397</v>
      </c>
      <c r="AO11" s="174">
        <v>115.676155501639</v>
      </c>
      <c r="AP11" s="175">
        <v>110.473348047805</v>
      </c>
      <c r="AQ11" s="166"/>
      <c r="AR11" s="176">
        <v>112.566065189741</v>
      </c>
      <c r="AS11" s="149"/>
      <c r="AT11" s="150">
        <v>43.976196483668502</v>
      </c>
      <c r="AU11" s="144">
        <v>84.755170999809394</v>
      </c>
      <c r="AV11" s="144">
        <v>105.06131724445299</v>
      </c>
      <c r="AW11" s="144">
        <v>103.19777157980801</v>
      </c>
      <c r="AX11" s="144">
        <v>75.401194833136699</v>
      </c>
      <c r="AY11" s="151">
        <v>83.109410922689506</v>
      </c>
      <c r="AZ11" s="144"/>
      <c r="BA11" s="152">
        <v>33.970196669590997</v>
      </c>
      <c r="BB11" s="153">
        <v>27.4649236158177</v>
      </c>
      <c r="BC11" s="154">
        <v>30.483714203852799</v>
      </c>
      <c r="BD11" s="144"/>
      <c r="BE11" s="155">
        <v>64.500955644348394</v>
      </c>
    </row>
    <row r="12" spans="1:57" x14ac:dyDescent="0.25">
      <c r="A12" s="24" t="s">
        <v>23</v>
      </c>
      <c r="B12" s="44" t="str">
        <f t="shared" si="0"/>
        <v>Arlington, VA</v>
      </c>
      <c r="C12" s="12"/>
      <c r="D12" s="28" t="s">
        <v>16</v>
      </c>
      <c r="E12" s="31" t="s">
        <v>17</v>
      </c>
      <c r="F12" s="12"/>
      <c r="G12" s="171">
        <v>132.65011193639501</v>
      </c>
      <c r="H12" s="166">
        <v>203.532814101893</v>
      </c>
      <c r="I12" s="166">
        <v>229.46603410398501</v>
      </c>
      <c r="J12" s="166">
        <v>225.324391672769</v>
      </c>
      <c r="K12" s="166">
        <v>176.349969662098</v>
      </c>
      <c r="L12" s="172">
        <v>193.46466429542801</v>
      </c>
      <c r="M12" s="166"/>
      <c r="N12" s="173">
        <v>118.789458102311</v>
      </c>
      <c r="O12" s="174">
        <v>105.46470237472499</v>
      </c>
      <c r="P12" s="175">
        <v>112.127080238518</v>
      </c>
      <c r="Q12" s="166"/>
      <c r="R12" s="176">
        <v>170.225354564882</v>
      </c>
      <c r="S12" s="149"/>
      <c r="T12" s="150">
        <v>131.740099385902</v>
      </c>
      <c r="U12" s="144">
        <v>175.51943236757799</v>
      </c>
      <c r="V12" s="144">
        <v>169.31131490151199</v>
      </c>
      <c r="W12" s="144">
        <v>152.119497639179</v>
      </c>
      <c r="X12" s="144">
        <v>131.20211956027299</v>
      </c>
      <c r="Y12" s="151">
        <v>153.248973813417</v>
      </c>
      <c r="Z12" s="144"/>
      <c r="AA12" s="152">
        <v>79.106298705644605</v>
      </c>
      <c r="AB12" s="153">
        <v>57.940618922931897</v>
      </c>
      <c r="AC12" s="154">
        <v>68.487561958389094</v>
      </c>
      <c r="AD12" s="144"/>
      <c r="AE12" s="155">
        <v>131.345655908221</v>
      </c>
      <c r="AG12" s="171">
        <v>92.027702688565697</v>
      </c>
      <c r="AH12" s="166">
        <v>131.91723820483301</v>
      </c>
      <c r="AI12" s="166">
        <v>158.36296343759801</v>
      </c>
      <c r="AJ12" s="166">
        <v>156.46411627785301</v>
      </c>
      <c r="AK12" s="166">
        <v>126.217410293963</v>
      </c>
      <c r="AL12" s="172">
        <v>132.99788618056201</v>
      </c>
      <c r="AM12" s="166"/>
      <c r="AN12" s="173">
        <v>98.918751438434896</v>
      </c>
      <c r="AO12" s="174">
        <v>101.159183491997</v>
      </c>
      <c r="AP12" s="175">
        <v>100.038967465216</v>
      </c>
      <c r="AQ12" s="166"/>
      <c r="AR12" s="176">
        <v>123.581052261892</v>
      </c>
      <c r="AS12" s="149"/>
      <c r="AT12" s="150">
        <v>70.700761761659905</v>
      </c>
      <c r="AU12" s="144">
        <v>132.857649946572</v>
      </c>
      <c r="AV12" s="144">
        <v>140.55529226656799</v>
      </c>
      <c r="AW12" s="144">
        <v>126.748966454721</v>
      </c>
      <c r="AX12" s="144">
        <v>97.368646177406504</v>
      </c>
      <c r="AY12" s="151">
        <v>114.989742980103</v>
      </c>
      <c r="AZ12" s="144"/>
      <c r="BA12" s="152">
        <v>50.898750448994299</v>
      </c>
      <c r="BB12" s="153">
        <v>38.774655796234299</v>
      </c>
      <c r="BC12" s="154">
        <v>44.515249103324699</v>
      </c>
      <c r="BD12" s="144"/>
      <c r="BE12" s="155">
        <v>93.209793636582603</v>
      </c>
    </row>
    <row r="13" spans="1:57" x14ac:dyDescent="0.25">
      <c r="A13" s="24" t="s">
        <v>24</v>
      </c>
      <c r="B13" s="44" t="str">
        <f t="shared" si="0"/>
        <v>Suburban Virginia Area</v>
      </c>
      <c r="C13" s="12"/>
      <c r="D13" s="28" t="s">
        <v>16</v>
      </c>
      <c r="E13" s="31" t="s">
        <v>17</v>
      </c>
      <c r="F13" s="12"/>
      <c r="G13" s="171">
        <v>70.288410781973795</v>
      </c>
      <c r="H13" s="166">
        <v>78.125501895268798</v>
      </c>
      <c r="I13" s="166">
        <v>93.653087182366903</v>
      </c>
      <c r="J13" s="166">
        <v>92.727081285975004</v>
      </c>
      <c r="K13" s="166">
        <v>94.7492966446721</v>
      </c>
      <c r="L13" s="172">
        <v>85.9086755580513</v>
      </c>
      <c r="M13" s="166"/>
      <c r="N13" s="173">
        <v>133.29302821844701</v>
      </c>
      <c r="O13" s="174">
        <v>144.20299031306999</v>
      </c>
      <c r="P13" s="175">
        <v>138.74800926575799</v>
      </c>
      <c r="Q13" s="166"/>
      <c r="R13" s="176">
        <v>101.005628045967</v>
      </c>
      <c r="S13" s="149"/>
      <c r="T13" s="150">
        <v>19.0201800509173</v>
      </c>
      <c r="U13" s="144">
        <v>16.686420932560502</v>
      </c>
      <c r="V13" s="144">
        <v>41.240177235017697</v>
      </c>
      <c r="W13" s="144">
        <v>32.075247742338497</v>
      </c>
      <c r="X13" s="144">
        <v>36.208744827162199</v>
      </c>
      <c r="Y13" s="151">
        <v>29.346821632380401</v>
      </c>
      <c r="Z13" s="144"/>
      <c r="AA13" s="152">
        <v>15.382863437711</v>
      </c>
      <c r="AB13" s="153">
        <v>20.926112717141802</v>
      </c>
      <c r="AC13" s="154">
        <v>18.198481377821999</v>
      </c>
      <c r="AD13" s="144"/>
      <c r="AE13" s="155">
        <v>24.729597239913002</v>
      </c>
      <c r="AG13" s="171">
        <v>70.498968482381002</v>
      </c>
      <c r="AH13" s="166">
        <v>72.287213954794296</v>
      </c>
      <c r="AI13" s="166">
        <v>83.751237189386401</v>
      </c>
      <c r="AJ13" s="166">
        <v>83.219815737750906</v>
      </c>
      <c r="AK13" s="166">
        <v>84.088736838410696</v>
      </c>
      <c r="AL13" s="172">
        <v>78.769194440544695</v>
      </c>
      <c r="AM13" s="166"/>
      <c r="AN13" s="173">
        <v>120.601985469605</v>
      </c>
      <c r="AO13" s="174">
        <v>134.92038151059899</v>
      </c>
      <c r="AP13" s="175">
        <v>127.761183490102</v>
      </c>
      <c r="AQ13" s="166"/>
      <c r="AR13" s="176">
        <v>92.766905597561205</v>
      </c>
      <c r="AS13" s="149"/>
      <c r="AT13" s="150">
        <v>1.32577390419451</v>
      </c>
      <c r="AU13" s="144">
        <v>23.051751294325101</v>
      </c>
      <c r="AV13" s="144">
        <v>37.0932175156832</v>
      </c>
      <c r="AW13" s="144">
        <v>29.6671678376747</v>
      </c>
      <c r="AX13" s="144">
        <v>22.610178636198601</v>
      </c>
      <c r="AY13" s="151">
        <v>22.246210705530999</v>
      </c>
      <c r="AZ13" s="144"/>
      <c r="BA13" s="152">
        <v>13.1547151896996</v>
      </c>
      <c r="BB13" s="153">
        <v>11.354932282079901</v>
      </c>
      <c r="BC13" s="154">
        <v>12.1972095090215</v>
      </c>
      <c r="BD13" s="144"/>
      <c r="BE13" s="155">
        <v>18.0845031349333</v>
      </c>
    </row>
    <row r="14" spans="1:57" x14ac:dyDescent="0.25">
      <c r="A14" s="24" t="s">
        <v>25</v>
      </c>
      <c r="B14" s="44" t="str">
        <f t="shared" si="0"/>
        <v>Alexandria, VA</v>
      </c>
      <c r="C14" s="12"/>
      <c r="D14" s="28" t="s">
        <v>16</v>
      </c>
      <c r="E14" s="31" t="s">
        <v>17</v>
      </c>
      <c r="F14" s="12"/>
      <c r="G14" s="171">
        <v>133.99101385239999</v>
      </c>
      <c r="H14" s="166">
        <v>163.36112491043701</v>
      </c>
      <c r="I14" s="166">
        <v>174.049422020539</v>
      </c>
      <c r="J14" s="166">
        <v>164.469307379985</v>
      </c>
      <c r="K14" s="166">
        <v>114.88729400525401</v>
      </c>
      <c r="L14" s="172">
        <v>150.15163243372299</v>
      </c>
      <c r="M14" s="166"/>
      <c r="N14" s="173">
        <v>103.258604012419</v>
      </c>
      <c r="O14" s="174">
        <v>112.872815858609</v>
      </c>
      <c r="P14" s="175">
        <v>108.06570993551399</v>
      </c>
      <c r="Q14" s="166"/>
      <c r="R14" s="176">
        <v>138.12708314852</v>
      </c>
      <c r="S14" s="149"/>
      <c r="T14" s="150">
        <v>52.5952821580658</v>
      </c>
      <c r="U14" s="144">
        <v>59.122891885169999</v>
      </c>
      <c r="V14" s="144">
        <v>65.304992022772097</v>
      </c>
      <c r="W14" s="144">
        <v>74.551720686585696</v>
      </c>
      <c r="X14" s="144">
        <v>71.060749721955901</v>
      </c>
      <c r="Y14" s="151">
        <v>64.226864190530804</v>
      </c>
      <c r="Z14" s="144"/>
      <c r="AA14" s="152">
        <v>41.963564262872502</v>
      </c>
      <c r="AB14" s="153">
        <v>40.646950738766797</v>
      </c>
      <c r="AC14" s="154">
        <v>41.272913737706901</v>
      </c>
      <c r="AD14" s="144"/>
      <c r="AE14" s="155">
        <v>58.471270819929899</v>
      </c>
      <c r="AG14" s="171">
        <v>80.564885359445896</v>
      </c>
      <c r="AH14" s="166">
        <v>95.021306126104605</v>
      </c>
      <c r="AI14" s="166">
        <v>111.01415900406001</v>
      </c>
      <c r="AJ14" s="166">
        <v>108.775478564604</v>
      </c>
      <c r="AK14" s="166">
        <v>89.025320336756593</v>
      </c>
      <c r="AL14" s="172">
        <v>96.880229878194399</v>
      </c>
      <c r="AM14" s="166"/>
      <c r="AN14" s="173">
        <v>89.235533496536803</v>
      </c>
      <c r="AO14" s="174">
        <v>102.12952143539501</v>
      </c>
      <c r="AP14" s="175">
        <v>95.682527465966004</v>
      </c>
      <c r="AQ14" s="166"/>
      <c r="AR14" s="176">
        <v>96.5380291889863</v>
      </c>
      <c r="AS14" s="149"/>
      <c r="AT14" s="150">
        <v>36.526588092120399</v>
      </c>
      <c r="AU14" s="144">
        <v>53.551426942457098</v>
      </c>
      <c r="AV14" s="144">
        <v>61.316919786047798</v>
      </c>
      <c r="AW14" s="144">
        <v>60.847161808923303</v>
      </c>
      <c r="AX14" s="144">
        <v>47.559159392326698</v>
      </c>
      <c r="AY14" s="151">
        <v>52.486227296936804</v>
      </c>
      <c r="AZ14" s="144"/>
      <c r="BA14" s="152">
        <v>29.515552680346001</v>
      </c>
      <c r="BB14" s="153">
        <v>25.223915533613599</v>
      </c>
      <c r="BC14" s="154">
        <v>27.1892049491655</v>
      </c>
      <c r="BD14" s="144"/>
      <c r="BE14" s="155">
        <v>44.355690385230403</v>
      </c>
    </row>
    <row r="15" spans="1:57" x14ac:dyDescent="0.25">
      <c r="A15" s="24" t="s">
        <v>26</v>
      </c>
      <c r="B15" s="44" t="str">
        <f t="shared" si="0"/>
        <v>Fairfax/Tysons Corner, VA</v>
      </c>
      <c r="C15" s="12"/>
      <c r="D15" s="28" t="s">
        <v>16</v>
      </c>
      <c r="E15" s="31" t="s">
        <v>17</v>
      </c>
      <c r="F15" s="12"/>
      <c r="G15" s="171">
        <v>71.252119205298001</v>
      </c>
      <c r="H15" s="166">
        <v>130.512887645581</v>
      </c>
      <c r="I15" s="166">
        <v>160.261766385019</v>
      </c>
      <c r="J15" s="166">
        <v>151.94557319022601</v>
      </c>
      <c r="K15" s="166">
        <v>104.011979904087</v>
      </c>
      <c r="L15" s="172">
        <v>123.596865266042</v>
      </c>
      <c r="M15" s="166"/>
      <c r="N15" s="173">
        <v>88.4005777574788</v>
      </c>
      <c r="O15" s="174">
        <v>93.465923726878202</v>
      </c>
      <c r="P15" s="175">
        <v>90.933250742178501</v>
      </c>
      <c r="Q15" s="166"/>
      <c r="R15" s="176">
        <v>114.264403973509</v>
      </c>
      <c r="S15" s="149"/>
      <c r="T15" s="150">
        <v>38.515342514202501</v>
      </c>
      <c r="U15" s="144">
        <v>100.851187006858</v>
      </c>
      <c r="V15" s="144">
        <v>113.718314291402</v>
      </c>
      <c r="W15" s="144">
        <v>100.747247669096</v>
      </c>
      <c r="X15" s="144">
        <v>69.931521930124404</v>
      </c>
      <c r="Y15" s="151">
        <v>88.234640491156398</v>
      </c>
      <c r="Z15" s="144"/>
      <c r="AA15" s="152">
        <v>31.9038080892423</v>
      </c>
      <c r="AB15" s="153">
        <v>36.4609552464198</v>
      </c>
      <c r="AC15" s="154">
        <v>34.207163381062898</v>
      </c>
      <c r="AD15" s="144"/>
      <c r="AE15" s="155">
        <v>72.449626778653197</v>
      </c>
      <c r="AG15" s="171">
        <v>64.159168474537495</v>
      </c>
      <c r="AH15" s="166">
        <v>90.809455640557204</v>
      </c>
      <c r="AI15" s="166">
        <v>115.33213433432201</v>
      </c>
      <c r="AJ15" s="166">
        <v>108.865822105503</v>
      </c>
      <c r="AK15" s="166">
        <v>83.7594290934003</v>
      </c>
      <c r="AL15" s="172">
        <v>92.585201929664294</v>
      </c>
      <c r="AM15" s="166"/>
      <c r="AN15" s="173">
        <v>76.105639129938297</v>
      </c>
      <c r="AO15" s="174">
        <v>84.426983329527204</v>
      </c>
      <c r="AP15" s="175">
        <v>80.266311229732807</v>
      </c>
      <c r="AQ15" s="166"/>
      <c r="AR15" s="176">
        <v>89.065518872541006</v>
      </c>
      <c r="AS15" s="149"/>
      <c r="AT15" s="150">
        <v>24.426890861355901</v>
      </c>
      <c r="AU15" s="144">
        <v>58.876900798634999</v>
      </c>
      <c r="AV15" s="144">
        <v>82.011753362262496</v>
      </c>
      <c r="AW15" s="144">
        <v>70.573008247991396</v>
      </c>
      <c r="AX15" s="144">
        <v>47.920438353219197</v>
      </c>
      <c r="AY15" s="151">
        <v>58.220852005346401</v>
      </c>
      <c r="AZ15" s="144"/>
      <c r="BA15" s="152">
        <v>18.1639376106104</v>
      </c>
      <c r="BB15" s="153">
        <v>20.6359607636597</v>
      </c>
      <c r="BC15" s="154">
        <v>19.451251401775099</v>
      </c>
      <c r="BD15" s="144"/>
      <c r="BE15" s="155">
        <v>45.982608364906099</v>
      </c>
    </row>
    <row r="16" spans="1:57" x14ac:dyDescent="0.25">
      <c r="A16" s="24" t="s">
        <v>27</v>
      </c>
      <c r="B16" s="44" t="str">
        <f t="shared" si="0"/>
        <v>I-95 Fredericksburg, VA</v>
      </c>
      <c r="C16" s="12"/>
      <c r="D16" s="28" t="s">
        <v>16</v>
      </c>
      <c r="E16" s="31" t="s">
        <v>17</v>
      </c>
      <c r="F16" s="12"/>
      <c r="G16" s="171">
        <v>55.525975983046798</v>
      </c>
      <c r="H16" s="166">
        <v>63.6460171886037</v>
      </c>
      <c r="I16" s="166">
        <v>66.694153520131806</v>
      </c>
      <c r="J16" s="166">
        <v>69.690724040499106</v>
      </c>
      <c r="K16" s="166">
        <v>67.989830468565998</v>
      </c>
      <c r="L16" s="172">
        <v>64.709340240169496</v>
      </c>
      <c r="M16" s="166"/>
      <c r="N16" s="173">
        <v>80.629431363315206</v>
      </c>
      <c r="O16" s="174">
        <v>83.883294089945807</v>
      </c>
      <c r="P16" s="175">
        <v>82.256362726630499</v>
      </c>
      <c r="Q16" s="166"/>
      <c r="R16" s="176">
        <v>69.722775236301203</v>
      </c>
      <c r="S16" s="149"/>
      <c r="T16" s="150">
        <v>9.8065330215431796</v>
      </c>
      <c r="U16" s="144">
        <v>20.880994315696199</v>
      </c>
      <c r="V16" s="144">
        <v>21.8753590166904</v>
      </c>
      <c r="W16" s="144">
        <v>23.234039828385299</v>
      </c>
      <c r="X16" s="144">
        <v>17.941703902428699</v>
      </c>
      <c r="Y16" s="151">
        <v>18.889518880988</v>
      </c>
      <c r="Z16" s="144"/>
      <c r="AA16" s="152">
        <v>10.6376663273213</v>
      </c>
      <c r="AB16" s="153">
        <v>8.3639902614612698</v>
      </c>
      <c r="AC16" s="154">
        <v>9.4665473955377895</v>
      </c>
      <c r="AD16" s="144"/>
      <c r="AE16" s="155">
        <v>15.5371267594149</v>
      </c>
      <c r="AG16" s="171">
        <v>49.407687485283702</v>
      </c>
      <c r="AH16" s="166">
        <v>51.995729927007197</v>
      </c>
      <c r="AI16" s="166">
        <v>56.771383623734401</v>
      </c>
      <c r="AJ16" s="166">
        <v>58.006122557099097</v>
      </c>
      <c r="AK16" s="166">
        <v>56.672304567930297</v>
      </c>
      <c r="AL16" s="172">
        <v>54.570645632210898</v>
      </c>
      <c r="AM16" s="166"/>
      <c r="AN16" s="173">
        <v>72.634302743112698</v>
      </c>
      <c r="AO16" s="174">
        <v>77.989258594301802</v>
      </c>
      <c r="AP16" s="175">
        <v>75.3117806687073</v>
      </c>
      <c r="AQ16" s="166"/>
      <c r="AR16" s="176">
        <v>60.496684214067002</v>
      </c>
      <c r="AS16" s="149"/>
      <c r="AT16" s="150">
        <v>2.0463598674575598</v>
      </c>
      <c r="AU16" s="144">
        <v>9.5093726081094001</v>
      </c>
      <c r="AV16" s="144">
        <v>10.229865424294999</v>
      </c>
      <c r="AW16" s="144">
        <v>9.7109990772125396</v>
      </c>
      <c r="AX16" s="144">
        <v>7.7721776847846504</v>
      </c>
      <c r="AY16" s="151">
        <v>7.90815966639998</v>
      </c>
      <c r="AZ16" s="144"/>
      <c r="BA16" s="152">
        <v>2.6976282783939398</v>
      </c>
      <c r="BB16" s="153">
        <v>2.59847153806699</v>
      </c>
      <c r="BC16" s="154">
        <v>2.6462633869262202</v>
      </c>
      <c r="BD16" s="144"/>
      <c r="BE16" s="155">
        <v>5.9763366862493204</v>
      </c>
    </row>
    <row r="17" spans="1:58" x14ac:dyDescent="0.25">
      <c r="A17" s="24" t="s">
        <v>28</v>
      </c>
      <c r="B17" s="44" t="str">
        <f t="shared" si="0"/>
        <v>Dulles Airport Area, VA</v>
      </c>
      <c r="C17" s="12"/>
      <c r="D17" s="28" t="s">
        <v>16</v>
      </c>
      <c r="E17" s="31" t="s">
        <v>17</v>
      </c>
      <c r="F17" s="12"/>
      <c r="G17" s="171">
        <v>75.683800986530002</v>
      </c>
      <c r="H17" s="166">
        <v>115.666302409409</v>
      </c>
      <c r="I17" s="166">
        <v>129.30734775184899</v>
      </c>
      <c r="J17" s="166">
        <v>121.88183266932199</v>
      </c>
      <c r="K17" s="166">
        <v>98.508925251375402</v>
      </c>
      <c r="L17" s="172">
        <v>108.209641813697</v>
      </c>
      <c r="M17" s="166"/>
      <c r="N17" s="173">
        <v>80.415012331625803</v>
      </c>
      <c r="O17" s="174">
        <v>78.798019351166701</v>
      </c>
      <c r="P17" s="175">
        <v>79.606515841396302</v>
      </c>
      <c r="Q17" s="166"/>
      <c r="R17" s="176">
        <v>100.037320107325</v>
      </c>
      <c r="S17" s="149"/>
      <c r="T17" s="150">
        <v>37.577725367343099</v>
      </c>
      <c r="U17" s="144">
        <v>72.098330277738896</v>
      </c>
      <c r="V17" s="144">
        <v>79.547961680694897</v>
      </c>
      <c r="W17" s="144">
        <v>67.142858564495796</v>
      </c>
      <c r="X17" s="144">
        <v>47.623634991998003</v>
      </c>
      <c r="Y17" s="151">
        <v>62.0438958046701</v>
      </c>
      <c r="Z17" s="144"/>
      <c r="AA17" s="152">
        <v>20.092762363055598</v>
      </c>
      <c r="AB17" s="153">
        <v>16.042543625757599</v>
      </c>
      <c r="AC17" s="154">
        <v>18.0534829616041</v>
      </c>
      <c r="AD17" s="144"/>
      <c r="AE17" s="155">
        <v>49.387447138824903</v>
      </c>
      <c r="AG17" s="171">
        <v>64.392902730536605</v>
      </c>
      <c r="AH17" s="166">
        <v>88.530598781179094</v>
      </c>
      <c r="AI17" s="166">
        <v>105.73665603741399</v>
      </c>
      <c r="AJ17" s="166">
        <v>102.380265258881</v>
      </c>
      <c r="AK17" s="166">
        <v>85.296725953329499</v>
      </c>
      <c r="AL17" s="172">
        <v>89.270583607549398</v>
      </c>
      <c r="AM17" s="166"/>
      <c r="AN17" s="173">
        <v>73.909759770441994</v>
      </c>
      <c r="AO17" s="174">
        <v>76.948924777082098</v>
      </c>
      <c r="AP17" s="175">
        <v>75.429342273762003</v>
      </c>
      <c r="AQ17" s="166"/>
      <c r="AR17" s="176">
        <v>85.324925941699703</v>
      </c>
      <c r="AS17" s="149"/>
      <c r="AT17" s="150">
        <v>9.8227623214491899</v>
      </c>
      <c r="AU17" s="144">
        <v>35.773949962582201</v>
      </c>
      <c r="AV17" s="144">
        <v>48.269488576135203</v>
      </c>
      <c r="AW17" s="144">
        <v>40.115680002487302</v>
      </c>
      <c r="AX17" s="144">
        <v>28.9801072207446</v>
      </c>
      <c r="AY17" s="151">
        <v>33.497988634823102</v>
      </c>
      <c r="AZ17" s="144"/>
      <c r="BA17" s="152">
        <v>11.608045567515299</v>
      </c>
      <c r="BB17" s="153">
        <v>11.5579618892653</v>
      </c>
      <c r="BC17" s="154">
        <v>11.5824936234829</v>
      </c>
      <c r="BD17" s="144"/>
      <c r="BE17" s="155">
        <v>27.201185559591799</v>
      </c>
    </row>
    <row r="18" spans="1:58" x14ac:dyDescent="0.25">
      <c r="A18" s="24" t="s">
        <v>29</v>
      </c>
      <c r="B18" s="44" t="str">
        <f t="shared" si="0"/>
        <v>Williamsburg, VA</v>
      </c>
      <c r="C18" s="12"/>
      <c r="D18" s="28" t="s">
        <v>16</v>
      </c>
      <c r="E18" s="31" t="s">
        <v>17</v>
      </c>
      <c r="F18" s="12"/>
      <c r="G18" s="171">
        <v>39.066261707251797</v>
      </c>
      <c r="H18" s="166">
        <v>39.8914597270537</v>
      </c>
      <c r="I18" s="166">
        <v>40.054688252608997</v>
      </c>
      <c r="J18" s="166">
        <v>49.257530104361699</v>
      </c>
      <c r="K18" s="166">
        <v>58.646526625635502</v>
      </c>
      <c r="L18" s="172">
        <v>45.383293283382301</v>
      </c>
      <c r="M18" s="166"/>
      <c r="N18" s="173">
        <v>121.262646507894</v>
      </c>
      <c r="O18" s="174">
        <v>153.329823387744</v>
      </c>
      <c r="P18" s="175">
        <v>137.29623494781899</v>
      </c>
      <c r="Q18" s="166"/>
      <c r="R18" s="176">
        <v>71.644133758935695</v>
      </c>
      <c r="S18" s="149"/>
      <c r="T18" s="150">
        <v>10.1586653596516</v>
      </c>
      <c r="U18" s="144">
        <v>1.1163609950065601</v>
      </c>
      <c r="V18" s="144">
        <v>0.72261329283121101</v>
      </c>
      <c r="W18" s="144">
        <v>20.622298170361201</v>
      </c>
      <c r="X18" s="144">
        <v>24.573829768688</v>
      </c>
      <c r="Y18" s="151">
        <v>12.004472705621</v>
      </c>
      <c r="Z18" s="144"/>
      <c r="AA18" s="152">
        <v>6.9493961220126002</v>
      </c>
      <c r="AB18" s="153">
        <v>14.9441026089142</v>
      </c>
      <c r="AC18" s="154">
        <v>11.2709055451793</v>
      </c>
      <c r="AD18" s="144"/>
      <c r="AE18" s="155">
        <v>11.601627005787099</v>
      </c>
      <c r="AG18" s="171">
        <v>58.450738894835403</v>
      </c>
      <c r="AH18" s="166">
        <v>39.441791209526301</v>
      </c>
      <c r="AI18" s="166">
        <v>39.712075528498701</v>
      </c>
      <c r="AJ18" s="166">
        <v>42.3147146775488</v>
      </c>
      <c r="AK18" s="166">
        <v>50.708590112389601</v>
      </c>
      <c r="AL18" s="172">
        <v>46.125582084559802</v>
      </c>
      <c r="AM18" s="166"/>
      <c r="AN18" s="173">
        <v>107.34486018196399</v>
      </c>
      <c r="AO18" s="174">
        <v>131.107839510302</v>
      </c>
      <c r="AP18" s="175">
        <v>119.226349846133</v>
      </c>
      <c r="AQ18" s="166"/>
      <c r="AR18" s="176">
        <v>67.011515730723602</v>
      </c>
      <c r="AS18" s="149"/>
      <c r="AT18" s="150">
        <v>1.5646087257783099</v>
      </c>
      <c r="AU18" s="144">
        <v>1.05499351335928</v>
      </c>
      <c r="AV18" s="144">
        <v>4.8545841619198402</v>
      </c>
      <c r="AW18" s="144">
        <v>12.164800001872599</v>
      </c>
      <c r="AX18" s="144">
        <v>13.286496124723699</v>
      </c>
      <c r="AY18" s="151">
        <v>6.3092131798839599</v>
      </c>
      <c r="AZ18" s="144"/>
      <c r="BA18" s="152">
        <v>5.9059637025571998</v>
      </c>
      <c r="BB18" s="153">
        <v>2.2548041179223999</v>
      </c>
      <c r="BC18" s="154">
        <v>3.8668084214497598</v>
      </c>
      <c r="BD18" s="144"/>
      <c r="BE18" s="155">
        <v>5.05345517976287</v>
      </c>
    </row>
    <row r="19" spans="1:58" x14ac:dyDescent="0.25">
      <c r="A19" s="24" t="s">
        <v>30</v>
      </c>
      <c r="B19" s="44" t="str">
        <f t="shared" si="0"/>
        <v>Virginia Beach, VA</v>
      </c>
      <c r="C19" s="12"/>
      <c r="D19" s="28" t="s">
        <v>16</v>
      </c>
      <c r="E19" s="31" t="s">
        <v>17</v>
      </c>
      <c r="F19" s="12"/>
      <c r="G19" s="171">
        <v>80.004399191003898</v>
      </c>
      <c r="H19" s="166">
        <v>87.436736501901095</v>
      </c>
      <c r="I19" s="166">
        <v>99.820211592913097</v>
      </c>
      <c r="J19" s="166">
        <v>96.294150473262604</v>
      </c>
      <c r="K19" s="166">
        <v>82.441522870317897</v>
      </c>
      <c r="L19" s="172">
        <v>89.199404125879695</v>
      </c>
      <c r="M19" s="166"/>
      <c r="N19" s="173">
        <v>125.725352172154</v>
      </c>
      <c r="O19" s="174">
        <v>144.55340125394301</v>
      </c>
      <c r="P19" s="175">
        <v>135.13937671304899</v>
      </c>
      <c r="Q19" s="166"/>
      <c r="R19" s="176">
        <v>102.32511057935599</v>
      </c>
      <c r="S19" s="149"/>
      <c r="T19" s="150">
        <v>5.3367036345621397</v>
      </c>
      <c r="U19" s="144">
        <v>22.514264921094199</v>
      </c>
      <c r="V19" s="144">
        <v>38.825790365223803</v>
      </c>
      <c r="W19" s="144">
        <v>22.2430637764773</v>
      </c>
      <c r="X19" s="144">
        <v>-6.8043840206381896</v>
      </c>
      <c r="Y19" s="151">
        <v>15.4068233393947</v>
      </c>
      <c r="Z19" s="144"/>
      <c r="AA19" s="152">
        <v>-22.186100306983299</v>
      </c>
      <c r="AB19" s="153">
        <v>-18.758712836108401</v>
      </c>
      <c r="AC19" s="154">
        <v>-20.389831366033398</v>
      </c>
      <c r="AD19" s="144"/>
      <c r="AE19" s="155">
        <v>-1.3338764727172301</v>
      </c>
      <c r="AG19" s="171">
        <v>116.38521252528101</v>
      </c>
      <c r="AH19" s="166">
        <v>84.796926088099596</v>
      </c>
      <c r="AI19" s="166">
        <v>94.960003053959994</v>
      </c>
      <c r="AJ19" s="166">
        <v>95.747479637569697</v>
      </c>
      <c r="AK19" s="166">
        <v>90.555872041096904</v>
      </c>
      <c r="AL19" s="172">
        <v>96.489098669201496</v>
      </c>
      <c r="AM19" s="166"/>
      <c r="AN19" s="173">
        <v>156.40048330232099</v>
      </c>
      <c r="AO19" s="174">
        <v>191.55139227206499</v>
      </c>
      <c r="AP19" s="175">
        <v>173.975937787193</v>
      </c>
      <c r="AQ19" s="166"/>
      <c r="AR19" s="176">
        <v>118.628195560056</v>
      </c>
      <c r="AS19" s="149"/>
      <c r="AT19" s="150">
        <v>-2.85002792752142</v>
      </c>
      <c r="AU19" s="144">
        <v>7.4232198342427704</v>
      </c>
      <c r="AV19" s="144">
        <v>18.026259765547799</v>
      </c>
      <c r="AW19" s="144">
        <v>17.879614434002701</v>
      </c>
      <c r="AX19" s="144">
        <v>1.2917964534578401</v>
      </c>
      <c r="AY19" s="151">
        <v>7.2531921002091702</v>
      </c>
      <c r="AZ19" s="144"/>
      <c r="BA19" s="152">
        <v>-5.3837560188193798</v>
      </c>
      <c r="BB19" s="153">
        <v>-4.3066168723478802</v>
      </c>
      <c r="BC19" s="154">
        <v>-4.7937977758288701</v>
      </c>
      <c r="BD19" s="144"/>
      <c r="BE19" s="155">
        <v>1.8528684846083701</v>
      </c>
    </row>
    <row r="20" spans="1:58" x14ac:dyDescent="0.25">
      <c r="A20" s="41" t="s">
        <v>31</v>
      </c>
      <c r="B20" s="44" t="str">
        <f t="shared" si="0"/>
        <v>Norfolk/Portsmouth, VA</v>
      </c>
      <c r="C20" s="12"/>
      <c r="D20" s="28" t="s">
        <v>16</v>
      </c>
      <c r="E20" s="31" t="s">
        <v>17</v>
      </c>
      <c r="F20" s="12"/>
      <c r="G20" s="171">
        <v>63.831578484795202</v>
      </c>
      <c r="H20" s="166">
        <v>78.282424696783195</v>
      </c>
      <c r="I20" s="166">
        <v>87.091534013007504</v>
      </c>
      <c r="J20" s="166">
        <v>88.065669309193098</v>
      </c>
      <c r="K20" s="166">
        <v>80.949355141501101</v>
      </c>
      <c r="L20" s="172">
        <v>79.644112329056</v>
      </c>
      <c r="M20" s="166"/>
      <c r="N20" s="173">
        <v>97.8138611179469</v>
      </c>
      <c r="O20" s="174">
        <v>97.949512286869293</v>
      </c>
      <c r="P20" s="175">
        <v>97.881686702408103</v>
      </c>
      <c r="Q20" s="166"/>
      <c r="R20" s="176">
        <v>84.854847864299501</v>
      </c>
      <c r="S20" s="149"/>
      <c r="T20" s="150">
        <v>22.796592276938799</v>
      </c>
      <c r="U20" s="144">
        <v>46.761239827150703</v>
      </c>
      <c r="V20" s="144">
        <v>52.5266343071915</v>
      </c>
      <c r="W20" s="144">
        <v>38.208855174274603</v>
      </c>
      <c r="X20" s="144">
        <v>30.0151418234367</v>
      </c>
      <c r="Y20" s="151">
        <v>38.078523355551603</v>
      </c>
      <c r="Z20" s="144"/>
      <c r="AA20" s="152">
        <v>11.581826970967199</v>
      </c>
      <c r="AB20" s="153">
        <v>2.8764751076583099</v>
      </c>
      <c r="AC20" s="154">
        <v>7.0494549264015802</v>
      </c>
      <c r="AD20" s="144"/>
      <c r="AE20" s="155">
        <v>26.038071959298499</v>
      </c>
      <c r="AG20" s="171">
        <v>65.436797481982694</v>
      </c>
      <c r="AH20" s="166">
        <v>68.2113113288802</v>
      </c>
      <c r="AI20" s="166">
        <v>78.504939470908695</v>
      </c>
      <c r="AJ20" s="166">
        <v>78.999630831429002</v>
      </c>
      <c r="AK20" s="166">
        <v>77.132582488134901</v>
      </c>
      <c r="AL20" s="172">
        <v>73.657052320267098</v>
      </c>
      <c r="AM20" s="166"/>
      <c r="AN20" s="173">
        <v>98.902244019159696</v>
      </c>
      <c r="AO20" s="174">
        <v>110.190306363156</v>
      </c>
      <c r="AP20" s="175">
        <v>104.546275191158</v>
      </c>
      <c r="AQ20" s="166"/>
      <c r="AR20" s="176">
        <v>82.482544569093207</v>
      </c>
      <c r="AS20" s="149"/>
      <c r="AT20" s="150">
        <v>5.7607790499027898</v>
      </c>
      <c r="AU20" s="144">
        <v>28.3094014305555</v>
      </c>
      <c r="AV20" s="144">
        <v>34.790760745138599</v>
      </c>
      <c r="AW20" s="144">
        <v>22.327372595195701</v>
      </c>
      <c r="AX20" s="144">
        <v>17.1478793542252</v>
      </c>
      <c r="AY20" s="151">
        <v>21.266392526203202</v>
      </c>
      <c r="AZ20" s="144"/>
      <c r="BA20" s="152">
        <v>8.6218928872375198</v>
      </c>
      <c r="BB20" s="153">
        <v>2.5804499068927398</v>
      </c>
      <c r="BC20" s="154">
        <v>5.3520717823860604</v>
      </c>
      <c r="BD20" s="144"/>
      <c r="BE20" s="155">
        <v>14.975318481993201</v>
      </c>
    </row>
    <row r="21" spans="1:58" x14ac:dyDescent="0.25">
      <c r="A21" s="42" t="s">
        <v>32</v>
      </c>
      <c r="B21" s="44" t="str">
        <f t="shared" si="0"/>
        <v>Newport News/Hampton, VA</v>
      </c>
      <c r="C21" s="12"/>
      <c r="D21" s="28" t="s">
        <v>16</v>
      </c>
      <c r="E21" s="31" t="s">
        <v>17</v>
      </c>
      <c r="F21" s="13"/>
      <c r="G21" s="171">
        <v>42.232333617082602</v>
      </c>
      <c r="H21" s="166">
        <v>50.626236026547303</v>
      </c>
      <c r="I21" s="166">
        <v>54.238516491126802</v>
      </c>
      <c r="J21" s="166">
        <v>52.4131614918482</v>
      </c>
      <c r="K21" s="166">
        <v>52.505631727023498</v>
      </c>
      <c r="L21" s="172">
        <v>50.403175870725697</v>
      </c>
      <c r="M21" s="166"/>
      <c r="N21" s="173">
        <v>77.257609118453303</v>
      </c>
      <c r="O21" s="174">
        <v>88.015905035348396</v>
      </c>
      <c r="P21" s="175">
        <v>82.636757076900807</v>
      </c>
      <c r="Q21" s="166"/>
      <c r="R21" s="176">
        <v>59.612770501061398</v>
      </c>
      <c r="S21" s="149"/>
      <c r="T21" s="150">
        <v>-7.7290744579446704</v>
      </c>
      <c r="U21" s="144">
        <v>4.6697938969681303</v>
      </c>
      <c r="V21" s="144">
        <v>1.0784142121570599</v>
      </c>
      <c r="W21" s="144">
        <v>-3.5401683539311599</v>
      </c>
      <c r="X21" s="144">
        <v>7.3654644231845996</v>
      </c>
      <c r="Y21" s="151">
        <v>0.38962954282328099</v>
      </c>
      <c r="Z21" s="144"/>
      <c r="AA21" s="152">
        <v>26.552261084894301</v>
      </c>
      <c r="AB21" s="153">
        <v>32.479402982101298</v>
      </c>
      <c r="AC21" s="154">
        <v>29.641116808244899</v>
      </c>
      <c r="AD21" s="144"/>
      <c r="AE21" s="155">
        <v>10.2414383489212</v>
      </c>
      <c r="AG21" s="171">
        <v>45.896048990044697</v>
      </c>
      <c r="AH21" s="166">
        <v>48.203134439474802</v>
      </c>
      <c r="AI21" s="166">
        <v>53.052258480017301</v>
      </c>
      <c r="AJ21" s="166">
        <v>54.071537505410397</v>
      </c>
      <c r="AK21" s="166">
        <v>53.261611661376399</v>
      </c>
      <c r="AL21" s="172">
        <v>50.896918215264698</v>
      </c>
      <c r="AM21" s="166"/>
      <c r="AN21" s="173">
        <v>74.100363533400596</v>
      </c>
      <c r="AO21" s="174">
        <v>84.279763515365701</v>
      </c>
      <c r="AP21" s="175">
        <v>79.190063524383206</v>
      </c>
      <c r="AQ21" s="166"/>
      <c r="AR21" s="176">
        <v>58.980674017870001</v>
      </c>
      <c r="AS21" s="149"/>
      <c r="AT21" s="150">
        <v>-1.4838400245801999</v>
      </c>
      <c r="AU21" s="144">
        <v>9.6404019332429502</v>
      </c>
      <c r="AV21" s="144">
        <v>12.2002995353327</v>
      </c>
      <c r="AW21" s="144">
        <v>13.2281365816503</v>
      </c>
      <c r="AX21" s="144">
        <v>11.257032068649799</v>
      </c>
      <c r="AY21" s="151">
        <v>9.004390276454</v>
      </c>
      <c r="AZ21" s="144"/>
      <c r="BA21" s="152">
        <v>11.9438422783048</v>
      </c>
      <c r="BB21" s="153">
        <v>8.8208084492490695</v>
      </c>
      <c r="BC21" s="154">
        <v>10.2599849523454</v>
      </c>
      <c r="BD21" s="144"/>
      <c r="BE21" s="155">
        <v>9.4826565753046008</v>
      </c>
    </row>
    <row r="22" spans="1:58" x14ac:dyDescent="0.25">
      <c r="A22" s="43" t="s">
        <v>33</v>
      </c>
      <c r="B22" s="44" t="str">
        <f t="shared" si="0"/>
        <v>Chesapeake/Suffolk, VA</v>
      </c>
      <c r="C22" s="12"/>
      <c r="D22" s="29" t="s">
        <v>16</v>
      </c>
      <c r="E22" s="32" t="s">
        <v>17</v>
      </c>
      <c r="F22" s="12"/>
      <c r="G22" s="177">
        <v>55.160099021834</v>
      </c>
      <c r="H22" s="178">
        <v>69.140162183406105</v>
      </c>
      <c r="I22" s="178">
        <v>77.128916209606899</v>
      </c>
      <c r="J22" s="178">
        <v>77.966571528384193</v>
      </c>
      <c r="K22" s="178">
        <v>73.779153729257601</v>
      </c>
      <c r="L22" s="179">
        <v>70.634980534497799</v>
      </c>
      <c r="M22" s="166"/>
      <c r="N22" s="180">
        <v>82.387132244541405</v>
      </c>
      <c r="O22" s="181">
        <v>85.410026707423498</v>
      </c>
      <c r="P22" s="182">
        <v>83.898579475982501</v>
      </c>
      <c r="Q22" s="166"/>
      <c r="R22" s="183">
        <v>74.424580232064798</v>
      </c>
      <c r="S22" s="149"/>
      <c r="T22" s="156">
        <v>6.2296410338068497</v>
      </c>
      <c r="U22" s="157">
        <v>16.930266123650298</v>
      </c>
      <c r="V22" s="157">
        <v>15.0608707898354</v>
      </c>
      <c r="W22" s="157">
        <v>22.9228993112384</v>
      </c>
      <c r="X22" s="157">
        <v>25.333794375981</v>
      </c>
      <c r="Y22" s="158">
        <v>17.575560161795501</v>
      </c>
      <c r="Z22" s="144"/>
      <c r="AA22" s="159">
        <v>16.330263505150501</v>
      </c>
      <c r="AB22" s="160">
        <v>10.3907032183933</v>
      </c>
      <c r="AC22" s="161">
        <v>13.2292428952429</v>
      </c>
      <c r="AD22" s="144"/>
      <c r="AE22" s="162">
        <v>16.139694954246</v>
      </c>
      <c r="AG22" s="177">
        <v>59.406485213973703</v>
      </c>
      <c r="AH22" s="178">
        <v>65.976418021833993</v>
      </c>
      <c r="AI22" s="178">
        <v>74.228488419213903</v>
      </c>
      <c r="AJ22" s="178">
        <v>75.003652157205195</v>
      </c>
      <c r="AK22" s="178">
        <v>69.375756877729202</v>
      </c>
      <c r="AL22" s="179">
        <v>68.798160137991204</v>
      </c>
      <c r="AM22" s="166"/>
      <c r="AN22" s="180">
        <v>83.678500253275104</v>
      </c>
      <c r="AO22" s="181">
        <v>93.245081323144106</v>
      </c>
      <c r="AP22" s="182">
        <v>88.461790788209598</v>
      </c>
      <c r="AQ22" s="166"/>
      <c r="AR22" s="183">
        <v>74.416340323767898</v>
      </c>
      <c r="AS22" s="149"/>
      <c r="AT22" s="156">
        <v>1.46981490617368</v>
      </c>
      <c r="AU22" s="157">
        <v>11.2532038182742</v>
      </c>
      <c r="AV22" s="157">
        <v>9.98910246754828</v>
      </c>
      <c r="AW22" s="157">
        <v>14.1992705411665</v>
      </c>
      <c r="AX22" s="157">
        <v>12.556181027043401</v>
      </c>
      <c r="AY22" s="158">
        <v>10.0240800640253</v>
      </c>
      <c r="AZ22" s="144"/>
      <c r="BA22" s="159">
        <v>8.1205417102086201</v>
      </c>
      <c r="BB22" s="160">
        <v>5.2618603411617899</v>
      </c>
      <c r="BC22" s="161">
        <v>6.5948349136012601</v>
      </c>
      <c r="BD22" s="144"/>
      <c r="BE22" s="162">
        <v>8.8348937467570305</v>
      </c>
    </row>
    <row r="23" spans="1:58" x14ac:dyDescent="0.25">
      <c r="A23" s="22" t="s">
        <v>43</v>
      </c>
      <c r="B23" s="44" t="str">
        <f t="shared" si="0"/>
        <v>Richmond CBD/Airport, VA</v>
      </c>
      <c r="C23" s="10"/>
      <c r="D23" s="27" t="s">
        <v>16</v>
      </c>
      <c r="E23" s="30" t="s">
        <v>17</v>
      </c>
      <c r="F23" s="3"/>
      <c r="G23" s="163">
        <v>61.177581109617897</v>
      </c>
      <c r="H23" s="164">
        <v>96.922138606258301</v>
      </c>
      <c r="I23" s="164">
        <v>115.16074294490301</v>
      </c>
      <c r="J23" s="164">
        <v>111.675920522173</v>
      </c>
      <c r="K23" s="164">
        <v>102.714511422537</v>
      </c>
      <c r="L23" s="165">
        <v>97.530178921097999</v>
      </c>
      <c r="M23" s="166"/>
      <c r="N23" s="167">
        <v>124.097949702438</v>
      </c>
      <c r="O23" s="168">
        <v>132.30302937223999</v>
      </c>
      <c r="P23" s="169">
        <v>128.200489537339</v>
      </c>
      <c r="Q23" s="166"/>
      <c r="R23" s="170">
        <v>106.293124811452</v>
      </c>
      <c r="S23" s="149"/>
      <c r="T23" s="141">
        <v>6.8559118176575202</v>
      </c>
      <c r="U23" s="142">
        <v>70.971597660186603</v>
      </c>
      <c r="V23" s="142">
        <v>79.8271694131396</v>
      </c>
      <c r="W23" s="142">
        <v>61.936716392754597</v>
      </c>
      <c r="X23" s="142">
        <v>32.516814111414099</v>
      </c>
      <c r="Y23" s="143">
        <v>50.298765452141403</v>
      </c>
      <c r="Z23" s="144"/>
      <c r="AA23" s="145">
        <v>28.311242686766001</v>
      </c>
      <c r="AB23" s="146">
        <v>18.127012727436</v>
      </c>
      <c r="AC23" s="147">
        <v>22.846233090014199</v>
      </c>
      <c r="AD23" s="144"/>
      <c r="AE23" s="148">
        <v>39.552107361101299</v>
      </c>
      <c r="AF23" s="136"/>
      <c r="AG23" s="163">
        <v>58.384318967172199</v>
      </c>
      <c r="AH23" s="164">
        <v>75.118825590324406</v>
      </c>
      <c r="AI23" s="164">
        <v>94.953362449606402</v>
      </c>
      <c r="AJ23" s="164">
        <v>93.238560184296404</v>
      </c>
      <c r="AK23" s="164">
        <v>82.464032923785695</v>
      </c>
      <c r="AL23" s="165">
        <v>80.831820023036997</v>
      </c>
      <c r="AM23" s="166"/>
      <c r="AN23" s="167">
        <v>103.026302553273</v>
      </c>
      <c r="AO23" s="168">
        <v>119.169227778844</v>
      </c>
      <c r="AP23" s="169">
        <v>111.097765166058</v>
      </c>
      <c r="AQ23" s="166"/>
      <c r="AR23" s="170">
        <v>89.479232921043206</v>
      </c>
      <c r="AS23" s="149"/>
      <c r="AT23" s="141">
        <v>0.69012206772999396</v>
      </c>
      <c r="AU23" s="142">
        <v>34.979311320552</v>
      </c>
      <c r="AV23" s="142">
        <v>42.5004544515375</v>
      </c>
      <c r="AW23" s="142">
        <v>41.723993242029302</v>
      </c>
      <c r="AX23" s="142">
        <v>17.546299463092002</v>
      </c>
      <c r="AY23" s="143">
        <v>27.812163605709198</v>
      </c>
      <c r="AZ23" s="144"/>
      <c r="BA23" s="145">
        <v>-0.66829028117538403</v>
      </c>
      <c r="BB23" s="146">
        <v>-3.6067784920774102</v>
      </c>
      <c r="BC23" s="147">
        <v>-2.26619569643925</v>
      </c>
      <c r="BD23" s="144"/>
      <c r="BE23" s="148">
        <v>15.2317081419157</v>
      </c>
      <c r="BF23" s="96"/>
    </row>
    <row r="24" spans="1:58" x14ac:dyDescent="0.25">
      <c r="A24" s="23" t="s">
        <v>44</v>
      </c>
      <c r="B24" s="44" t="str">
        <f t="shared" si="0"/>
        <v>Richmond North/Glen Allen, VA</v>
      </c>
      <c r="C24" s="11"/>
      <c r="D24" s="28" t="s">
        <v>16</v>
      </c>
      <c r="E24" s="31" t="s">
        <v>17</v>
      </c>
      <c r="F24" s="12"/>
      <c r="G24" s="171">
        <v>45.983301716350397</v>
      </c>
      <c r="H24" s="166">
        <v>61.632384823848199</v>
      </c>
      <c r="I24" s="166">
        <v>72.067234643179702</v>
      </c>
      <c r="J24" s="166">
        <v>70.724102303522997</v>
      </c>
      <c r="K24" s="166">
        <v>67.696714092140894</v>
      </c>
      <c r="L24" s="172">
        <v>63.620747515808397</v>
      </c>
      <c r="M24" s="166"/>
      <c r="N24" s="173">
        <v>93.344302168021599</v>
      </c>
      <c r="O24" s="174">
        <v>104.500071138211</v>
      </c>
      <c r="P24" s="175">
        <v>98.922186653116498</v>
      </c>
      <c r="Q24" s="166"/>
      <c r="R24" s="176">
        <v>73.706872983610694</v>
      </c>
      <c r="S24" s="149"/>
      <c r="T24" s="150">
        <v>2.0047256050890301</v>
      </c>
      <c r="U24" s="144">
        <v>22.347180501129099</v>
      </c>
      <c r="V24" s="144">
        <v>27.055832107751399</v>
      </c>
      <c r="W24" s="144">
        <v>22.571870500364</v>
      </c>
      <c r="X24" s="144">
        <v>18.148975096135501</v>
      </c>
      <c r="Y24" s="151">
        <v>19.0626711413429</v>
      </c>
      <c r="Z24" s="144"/>
      <c r="AA24" s="152">
        <v>18.221113000652299</v>
      </c>
      <c r="AB24" s="153">
        <v>18.524298392231</v>
      </c>
      <c r="AC24" s="154">
        <v>18.381059958933001</v>
      </c>
      <c r="AD24" s="144"/>
      <c r="AE24" s="155">
        <v>18.8003761635713</v>
      </c>
      <c r="AF24" s="136"/>
      <c r="AG24" s="171">
        <v>46.197328364950302</v>
      </c>
      <c r="AH24" s="166">
        <v>53.630950203251999</v>
      </c>
      <c r="AI24" s="166">
        <v>64.427456526648498</v>
      </c>
      <c r="AJ24" s="166">
        <v>65.165859869015307</v>
      </c>
      <c r="AK24" s="166">
        <v>59.1230041779584</v>
      </c>
      <c r="AL24" s="172">
        <v>57.708919828364898</v>
      </c>
      <c r="AM24" s="166"/>
      <c r="AN24" s="173">
        <v>75.778853319783096</v>
      </c>
      <c r="AO24" s="174">
        <v>87.478572154471493</v>
      </c>
      <c r="AP24" s="175">
        <v>81.628712737127302</v>
      </c>
      <c r="AQ24" s="166"/>
      <c r="AR24" s="176">
        <v>64.543146373725605</v>
      </c>
      <c r="AS24" s="149"/>
      <c r="AT24" s="150">
        <v>-0.87224002319160998</v>
      </c>
      <c r="AU24" s="144">
        <v>14.2461096548304</v>
      </c>
      <c r="AV24" s="144">
        <v>20.823829238188502</v>
      </c>
      <c r="AW24" s="144">
        <v>19.845295209461501</v>
      </c>
      <c r="AX24" s="144">
        <v>8.8041273985970996</v>
      </c>
      <c r="AY24" s="151">
        <v>12.8959420144558</v>
      </c>
      <c r="AZ24" s="144"/>
      <c r="BA24" s="152">
        <v>-5.96382202835155</v>
      </c>
      <c r="BB24" s="153">
        <v>-6.8848771690539401</v>
      </c>
      <c r="BC24" s="154">
        <v>-6.4596069825361901</v>
      </c>
      <c r="BD24" s="144"/>
      <c r="BE24" s="155">
        <v>5.04189288146104</v>
      </c>
      <c r="BF24" s="96"/>
    </row>
    <row r="25" spans="1:58" x14ac:dyDescent="0.25">
      <c r="A25" s="24" t="s">
        <v>45</v>
      </c>
      <c r="B25" s="44" t="str">
        <f t="shared" si="0"/>
        <v>Richmond West/Midlothian, VA</v>
      </c>
      <c r="C25" s="12"/>
      <c r="D25" s="28" t="s">
        <v>16</v>
      </c>
      <c r="E25" s="31" t="s">
        <v>17</v>
      </c>
      <c r="F25" s="12"/>
      <c r="G25" s="171">
        <v>47.400282461005098</v>
      </c>
      <c r="H25" s="166">
        <v>62.002558890814498</v>
      </c>
      <c r="I25" s="166">
        <v>60.256111958405498</v>
      </c>
      <c r="J25" s="166">
        <v>61.494035667244297</v>
      </c>
      <c r="K25" s="166">
        <v>55.846719688041503</v>
      </c>
      <c r="L25" s="172">
        <v>57.399941733102203</v>
      </c>
      <c r="M25" s="166"/>
      <c r="N25" s="173">
        <v>84.4088484228769</v>
      </c>
      <c r="O25" s="174">
        <v>88.720077053726101</v>
      </c>
      <c r="P25" s="175">
        <v>86.564462738301501</v>
      </c>
      <c r="Q25" s="166"/>
      <c r="R25" s="176">
        <v>65.732662020302001</v>
      </c>
      <c r="S25" s="149"/>
      <c r="T25" s="150">
        <v>5.0908797686800504</v>
      </c>
      <c r="U25" s="144">
        <v>5.1266480637184602</v>
      </c>
      <c r="V25" s="144">
        <v>0.55070286008924396</v>
      </c>
      <c r="W25" s="144">
        <v>4.6184307620419904</v>
      </c>
      <c r="X25" s="144">
        <v>-4.2481024161059002</v>
      </c>
      <c r="Y25" s="151">
        <v>2.0941250007047798</v>
      </c>
      <c r="Z25" s="144"/>
      <c r="AA25" s="152">
        <v>0.90132483389839202</v>
      </c>
      <c r="AB25" s="153">
        <v>-7.7797005870218703</v>
      </c>
      <c r="AC25" s="154">
        <v>-3.7420463467690399</v>
      </c>
      <c r="AD25" s="144"/>
      <c r="AE25" s="155">
        <v>-0.18299704665475899</v>
      </c>
      <c r="AF25" s="136"/>
      <c r="AG25" s="171">
        <v>43.113209176776401</v>
      </c>
      <c r="AH25" s="166">
        <v>52.406280433275498</v>
      </c>
      <c r="AI25" s="166">
        <v>57.0360807625649</v>
      </c>
      <c r="AJ25" s="166">
        <v>58.383511923743498</v>
      </c>
      <c r="AK25" s="166">
        <v>52.853215563258203</v>
      </c>
      <c r="AL25" s="172">
        <v>52.758459571923702</v>
      </c>
      <c r="AM25" s="166"/>
      <c r="AN25" s="173">
        <v>69.598511507798904</v>
      </c>
      <c r="AO25" s="174">
        <v>79.794994367417601</v>
      </c>
      <c r="AP25" s="175">
        <v>74.696752937608295</v>
      </c>
      <c r="AQ25" s="166"/>
      <c r="AR25" s="176">
        <v>59.026543390690698</v>
      </c>
      <c r="AS25" s="149"/>
      <c r="AT25" s="150">
        <v>-11.924228353300901</v>
      </c>
      <c r="AU25" s="144">
        <v>-2.7616445234707601</v>
      </c>
      <c r="AV25" s="144">
        <v>-4.3933699449189998</v>
      </c>
      <c r="AW25" s="144">
        <v>-4.4248580841466802</v>
      </c>
      <c r="AX25" s="144">
        <v>-11.416192806610599</v>
      </c>
      <c r="AY25" s="151">
        <v>-6.8704241942325401</v>
      </c>
      <c r="AZ25" s="144"/>
      <c r="BA25" s="152">
        <v>-15.9038533320845</v>
      </c>
      <c r="BB25" s="153">
        <v>-13.779079436226199</v>
      </c>
      <c r="BC25" s="154">
        <v>-14.7821590059459</v>
      </c>
      <c r="BD25" s="144"/>
      <c r="BE25" s="155">
        <v>-9.8950804522872104</v>
      </c>
      <c r="BF25" s="96"/>
    </row>
    <row r="26" spans="1:58" x14ac:dyDescent="0.25">
      <c r="A26" s="24" t="s">
        <v>46</v>
      </c>
      <c r="B26" s="44" t="str">
        <f t="shared" si="0"/>
        <v>Petersburg/Chester, VA</v>
      </c>
      <c r="C26" s="12"/>
      <c r="D26" s="28" t="s">
        <v>16</v>
      </c>
      <c r="E26" s="31" t="s">
        <v>17</v>
      </c>
      <c r="F26" s="12"/>
      <c r="G26" s="171">
        <v>57.803610742076202</v>
      </c>
      <c r="H26" s="166">
        <v>67.154650446004894</v>
      </c>
      <c r="I26" s="166">
        <v>68.399825773391498</v>
      </c>
      <c r="J26" s="166">
        <v>66.885823420003703</v>
      </c>
      <c r="K26" s="166">
        <v>59.118693850825501</v>
      </c>
      <c r="L26" s="172">
        <v>63.872520846460397</v>
      </c>
      <c r="M26" s="166"/>
      <c r="N26" s="173">
        <v>58.661786031505002</v>
      </c>
      <c r="O26" s="174">
        <v>60.437394306319902</v>
      </c>
      <c r="P26" s="175">
        <v>59.549590168912502</v>
      </c>
      <c r="Q26" s="166"/>
      <c r="R26" s="176">
        <v>62.637397795732397</v>
      </c>
      <c r="S26" s="149"/>
      <c r="T26" s="150">
        <v>-10.3008100742592</v>
      </c>
      <c r="U26" s="144">
        <v>-3.82117360523119</v>
      </c>
      <c r="V26" s="144">
        <v>-5.2601405628161801</v>
      </c>
      <c r="W26" s="144">
        <v>-6.39857931256737</v>
      </c>
      <c r="X26" s="144">
        <v>-15.5751423571004</v>
      </c>
      <c r="Y26" s="151">
        <v>-8.2146787880687206</v>
      </c>
      <c r="Z26" s="144"/>
      <c r="AA26" s="152">
        <v>-15.08712617148</v>
      </c>
      <c r="AB26" s="153">
        <v>-16.438132415356399</v>
      </c>
      <c r="AC26" s="154">
        <v>-15.778115172013401</v>
      </c>
      <c r="AD26" s="144"/>
      <c r="AE26" s="155">
        <v>-10.4003141785183</v>
      </c>
      <c r="AF26" s="136"/>
      <c r="AG26" s="171">
        <v>53.6215506357942</v>
      </c>
      <c r="AH26" s="166">
        <v>60.373526532548802</v>
      </c>
      <c r="AI26" s="166">
        <v>65.9756604384133</v>
      </c>
      <c r="AJ26" s="166">
        <v>65.685591321882697</v>
      </c>
      <c r="AK26" s="166">
        <v>60.404179758967501</v>
      </c>
      <c r="AL26" s="172">
        <v>61.212101737521301</v>
      </c>
      <c r="AM26" s="166"/>
      <c r="AN26" s="173">
        <v>64.084342228126701</v>
      </c>
      <c r="AO26" s="174">
        <v>67.450010974568201</v>
      </c>
      <c r="AP26" s="175">
        <v>65.767176601347501</v>
      </c>
      <c r="AQ26" s="166"/>
      <c r="AR26" s="176">
        <v>62.513551698614499</v>
      </c>
      <c r="AS26" s="149"/>
      <c r="AT26" s="150">
        <v>-13.0739814801039</v>
      </c>
      <c r="AU26" s="144">
        <v>-10.386247085181401</v>
      </c>
      <c r="AV26" s="144">
        <v>-6.1360221565976802</v>
      </c>
      <c r="AW26" s="144">
        <v>-8.0369561211381892</v>
      </c>
      <c r="AX26" s="144">
        <v>-13.6248457159742</v>
      </c>
      <c r="AY26" s="151">
        <v>-10.168276900881001</v>
      </c>
      <c r="AZ26" s="144"/>
      <c r="BA26" s="152">
        <v>-11.8165163220577</v>
      </c>
      <c r="BB26" s="153">
        <v>-10.741548750903</v>
      </c>
      <c r="BC26" s="154">
        <v>-11.268534056348701</v>
      </c>
      <c r="BD26" s="144"/>
      <c r="BE26" s="155">
        <v>-10.501855022190201</v>
      </c>
      <c r="BF26" s="96"/>
    </row>
    <row r="27" spans="1:58" x14ac:dyDescent="0.25">
      <c r="A27" s="99" t="s">
        <v>99</v>
      </c>
      <c r="B27" s="45" t="s">
        <v>71</v>
      </c>
      <c r="C27" s="12"/>
      <c r="D27" s="28" t="s">
        <v>16</v>
      </c>
      <c r="E27" s="31" t="s">
        <v>17</v>
      </c>
      <c r="F27" s="12"/>
      <c r="G27" s="171">
        <v>45.114613780828797</v>
      </c>
      <c r="H27" s="166">
        <v>58.896864480040598</v>
      </c>
      <c r="I27" s="166">
        <v>62.825645563183301</v>
      </c>
      <c r="J27" s="166">
        <v>64.448901093312898</v>
      </c>
      <c r="K27" s="166">
        <v>67.293079074497797</v>
      </c>
      <c r="L27" s="172">
        <v>59.715820798372697</v>
      </c>
      <c r="M27" s="166"/>
      <c r="N27" s="173">
        <v>92.302976353928202</v>
      </c>
      <c r="O27" s="174">
        <v>98.106116450546594</v>
      </c>
      <c r="P27" s="175">
        <v>95.204546402237398</v>
      </c>
      <c r="Q27" s="166"/>
      <c r="R27" s="176">
        <v>69.8554566851912</v>
      </c>
      <c r="S27" s="149"/>
      <c r="T27" s="150">
        <v>-8.9266673774855096</v>
      </c>
      <c r="U27" s="144">
        <v>4.8672204547845599</v>
      </c>
      <c r="V27" s="144">
        <v>12.0152143254699</v>
      </c>
      <c r="W27" s="144">
        <v>7.5576138680124201</v>
      </c>
      <c r="X27" s="144">
        <v>3.9084994177096002</v>
      </c>
      <c r="Y27" s="151">
        <v>4.2274515378981796</v>
      </c>
      <c r="Z27" s="144"/>
      <c r="AA27" s="152">
        <v>-3.2660199842228601</v>
      </c>
      <c r="AB27" s="153">
        <v>-2.0339165660415501</v>
      </c>
      <c r="AC27" s="154">
        <v>-2.6350883671685601</v>
      </c>
      <c r="AD27" s="144"/>
      <c r="AE27" s="155">
        <v>1.4432861774118499</v>
      </c>
      <c r="AF27" s="136"/>
      <c r="AG27" s="171">
        <v>53.6504429188914</v>
      </c>
      <c r="AH27" s="166">
        <v>52.899696669209199</v>
      </c>
      <c r="AI27" s="166">
        <v>59.339125985252899</v>
      </c>
      <c r="AJ27" s="166">
        <v>61.969374523264598</v>
      </c>
      <c r="AK27" s="166">
        <v>67.6292822273073</v>
      </c>
      <c r="AL27" s="172">
        <v>59.097584464785101</v>
      </c>
      <c r="AM27" s="166"/>
      <c r="AN27" s="173">
        <v>95.142267098906601</v>
      </c>
      <c r="AO27" s="174">
        <v>104.458655479277</v>
      </c>
      <c r="AP27" s="175">
        <v>99.800461289092198</v>
      </c>
      <c r="AQ27" s="166"/>
      <c r="AR27" s="176">
        <v>70.726977843158593</v>
      </c>
      <c r="AS27" s="149"/>
      <c r="AT27" s="150">
        <v>-3.7803824773796801</v>
      </c>
      <c r="AU27" s="144">
        <v>3.59943504256927</v>
      </c>
      <c r="AV27" s="144">
        <v>8.9131569769411101</v>
      </c>
      <c r="AW27" s="144">
        <v>8.3501616109082502</v>
      </c>
      <c r="AX27" s="144">
        <v>7.3275448808960197</v>
      </c>
      <c r="AY27" s="151">
        <v>4.9658161554501703</v>
      </c>
      <c r="AZ27" s="144"/>
      <c r="BA27" s="152">
        <v>0.81734552192474796</v>
      </c>
      <c r="BB27" s="153">
        <v>3.26367947812397</v>
      </c>
      <c r="BC27" s="154">
        <v>2.0829654742079402</v>
      </c>
      <c r="BD27" s="144"/>
      <c r="BE27" s="155">
        <v>3.7841916717803699</v>
      </c>
      <c r="BF27" s="96"/>
    </row>
    <row r="28" spans="1:58" x14ac:dyDescent="0.25">
      <c r="A28" s="24" t="s">
        <v>48</v>
      </c>
      <c r="B28" s="44" t="str">
        <f t="shared" si="0"/>
        <v>Roanoke, VA</v>
      </c>
      <c r="C28" s="12"/>
      <c r="D28" s="28" t="s">
        <v>16</v>
      </c>
      <c r="E28" s="31" t="s">
        <v>17</v>
      </c>
      <c r="F28" s="12"/>
      <c r="G28" s="171">
        <v>44.935204565408199</v>
      </c>
      <c r="H28" s="166">
        <v>56.892811237928001</v>
      </c>
      <c r="I28" s="166">
        <v>61.9118156277436</v>
      </c>
      <c r="J28" s="166">
        <v>76.169143107989399</v>
      </c>
      <c r="K28" s="166">
        <v>109.14671466198401</v>
      </c>
      <c r="L28" s="172">
        <v>69.811137840210705</v>
      </c>
      <c r="M28" s="166"/>
      <c r="N28" s="173">
        <v>79.908345917471394</v>
      </c>
      <c r="O28" s="174">
        <v>88.501924495171195</v>
      </c>
      <c r="P28" s="175">
        <v>84.205135206321302</v>
      </c>
      <c r="Q28" s="166"/>
      <c r="R28" s="176">
        <v>73.9237085162423</v>
      </c>
      <c r="S28" s="149"/>
      <c r="T28" s="150">
        <v>12.151677189402699</v>
      </c>
      <c r="U28" s="144">
        <v>26.2001198050604</v>
      </c>
      <c r="V28" s="144">
        <v>27.793745114554401</v>
      </c>
      <c r="W28" s="144">
        <v>57.9088446075299</v>
      </c>
      <c r="X28" s="144">
        <v>118.250914878624</v>
      </c>
      <c r="Y28" s="151">
        <v>50.5585860314578</v>
      </c>
      <c r="Z28" s="144"/>
      <c r="AA28" s="152">
        <v>-6.1848206088617799</v>
      </c>
      <c r="AB28" s="153">
        <v>3.18061123250222</v>
      </c>
      <c r="AC28" s="154">
        <v>-1.48573935100984</v>
      </c>
      <c r="AD28" s="144"/>
      <c r="AE28" s="155">
        <v>28.470222355465399</v>
      </c>
      <c r="AF28" s="136"/>
      <c r="AG28" s="171">
        <v>43.3613757872021</v>
      </c>
      <c r="AH28" s="166">
        <v>48.778940414849998</v>
      </c>
      <c r="AI28" s="166">
        <v>57.475011670409998</v>
      </c>
      <c r="AJ28" s="166">
        <v>62.563291055621598</v>
      </c>
      <c r="AK28" s="166">
        <v>69.614202809481995</v>
      </c>
      <c r="AL28" s="172">
        <v>56.3670818956411</v>
      </c>
      <c r="AM28" s="166"/>
      <c r="AN28" s="173">
        <v>89.025048726953401</v>
      </c>
      <c r="AO28" s="174">
        <v>98.406208955223804</v>
      </c>
      <c r="AP28" s="175">
        <v>93.715628841088602</v>
      </c>
      <c r="AQ28" s="166"/>
      <c r="AR28" s="176">
        <v>67.057671705367895</v>
      </c>
      <c r="AS28" s="149"/>
      <c r="AT28" s="150">
        <v>8.12283936598606</v>
      </c>
      <c r="AU28" s="144">
        <v>15.4691285814617</v>
      </c>
      <c r="AV28" s="144">
        <v>20.473253932881398</v>
      </c>
      <c r="AW28" s="144">
        <v>30.414311232888799</v>
      </c>
      <c r="AX28" s="144">
        <v>29.665810734182401</v>
      </c>
      <c r="AY28" s="151">
        <v>21.629796636957401</v>
      </c>
      <c r="AZ28" s="144"/>
      <c r="BA28" s="152">
        <v>-2.5798260860272699</v>
      </c>
      <c r="BB28" s="153">
        <v>9.1342967955948495</v>
      </c>
      <c r="BC28" s="154">
        <v>3.2381114507939199</v>
      </c>
      <c r="BD28" s="144"/>
      <c r="BE28" s="155">
        <v>13.583323901385601</v>
      </c>
      <c r="BF28" s="96"/>
    </row>
    <row r="29" spans="1:58" x14ac:dyDescent="0.25">
      <c r="A29" s="24" t="s">
        <v>49</v>
      </c>
      <c r="B29" s="44" t="str">
        <f t="shared" si="0"/>
        <v>Charlottesville, VA</v>
      </c>
      <c r="C29" s="12"/>
      <c r="D29" s="28" t="s">
        <v>16</v>
      </c>
      <c r="E29" s="31" t="s">
        <v>17</v>
      </c>
      <c r="F29" s="12"/>
      <c r="G29" s="171">
        <v>67.927836938435902</v>
      </c>
      <c r="H29" s="166">
        <v>80.567623009270207</v>
      </c>
      <c r="I29" s="166">
        <v>84.501319229855</v>
      </c>
      <c r="J29" s="166">
        <v>92.782975992393602</v>
      </c>
      <c r="K29" s="166">
        <v>105.470570477775</v>
      </c>
      <c r="L29" s="172">
        <v>86.250065129545902</v>
      </c>
      <c r="M29" s="166"/>
      <c r="N29" s="173">
        <v>165.542978369384</v>
      </c>
      <c r="O29" s="174">
        <v>181.756867126218</v>
      </c>
      <c r="P29" s="175">
        <v>173.64992274780101</v>
      </c>
      <c r="Q29" s="166"/>
      <c r="R29" s="176">
        <v>111.22145302047601</v>
      </c>
      <c r="S29" s="149"/>
      <c r="T29" s="150">
        <v>2.0133675177759001</v>
      </c>
      <c r="U29" s="144">
        <v>20.373449688703101</v>
      </c>
      <c r="V29" s="144">
        <v>23.657771879890099</v>
      </c>
      <c r="W29" s="144">
        <v>13.568134242827099</v>
      </c>
      <c r="X29" s="144">
        <v>0.18604652889204701</v>
      </c>
      <c r="Y29" s="151">
        <v>10.910823356935101</v>
      </c>
      <c r="Z29" s="144"/>
      <c r="AA29" s="152">
        <v>-23.207814572296002</v>
      </c>
      <c r="AB29" s="153">
        <v>-9.9320391123817799</v>
      </c>
      <c r="AC29" s="154">
        <v>-16.788972496024702</v>
      </c>
      <c r="AD29" s="144"/>
      <c r="AE29" s="155">
        <v>-3.4294771401391899</v>
      </c>
      <c r="AF29" s="136"/>
      <c r="AG29" s="171">
        <v>76.655455193724706</v>
      </c>
      <c r="AH29" s="166">
        <v>69.326811266936005</v>
      </c>
      <c r="AI29" s="166">
        <v>77.949327905871101</v>
      </c>
      <c r="AJ29" s="166">
        <v>81.743001545043896</v>
      </c>
      <c r="AK29" s="166">
        <v>97.7537823864986</v>
      </c>
      <c r="AL29" s="172">
        <v>80.685675659614901</v>
      </c>
      <c r="AM29" s="166"/>
      <c r="AN29" s="173">
        <v>173.61843296886099</v>
      </c>
      <c r="AO29" s="174">
        <v>200.347452460185</v>
      </c>
      <c r="AP29" s="175">
        <v>186.98294271452301</v>
      </c>
      <c r="AQ29" s="166"/>
      <c r="AR29" s="176">
        <v>111.056323389588</v>
      </c>
      <c r="AS29" s="149"/>
      <c r="AT29" s="150">
        <v>5.61431433643682</v>
      </c>
      <c r="AU29" s="144">
        <v>21.41909951089</v>
      </c>
      <c r="AV29" s="144">
        <v>27.675823789348399</v>
      </c>
      <c r="AW29" s="144">
        <v>21.7587372887672</v>
      </c>
      <c r="AX29" s="144">
        <v>9.0730727931257995</v>
      </c>
      <c r="AY29" s="151">
        <v>16.098598791402001</v>
      </c>
      <c r="AZ29" s="144"/>
      <c r="BA29" s="152">
        <v>-6.6494777987078901</v>
      </c>
      <c r="BB29" s="153">
        <v>3.4867962313860801</v>
      </c>
      <c r="BC29" s="154">
        <v>-1.479711460593</v>
      </c>
      <c r="BD29" s="144"/>
      <c r="BE29" s="155">
        <v>6.9214661280583298</v>
      </c>
      <c r="BF29" s="96"/>
    </row>
    <row r="30" spans="1:58" x14ac:dyDescent="0.25">
      <c r="A30" s="24" t="s">
        <v>50</v>
      </c>
      <c r="B30" s="46" t="s">
        <v>73</v>
      </c>
      <c r="C30" s="12"/>
      <c r="D30" s="28" t="s">
        <v>16</v>
      </c>
      <c r="E30" s="31" t="s">
        <v>17</v>
      </c>
      <c r="F30" s="12"/>
      <c r="G30" s="171">
        <v>46.696158763193097</v>
      </c>
      <c r="H30" s="166">
        <v>60.450217035825702</v>
      </c>
      <c r="I30" s="166">
        <v>69.120822060353703</v>
      </c>
      <c r="J30" s="166">
        <v>72.546866359446994</v>
      </c>
      <c r="K30" s="166">
        <v>70.445859967295902</v>
      </c>
      <c r="L30" s="172">
        <v>63.8519848372231</v>
      </c>
      <c r="M30" s="166"/>
      <c r="N30" s="173">
        <v>91.7780660026757</v>
      </c>
      <c r="O30" s="174">
        <v>100.279815668202</v>
      </c>
      <c r="P30" s="175">
        <v>96.028940835439201</v>
      </c>
      <c r="Q30" s="166"/>
      <c r="R30" s="176">
        <v>73.045400836713398</v>
      </c>
      <c r="S30" s="149"/>
      <c r="T30" s="150">
        <v>23.8356893921299</v>
      </c>
      <c r="U30" s="144">
        <v>32.483710143478703</v>
      </c>
      <c r="V30" s="144">
        <v>51.8508020961645</v>
      </c>
      <c r="W30" s="144">
        <v>54.352998747829602</v>
      </c>
      <c r="X30" s="144">
        <v>41.145302670944901</v>
      </c>
      <c r="Y30" s="151">
        <v>41.411702626539302</v>
      </c>
      <c r="Z30" s="144"/>
      <c r="AA30" s="152">
        <v>29.1515875612081</v>
      </c>
      <c r="AB30" s="153">
        <v>30.530336660656001</v>
      </c>
      <c r="AC30" s="154">
        <v>29.867824543647401</v>
      </c>
      <c r="AD30" s="144"/>
      <c r="AE30" s="155">
        <v>36.842785409622003</v>
      </c>
      <c r="AF30" s="136"/>
      <c r="AG30" s="171">
        <v>53.301314850601997</v>
      </c>
      <c r="AH30" s="166">
        <v>55.909761780883002</v>
      </c>
      <c r="AI30" s="166">
        <v>68.883293815965501</v>
      </c>
      <c r="AJ30" s="166">
        <v>75.3699193548387</v>
      </c>
      <c r="AK30" s="166">
        <v>89.747733759476702</v>
      </c>
      <c r="AL30" s="172">
        <v>68.642404712353198</v>
      </c>
      <c r="AM30" s="166"/>
      <c r="AN30" s="173">
        <v>126.712670952876</v>
      </c>
      <c r="AO30" s="174">
        <v>135.20568492641499</v>
      </c>
      <c r="AP30" s="175">
        <v>130.959177939646</v>
      </c>
      <c r="AQ30" s="166"/>
      <c r="AR30" s="176">
        <v>86.447197063008304</v>
      </c>
      <c r="AS30" s="149"/>
      <c r="AT30" s="150">
        <v>29.346524278282999</v>
      </c>
      <c r="AU30" s="144">
        <v>30.051775183950099</v>
      </c>
      <c r="AV30" s="144">
        <v>46.006490621347602</v>
      </c>
      <c r="AW30" s="144">
        <v>44.868890810359098</v>
      </c>
      <c r="AX30" s="144">
        <v>37.963475595794399</v>
      </c>
      <c r="AY30" s="151">
        <v>38.107225565493799</v>
      </c>
      <c r="AZ30" s="144"/>
      <c r="BA30" s="152">
        <v>26.673784842225398</v>
      </c>
      <c r="BB30" s="153">
        <v>20.781317771362101</v>
      </c>
      <c r="BC30" s="154">
        <v>23.5619875207292</v>
      </c>
      <c r="BD30" s="144"/>
      <c r="BE30" s="155">
        <v>31.367836175534599</v>
      </c>
      <c r="BF30" s="96"/>
    </row>
    <row r="31" spans="1:58" x14ac:dyDescent="0.25">
      <c r="A31" s="24" t="s">
        <v>51</v>
      </c>
      <c r="B31" s="44" t="str">
        <f t="shared" si="0"/>
        <v>Staunton &amp; Harrisonburg, VA</v>
      </c>
      <c r="C31" s="12"/>
      <c r="D31" s="28" t="s">
        <v>16</v>
      </c>
      <c r="E31" s="31" t="s">
        <v>17</v>
      </c>
      <c r="F31" s="12"/>
      <c r="G31" s="171">
        <v>47.494998038446397</v>
      </c>
      <c r="H31" s="166">
        <v>58.3284660651235</v>
      </c>
      <c r="I31" s="166">
        <v>60.182045900353003</v>
      </c>
      <c r="J31" s="166">
        <v>66.8286465280502</v>
      </c>
      <c r="K31" s="166">
        <v>69.057438211063101</v>
      </c>
      <c r="L31" s="172">
        <v>60.378318948607202</v>
      </c>
      <c r="M31" s="166"/>
      <c r="N31" s="173">
        <v>107.395117693213</v>
      </c>
      <c r="O31" s="174">
        <v>117.83620635543301</v>
      </c>
      <c r="P31" s="175">
        <v>112.615662024323</v>
      </c>
      <c r="Q31" s="166"/>
      <c r="R31" s="176">
        <v>75.303274113097501</v>
      </c>
      <c r="S31" s="149"/>
      <c r="T31" s="150">
        <v>10.684735699628501</v>
      </c>
      <c r="U31" s="144">
        <v>17.498068119584399</v>
      </c>
      <c r="V31" s="144">
        <v>16.488263218396099</v>
      </c>
      <c r="W31" s="144">
        <v>21.4616145162138</v>
      </c>
      <c r="X31" s="144">
        <v>16.320000696725501</v>
      </c>
      <c r="Y31" s="151">
        <v>16.738624868694298</v>
      </c>
      <c r="Z31" s="144"/>
      <c r="AA31" s="152">
        <v>6.7105787662504</v>
      </c>
      <c r="AB31" s="153">
        <v>18.7310293436454</v>
      </c>
      <c r="AC31" s="154">
        <v>12.678854798869899</v>
      </c>
      <c r="AD31" s="144"/>
      <c r="AE31" s="155">
        <v>14.9686972194062</v>
      </c>
      <c r="AF31" s="136"/>
      <c r="AG31" s="171">
        <v>45.790093664182002</v>
      </c>
      <c r="AH31" s="166">
        <v>50.003625931737901</v>
      </c>
      <c r="AI31" s="166">
        <v>56.107078265986601</v>
      </c>
      <c r="AJ31" s="166">
        <v>61.701880149078001</v>
      </c>
      <c r="AK31" s="166">
        <v>63.890049038838697</v>
      </c>
      <c r="AL31" s="172">
        <v>55.498545409964599</v>
      </c>
      <c r="AM31" s="166"/>
      <c r="AN31" s="173">
        <v>98.879815613966201</v>
      </c>
      <c r="AO31" s="174">
        <v>114.442181737936</v>
      </c>
      <c r="AP31" s="175">
        <v>106.66099867595101</v>
      </c>
      <c r="AQ31" s="166"/>
      <c r="AR31" s="176">
        <v>70.116389200246502</v>
      </c>
      <c r="AS31" s="149"/>
      <c r="AT31" s="150">
        <v>2.99047848343585</v>
      </c>
      <c r="AU31" s="144">
        <v>10.750929084929799</v>
      </c>
      <c r="AV31" s="144">
        <v>15.0323986417845</v>
      </c>
      <c r="AW31" s="144">
        <v>20.640714568971099</v>
      </c>
      <c r="AX31" s="144">
        <v>12.985274664605299</v>
      </c>
      <c r="AY31" s="151">
        <v>12.7482064822919</v>
      </c>
      <c r="AZ31" s="144"/>
      <c r="BA31" s="152">
        <v>2.0981171299505199</v>
      </c>
      <c r="BB31" s="153">
        <v>3.9586240875170202</v>
      </c>
      <c r="BC31" s="154">
        <v>3.0878747388441901</v>
      </c>
      <c r="BD31" s="144"/>
      <c r="BE31" s="155">
        <v>8.2882649037637997</v>
      </c>
      <c r="BF31" s="96"/>
    </row>
    <row r="32" spans="1:58" x14ac:dyDescent="0.25">
      <c r="A32" s="24" t="s">
        <v>52</v>
      </c>
      <c r="B32" s="44" t="str">
        <f t="shared" si="0"/>
        <v>Blacksburg &amp; Wytheville, VA</v>
      </c>
      <c r="C32" s="12"/>
      <c r="D32" s="28" t="s">
        <v>16</v>
      </c>
      <c r="E32" s="31" t="s">
        <v>17</v>
      </c>
      <c r="F32" s="12"/>
      <c r="G32" s="171">
        <v>38.281841387373298</v>
      </c>
      <c r="H32" s="166">
        <v>48.966469212782499</v>
      </c>
      <c r="I32" s="166">
        <v>63.078554169914199</v>
      </c>
      <c r="J32" s="166">
        <v>95.213367108339796</v>
      </c>
      <c r="K32" s="166">
        <v>177.26894388152701</v>
      </c>
      <c r="L32" s="172">
        <v>84.561835151987495</v>
      </c>
      <c r="M32" s="166"/>
      <c r="N32" s="173">
        <v>113.240812548713</v>
      </c>
      <c r="O32" s="174">
        <v>100.015557287607</v>
      </c>
      <c r="P32" s="175">
        <v>106.62818491816</v>
      </c>
      <c r="Q32" s="166"/>
      <c r="R32" s="176">
        <v>90.866506513751204</v>
      </c>
      <c r="S32" s="149"/>
      <c r="T32" s="150">
        <v>15.803193101548199</v>
      </c>
      <c r="U32" s="144">
        <v>24.129999067404501</v>
      </c>
      <c r="V32" s="144">
        <v>59.951650715105103</v>
      </c>
      <c r="W32" s="144">
        <v>133.57880774542701</v>
      </c>
      <c r="X32" s="144">
        <v>276.17475294186198</v>
      </c>
      <c r="Y32" s="151">
        <v>111.58617392149399</v>
      </c>
      <c r="Z32" s="144"/>
      <c r="AA32" s="152">
        <v>-4.7339635346411404</v>
      </c>
      <c r="AB32" s="153">
        <v>-13.917510852135999</v>
      </c>
      <c r="AC32" s="154">
        <v>-9.2733392032601003</v>
      </c>
      <c r="AD32" s="144"/>
      <c r="AE32" s="155">
        <v>46.2616219885996</v>
      </c>
      <c r="AF32" s="136"/>
      <c r="AG32" s="171">
        <v>39.218382696804298</v>
      </c>
      <c r="AH32" s="166">
        <v>46.783077260327303</v>
      </c>
      <c r="AI32" s="166">
        <v>56.759122661730302</v>
      </c>
      <c r="AJ32" s="166">
        <v>68.578560502727896</v>
      </c>
      <c r="AK32" s="166">
        <v>91.501673811379504</v>
      </c>
      <c r="AL32" s="172">
        <v>60.568163386593902</v>
      </c>
      <c r="AM32" s="166"/>
      <c r="AN32" s="173">
        <v>134.31550662509699</v>
      </c>
      <c r="AO32" s="174">
        <v>136.54545401402899</v>
      </c>
      <c r="AP32" s="175">
        <v>135.430480319563</v>
      </c>
      <c r="AQ32" s="166"/>
      <c r="AR32" s="176">
        <v>81.957396796013796</v>
      </c>
      <c r="AS32" s="149"/>
      <c r="AT32" s="150">
        <v>16.361792323807801</v>
      </c>
      <c r="AU32" s="144">
        <v>28.0085189991539</v>
      </c>
      <c r="AV32" s="144">
        <v>39.977561086205903</v>
      </c>
      <c r="AW32" s="144">
        <v>59.860239173093603</v>
      </c>
      <c r="AX32" s="144">
        <v>54.883583044561597</v>
      </c>
      <c r="AY32" s="151">
        <v>42.328338450752497</v>
      </c>
      <c r="AZ32" s="144"/>
      <c r="BA32" s="152">
        <v>5.7846822458256799</v>
      </c>
      <c r="BB32" s="153">
        <v>22.484547855062601</v>
      </c>
      <c r="BC32" s="154">
        <v>13.592162059839801</v>
      </c>
      <c r="BD32" s="144"/>
      <c r="BE32" s="155">
        <v>27.142724735823201</v>
      </c>
      <c r="BF32" s="96"/>
    </row>
    <row r="33" spans="1:58" x14ac:dyDescent="0.25">
      <c r="A33" s="24" t="s">
        <v>53</v>
      </c>
      <c r="B33" s="44" t="str">
        <f t="shared" si="0"/>
        <v>Lynchburg, VA</v>
      </c>
      <c r="C33" s="12"/>
      <c r="D33" s="28" t="s">
        <v>16</v>
      </c>
      <c r="E33" s="31" t="s">
        <v>17</v>
      </c>
      <c r="F33" s="12"/>
      <c r="G33" s="171">
        <v>38.628691832085899</v>
      </c>
      <c r="H33" s="166">
        <v>60.488366417181901</v>
      </c>
      <c r="I33" s="166">
        <v>67.092818093068601</v>
      </c>
      <c r="J33" s="166">
        <v>74.763478685323705</v>
      </c>
      <c r="K33" s="166">
        <v>93.976807679791705</v>
      </c>
      <c r="L33" s="172">
        <v>66.990032541490393</v>
      </c>
      <c r="M33" s="166"/>
      <c r="N33" s="173">
        <v>126.47107712333199</v>
      </c>
      <c r="O33" s="174">
        <v>123.133872437357</v>
      </c>
      <c r="P33" s="175">
        <v>124.802474780344</v>
      </c>
      <c r="Q33" s="166"/>
      <c r="R33" s="176">
        <v>83.507873181163106</v>
      </c>
      <c r="S33" s="149"/>
      <c r="T33" s="150">
        <v>2.6012570804542299</v>
      </c>
      <c r="U33" s="144">
        <v>29.3647408794859</v>
      </c>
      <c r="V33" s="144">
        <v>27.382061435359098</v>
      </c>
      <c r="W33" s="144">
        <v>38.622718636817197</v>
      </c>
      <c r="X33" s="144">
        <v>94.245851302266104</v>
      </c>
      <c r="Y33" s="151">
        <v>39.917444535909098</v>
      </c>
      <c r="Z33" s="144"/>
      <c r="AA33" s="152">
        <v>68.609247849140701</v>
      </c>
      <c r="AB33" s="153">
        <v>32.484383156291798</v>
      </c>
      <c r="AC33" s="154">
        <v>48.618105695846602</v>
      </c>
      <c r="AD33" s="144"/>
      <c r="AE33" s="155">
        <v>43.504802370533</v>
      </c>
      <c r="AF33" s="136"/>
      <c r="AG33" s="171">
        <v>41.947421086885697</v>
      </c>
      <c r="AH33" s="166">
        <v>52.973625122030498</v>
      </c>
      <c r="AI33" s="166">
        <v>62.433141880898098</v>
      </c>
      <c r="AJ33" s="166">
        <v>65.894844614383302</v>
      </c>
      <c r="AK33" s="166">
        <v>74.075432801822302</v>
      </c>
      <c r="AL33" s="172">
        <v>59.464893101203998</v>
      </c>
      <c r="AM33" s="166"/>
      <c r="AN33" s="173">
        <v>104.16805890009699</v>
      </c>
      <c r="AO33" s="174">
        <v>111.536583143507</v>
      </c>
      <c r="AP33" s="175">
        <v>107.852321021802</v>
      </c>
      <c r="AQ33" s="166"/>
      <c r="AR33" s="176">
        <v>73.289872507089299</v>
      </c>
      <c r="AS33" s="149"/>
      <c r="AT33" s="150">
        <v>-6.5459325446207499</v>
      </c>
      <c r="AU33" s="144">
        <v>23.3297365861598</v>
      </c>
      <c r="AV33" s="144">
        <v>18.129753434564201</v>
      </c>
      <c r="AW33" s="144">
        <v>14.6520498021353</v>
      </c>
      <c r="AX33" s="144">
        <v>22.5632461611184</v>
      </c>
      <c r="AY33" s="151">
        <v>14.9737389360312</v>
      </c>
      <c r="AZ33" s="144"/>
      <c r="BA33" s="152">
        <v>13.199775487384199</v>
      </c>
      <c r="BB33" s="153">
        <v>4.0380536475551496</v>
      </c>
      <c r="BC33" s="154">
        <v>8.2697424293536503</v>
      </c>
      <c r="BD33" s="144"/>
      <c r="BE33" s="155">
        <v>12.0564396844575</v>
      </c>
      <c r="BF33" s="96"/>
    </row>
    <row r="34" spans="1:58" x14ac:dyDescent="0.25">
      <c r="A34" s="24" t="s">
        <v>78</v>
      </c>
      <c r="B34" s="44" t="str">
        <f t="shared" si="0"/>
        <v>Central Virginia</v>
      </c>
      <c r="C34" s="12"/>
      <c r="D34" s="28" t="s">
        <v>16</v>
      </c>
      <c r="E34" s="31" t="s">
        <v>17</v>
      </c>
      <c r="F34" s="12"/>
      <c r="G34" s="171">
        <v>52.859279689608599</v>
      </c>
      <c r="H34" s="166">
        <v>70.698870782726004</v>
      </c>
      <c r="I34" s="166">
        <v>78.160252024291395</v>
      </c>
      <c r="J34" s="166">
        <v>78.785894736842096</v>
      </c>
      <c r="K34" s="166">
        <v>78.143158232118694</v>
      </c>
      <c r="L34" s="172">
        <v>71.729491093117403</v>
      </c>
      <c r="M34" s="166"/>
      <c r="N34" s="173">
        <v>104.740195681511</v>
      </c>
      <c r="O34" s="174">
        <v>112.314254048582</v>
      </c>
      <c r="P34" s="175">
        <v>108.527224865047</v>
      </c>
      <c r="Q34" s="166"/>
      <c r="R34" s="176">
        <v>82.243129313668703</v>
      </c>
      <c r="S34" s="149"/>
      <c r="T34" s="150">
        <v>-1.6240768941130701</v>
      </c>
      <c r="U34" s="144">
        <v>20.358785552598999</v>
      </c>
      <c r="V34" s="144">
        <v>24.066596837193199</v>
      </c>
      <c r="W34" s="144">
        <v>19.212113860905699</v>
      </c>
      <c r="X34" s="144">
        <v>11.2780243677519</v>
      </c>
      <c r="Y34" s="151">
        <v>15.0311727803709</v>
      </c>
      <c r="Z34" s="144"/>
      <c r="AA34" s="152">
        <v>3.8139441767584801</v>
      </c>
      <c r="AB34" s="153">
        <v>3.9632615782433001</v>
      </c>
      <c r="AC34" s="154">
        <v>3.89115448449287</v>
      </c>
      <c r="AD34" s="144"/>
      <c r="AE34" s="155">
        <v>10.561435200899</v>
      </c>
      <c r="AF34" s="136"/>
      <c r="AG34" s="171">
        <v>53.334335948043098</v>
      </c>
      <c r="AH34" s="166">
        <v>60.3361763663967</v>
      </c>
      <c r="AI34" s="166">
        <v>70.512987179487098</v>
      </c>
      <c r="AJ34" s="166">
        <v>71.449994180161895</v>
      </c>
      <c r="AK34" s="166">
        <v>69.929921727395396</v>
      </c>
      <c r="AL34" s="172">
        <v>65.112683080296804</v>
      </c>
      <c r="AM34" s="166"/>
      <c r="AN34" s="173">
        <v>96.042928643724593</v>
      </c>
      <c r="AO34" s="174">
        <v>108.444369686234</v>
      </c>
      <c r="AP34" s="175">
        <v>102.243649164979</v>
      </c>
      <c r="AQ34" s="166"/>
      <c r="AR34" s="176">
        <v>75.721530533063401</v>
      </c>
      <c r="AS34" s="149"/>
      <c r="AT34" s="150">
        <v>-3.8885971285520502</v>
      </c>
      <c r="AU34" s="144">
        <v>10.692618367127301</v>
      </c>
      <c r="AV34" s="144">
        <v>15.536654559968399</v>
      </c>
      <c r="AW34" s="144">
        <v>13.710701082205899</v>
      </c>
      <c r="AX34" s="144">
        <v>4.7963543327209797</v>
      </c>
      <c r="AY34" s="151">
        <v>8.3062818473001094</v>
      </c>
      <c r="AZ34" s="144"/>
      <c r="BA34" s="152">
        <v>-4.4888702526396003</v>
      </c>
      <c r="BB34" s="153">
        <v>-3.0353026596635102</v>
      </c>
      <c r="BC34" s="154">
        <v>-3.7234805076853599</v>
      </c>
      <c r="BD34" s="144"/>
      <c r="BE34" s="155">
        <v>3.3255484161472499</v>
      </c>
      <c r="BF34" s="96"/>
    </row>
    <row r="35" spans="1:58" x14ac:dyDescent="0.25">
      <c r="A35" s="24" t="s">
        <v>79</v>
      </c>
      <c r="B35" s="44" t="str">
        <f t="shared" si="0"/>
        <v>Chesapeake Bay</v>
      </c>
      <c r="C35" s="12"/>
      <c r="D35" s="28" t="s">
        <v>16</v>
      </c>
      <c r="E35" s="31" t="s">
        <v>17</v>
      </c>
      <c r="F35" s="12"/>
      <c r="G35" s="171">
        <v>59.334298978644298</v>
      </c>
      <c r="H35" s="166">
        <v>72.490909935004595</v>
      </c>
      <c r="I35" s="166">
        <v>80.684233983286902</v>
      </c>
      <c r="J35" s="166">
        <v>77.725654596100199</v>
      </c>
      <c r="K35" s="166">
        <v>69.396295264623902</v>
      </c>
      <c r="L35" s="172">
        <v>71.926278551531993</v>
      </c>
      <c r="M35" s="166"/>
      <c r="N35" s="173">
        <v>108.785413184772</v>
      </c>
      <c r="O35" s="174">
        <v>116.56426183844</v>
      </c>
      <c r="P35" s="175">
        <v>112.674837511606</v>
      </c>
      <c r="Q35" s="166"/>
      <c r="R35" s="176">
        <v>83.568723968696105</v>
      </c>
      <c r="S35" s="149"/>
      <c r="T35" s="150">
        <v>17.648193771901401</v>
      </c>
      <c r="U35" s="144">
        <v>9.6934324619187802</v>
      </c>
      <c r="V35" s="144">
        <v>26.046056163413599</v>
      </c>
      <c r="W35" s="144">
        <v>27.2890984594938</v>
      </c>
      <c r="X35" s="144">
        <v>18.056871206955201</v>
      </c>
      <c r="Y35" s="151">
        <v>19.727562253319999</v>
      </c>
      <c r="Z35" s="144"/>
      <c r="AA35" s="152">
        <v>-0.21130231007619599</v>
      </c>
      <c r="AB35" s="153">
        <v>-1.3047938905372101</v>
      </c>
      <c r="AC35" s="154">
        <v>-0.77992920794778997</v>
      </c>
      <c r="AD35" s="144"/>
      <c r="AE35" s="155">
        <v>10.8977613450535</v>
      </c>
      <c r="AF35" s="136"/>
      <c r="AG35" s="171">
        <v>63.009048282265503</v>
      </c>
      <c r="AH35" s="166">
        <v>66.6620287836583</v>
      </c>
      <c r="AI35" s="166">
        <v>75.164767873723306</v>
      </c>
      <c r="AJ35" s="166">
        <v>72.640998142989702</v>
      </c>
      <c r="AK35" s="166">
        <v>68.230573351903402</v>
      </c>
      <c r="AL35" s="172">
        <v>69.141483286907999</v>
      </c>
      <c r="AM35" s="166"/>
      <c r="AN35" s="173">
        <v>98.626227948003702</v>
      </c>
      <c r="AO35" s="174">
        <v>116.33152274837499</v>
      </c>
      <c r="AP35" s="175">
        <v>107.47887534818901</v>
      </c>
      <c r="AQ35" s="166"/>
      <c r="AR35" s="176">
        <v>80.095023875845598</v>
      </c>
      <c r="AS35" s="149"/>
      <c r="AT35" s="150">
        <v>5.0504671315890803</v>
      </c>
      <c r="AU35" s="144">
        <v>11.4870818167136</v>
      </c>
      <c r="AV35" s="144">
        <v>13.1326695020482</v>
      </c>
      <c r="AW35" s="144">
        <v>16.312037283790101</v>
      </c>
      <c r="AX35" s="144">
        <v>6.8822446800379398</v>
      </c>
      <c r="AY35" s="151">
        <v>10.6251431321131</v>
      </c>
      <c r="AZ35" s="144"/>
      <c r="BA35" s="152">
        <v>-3.5977570282096298</v>
      </c>
      <c r="BB35" s="153">
        <v>2.8358794961849099</v>
      </c>
      <c r="BC35" s="154">
        <v>-0.21942636648226499</v>
      </c>
      <c r="BD35" s="144"/>
      <c r="BE35" s="155">
        <v>6.1998723673344402</v>
      </c>
      <c r="BF35" s="96"/>
    </row>
    <row r="36" spans="1:58" x14ac:dyDescent="0.25">
      <c r="A36" s="24" t="s">
        <v>80</v>
      </c>
      <c r="B36" s="44" t="str">
        <f t="shared" si="0"/>
        <v>Coastal Virginia - Eastern Shore</v>
      </c>
      <c r="C36" s="12"/>
      <c r="D36" s="28" t="s">
        <v>16</v>
      </c>
      <c r="E36" s="31" t="s">
        <v>17</v>
      </c>
      <c r="F36" s="12"/>
      <c r="G36" s="171">
        <v>63.560372452564998</v>
      </c>
      <c r="H36" s="166">
        <v>79.147758257202995</v>
      </c>
      <c r="I36" s="166">
        <v>80.504546732255704</v>
      </c>
      <c r="J36" s="166">
        <v>80.538531271960593</v>
      </c>
      <c r="K36" s="166">
        <v>84.418952916373797</v>
      </c>
      <c r="L36" s="172">
        <v>77.634032326071605</v>
      </c>
      <c r="M36" s="166"/>
      <c r="N36" s="173">
        <v>113.84528460997799</v>
      </c>
      <c r="O36" s="174">
        <v>126.74813773717401</v>
      </c>
      <c r="P36" s="175">
        <v>120.296711173576</v>
      </c>
      <c r="Q36" s="166"/>
      <c r="R36" s="176">
        <v>89.823369139644598</v>
      </c>
      <c r="S36" s="149"/>
      <c r="T36" s="150">
        <v>-0.63576989819182494</v>
      </c>
      <c r="U36" s="144">
        <v>9.9187226060981004</v>
      </c>
      <c r="V36" s="144">
        <v>12.4019294059984</v>
      </c>
      <c r="W36" s="144">
        <v>18.158455760963999</v>
      </c>
      <c r="X36" s="144">
        <v>20.863214419468701</v>
      </c>
      <c r="Y36" s="151">
        <v>12.316796112339</v>
      </c>
      <c r="Z36" s="144"/>
      <c r="AA36" s="152">
        <v>0.78263864165864205</v>
      </c>
      <c r="AB36" s="153">
        <v>6.0391272877683599</v>
      </c>
      <c r="AC36" s="154">
        <v>3.4851367654779799</v>
      </c>
      <c r="AD36" s="144"/>
      <c r="AE36" s="155">
        <v>8.7649854519264405</v>
      </c>
      <c r="AF36" s="136"/>
      <c r="AG36" s="171">
        <v>81.547932185523507</v>
      </c>
      <c r="AH36" s="166">
        <v>73.023694659170701</v>
      </c>
      <c r="AI36" s="166">
        <v>81.172224174279606</v>
      </c>
      <c r="AJ36" s="166">
        <v>80.039021433591003</v>
      </c>
      <c r="AK36" s="166">
        <v>83.474230498945801</v>
      </c>
      <c r="AL36" s="172">
        <v>79.851420590302098</v>
      </c>
      <c r="AM36" s="166"/>
      <c r="AN36" s="173">
        <v>124.975138791286</v>
      </c>
      <c r="AO36" s="174">
        <v>143.28331869290199</v>
      </c>
      <c r="AP36" s="175">
        <v>134.129228742094</v>
      </c>
      <c r="AQ36" s="166"/>
      <c r="AR36" s="176">
        <v>95.359365776528406</v>
      </c>
      <c r="AS36" s="149"/>
      <c r="AT36" s="150">
        <v>1.18965755115726</v>
      </c>
      <c r="AU36" s="144">
        <v>7.5003765807519498</v>
      </c>
      <c r="AV36" s="144">
        <v>12.291876144641799</v>
      </c>
      <c r="AW36" s="144">
        <v>16.3687693948008</v>
      </c>
      <c r="AX36" s="144">
        <v>16.1208021049564</v>
      </c>
      <c r="AY36" s="151">
        <v>10.453432862243099</v>
      </c>
      <c r="AZ36" s="144"/>
      <c r="BA36" s="152">
        <v>5.9936146236558301</v>
      </c>
      <c r="BB36" s="153">
        <v>8.6895458842220794</v>
      </c>
      <c r="BC36" s="154">
        <v>7.4167136136988701</v>
      </c>
      <c r="BD36" s="144"/>
      <c r="BE36" s="155">
        <v>9.2126444375539798</v>
      </c>
      <c r="BF36" s="96"/>
    </row>
    <row r="37" spans="1:58" x14ac:dyDescent="0.25">
      <c r="A37" s="24" t="s">
        <v>81</v>
      </c>
      <c r="B37" s="44" t="str">
        <f t="shared" si="0"/>
        <v>Coastal Virginia - Hampton Roads</v>
      </c>
      <c r="C37" s="12"/>
      <c r="D37" s="28" t="s">
        <v>16</v>
      </c>
      <c r="E37" s="31" t="s">
        <v>17</v>
      </c>
      <c r="F37" s="12"/>
      <c r="G37" s="171">
        <v>58.465263963891303</v>
      </c>
      <c r="H37" s="166">
        <v>66.817684103060103</v>
      </c>
      <c r="I37" s="166">
        <v>73.951123290615499</v>
      </c>
      <c r="J37" s="166">
        <v>74.623031084602701</v>
      </c>
      <c r="K37" s="166">
        <v>70.476475376803407</v>
      </c>
      <c r="L37" s="172">
        <v>68.8667155637946</v>
      </c>
      <c r="M37" s="166"/>
      <c r="N37" s="173">
        <v>105.19205475403599</v>
      </c>
      <c r="O37" s="174">
        <v>120.271837403616</v>
      </c>
      <c r="P37" s="175">
        <v>112.731946078826</v>
      </c>
      <c r="Q37" s="166"/>
      <c r="R37" s="176">
        <v>81.399638568089401</v>
      </c>
      <c r="S37" s="149"/>
      <c r="T37" s="150">
        <v>5.67839447227988</v>
      </c>
      <c r="U37" s="144">
        <v>18.819949335324701</v>
      </c>
      <c r="V37" s="144">
        <v>25.031018799948999</v>
      </c>
      <c r="W37" s="144">
        <v>19.919959428214501</v>
      </c>
      <c r="X37" s="144">
        <v>8.8499399451410401</v>
      </c>
      <c r="Y37" s="151">
        <v>15.6730914776155</v>
      </c>
      <c r="Z37" s="144"/>
      <c r="AA37" s="152">
        <v>-3.5734051298662899</v>
      </c>
      <c r="AB37" s="153">
        <v>-1.0319683976993099</v>
      </c>
      <c r="AC37" s="154">
        <v>-2.2341650767543499</v>
      </c>
      <c r="AD37" s="144"/>
      <c r="AE37" s="155">
        <v>7.8560412670711797</v>
      </c>
      <c r="AF37" s="136"/>
      <c r="AG37" s="171">
        <v>75.724898377260104</v>
      </c>
      <c r="AH37" s="166">
        <v>63.5623496144649</v>
      </c>
      <c r="AI37" s="166">
        <v>70.484314432712694</v>
      </c>
      <c r="AJ37" s="166">
        <v>71.582732194191394</v>
      </c>
      <c r="AK37" s="166">
        <v>70.343325542032701</v>
      </c>
      <c r="AL37" s="172">
        <v>70.339524032132303</v>
      </c>
      <c r="AM37" s="166"/>
      <c r="AN37" s="173">
        <v>112.142329195884</v>
      </c>
      <c r="AO37" s="174">
        <v>133.25506441256201</v>
      </c>
      <c r="AP37" s="175">
        <v>122.698696804223</v>
      </c>
      <c r="AQ37" s="166"/>
      <c r="AR37" s="176">
        <v>85.299287681301195</v>
      </c>
      <c r="AS37" s="149"/>
      <c r="AT37" s="150">
        <v>-0.79938301212831098</v>
      </c>
      <c r="AU37" s="144">
        <v>10.0397518938357</v>
      </c>
      <c r="AV37" s="144">
        <v>16.383961632648699</v>
      </c>
      <c r="AW37" s="144">
        <v>16.247536652623602</v>
      </c>
      <c r="AX37" s="144">
        <v>7.7750463058504602</v>
      </c>
      <c r="AY37" s="151">
        <v>9.3904847486723408</v>
      </c>
      <c r="AZ37" s="144"/>
      <c r="BA37" s="152">
        <v>1.64365764386766</v>
      </c>
      <c r="BB37" s="153">
        <v>8.8257375761071399E-2</v>
      </c>
      <c r="BC37" s="154">
        <v>0.79310025219038904</v>
      </c>
      <c r="BD37" s="144"/>
      <c r="BE37" s="155">
        <v>5.68532784971634</v>
      </c>
      <c r="BF37" s="96"/>
    </row>
    <row r="38" spans="1:58" x14ac:dyDescent="0.25">
      <c r="A38" s="25" t="s">
        <v>82</v>
      </c>
      <c r="B38" s="44" t="str">
        <f t="shared" si="0"/>
        <v>Northern Virginia</v>
      </c>
      <c r="C38" s="12"/>
      <c r="D38" s="28" t="s">
        <v>16</v>
      </c>
      <c r="E38" s="31" t="s">
        <v>17</v>
      </c>
      <c r="F38" s="13"/>
      <c r="G38" s="171">
        <v>91.494164203279993</v>
      </c>
      <c r="H38" s="166">
        <v>130.10465499088801</v>
      </c>
      <c r="I38" s="166">
        <v>146.75268637375899</v>
      </c>
      <c r="J38" s="166">
        <v>141.82078720388699</v>
      </c>
      <c r="K38" s="166">
        <v>111.262915367483</v>
      </c>
      <c r="L38" s="172">
        <v>124.287041627859</v>
      </c>
      <c r="M38" s="166"/>
      <c r="N38" s="173">
        <v>97.620979348046106</v>
      </c>
      <c r="O38" s="174">
        <v>98.952579064587894</v>
      </c>
      <c r="P38" s="175">
        <v>98.286779206316993</v>
      </c>
      <c r="Q38" s="166"/>
      <c r="R38" s="176">
        <v>116.858395221704</v>
      </c>
      <c r="S38" s="149"/>
      <c r="T38" s="150">
        <v>53.916611376578899</v>
      </c>
      <c r="U38" s="144">
        <v>83.250079667854607</v>
      </c>
      <c r="V38" s="144">
        <v>91.286614305423896</v>
      </c>
      <c r="W38" s="144">
        <v>84.620026430837498</v>
      </c>
      <c r="X38" s="144">
        <v>67.318286050984497</v>
      </c>
      <c r="Y38" s="151">
        <v>77.3114861552326</v>
      </c>
      <c r="Z38" s="144"/>
      <c r="AA38" s="152">
        <v>32.740230042393797</v>
      </c>
      <c r="AB38" s="153">
        <v>29.3930691228237</v>
      </c>
      <c r="AC38" s="154">
        <v>31.033945662110401</v>
      </c>
      <c r="AD38" s="144"/>
      <c r="AE38" s="155">
        <v>63.440325231315001</v>
      </c>
      <c r="AF38" s="136"/>
      <c r="AG38" s="171">
        <v>70.232648284511995</v>
      </c>
      <c r="AH38" s="166">
        <v>90.526074000647299</v>
      </c>
      <c r="AI38" s="166">
        <v>107.827115229001</v>
      </c>
      <c r="AJ38" s="166">
        <v>105.422508648244</v>
      </c>
      <c r="AK38" s="166">
        <v>88.397856094350999</v>
      </c>
      <c r="AL38" s="172">
        <v>92.481934460460096</v>
      </c>
      <c r="AM38" s="166"/>
      <c r="AN38" s="173">
        <v>85.578278497671505</v>
      </c>
      <c r="AO38" s="174">
        <v>92.445693156509407</v>
      </c>
      <c r="AP38" s="175">
        <v>89.011985827090498</v>
      </c>
      <c r="AQ38" s="166"/>
      <c r="AR38" s="176">
        <v>91.491002087320496</v>
      </c>
      <c r="AS38" s="149"/>
      <c r="AT38" s="150">
        <v>26.511847979153899</v>
      </c>
      <c r="AU38" s="144">
        <v>57.0626680150542</v>
      </c>
      <c r="AV38" s="144">
        <v>68.853442743310296</v>
      </c>
      <c r="AW38" s="144">
        <v>61.525395569787598</v>
      </c>
      <c r="AX38" s="144">
        <v>45.335039758470302</v>
      </c>
      <c r="AY38" s="151">
        <v>52.561876514718101</v>
      </c>
      <c r="AZ38" s="144"/>
      <c r="BA38" s="152">
        <v>21.205026658711201</v>
      </c>
      <c r="BB38" s="153">
        <v>18.828287099233901</v>
      </c>
      <c r="BC38" s="154">
        <v>19.959069687399801</v>
      </c>
      <c r="BD38" s="144"/>
      <c r="BE38" s="155">
        <v>41.849293903557196</v>
      </c>
      <c r="BF38" s="96"/>
    </row>
    <row r="39" spans="1:58" x14ac:dyDescent="0.25">
      <c r="A39" s="26" t="s">
        <v>83</v>
      </c>
      <c r="B39" s="44" t="str">
        <f t="shared" si="0"/>
        <v>Shenandoah Valley</v>
      </c>
      <c r="C39" s="12"/>
      <c r="D39" s="29" t="s">
        <v>16</v>
      </c>
      <c r="E39" s="32" t="s">
        <v>17</v>
      </c>
      <c r="F39" s="12"/>
      <c r="G39" s="177">
        <v>46.575474459358603</v>
      </c>
      <c r="H39" s="178">
        <v>55.6320898583146</v>
      </c>
      <c r="I39" s="178">
        <v>59.055483780760603</v>
      </c>
      <c r="J39" s="178">
        <v>62.225319724086503</v>
      </c>
      <c r="K39" s="178">
        <v>67.913383668903805</v>
      </c>
      <c r="L39" s="179">
        <v>58.280350298284802</v>
      </c>
      <c r="M39" s="166"/>
      <c r="N39" s="180">
        <v>101.40377796420501</v>
      </c>
      <c r="O39" s="181">
        <v>109.12590324384701</v>
      </c>
      <c r="P39" s="182">
        <v>105.26484060402601</v>
      </c>
      <c r="Q39" s="166"/>
      <c r="R39" s="183">
        <v>71.704490385639701</v>
      </c>
      <c r="S39" s="149"/>
      <c r="T39" s="156">
        <v>-0.42918413313551401</v>
      </c>
      <c r="U39" s="157">
        <v>7.8950279954415503</v>
      </c>
      <c r="V39" s="157">
        <v>10.719230055149399</v>
      </c>
      <c r="W39" s="157">
        <v>11.21366871975</v>
      </c>
      <c r="X39" s="157">
        <v>11.9475615250147</v>
      </c>
      <c r="Y39" s="158">
        <v>8.6136190621282598</v>
      </c>
      <c r="Z39" s="144"/>
      <c r="AA39" s="159">
        <v>2.8582505422170401</v>
      </c>
      <c r="AB39" s="160">
        <v>7.82341224061767</v>
      </c>
      <c r="AC39" s="161">
        <v>5.3734121006522102</v>
      </c>
      <c r="AD39" s="144"/>
      <c r="AE39" s="162">
        <v>7.2305961742242504</v>
      </c>
      <c r="AF39" s="136"/>
      <c r="AG39" s="177">
        <v>47.352492076808304</v>
      </c>
      <c r="AH39" s="178">
        <v>48.298871877330299</v>
      </c>
      <c r="AI39" s="178">
        <v>54.469219798657697</v>
      </c>
      <c r="AJ39" s="178">
        <v>58.0015517803877</v>
      </c>
      <c r="AK39" s="178">
        <v>63.341814643922397</v>
      </c>
      <c r="AL39" s="179">
        <v>54.292790035421298</v>
      </c>
      <c r="AM39" s="166"/>
      <c r="AN39" s="180">
        <v>95.823971383295998</v>
      </c>
      <c r="AO39" s="181">
        <v>108.679117496271</v>
      </c>
      <c r="AP39" s="182">
        <v>102.251544439783</v>
      </c>
      <c r="AQ39" s="166"/>
      <c r="AR39" s="183">
        <v>67.995291293810496</v>
      </c>
      <c r="AS39" s="149"/>
      <c r="AT39" s="156">
        <v>-2.49228303165303</v>
      </c>
      <c r="AU39" s="157">
        <v>4.85094305751349</v>
      </c>
      <c r="AV39" s="157">
        <v>10.5607120718683</v>
      </c>
      <c r="AW39" s="157">
        <v>11.1810717840925</v>
      </c>
      <c r="AX39" s="157">
        <v>7.1397662737024197</v>
      </c>
      <c r="AY39" s="158">
        <v>6.3806546331181204</v>
      </c>
      <c r="AZ39" s="144"/>
      <c r="BA39" s="159">
        <v>1.70303144513906</v>
      </c>
      <c r="BB39" s="160">
        <v>3.7179166917955899</v>
      </c>
      <c r="BC39" s="161">
        <v>2.76395372040805</v>
      </c>
      <c r="BD39" s="144"/>
      <c r="BE39" s="162">
        <v>4.7970948335705597</v>
      </c>
      <c r="BF39" s="96"/>
    </row>
    <row r="40" spans="1:58" x14ac:dyDescent="0.25">
      <c r="A40" s="22" t="s">
        <v>84</v>
      </c>
      <c r="B40" s="44" t="str">
        <f t="shared" si="0"/>
        <v>Southern Virginia</v>
      </c>
      <c r="C40" s="10"/>
      <c r="D40" s="27" t="s">
        <v>16</v>
      </c>
      <c r="E40" s="30" t="s">
        <v>17</v>
      </c>
      <c r="F40" s="3"/>
      <c r="G40" s="163">
        <v>39.213269327943401</v>
      </c>
      <c r="H40" s="164">
        <v>56.956126831733101</v>
      </c>
      <c r="I40" s="164">
        <v>58.742998989388497</v>
      </c>
      <c r="J40" s="164">
        <v>59.7287038908539</v>
      </c>
      <c r="K40" s="164">
        <v>60.954540171803899</v>
      </c>
      <c r="L40" s="165">
        <v>55.119127842344597</v>
      </c>
      <c r="M40" s="166"/>
      <c r="N40" s="167">
        <v>78.254646286002995</v>
      </c>
      <c r="O40" s="168">
        <v>83.850725113693699</v>
      </c>
      <c r="P40" s="169">
        <v>81.052685699848396</v>
      </c>
      <c r="Q40" s="166"/>
      <c r="R40" s="170">
        <v>62.5287158016314</v>
      </c>
      <c r="S40" s="149"/>
      <c r="T40" s="141">
        <v>-6.5780798029951102</v>
      </c>
      <c r="U40" s="142">
        <v>16.176153930879899</v>
      </c>
      <c r="V40" s="142">
        <v>13.282957052835499</v>
      </c>
      <c r="W40" s="142">
        <v>0.92335280412750698</v>
      </c>
      <c r="X40" s="142">
        <v>-2.6994423379082302</v>
      </c>
      <c r="Y40" s="143">
        <v>4.1229047209651704</v>
      </c>
      <c r="Z40" s="144"/>
      <c r="AA40" s="145">
        <v>-5.9067189373608304</v>
      </c>
      <c r="AB40" s="146">
        <v>-3.3471467167267499</v>
      </c>
      <c r="AC40" s="147">
        <v>-4.5999136176020503</v>
      </c>
      <c r="AD40" s="144"/>
      <c r="AE40" s="148">
        <v>0.71245919645770295</v>
      </c>
      <c r="AF40" s="137"/>
      <c r="AG40" s="163">
        <v>50.535600682162702</v>
      </c>
      <c r="AH40" s="164">
        <v>49.856619504800399</v>
      </c>
      <c r="AI40" s="164">
        <v>57.459610914603303</v>
      </c>
      <c r="AJ40" s="164">
        <v>62.980210333501702</v>
      </c>
      <c r="AK40" s="164">
        <v>67.996865209701795</v>
      </c>
      <c r="AL40" s="165">
        <v>57.765781328953999</v>
      </c>
      <c r="AM40" s="166"/>
      <c r="AN40" s="167">
        <v>81.779710080848901</v>
      </c>
      <c r="AO40" s="168">
        <v>86.612373673572506</v>
      </c>
      <c r="AP40" s="169">
        <v>84.196041877210703</v>
      </c>
      <c r="AQ40" s="166"/>
      <c r="AR40" s="170">
        <v>65.317284342741601</v>
      </c>
      <c r="AS40" s="149"/>
      <c r="AT40" s="141">
        <v>2.1459644836057499</v>
      </c>
      <c r="AU40" s="142">
        <v>8.1960883615166402</v>
      </c>
      <c r="AV40" s="142">
        <v>12.989143786548899</v>
      </c>
      <c r="AW40" s="142">
        <v>12.200428248648199</v>
      </c>
      <c r="AX40" s="142">
        <v>11.6165920121599</v>
      </c>
      <c r="AY40" s="143">
        <v>9.6292162073274898</v>
      </c>
      <c r="AZ40" s="144"/>
      <c r="BA40" s="145">
        <v>2.4330483625059398</v>
      </c>
      <c r="BB40" s="146">
        <v>2.2895393825560899</v>
      </c>
      <c r="BC40" s="147">
        <v>2.35918434238061</v>
      </c>
      <c r="BD40" s="144"/>
      <c r="BE40" s="148">
        <v>6.8346328347671497</v>
      </c>
      <c r="BF40" s="137"/>
    </row>
    <row r="41" spans="1:58" x14ac:dyDescent="0.25">
      <c r="A41" s="23" t="s">
        <v>85</v>
      </c>
      <c r="B41" s="44" t="str">
        <f t="shared" si="0"/>
        <v>Southwest Virginia - Blue Ridge Highlands</v>
      </c>
      <c r="C41" s="11"/>
      <c r="D41" s="28" t="s">
        <v>16</v>
      </c>
      <c r="E41" s="31" t="s">
        <v>17</v>
      </c>
      <c r="F41" s="12"/>
      <c r="G41" s="171">
        <v>42.3538305127557</v>
      </c>
      <c r="H41" s="166">
        <v>52.892984339479597</v>
      </c>
      <c r="I41" s="166">
        <v>63.858678959333098</v>
      </c>
      <c r="J41" s="166">
        <v>83.651288204091898</v>
      </c>
      <c r="K41" s="166">
        <v>135.05825587269501</v>
      </c>
      <c r="L41" s="172">
        <v>75.563007577671101</v>
      </c>
      <c r="M41" s="166"/>
      <c r="N41" s="173">
        <v>108.25457059863599</v>
      </c>
      <c r="O41" s="174">
        <v>101.20644607224</v>
      </c>
      <c r="P41" s="175">
        <v>104.730508335438</v>
      </c>
      <c r="Q41" s="166"/>
      <c r="R41" s="176">
        <v>83.896579222747405</v>
      </c>
      <c r="S41" s="149"/>
      <c r="T41" s="150">
        <v>7.5652355400538802</v>
      </c>
      <c r="U41" s="144">
        <v>16.738098861049401</v>
      </c>
      <c r="V41" s="144">
        <v>48.304272218648599</v>
      </c>
      <c r="W41" s="144">
        <v>75.355184110117605</v>
      </c>
      <c r="X41" s="144">
        <v>148.50073869968799</v>
      </c>
      <c r="Y41" s="151">
        <v>64.412875353860102</v>
      </c>
      <c r="Z41" s="144"/>
      <c r="AA41" s="152">
        <v>0.46332978722045098</v>
      </c>
      <c r="AB41" s="153">
        <v>-4.4799045381497304</v>
      </c>
      <c r="AC41" s="154">
        <v>-1.98744348223442</v>
      </c>
      <c r="AD41" s="144"/>
      <c r="AE41" s="155">
        <v>32.417052846020503</v>
      </c>
      <c r="AF41" s="137"/>
      <c r="AG41" s="171">
        <v>47.639750884061598</v>
      </c>
      <c r="AH41" s="166">
        <v>50.466951566052003</v>
      </c>
      <c r="AI41" s="166">
        <v>59.220505809547802</v>
      </c>
      <c r="AJ41" s="166">
        <v>68.131386398080295</v>
      </c>
      <c r="AK41" s="166">
        <v>91.025673465521507</v>
      </c>
      <c r="AL41" s="172">
        <v>63.296853624652599</v>
      </c>
      <c r="AM41" s="166"/>
      <c r="AN41" s="173">
        <v>135.14750252588999</v>
      </c>
      <c r="AO41" s="174">
        <v>138.25647733013301</v>
      </c>
      <c r="AP41" s="175">
        <v>136.70198992801201</v>
      </c>
      <c r="AQ41" s="166"/>
      <c r="AR41" s="176">
        <v>84.269749711326796</v>
      </c>
      <c r="AS41" s="149"/>
      <c r="AT41" s="150">
        <v>13.4329326890728</v>
      </c>
      <c r="AU41" s="144">
        <v>21.032623735447</v>
      </c>
      <c r="AV41" s="144">
        <v>30.573591285356301</v>
      </c>
      <c r="AW41" s="144">
        <v>37.374862909694301</v>
      </c>
      <c r="AX41" s="144">
        <v>39.363917597561297</v>
      </c>
      <c r="AY41" s="151">
        <v>29.728147533776301</v>
      </c>
      <c r="AZ41" s="144"/>
      <c r="BA41" s="152">
        <v>11.1084259481164</v>
      </c>
      <c r="BB41" s="153">
        <v>21.017933845567299</v>
      </c>
      <c r="BC41" s="154">
        <v>15.907927653060799</v>
      </c>
      <c r="BD41" s="144"/>
      <c r="BE41" s="155">
        <v>22.9343863325069</v>
      </c>
      <c r="BF41" s="137"/>
    </row>
    <row r="42" spans="1:58" x14ac:dyDescent="0.25">
      <c r="A42" s="24" t="s">
        <v>86</v>
      </c>
      <c r="B42" s="44" t="str">
        <f t="shared" si="0"/>
        <v>Southwest Virginia - Heart of Appalachia</v>
      </c>
      <c r="C42" s="12"/>
      <c r="D42" s="28" t="s">
        <v>16</v>
      </c>
      <c r="E42" s="31" t="s">
        <v>17</v>
      </c>
      <c r="F42" s="12"/>
      <c r="G42" s="171">
        <v>44.345358788676698</v>
      </c>
      <c r="H42" s="166">
        <v>57.630236998024998</v>
      </c>
      <c r="I42" s="166">
        <v>61.394779460171101</v>
      </c>
      <c r="J42" s="166">
        <v>62.586056616194803</v>
      </c>
      <c r="K42" s="166">
        <v>58.804812376563497</v>
      </c>
      <c r="L42" s="172">
        <v>56.952248847926199</v>
      </c>
      <c r="M42" s="166"/>
      <c r="N42" s="173">
        <v>70.037149440421302</v>
      </c>
      <c r="O42" s="174">
        <v>69.806398946675401</v>
      </c>
      <c r="P42" s="175">
        <v>69.921774193548302</v>
      </c>
      <c r="Q42" s="166"/>
      <c r="R42" s="176">
        <v>60.657827518104</v>
      </c>
      <c r="S42" s="149"/>
      <c r="T42" s="150">
        <v>13.723613224979401</v>
      </c>
      <c r="U42" s="144">
        <v>15.340718941262001</v>
      </c>
      <c r="V42" s="144">
        <v>24.7236541261837</v>
      </c>
      <c r="W42" s="144">
        <v>27.7245354599747</v>
      </c>
      <c r="X42" s="144">
        <v>19.801800530684901</v>
      </c>
      <c r="Y42" s="151">
        <v>20.5237946208699</v>
      </c>
      <c r="Z42" s="144"/>
      <c r="AA42" s="152">
        <v>18.401691579452901</v>
      </c>
      <c r="AB42" s="153">
        <v>12.179390676585999</v>
      </c>
      <c r="AC42" s="154">
        <v>15.211715863781301</v>
      </c>
      <c r="AD42" s="144"/>
      <c r="AE42" s="155">
        <v>18.7209726180586</v>
      </c>
      <c r="AF42" s="137"/>
      <c r="AG42" s="171">
        <v>47.662118169848497</v>
      </c>
      <c r="AH42" s="166">
        <v>52.937840684660898</v>
      </c>
      <c r="AI42" s="166">
        <v>60.869675773535199</v>
      </c>
      <c r="AJ42" s="166">
        <v>62.920342330480501</v>
      </c>
      <c r="AK42" s="166">
        <v>62.793288347597098</v>
      </c>
      <c r="AL42" s="172">
        <v>57.436653061224398</v>
      </c>
      <c r="AM42" s="166"/>
      <c r="AN42" s="173">
        <v>78.423150098749105</v>
      </c>
      <c r="AO42" s="174">
        <v>82.510781764318594</v>
      </c>
      <c r="AP42" s="175">
        <v>80.466965931533906</v>
      </c>
      <c r="AQ42" s="166"/>
      <c r="AR42" s="176">
        <v>64.016742452741397</v>
      </c>
      <c r="AS42" s="149"/>
      <c r="AT42" s="150">
        <v>22.556630196838299</v>
      </c>
      <c r="AU42" s="144">
        <v>22.0374994892186</v>
      </c>
      <c r="AV42" s="144">
        <v>31.7698287959164</v>
      </c>
      <c r="AW42" s="144">
        <v>32.614900867843197</v>
      </c>
      <c r="AX42" s="144">
        <v>29.508022492925701</v>
      </c>
      <c r="AY42" s="151">
        <v>27.981657634027499</v>
      </c>
      <c r="AZ42" s="144"/>
      <c r="BA42" s="152">
        <v>17.840640807045499</v>
      </c>
      <c r="BB42" s="153">
        <v>14.1921650817941</v>
      </c>
      <c r="BC42" s="154">
        <v>15.941414021910299</v>
      </c>
      <c r="BD42" s="144"/>
      <c r="BE42" s="155">
        <v>23.380172068923301</v>
      </c>
      <c r="BF42" s="137"/>
    </row>
    <row r="43" spans="1:58" x14ac:dyDescent="0.25">
      <c r="A43" s="26" t="s">
        <v>87</v>
      </c>
      <c r="B43" s="44" t="str">
        <f t="shared" si="0"/>
        <v>Virginia Mountains</v>
      </c>
      <c r="C43" s="12"/>
      <c r="D43" s="29" t="s">
        <v>16</v>
      </c>
      <c r="E43" s="32" t="s">
        <v>17</v>
      </c>
      <c r="F43" s="12"/>
      <c r="G43" s="177">
        <v>43.394606010247799</v>
      </c>
      <c r="H43" s="178">
        <v>56.303193463509203</v>
      </c>
      <c r="I43" s="178">
        <v>60.7697687300927</v>
      </c>
      <c r="J43" s="178">
        <v>73.223416424317904</v>
      </c>
      <c r="K43" s="178">
        <v>99.168052901260197</v>
      </c>
      <c r="L43" s="179">
        <v>66.571807505885602</v>
      </c>
      <c r="M43" s="166"/>
      <c r="N43" s="180">
        <v>82.649324193325</v>
      </c>
      <c r="O43" s="181">
        <v>87.607890873840105</v>
      </c>
      <c r="P43" s="182">
        <v>85.128607533582596</v>
      </c>
      <c r="Q43" s="166"/>
      <c r="R43" s="183">
        <v>71.873750370941806</v>
      </c>
      <c r="S43" s="149"/>
      <c r="T43" s="156">
        <v>3.02723147359213</v>
      </c>
      <c r="U43" s="157">
        <v>17.307452238381799</v>
      </c>
      <c r="V43" s="157">
        <v>21.919806289270699</v>
      </c>
      <c r="W43" s="157">
        <v>48.870761110894001</v>
      </c>
      <c r="X43" s="157">
        <v>83.467094519150706</v>
      </c>
      <c r="Y43" s="158">
        <v>36.867514008415803</v>
      </c>
      <c r="Z43" s="144"/>
      <c r="AA43" s="159">
        <v>-2.7981348646725599</v>
      </c>
      <c r="AB43" s="160">
        <v>0.78569838100705902</v>
      </c>
      <c r="AC43" s="161">
        <v>-0.98645611979587799</v>
      </c>
      <c r="AD43" s="144"/>
      <c r="AE43" s="162">
        <v>21.188606437620798</v>
      </c>
      <c r="AF43" s="137"/>
      <c r="AG43" s="177">
        <v>46.2840531089876</v>
      </c>
      <c r="AH43" s="178">
        <v>49.020943428887897</v>
      </c>
      <c r="AI43" s="178">
        <v>56.1405951391773</v>
      </c>
      <c r="AJ43" s="178">
        <v>61.117104971610502</v>
      </c>
      <c r="AK43" s="178">
        <v>67.724946337072396</v>
      </c>
      <c r="AL43" s="179">
        <v>56.057528597147197</v>
      </c>
      <c r="AM43" s="166"/>
      <c r="AN43" s="180">
        <v>90.922780085860595</v>
      </c>
      <c r="AO43" s="181">
        <v>99.006889973687805</v>
      </c>
      <c r="AP43" s="182">
        <v>94.964835029774207</v>
      </c>
      <c r="AQ43" s="166"/>
      <c r="AR43" s="183">
        <v>67.173901863612002</v>
      </c>
      <c r="AS43" s="149"/>
      <c r="AT43" s="156">
        <v>-1.6082706278044101</v>
      </c>
      <c r="AU43" s="157">
        <v>8.1886008287927403</v>
      </c>
      <c r="AV43" s="157">
        <v>14.249286718206699</v>
      </c>
      <c r="AW43" s="157">
        <v>22.779132134030299</v>
      </c>
      <c r="AX43" s="157">
        <v>21.509704150740699</v>
      </c>
      <c r="AY43" s="158">
        <v>13.4748278306676</v>
      </c>
      <c r="AZ43" s="144"/>
      <c r="BA43" s="159">
        <v>-1.7217131607252001</v>
      </c>
      <c r="BB43" s="160">
        <v>5.4971074353220599</v>
      </c>
      <c r="BC43" s="161">
        <v>1.9135011818854499</v>
      </c>
      <c r="BD43" s="144"/>
      <c r="BE43" s="162">
        <v>8.5030458286612998</v>
      </c>
      <c r="BF43" s="137"/>
    </row>
  </sheetData>
  <sheetProtection algorithmName="SHA-512" hashValue="qpthPHxvkrdoN4oEZyprCNtqaejcg/vjldjO7kLV4553CbRcQD79nnfBnSE9vUD0bV4WZRGSKBgirChCwgQGeg==" saltValue="rylz6fbCjJqKNFLT0+po4A=="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5" sqref="AD5"/>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0"/>
      <c r="B1" s="101" t="s">
        <v>101</v>
      </c>
      <c r="D1" s="184"/>
      <c r="E1" s="184"/>
      <c r="F1" s="184"/>
      <c r="G1" s="184"/>
      <c r="H1" s="184"/>
      <c r="I1" s="184"/>
      <c r="J1" s="184"/>
      <c r="K1" s="184"/>
      <c r="L1" s="184"/>
      <c r="M1" s="184"/>
      <c r="N1" s="184"/>
      <c r="O1" s="184"/>
      <c r="P1" s="184"/>
      <c r="Q1" s="184"/>
      <c r="R1" s="184"/>
      <c r="S1" s="184"/>
      <c r="T1" s="184"/>
      <c r="U1" s="184"/>
      <c r="V1" s="184"/>
      <c r="W1" s="184"/>
      <c r="X1" s="184"/>
      <c r="Y1" s="185"/>
      <c r="Z1" s="185"/>
      <c r="AA1" s="185"/>
      <c r="AB1" s="185"/>
      <c r="AC1" s="185"/>
      <c r="AD1" s="185"/>
      <c r="AE1" s="185"/>
      <c r="AF1" s="185"/>
      <c r="AG1" s="185"/>
      <c r="AH1" s="185"/>
      <c r="AI1" s="185"/>
      <c r="AJ1" s="185"/>
      <c r="AK1" s="185"/>
      <c r="AL1" s="185"/>
    </row>
    <row r="2" spans="1:50" ht="15" customHeight="1" x14ac:dyDescent="0.25">
      <c r="A2" s="184"/>
      <c r="B2" s="97" t="s">
        <v>127</v>
      </c>
      <c r="C2" s="184"/>
      <c r="D2" s="184"/>
      <c r="E2" s="184"/>
      <c r="F2" s="184"/>
      <c r="G2" s="184"/>
      <c r="H2" s="184"/>
      <c r="I2" s="184"/>
      <c r="J2" s="184"/>
      <c r="K2" s="184"/>
      <c r="L2" s="184"/>
      <c r="M2" s="184"/>
      <c r="N2" s="184"/>
      <c r="O2" s="184"/>
      <c r="P2" s="184"/>
      <c r="Q2" s="184"/>
      <c r="R2" s="184"/>
      <c r="S2" s="184"/>
      <c r="T2" s="184"/>
      <c r="U2" s="184"/>
      <c r="V2" s="184"/>
      <c r="W2" s="184"/>
      <c r="X2" s="184"/>
      <c r="Y2" s="185"/>
      <c r="Z2" s="185"/>
      <c r="AA2" s="185"/>
      <c r="AB2" s="185"/>
      <c r="AC2" s="185"/>
      <c r="AD2" s="185"/>
      <c r="AE2" s="185"/>
      <c r="AF2" s="185"/>
      <c r="AG2" s="185"/>
      <c r="AH2" s="185"/>
      <c r="AI2" s="185"/>
      <c r="AJ2" s="185"/>
      <c r="AK2" s="185"/>
      <c r="AL2" s="185"/>
    </row>
    <row r="3" spans="1:50" x14ac:dyDescent="0.25">
      <c r="A3" s="184"/>
      <c r="B3" s="184"/>
      <c r="C3" s="184"/>
      <c r="D3" s="184"/>
      <c r="E3" s="184"/>
      <c r="F3" s="184"/>
      <c r="G3" s="184"/>
      <c r="H3" s="184"/>
      <c r="I3" s="184"/>
      <c r="J3" s="184"/>
      <c r="K3" s="184"/>
      <c r="L3" s="184"/>
      <c r="M3" s="184"/>
      <c r="N3" s="184"/>
      <c r="O3" s="184"/>
      <c r="P3" s="184"/>
      <c r="Q3" s="184"/>
      <c r="R3" s="184"/>
      <c r="S3" s="184"/>
      <c r="T3" s="184"/>
      <c r="U3" s="184"/>
      <c r="V3" s="184"/>
      <c r="W3" s="184"/>
      <c r="X3" s="184"/>
      <c r="Y3" s="185"/>
      <c r="Z3" s="185"/>
      <c r="AA3" s="185"/>
      <c r="AB3" s="185"/>
      <c r="AC3" s="185"/>
      <c r="AD3" s="185"/>
      <c r="AE3" s="185"/>
      <c r="AF3" s="185"/>
      <c r="AG3" s="185"/>
      <c r="AH3" s="185"/>
      <c r="AI3" s="185"/>
      <c r="AJ3" s="185"/>
      <c r="AK3" s="185"/>
      <c r="AL3" s="185"/>
    </row>
    <row r="4" spans="1:50" x14ac:dyDescent="0.25">
      <c r="A4" s="184"/>
      <c r="B4" s="184"/>
      <c r="C4" s="184"/>
      <c r="D4" s="184"/>
      <c r="E4" s="184"/>
      <c r="F4" s="184"/>
      <c r="G4" s="184"/>
      <c r="H4" s="184"/>
      <c r="I4" s="184"/>
      <c r="J4" s="184"/>
      <c r="K4" s="184"/>
      <c r="L4" s="184"/>
      <c r="M4" s="184"/>
      <c r="N4" s="184"/>
      <c r="O4" s="184"/>
      <c r="P4" s="184"/>
      <c r="Q4" s="184"/>
      <c r="R4" s="184"/>
      <c r="S4" s="184"/>
      <c r="T4" s="184"/>
      <c r="U4" s="184"/>
      <c r="V4" s="184"/>
      <c r="W4" s="184"/>
      <c r="X4" s="184"/>
      <c r="Y4" s="185"/>
      <c r="Z4" s="185"/>
      <c r="AA4" s="185"/>
      <c r="AB4" s="185"/>
      <c r="AC4" s="185"/>
      <c r="AD4" s="185"/>
      <c r="AE4" s="185"/>
      <c r="AF4" s="185"/>
      <c r="AG4" s="185"/>
      <c r="AH4" s="185"/>
      <c r="AI4" s="185"/>
      <c r="AJ4" s="185"/>
      <c r="AK4" s="185"/>
      <c r="AL4" s="185"/>
    </row>
    <row r="5" spans="1:50" x14ac:dyDescent="0.25">
      <c r="A5" s="184"/>
      <c r="B5" s="184"/>
      <c r="C5" s="184"/>
      <c r="D5" s="184"/>
      <c r="E5" s="184"/>
      <c r="F5" s="184"/>
      <c r="G5" s="184"/>
      <c r="H5" s="184"/>
      <c r="I5" s="184"/>
      <c r="J5" s="184"/>
      <c r="K5" s="184"/>
      <c r="L5" s="184"/>
      <c r="M5" s="184"/>
      <c r="N5" s="184"/>
      <c r="O5" s="184"/>
      <c r="P5" s="184"/>
      <c r="Q5" s="184"/>
      <c r="R5" s="184"/>
      <c r="S5" s="184"/>
      <c r="T5" s="184"/>
      <c r="U5" s="184"/>
      <c r="V5" s="184"/>
      <c r="W5" s="184"/>
      <c r="X5" s="184"/>
      <c r="Y5" s="185"/>
      <c r="Z5" s="185"/>
      <c r="AA5" s="185"/>
      <c r="AB5" s="185"/>
      <c r="AC5" s="185"/>
      <c r="AD5" s="185"/>
      <c r="AE5" s="185"/>
      <c r="AF5" s="185"/>
      <c r="AG5" s="185"/>
      <c r="AH5" s="185"/>
      <c r="AI5" s="185"/>
      <c r="AJ5" s="185"/>
      <c r="AK5" s="185"/>
      <c r="AL5" s="185"/>
    </row>
    <row r="6" spans="1:50" x14ac:dyDescent="0.25">
      <c r="A6" s="184"/>
      <c r="B6" s="184"/>
      <c r="C6" s="184"/>
      <c r="D6" s="184"/>
      <c r="E6" s="184"/>
      <c r="F6" s="184"/>
      <c r="G6" s="184"/>
      <c r="H6" s="184"/>
      <c r="I6" s="184"/>
      <c r="J6" s="184"/>
      <c r="K6" s="184"/>
      <c r="L6" s="184"/>
      <c r="M6" s="184"/>
      <c r="N6" s="184"/>
      <c r="O6" s="184"/>
      <c r="P6" s="184"/>
      <c r="Q6" s="184"/>
      <c r="R6" s="184"/>
      <c r="S6" s="184"/>
      <c r="T6" s="184"/>
      <c r="U6" s="184"/>
      <c r="V6" s="184"/>
      <c r="W6" s="184"/>
      <c r="X6" s="184"/>
      <c r="Y6" s="185"/>
      <c r="Z6" s="185"/>
      <c r="AA6" s="185"/>
      <c r="AB6" s="185"/>
      <c r="AC6" s="185"/>
      <c r="AD6" s="185"/>
      <c r="AE6" s="185"/>
      <c r="AF6" s="185"/>
      <c r="AG6" s="185"/>
      <c r="AH6" s="185"/>
      <c r="AI6" s="185"/>
      <c r="AJ6" s="185"/>
      <c r="AK6" s="185"/>
      <c r="AL6" s="185"/>
    </row>
    <row r="7" spans="1:50" x14ac:dyDescent="0.25">
      <c r="A7" s="184"/>
      <c r="B7" s="184"/>
      <c r="C7" s="184"/>
      <c r="D7" s="184"/>
      <c r="E7" s="184"/>
      <c r="F7" s="184"/>
      <c r="G7" s="184"/>
      <c r="H7" s="184"/>
      <c r="I7" s="184"/>
      <c r="J7" s="184"/>
      <c r="K7" s="184"/>
      <c r="L7" s="184"/>
      <c r="M7" s="184"/>
      <c r="N7" s="184"/>
      <c r="O7" s="184"/>
      <c r="P7" s="184"/>
      <c r="Q7" s="184"/>
      <c r="R7" s="184"/>
      <c r="S7" s="184"/>
      <c r="T7" s="184"/>
      <c r="U7" s="184"/>
      <c r="V7" s="184"/>
      <c r="W7" s="184"/>
      <c r="X7" s="184"/>
      <c r="Y7" s="185"/>
      <c r="Z7" s="185"/>
      <c r="AA7" s="185"/>
      <c r="AB7" s="185"/>
      <c r="AC7" s="185"/>
      <c r="AD7" s="185"/>
      <c r="AE7" s="185"/>
      <c r="AF7" s="185"/>
      <c r="AG7" s="185"/>
      <c r="AH7" s="185"/>
      <c r="AI7" s="185"/>
      <c r="AJ7" s="185"/>
      <c r="AK7" s="185"/>
      <c r="AL7" s="185"/>
    </row>
    <row r="8" spans="1:50" ht="18" customHeight="1" x14ac:dyDescent="0.3">
      <c r="A8" s="102"/>
      <c r="B8" s="184"/>
      <c r="C8" s="184"/>
      <c r="D8" s="222">
        <v>2022</v>
      </c>
      <c r="E8" s="222"/>
      <c r="F8" s="222"/>
      <c r="G8" s="222"/>
      <c r="H8" s="222"/>
      <c r="I8" s="222"/>
      <c r="J8" s="222"/>
      <c r="K8" s="102"/>
      <c r="L8" s="102"/>
      <c r="M8" s="102"/>
      <c r="N8" s="102"/>
      <c r="O8" s="184"/>
      <c r="P8" s="222">
        <v>2021</v>
      </c>
      <c r="Q8" s="222"/>
      <c r="R8" s="222"/>
      <c r="S8" s="222"/>
      <c r="T8" s="222"/>
      <c r="U8" s="222"/>
      <c r="V8" s="222"/>
      <c r="W8" s="102"/>
      <c r="X8" s="102"/>
      <c r="Y8" s="185"/>
      <c r="Z8" s="185"/>
      <c r="AA8" s="185"/>
      <c r="AB8" s="185"/>
      <c r="AC8" s="185"/>
      <c r="AD8" s="185"/>
      <c r="AE8" s="185"/>
      <c r="AF8" s="185"/>
      <c r="AG8" s="185"/>
      <c r="AH8" s="185"/>
      <c r="AI8" s="185"/>
      <c r="AJ8" s="185"/>
      <c r="AK8" s="185"/>
      <c r="AL8" s="185"/>
    </row>
    <row r="9" spans="1:50" ht="15.75" customHeight="1" x14ac:dyDescent="0.3">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5">
      <c r="A10" s="186"/>
      <c r="B10" s="184"/>
      <c r="C10" s="108" t="s">
        <v>113</v>
      </c>
      <c r="D10" s="109">
        <v>28</v>
      </c>
      <c r="E10" s="110">
        <v>29</v>
      </c>
      <c r="F10" s="110">
        <v>30</v>
      </c>
      <c r="G10" s="110">
        <v>31</v>
      </c>
      <c r="H10" s="110">
        <v>1</v>
      </c>
      <c r="I10" s="110">
        <v>2</v>
      </c>
      <c r="J10" s="111">
        <v>3</v>
      </c>
      <c r="K10" s="186"/>
      <c r="L10" s="186"/>
      <c r="M10" s="223" t="s">
        <v>104</v>
      </c>
      <c r="N10" s="224"/>
      <c r="O10" s="108" t="s">
        <v>113</v>
      </c>
      <c r="P10" s="109">
        <v>29</v>
      </c>
      <c r="Q10" s="110">
        <v>30</v>
      </c>
      <c r="R10" s="110">
        <v>31</v>
      </c>
      <c r="S10" s="110">
        <v>1</v>
      </c>
      <c r="T10" s="110">
        <v>2</v>
      </c>
      <c r="U10" s="110">
        <v>3</v>
      </c>
      <c r="V10" s="111">
        <v>4</v>
      </c>
      <c r="W10" s="186"/>
      <c r="X10" s="186"/>
      <c r="Y10" s="185"/>
      <c r="Z10" s="185"/>
      <c r="AA10" s="185"/>
      <c r="AB10" s="185"/>
      <c r="AC10" s="185"/>
      <c r="AD10" s="185"/>
      <c r="AE10" s="185"/>
      <c r="AF10" s="185"/>
      <c r="AG10" s="185"/>
      <c r="AH10" s="185"/>
      <c r="AI10" s="185"/>
      <c r="AJ10" s="185"/>
      <c r="AK10" s="185"/>
      <c r="AL10" s="185"/>
    </row>
    <row r="11" spans="1:50" ht="20.100000000000001" customHeight="1" x14ac:dyDescent="0.25">
      <c r="A11" s="186"/>
      <c r="B11" s="184"/>
      <c r="C11" s="108" t="s">
        <v>114</v>
      </c>
      <c r="D11" s="112">
        <v>4</v>
      </c>
      <c r="E11" s="113">
        <v>5</v>
      </c>
      <c r="F11" s="113">
        <v>6</v>
      </c>
      <c r="G11" s="113">
        <v>7</v>
      </c>
      <c r="H11" s="113">
        <v>8</v>
      </c>
      <c r="I11" s="113">
        <v>9</v>
      </c>
      <c r="J11" s="114">
        <v>10</v>
      </c>
      <c r="K11" s="186"/>
      <c r="L11" s="186"/>
      <c r="M11" s="223" t="s">
        <v>104</v>
      </c>
      <c r="N11" s="224"/>
      <c r="O11" s="108" t="s">
        <v>114</v>
      </c>
      <c r="P11" s="112">
        <v>5</v>
      </c>
      <c r="Q11" s="113">
        <v>6</v>
      </c>
      <c r="R11" s="113">
        <v>7</v>
      </c>
      <c r="S11" s="113">
        <v>8</v>
      </c>
      <c r="T11" s="113">
        <v>9</v>
      </c>
      <c r="U11" s="113">
        <v>10</v>
      </c>
      <c r="V11" s="114">
        <v>11</v>
      </c>
      <c r="W11" s="186"/>
      <c r="X11" s="186"/>
      <c r="Y11" s="185"/>
      <c r="Z11" s="185"/>
      <c r="AA11" s="185"/>
      <c r="AB11" s="185"/>
      <c r="AC11" s="185"/>
      <c r="AD11" s="185"/>
      <c r="AE11" s="185"/>
      <c r="AF11" s="185"/>
      <c r="AG11" s="185"/>
      <c r="AH11" s="185"/>
      <c r="AI11" s="185"/>
      <c r="AJ11" s="185"/>
      <c r="AK11" s="185"/>
      <c r="AL11" s="185"/>
    </row>
    <row r="12" spans="1:50" ht="20.100000000000001" customHeight="1" x14ac:dyDescent="0.25">
      <c r="A12" s="186"/>
      <c r="B12" s="184"/>
      <c r="C12" s="108" t="s">
        <v>114</v>
      </c>
      <c r="D12" s="115">
        <v>11</v>
      </c>
      <c r="E12" s="116">
        <v>12</v>
      </c>
      <c r="F12" s="116">
        <v>13</v>
      </c>
      <c r="G12" s="116">
        <v>14</v>
      </c>
      <c r="H12" s="116">
        <v>15</v>
      </c>
      <c r="I12" s="116">
        <v>16</v>
      </c>
      <c r="J12" s="117">
        <v>17</v>
      </c>
      <c r="K12" s="186"/>
      <c r="L12" s="186"/>
      <c r="M12" s="223" t="s">
        <v>104</v>
      </c>
      <c r="N12" s="224"/>
      <c r="O12" s="108" t="s">
        <v>114</v>
      </c>
      <c r="P12" s="115">
        <v>12</v>
      </c>
      <c r="Q12" s="116">
        <v>13</v>
      </c>
      <c r="R12" s="116">
        <v>14</v>
      </c>
      <c r="S12" s="116">
        <v>15</v>
      </c>
      <c r="T12" s="116">
        <v>16</v>
      </c>
      <c r="U12" s="116">
        <v>17</v>
      </c>
      <c r="V12" s="117">
        <v>18</v>
      </c>
      <c r="W12" s="186"/>
      <c r="X12" s="186"/>
      <c r="Y12" s="185"/>
      <c r="Z12" s="185"/>
      <c r="AA12" s="185"/>
      <c r="AB12" s="185"/>
      <c r="AC12" s="185"/>
      <c r="AD12" s="185"/>
      <c r="AE12" s="185"/>
      <c r="AF12" s="185"/>
      <c r="AG12" s="185"/>
      <c r="AH12" s="185"/>
      <c r="AI12" s="185"/>
      <c r="AJ12" s="185"/>
      <c r="AK12" s="185"/>
      <c r="AL12" s="185"/>
    </row>
    <row r="13" spans="1:50" ht="20.100000000000001" customHeight="1" x14ac:dyDescent="0.25">
      <c r="A13" s="186"/>
      <c r="B13" s="184"/>
      <c r="C13" s="108" t="s">
        <v>114</v>
      </c>
      <c r="D13" s="118">
        <v>18</v>
      </c>
      <c r="E13" s="119">
        <v>19</v>
      </c>
      <c r="F13" s="119">
        <v>20</v>
      </c>
      <c r="G13" s="119">
        <v>21</v>
      </c>
      <c r="H13" s="119">
        <v>22</v>
      </c>
      <c r="I13" s="119">
        <v>23</v>
      </c>
      <c r="J13" s="120">
        <v>24</v>
      </c>
      <c r="K13" s="186"/>
      <c r="L13" s="186"/>
      <c r="M13" s="223" t="s">
        <v>104</v>
      </c>
      <c r="N13" s="224"/>
      <c r="O13" s="108" t="s">
        <v>114</v>
      </c>
      <c r="P13" s="118">
        <v>19</v>
      </c>
      <c r="Q13" s="119">
        <v>20</v>
      </c>
      <c r="R13" s="119">
        <v>21</v>
      </c>
      <c r="S13" s="119">
        <v>22</v>
      </c>
      <c r="T13" s="119">
        <v>23</v>
      </c>
      <c r="U13" s="119">
        <v>24</v>
      </c>
      <c r="V13" s="120">
        <v>25</v>
      </c>
      <c r="W13" s="186"/>
      <c r="X13" s="186"/>
      <c r="Y13" s="185"/>
      <c r="Z13" s="185"/>
      <c r="AA13" s="185"/>
      <c r="AB13" s="185"/>
      <c r="AC13" s="185"/>
      <c r="AD13" s="185"/>
      <c r="AE13" s="185"/>
      <c r="AF13" s="185"/>
      <c r="AG13" s="185"/>
      <c r="AH13" s="185"/>
      <c r="AI13" s="185"/>
      <c r="AJ13" s="185"/>
      <c r="AK13" s="185"/>
      <c r="AL13" s="185"/>
    </row>
    <row r="14" spans="1:50" ht="20.100000000000001" customHeight="1" x14ac:dyDescent="0.25">
      <c r="A14" s="186"/>
      <c r="B14" s="184"/>
      <c r="C14" s="108" t="s">
        <v>122</v>
      </c>
      <c r="D14" s="121">
        <v>25</v>
      </c>
      <c r="E14" s="122">
        <v>26</v>
      </c>
      <c r="F14" s="122">
        <v>27</v>
      </c>
      <c r="G14" s="122">
        <v>28</v>
      </c>
      <c r="H14" s="122">
        <v>29</v>
      </c>
      <c r="I14" s="122">
        <v>30</v>
      </c>
      <c r="J14" s="123">
        <v>1</v>
      </c>
      <c r="K14" s="186"/>
      <c r="L14" s="186"/>
      <c r="M14" s="223" t="s">
        <v>104</v>
      </c>
      <c r="N14" s="224"/>
      <c r="O14" s="108" t="s">
        <v>122</v>
      </c>
      <c r="P14" s="121">
        <v>26</v>
      </c>
      <c r="Q14" s="122">
        <v>27</v>
      </c>
      <c r="R14" s="122">
        <v>28</v>
      </c>
      <c r="S14" s="122">
        <v>29</v>
      </c>
      <c r="T14" s="122">
        <v>30</v>
      </c>
      <c r="U14" s="122">
        <v>1</v>
      </c>
      <c r="V14" s="123">
        <v>2</v>
      </c>
      <c r="W14" s="186"/>
      <c r="X14" s="186"/>
      <c r="Y14" s="185"/>
      <c r="Z14" s="185"/>
      <c r="AA14" s="185"/>
      <c r="AB14" s="185"/>
      <c r="AC14" s="185"/>
      <c r="AD14" s="185"/>
      <c r="AE14" s="185"/>
      <c r="AF14" s="185"/>
      <c r="AG14" s="185"/>
      <c r="AH14" s="185"/>
      <c r="AI14" s="185"/>
      <c r="AJ14" s="185"/>
      <c r="AK14" s="185"/>
      <c r="AL14" s="185"/>
    </row>
    <row r="15" spans="1:50" ht="20.100000000000001" customHeight="1" x14ac:dyDescent="0.25">
      <c r="A15" s="186"/>
      <c r="B15" s="184"/>
      <c r="C15" s="108" t="s">
        <v>128</v>
      </c>
      <c r="D15" s="124">
        <v>2</v>
      </c>
      <c r="E15" s="125">
        <v>3</v>
      </c>
      <c r="F15" s="125">
        <v>4</v>
      </c>
      <c r="G15" s="125">
        <v>5</v>
      </c>
      <c r="H15" s="125">
        <v>6</v>
      </c>
      <c r="I15" s="125">
        <v>7</v>
      </c>
      <c r="J15" s="126">
        <v>8</v>
      </c>
      <c r="K15" s="186"/>
      <c r="L15" s="186"/>
      <c r="M15" s="223" t="s">
        <v>104</v>
      </c>
      <c r="N15" s="224"/>
      <c r="O15" s="108" t="s">
        <v>128</v>
      </c>
      <c r="P15" s="124">
        <v>3</v>
      </c>
      <c r="Q15" s="125">
        <v>4</v>
      </c>
      <c r="R15" s="125">
        <v>5</v>
      </c>
      <c r="S15" s="125">
        <v>6</v>
      </c>
      <c r="T15" s="125">
        <v>7</v>
      </c>
      <c r="U15" s="125">
        <v>8</v>
      </c>
      <c r="V15" s="126">
        <v>9</v>
      </c>
      <c r="W15" s="186"/>
      <c r="X15" s="186"/>
      <c r="Y15" s="185"/>
      <c r="Z15" s="185"/>
      <c r="AA15" s="185"/>
      <c r="AB15" s="185"/>
      <c r="AC15" s="185"/>
      <c r="AD15" s="185"/>
      <c r="AE15" s="185"/>
      <c r="AF15" s="185"/>
      <c r="AG15" s="185"/>
      <c r="AH15" s="185"/>
      <c r="AI15" s="185"/>
      <c r="AJ15" s="185"/>
      <c r="AK15" s="185"/>
      <c r="AL15" s="185"/>
    </row>
    <row r="16" spans="1:50" x14ac:dyDescent="0.25">
      <c r="A16" s="184"/>
      <c r="B16" s="184"/>
      <c r="C16" s="184"/>
      <c r="D16" s="184"/>
      <c r="E16" s="184"/>
      <c r="F16" s="184"/>
      <c r="G16" s="184"/>
      <c r="H16" s="184"/>
      <c r="I16" s="184"/>
      <c r="J16" s="184"/>
      <c r="K16" s="184"/>
      <c r="L16" s="184"/>
      <c r="M16" s="184"/>
      <c r="N16" s="184"/>
      <c r="O16" s="184"/>
      <c r="P16" s="184"/>
      <c r="Q16" s="184"/>
      <c r="R16" s="184"/>
      <c r="S16" s="184"/>
      <c r="T16" s="184"/>
      <c r="U16" s="184"/>
      <c r="V16" s="184"/>
      <c r="W16" s="184"/>
      <c r="X16" s="184"/>
      <c r="Y16" s="185"/>
      <c r="Z16" s="185"/>
      <c r="AA16" s="185"/>
      <c r="AB16" s="185"/>
      <c r="AC16" s="185"/>
      <c r="AD16" s="185"/>
      <c r="AE16" s="185"/>
      <c r="AF16" s="185"/>
      <c r="AG16" s="185"/>
      <c r="AH16" s="185"/>
      <c r="AI16" s="185"/>
      <c r="AJ16" s="185"/>
      <c r="AK16" s="185"/>
      <c r="AL16" s="185"/>
    </row>
    <row r="17" spans="1:50" x14ac:dyDescent="0.25">
      <c r="A17" s="184"/>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5"/>
      <c r="Z17" s="185"/>
      <c r="AA17" s="185"/>
      <c r="AB17" s="185"/>
      <c r="AC17" s="185"/>
      <c r="AD17" s="185"/>
      <c r="AE17" s="185"/>
      <c r="AF17" s="185"/>
      <c r="AG17" s="185"/>
      <c r="AH17" s="185"/>
      <c r="AI17" s="185"/>
      <c r="AJ17" s="185"/>
      <c r="AK17" s="185"/>
      <c r="AL17" s="185"/>
    </row>
    <row r="18" spans="1:50" x14ac:dyDescent="0.25">
      <c r="A18" s="184"/>
      <c r="B18" s="184"/>
      <c r="C18" s="184"/>
      <c r="D18" s="225" t="s">
        <v>105</v>
      </c>
      <c r="E18" s="225"/>
      <c r="F18" s="225"/>
      <c r="G18" s="225"/>
      <c r="H18" s="225"/>
      <c r="I18" s="225"/>
      <c r="J18" s="225"/>
      <c r="K18" s="184"/>
      <c r="L18" s="184"/>
      <c r="M18" s="184"/>
      <c r="N18" s="184"/>
      <c r="O18" s="184"/>
      <c r="P18" s="225" t="s">
        <v>106</v>
      </c>
      <c r="Q18" s="225"/>
      <c r="R18" s="225"/>
      <c r="S18" s="225"/>
      <c r="T18" s="225"/>
      <c r="U18" s="225"/>
      <c r="V18" s="225"/>
      <c r="W18" s="184"/>
      <c r="X18" s="184"/>
      <c r="Y18" s="185"/>
      <c r="Z18" s="185"/>
      <c r="AA18" s="185"/>
      <c r="AB18" s="185"/>
      <c r="AC18" s="185"/>
      <c r="AD18" s="185"/>
      <c r="AE18" s="185"/>
      <c r="AF18" s="185"/>
      <c r="AG18" s="185"/>
      <c r="AH18" s="185"/>
      <c r="AI18" s="185"/>
      <c r="AJ18" s="185"/>
      <c r="AK18" s="185"/>
      <c r="AL18" s="185"/>
    </row>
    <row r="19" spans="1:50" ht="13.2" customHeight="1" x14ac:dyDescent="0.25">
      <c r="A19" s="184"/>
      <c r="B19" s="184"/>
      <c r="C19" s="219" t="s">
        <v>115</v>
      </c>
      <c r="D19" s="219"/>
      <c r="E19" s="219"/>
      <c r="F19" s="219"/>
      <c r="G19" s="184"/>
      <c r="H19" s="184" t="s">
        <v>116</v>
      </c>
      <c r="I19" s="184"/>
      <c r="J19" s="184"/>
      <c r="K19" s="184"/>
      <c r="L19" s="184"/>
      <c r="M19" s="184"/>
      <c r="N19" s="184"/>
      <c r="O19" s="219" t="s">
        <v>117</v>
      </c>
      <c r="P19" s="219"/>
      <c r="Q19" s="219"/>
      <c r="R19" s="219"/>
      <c r="S19" s="184"/>
      <c r="T19" s="184" t="s">
        <v>116</v>
      </c>
      <c r="U19" s="184"/>
      <c r="V19" s="184"/>
      <c r="W19" s="184"/>
      <c r="X19" s="184"/>
      <c r="Y19" s="185"/>
      <c r="Z19" s="185"/>
      <c r="AA19" s="185"/>
      <c r="AB19" s="185"/>
      <c r="AC19" s="185"/>
      <c r="AD19" s="185"/>
      <c r="AE19" s="185"/>
      <c r="AF19" s="185"/>
      <c r="AG19" s="185"/>
      <c r="AH19" s="185"/>
      <c r="AI19" s="185"/>
      <c r="AJ19" s="185"/>
      <c r="AK19" s="185"/>
      <c r="AL19" s="185"/>
    </row>
    <row r="20" spans="1:50" x14ac:dyDescent="0.25">
      <c r="A20" s="127"/>
      <c r="B20" s="127"/>
      <c r="C20" s="219" t="s">
        <v>123</v>
      </c>
      <c r="D20" s="219"/>
      <c r="E20" s="219"/>
      <c r="F20" s="219"/>
      <c r="G20" s="39"/>
      <c r="H20" s="39" t="s">
        <v>124</v>
      </c>
      <c r="I20" s="39"/>
      <c r="J20" s="39"/>
      <c r="K20" s="127"/>
      <c r="L20" s="127"/>
      <c r="M20" s="127"/>
      <c r="N20" s="127"/>
      <c r="O20" s="219" t="s">
        <v>118</v>
      </c>
      <c r="P20" s="219"/>
      <c r="Q20" s="219"/>
      <c r="R20" s="219"/>
      <c r="S20" s="39"/>
      <c r="T20" s="39" t="s">
        <v>119</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5">
      <c r="A21" s="130"/>
      <c r="B21" s="130"/>
      <c r="C21" s="219" t="s">
        <v>129</v>
      </c>
      <c r="D21" s="219"/>
      <c r="E21" s="219"/>
      <c r="F21" s="219"/>
      <c r="G21" s="39"/>
      <c r="H21" s="39" t="s">
        <v>121</v>
      </c>
      <c r="I21" s="39"/>
      <c r="J21" s="39"/>
      <c r="K21" s="127"/>
      <c r="L21" s="127"/>
      <c r="M21" s="127"/>
      <c r="N21" s="127"/>
      <c r="O21" s="219" t="s">
        <v>120</v>
      </c>
      <c r="P21" s="219"/>
      <c r="Q21" s="219"/>
      <c r="R21" s="219"/>
      <c r="S21" s="131"/>
      <c r="T21" s="131" t="s">
        <v>121</v>
      </c>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5">
      <c r="A22" s="127"/>
      <c r="B22" s="127"/>
      <c r="C22" s="219"/>
      <c r="D22" s="219"/>
      <c r="E22" s="219"/>
      <c r="F22" s="219"/>
      <c r="G22" s="39"/>
      <c r="H22" s="39"/>
      <c r="I22" s="39"/>
      <c r="J22" s="39"/>
      <c r="K22" s="127"/>
      <c r="L22" s="127"/>
      <c r="M22" s="127"/>
      <c r="N22" s="127"/>
      <c r="O22" s="219"/>
      <c r="P22" s="219"/>
      <c r="Q22" s="219"/>
      <c r="R22" s="219"/>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5">
      <c r="A23" s="127"/>
      <c r="B23" s="127"/>
      <c r="C23" s="219"/>
      <c r="D23" s="219"/>
      <c r="E23" s="219"/>
      <c r="F23" s="219"/>
      <c r="G23" s="39"/>
      <c r="H23" s="39"/>
      <c r="I23" s="39"/>
      <c r="J23" s="127"/>
      <c r="K23" s="127"/>
      <c r="L23" s="127"/>
      <c r="M23" s="127"/>
      <c r="N23" s="127"/>
      <c r="O23" s="219"/>
      <c r="P23" s="219"/>
      <c r="Q23" s="219"/>
      <c r="R23" s="219"/>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5">
      <c r="A24" s="184"/>
      <c r="B24" s="184"/>
      <c r="C24" s="219"/>
      <c r="D24" s="219"/>
      <c r="E24" s="219"/>
      <c r="F24" s="219"/>
      <c r="G24" s="39"/>
      <c r="H24" s="39"/>
      <c r="I24" s="39"/>
      <c r="J24" s="184"/>
      <c r="K24" s="184"/>
      <c r="L24" s="184"/>
      <c r="M24" s="184"/>
      <c r="N24" s="184"/>
      <c r="O24" s="219"/>
      <c r="P24" s="219"/>
      <c r="Q24" s="219"/>
      <c r="R24" s="219"/>
      <c r="S24" s="39"/>
      <c r="T24" s="39"/>
      <c r="U24" s="39"/>
      <c r="V24" s="39"/>
      <c r="W24" s="39"/>
      <c r="X24" s="184"/>
      <c r="Y24" s="185"/>
      <c r="Z24" s="185"/>
      <c r="AA24" s="185"/>
      <c r="AB24" s="185"/>
      <c r="AC24" s="185"/>
      <c r="AD24" s="185"/>
      <c r="AE24" s="185"/>
      <c r="AF24" s="185"/>
      <c r="AG24" s="185"/>
      <c r="AH24" s="185"/>
      <c r="AI24" s="185"/>
      <c r="AJ24" s="185"/>
      <c r="AK24" s="185"/>
      <c r="AL24" s="185"/>
    </row>
    <row r="25" spans="1:50" ht="12.75" customHeight="1" x14ac:dyDescent="0.25">
      <c r="Y25" s="185"/>
      <c r="Z25" s="185"/>
      <c r="AA25" s="185"/>
      <c r="AB25" s="185"/>
      <c r="AC25" s="185"/>
      <c r="AD25" s="185"/>
      <c r="AE25" s="185"/>
      <c r="AF25" s="185"/>
      <c r="AG25" s="185"/>
      <c r="AH25" s="185"/>
      <c r="AI25" s="185"/>
      <c r="AJ25" s="185"/>
      <c r="AK25" s="185"/>
      <c r="AL25" s="185"/>
    </row>
    <row r="26" spans="1:50" x14ac:dyDescent="0.25">
      <c r="A26" s="184"/>
      <c r="B26" s="184"/>
      <c r="C26" s="219"/>
      <c r="D26" s="219"/>
      <c r="E26" s="219"/>
      <c r="F26" s="219"/>
      <c r="G26" s="39"/>
      <c r="H26" s="39"/>
      <c r="I26" s="39"/>
      <c r="J26" s="184"/>
      <c r="K26" s="184"/>
      <c r="L26" s="184"/>
      <c r="M26" s="184"/>
      <c r="N26" s="184"/>
      <c r="O26" s="219"/>
      <c r="P26" s="219"/>
      <c r="Q26" s="219"/>
      <c r="R26" s="219"/>
      <c r="S26" s="39"/>
      <c r="T26" s="39"/>
      <c r="U26" s="39"/>
      <c r="V26" s="39"/>
      <c r="W26" s="39"/>
      <c r="X26" s="184"/>
      <c r="Y26" s="185"/>
      <c r="Z26" s="185"/>
      <c r="AA26" s="185"/>
      <c r="AB26" s="185"/>
      <c r="AC26" s="185"/>
      <c r="AD26" s="185"/>
      <c r="AE26" s="185"/>
      <c r="AF26" s="185"/>
      <c r="AG26" s="185"/>
      <c r="AH26" s="185"/>
      <c r="AI26" s="185"/>
      <c r="AJ26" s="185"/>
      <c r="AK26" s="185"/>
      <c r="AL26" s="185"/>
    </row>
    <row r="27" spans="1:50" x14ac:dyDescent="0.25">
      <c r="A27" s="184"/>
      <c r="B27" s="184"/>
      <c r="C27" s="219"/>
      <c r="D27" s="221"/>
      <c r="E27" s="221"/>
      <c r="F27" s="39"/>
      <c r="G27" s="39"/>
      <c r="H27" s="39"/>
      <c r="I27" s="39"/>
      <c r="J27" s="184"/>
      <c r="K27" s="184"/>
      <c r="L27" s="184"/>
      <c r="M27" s="184"/>
      <c r="N27" s="184"/>
      <c r="O27" s="219"/>
      <c r="P27" s="221"/>
      <c r="Q27" s="221"/>
      <c r="R27" s="39"/>
      <c r="S27" s="39"/>
      <c r="T27" s="39"/>
      <c r="U27" s="39"/>
      <c r="V27" s="39"/>
      <c r="W27" s="39"/>
      <c r="X27" s="184"/>
      <c r="Y27" s="185"/>
      <c r="Z27" s="185"/>
      <c r="AA27" s="185"/>
      <c r="AB27" s="185"/>
      <c r="AC27" s="185"/>
      <c r="AD27" s="185"/>
      <c r="AE27" s="185"/>
      <c r="AF27" s="185"/>
      <c r="AG27" s="185"/>
      <c r="AH27" s="185"/>
      <c r="AI27" s="185"/>
      <c r="AJ27" s="185"/>
      <c r="AK27" s="185"/>
      <c r="AL27" s="185"/>
    </row>
    <row r="28" spans="1:50" x14ac:dyDescent="0.25">
      <c r="A28" s="184"/>
      <c r="B28" s="184"/>
      <c r="C28" s="219"/>
      <c r="D28" s="221"/>
      <c r="E28" s="221"/>
      <c r="F28" s="184"/>
      <c r="G28" s="184"/>
      <c r="H28" s="184"/>
      <c r="I28" s="184"/>
      <c r="J28" s="184"/>
      <c r="K28" s="184"/>
      <c r="L28" s="184"/>
      <c r="M28" s="184"/>
      <c r="N28" s="184"/>
      <c r="O28" s="219"/>
      <c r="P28" s="221"/>
      <c r="Q28" s="221"/>
      <c r="R28" s="184"/>
      <c r="S28" s="184"/>
      <c r="T28" s="184"/>
      <c r="U28" s="184"/>
      <c r="V28" s="184"/>
      <c r="W28" s="184"/>
      <c r="X28" s="184"/>
      <c r="Y28" s="185"/>
      <c r="Z28" s="185"/>
      <c r="AA28" s="185"/>
      <c r="AB28" s="185"/>
      <c r="AC28" s="185"/>
      <c r="AD28" s="185"/>
      <c r="AE28" s="185"/>
      <c r="AF28" s="185"/>
      <c r="AG28" s="185"/>
      <c r="AH28" s="185"/>
      <c r="AI28" s="185"/>
      <c r="AJ28" s="185"/>
      <c r="AK28" s="185"/>
      <c r="AL28" s="185"/>
    </row>
    <row r="29" spans="1:50" x14ac:dyDescent="0.25">
      <c r="A29" s="184"/>
      <c r="B29" s="184"/>
      <c r="C29" s="219"/>
      <c r="D29" s="221"/>
      <c r="E29" s="221"/>
      <c r="F29" s="184"/>
      <c r="G29" s="184"/>
      <c r="H29" s="184"/>
      <c r="I29" s="184"/>
      <c r="J29" s="184"/>
      <c r="K29" s="184"/>
      <c r="L29" s="184"/>
      <c r="M29" s="184"/>
      <c r="N29" s="184"/>
      <c r="O29" s="219"/>
      <c r="P29" s="221"/>
      <c r="Q29" s="221"/>
      <c r="R29" s="184"/>
      <c r="T29" s="184"/>
      <c r="U29" s="184"/>
      <c r="V29" s="184"/>
      <c r="W29" s="184"/>
      <c r="X29" s="184"/>
      <c r="Y29" s="185"/>
      <c r="Z29" s="185"/>
      <c r="AA29" s="185"/>
      <c r="AB29" s="185"/>
      <c r="AC29" s="185"/>
      <c r="AD29" s="185"/>
      <c r="AE29" s="185"/>
      <c r="AF29" s="185"/>
      <c r="AG29" s="185"/>
      <c r="AH29" s="185"/>
      <c r="AI29" s="185"/>
      <c r="AJ29" s="185"/>
      <c r="AK29" s="185"/>
      <c r="AL29" s="185"/>
    </row>
    <row r="30" spans="1:50" x14ac:dyDescent="0.25">
      <c r="A30" s="184"/>
      <c r="B30" s="184"/>
      <c r="C30" s="187"/>
      <c r="D30" s="184"/>
      <c r="E30" s="184"/>
      <c r="F30" s="184"/>
      <c r="G30" s="132" t="s">
        <v>107</v>
      </c>
      <c r="H30" s="184">
        <v>30</v>
      </c>
      <c r="I30" s="184"/>
      <c r="J30" s="184"/>
      <c r="K30" s="184"/>
      <c r="L30" s="184"/>
      <c r="M30" s="184"/>
      <c r="N30" s="184"/>
      <c r="O30" s="187"/>
      <c r="P30" s="184"/>
      <c r="Q30" s="184"/>
      <c r="R30" s="184"/>
      <c r="S30" s="132" t="s">
        <v>107</v>
      </c>
      <c r="T30" s="184">
        <v>30</v>
      </c>
      <c r="U30" s="184"/>
      <c r="V30" s="184"/>
      <c r="W30" s="184"/>
      <c r="X30" s="184"/>
      <c r="Y30" s="185"/>
      <c r="Z30" s="185"/>
      <c r="AA30" s="185"/>
      <c r="AB30" s="185"/>
      <c r="AC30" s="185"/>
      <c r="AD30" s="185"/>
      <c r="AE30" s="185"/>
      <c r="AF30" s="185"/>
      <c r="AG30" s="185"/>
      <c r="AH30" s="185"/>
      <c r="AI30" s="185"/>
      <c r="AJ30" s="185"/>
      <c r="AK30" s="185"/>
      <c r="AL30" s="185"/>
    </row>
    <row r="31" spans="1:50" x14ac:dyDescent="0.25">
      <c r="A31" s="184"/>
      <c r="B31" s="184"/>
      <c r="C31" s="187"/>
      <c r="D31" s="184"/>
      <c r="E31" s="184"/>
      <c r="F31" s="184"/>
      <c r="G31" s="132" t="s">
        <v>108</v>
      </c>
      <c r="H31" s="184">
        <v>12</v>
      </c>
      <c r="I31" s="184"/>
      <c r="J31" s="184"/>
      <c r="K31" s="184"/>
      <c r="L31" s="184"/>
      <c r="M31" s="184"/>
      <c r="N31" s="184"/>
      <c r="O31" s="187"/>
      <c r="P31" s="184"/>
      <c r="Q31" s="184"/>
      <c r="R31" s="184"/>
      <c r="S31" s="132" t="s">
        <v>108</v>
      </c>
      <c r="T31" s="184">
        <v>12</v>
      </c>
      <c r="U31" s="184"/>
      <c r="V31" s="184"/>
      <c r="W31" s="184"/>
      <c r="X31" s="184"/>
      <c r="Y31" s="185"/>
      <c r="Z31" s="185"/>
      <c r="AA31" s="185"/>
      <c r="AB31" s="185"/>
      <c r="AC31" s="185"/>
      <c r="AD31" s="185"/>
      <c r="AE31" s="185"/>
      <c r="AF31" s="185"/>
      <c r="AG31" s="185"/>
      <c r="AH31" s="185"/>
      <c r="AI31" s="185"/>
      <c r="AJ31" s="185"/>
      <c r="AK31" s="185"/>
      <c r="AL31" s="185"/>
    </row>
    <row r="32" spans="1:50" x14ac:dyDescent="0.25">
      <c r="A32" s="184"/>
      <c r="B32" s="184"/>
      <c r="C32" s="187"/>
      <c r="D32" s="184"/>
      <c r="E32" s="184"/>
      <c r="F32" s="184"/>
      <c r="G32" s="184"/>
      <c r="H32" s="184"/>
      <c r="I32" s="184"/>
      <c r="J32" s="184"/>
      <c r="K32" s="184"/>
      <c r="L32" s="184"/>
      <c r="M32" s="184"/>
      <c r="N32" s="184"/>
      <c r="O32" s="187"/>
      <c r="P32" s="184"/>
      <c r="Q32" s="184"/>
      <c r="R32" s="184"/>
      <c r="S32" s="184"/>
      <c r="T32" s="184"/>
      <c r="U32" s="184"/>
      <c r="V32" s="184"/>
      <c r="W32" s="184"/>
      <c r="X32" s="184"/>
      <c r="Y32" s="185"/>
      <c r="Z32" s="185"/>
      <c r="AA32" s="185"/>
      <c r="AB32" s="185"/>
      <c r="AC32" s="185"/>
      <c r="AD32" s="185"/>
      <c r="AE32" s="185"/>
      <c r="AF32" s="185"/>
      <c r="AG32" s="185"/>
      <c r="AH32" s="185"/>
      <c r="AI32" s="185"/>
      <c r="AJ32" s="185"/>
      <c r="AK32" s="185"/>
      <c r="AL32" s="185"/>
    </row>
    <row r="33" spans="1:38" x14ac:dyDescent="0.25">
      <c r="A33" s="184"/>
      <c r="B33" s="184"/>
      <c r="C33" s="187"/>
      <c r="D33" s="184"/>
      <c r="E33" s="184"/>
      <c r="F33" s="184"/>
      <c r="G33" s="184"/>
      <c r="H33" s="184"/>
      <c r="I33" s="184"/>
      <c r="J33" s="184"/>
      <c r="K33" s="184"/>
      <c r="L33" s="184"/>
      <c r="M33" s="184"/>
      <c r="N33" s="184"/>
      <c r="O33" s="187"/>
      <c r="P33" s="184"/>
      <c r="Q33" s="184"/>
      <c r="R33" s="184"/>
      <c r="S33" s="184"/>
      <c r="T33" s="184"/>
      <c r="U33" s="184"/>
      <c r="V33" s="184"/>
      <c r="W33" s="184"/>
      <c r="X33" s="184"/>
      <c r="Y33" s="185"/>
      <c r="Z33" s="185"/>
      <c r="AA33" s="185"/>
      <c r="AB33" s="185"/>
      <c r="AC33" s="185"/>
      <c r="AD33" s="185"/>
      <c r="AE33" s="185"/>
      <c r="AF33" s="185"/>
      <c r="AG33" s="185"/>
      <c r="AH33" s="185"/>
      <c r="AI33" s="185"/>
      <c r="AJ33" s="185"/>
      <c r="AK33" s="185"/>
      <c r="AL33" s="185"/>
    </row>
    <row r="34" spans="1:38" x14ac:dyDescent="0.25">
      <c r="A34" s="184"/>
      <c r="B34" s="133"/>
      <c r="C34" s="134"/>
      <c r="D34" s="184"/>
      <c r="E34" s="184"/>
      <c r="F34" s="184"/>
      <c r="G34" s="184"/>
      <c r="H34" s="184"/>
      <c r="I34" s="184"/>
      <c r="J34" s="184"/>
      <c r="K34" s="184"/>
      <c r="L34" s="184"/>
      <c r="M34" s="184"/>
      <c r="N34" s="184"/>
      <c r="O34" s="187"/>
      <c r="P34" s="184"/>
      <c r="Q34" s="184"/>
      <c r="R34" s="184"/>
      <c r="S34" s="184"/>
      <c r="T34" s="184"/>
      <c r="U34" s="184"/>
      <c r="V34" s="184"/>
      <c r="W34" s="184"/>
      <c r="X34" s="184"/>
      <c r="Y34" s="185"/>
      <c r="Z34" s="185"/>
      <c r="AA34" s="185"/>
      <c r="AB34" s="185"/>
      <c r="AC34" s="185"/>
      <c r="AD34" s="185"/>
      <c r="AE34" s="185"/>
      <c r="AF34" s="185"/>
      <c r="AG34" s="185"/>
      <c r="AH34" s="185"/>
      <c r="AI34" s="185"/>
      <c r="AJ34" s="185"/>
      <c r="AK34" s="185"/>
      <c r="AL34" s="185"/>
    </row>
    <row r="35" spans="1:38" x14ac:dyDescent="0.25">
      <c r="A35" s="184"/>
      <c r="B35" s="133"/>
      <c r="C35" s="134"/>
      <c r="D35" s="184"/>
      <c r="E35" s="184"/>
      <c r="F35" s="184"/>
      <c r="G35" s="184"/>
      <c r="H35" s="184"/>
      <c r="I35" s="184"/>
      <c r="J35" s="184"/>
      <c r="K35" s="184"/>
      <c r="L35" s="184"/>
      <c r="M35" s="184"/>
      <c r="N35" s="184"/>
      <c r="O35" s="184"/>
      <c r="P35" s="184"/>
      <c r="Q35" s="184"/>
      <c r="R35" s="184"/>
      <c r="S35" s="184"/>
      <c r="T35" s="184"/>
      <c r="U35" s="184"/>
      <c r="V35" s="184"/>
      <c r="W35" s="184"/>
      <c r="X35" s="184"/>
      <c r="Y35" s="185"/>
      <c r="Z35" s="185"/>
      <c r="AA35" s="185"/>
      <c r="AB35" s="185"/>
      <c r="AC35" s="185"/>
      <c r="AD35" s="185"/>
      <c r="AE35" s="185"/>
      <c r="AF35" s="185"/>
      <c r="AG35" s="185"/>
      <c r="AH35" s="185"/>
      <c r="AI35" s="185"/>
      <c r="AJ35" s="185"/>
      <c r="AK35" s="185"/>
      <c r="AL35" s="185"/>
    </row>
    <row r="36" spans="1:38" x14ac:dyDescent="0.25">
      <c r="A36" s="184"/>
      <c r="B36" s="184"/>
      <c r="C36" s="134"/>
      <c r="D36" s="184"/>
      <c r="E36" s="184"/>
      <c r="F36" s="184"/>
      <c r="G36" s="184"/>
      <c r="H36" s="184"/>
      <c r="I36" s="184"/>
      <c r="J36" s="184"/>
      <c r="K36" s="184"/>
      <c r="L36" s="184"/>
      <c r="M36" s="184"/>
      <c r="N36" s="184"/>
      <c r="O36" s="184"/>
      <c r="P36" s="184"/>
      <c r="Q36" s="184"/>
      <c r="R36" s="184"/>
      <c r="S36" s="184"/>
      <c r="T36" s="184"/>
      <c r="U36" s="184"/>
      <c r="V36" s="184"/>
      <c r="W36" s="184"/>
      <c r="X36" s="184"/>
      <c r="Y36" s="185"/>
      <c r="Z36" s="185"/>
      <c r="AA36" s="185"/>
      <c r="AB36" s="185"/>
      <c r="AC36" s="185"/>
      <c r="AD36" s="185"/>
      <c r="AE36" s="185"/>
      <c r="AF36" s="185"/>
      <c r="AG36" s="185"/>
      <c r="AH36" s="185"/>
      <c r="AI36" s="185"/>
      <c r="AJ36" s="185"/>
      <c r="AK36" s="185"/>
      <c r="AL36" s="185"/>
    </row>
    <row r="37" spans="1:38" x14ac:dyDescent="0.25">
      <c r="A37" s="184"/>
      <c r="C37" s="135" t="s">
        <v>130</v>
      </c>
      <c r="D37" s="184"/>
      <c r="E37" s="184"/>
      <c r="F37" s="184"/>
      <c r="G37" s="184"/>
      <c r="H37" s="184"/>
      <c r="I37" s="184"/>
      <c r="J37" s="184"/>
      <c r="K37" s="184"/>
      <c r="L37" s="184"/>
      <c r="M37" s="184"/>
      <c r="N37" s="184"/>
      <c r="O37" s="184"/>
      <c r="P37" s="184"/>
      <c r="Q37" s="184"/>
      <c r="R37" s="184"/>
      <c r="S37" s="184"/>
      <c r="T37" s="184"/>
      <c r="U37" s="184"/>
      <c r="V37" s="184"/>
      <c r="W37" s="184"/>
      <c r="X37" s="184"/>
      <c r="Y37" s="185"/>
      <c r="Z37" s="185"/>
      <c r="AA37" s="185"/>
      <c r="AB37" s="185"/>
      <c r="AC37" s="185"/>
      <c r="AD37" s="185"/>
      <c r="AE37" s="185"/>
      <c r="AF37" s="185"/>
      <c r="AG37" s="185"/>
      <c r="AH37" s="185"/>
      <c r="AI37" s="185"/>
      <c r="AJ37" s="185"/>
      <c r="AK37" s="185"/>
      <c r="AL37" s="185"/>
    </row>
    <row r="38" spans="1:38" x14ac:dyDescent="0.25">
      <c r="A38" s="184"/>
      <c r="B38" s="184"/>
      <c r="C38" s="184"/>
      <c r="D38" s="184"/>
      <c r="E38" s="184"/>
      <c r="F38" s="184"/>
      <c r="G38" s="184"/>
      <c r="H38" s="184"/>
      <c r="I38" s="184"/>
      <c r="J38" s="184"/>
      <c r="K38" s="184"/>
      <c r="L38" s="184"/>
      <c r="M38" s="184"/>
      <c r="N38" s="184"/>
      <c r="O38" s="184"/>
      <c r="P38" s="184"/>
      <c r="Q38" s="184"/>
      <c r="R38" s="184"/>
      <c r="S38" s="184"/>
      <c r="T38" s="184"/>
      <c r="U38" s="184"/>
      <c r="V38" s="184"/>
      <c r="W38" s="184"/>
      <c r="X38" s="184"/>
      <c r="Y38" s="185"/>
      <c r="Z38" s="185"/>
      <c r="AA38" s="185"/>
      <c r="AB38" s="185"/>
      <c r="AC38" s="185"/>
      <c r="AD38" s="185"/>
      <c r="AE38" s="185"/>
      <c r="AF38" s="185"/>
      <c r="AG38" s="185"/>
      <c r="AH38" s="185"/>
      <c r="AI38" s="185"/>
      <c r="AJ38" s="185"/>
      <c r="AK38" s="185"/>
      <c r="AL38" s="185"/>
    </row>
    <row r="39" spans="1:38" x14ac:dyDescent="0.25">
      <c r="A39" s="184"/>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5"/>
      <c r="Z39" s="185"/>
      <c r="AA39" s="185"/>
      <c r="AB39" s="185"/>
      <c r="AC39" s="185"/>
      <c r="AD39" s="185"/>
      <c r="AE39" s="185"/>
      <c r="AF39" s="185"/>
      <c r="AG39" s="185"/>
      <c r="AH39" s="185"/>
      <c r="AI39" s="185"/>
      <c r="AJ39" s="185"/>
      <c r="AK39" s="185"/>
      <c r="AL39" s="185"/>
    </row>
    <row r="40" spans="1:38" x14ac:dyDescent="0.25">
      <c r="A40" s="184"/>
      <c r="B40" s="184"/>
      <c r="C40" s="184"/>
      <c r="D40" s="184"/>
      <c r="E40" s="184"/>
      <c r="F40" s="184"/>
      <c r="G40" s="184"/>
      <c r="H40" s="184"/>
      <c r="I40" s="184"/>
      <c r="J40" s="184"/>
      <c r="K40" s="184"/>
      <c r="L40" s="184"/>
      <c r="M40" s="184"/>
      <c r="N40" s="184"/>
      <c r="O40" s="184"/>
      <c r="P40" s="184"/>
      <c r="Q40" s="184"/>
      <c r="R40" s="184"/>
      <c r="S40" s="184"/>
      <c r="T40" s="184"/>
      <c r="U40" s="184"/>
      <c r="V40" s="184"/>
      <c r="W40" s="184"/>
      <c r="X40" s="184"/>
      <c r="Y40" s="185"/>
      <c r="Z40" s="185"/>
      <c r="AA40" s="185"/>
      <c r="AB40" s="185"/>
      <c r="AC40" s="185"/>
      <c r="AD40" s="185"/>
      <c r="AE40" s="185"/>
      <c r="AF40" s="185"/>
      <c r="AG40" s="185"/>
      <c r="AH40" s="185"/>
      <c r="AI40" s="185"/>
      <c r="AJ40" s="185"/>
      <c r="AK40" s="185"/>
      <c r="AL40" s="185"/>
    </row>
    <row r="41" spans="1:38" x14ac:dyDescent="0.25">
      <c r="A41" s="184"/>
      <c r="B41" s="184"/>
      <c r="C41" s="184"/>
      <c r="D41" s="184"/>
      <c r="E41" s="184"/>
      <c r="F41" s="184"/>
      <c r="G41" s="184"/>
      <c r="H41" s="184"/>
      <c r="I41" s="184"/>
      <c r="J41" s="184"/>
      <c r="K41" s="184"/>
      <c r="L41" s="184"/>
      <c r="M41" s="184"/>
      <c r="N41" s="184"/>
      <c r="O41" s="184"/>
      <c r="P41" s="184"/>
      <c r="Q41" s="184"/>
      <c r="R41" s="184"/>
      <c r="S41" s="184"/>
      <c r="T41" s="184"/>
      <c r="U41" s="184"/>
      <c r="V41" s="184"/>
      <c r="W41" s="184"/>
      <c r="X41" s="184"/>
      <c r="Y41" s="185"/>
      <c r="Z41" s="185"/>
      <c r="AA41" s="185"/>
      <c r="AB41" s="185"/>
      <c r="AC41" s="185"/>
      <c r="AD41" s="185"/>
      <c r="AE41" s="185"/>
      <c r="AF41" s="185"/>
      <c r="AG41" s="185"/>
      <c r="AH41" s="185"/>
      <c r="AI41" s="185"/>
      <c r="AJ41" s="185"/>
      <c r="AK41" s="185"/>
      <c r="AL41" s="185"/>
    </row>
    <row r="42" spans="1:38" x14ac:dyDescent="0.25">
      <c r="A42" s="184"/>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5"/>
      <c r="Z42" s="185"/>
      <c r="AA42" s="185"/>
      <c r="AB42" s="185"/>
      <c r="AC42" s="185"/>
      <c r="AD42" s="185"/>
      <c r="AE42" s="185"/>
      <c r="AF42" s="185"/>
      <c r="AG42" s="185"/>
      <c r="AH42" s="185"/>
      <c r="AI42" s="185"/>
      <c r="AJ42" s="185"/>
      <c r="AK42" s="185"/>
      <c r="AL42" s="185"/>
    </row>
    <row r="43" spans="1:38" ht="12.75" customHeight="1" x14ac:dyDescent="0.25">
      <c r="A43" s="184"/>
      <c r="X43" s="184"/>
      <c r="Y43" s="185"/>
      <c r="Z43" s="185"/>
      <c r="AA43" s="185"/>
      <c r="AB43" s="185"/>
      <c r="AC43" s="185"/>
      <c r="AD43" s="185"/>
      <c r="AE43" s="185"/>
      <c r="AF43" s="185"/>
      <c r="AG43" s="185"/>
      <c r="AH43" s="185"/>
      <c r="AI43" s="185"/>
      <c r="AJ43" s="185"/>
      <c r="AK43" s="185"/>
      <c r="AL43" s="185"/>
    </row>
    <row r="44" spans="1:38" ht="41.25" customHeight="1" x14ac:dyDescent="0.25">
      <c r="A44" s="184"/>
      <c r="B44" s="220" t="s">
        <v>100</v>
      </c>
      <c r="C44" s="220"/>
      <c r="D44" s="220"/>
      <c r="E44" s="220"/>
      <c r="F44" s="220"/>
      <c r="G44" s="220"/>
      <c r="H44" s="220"/>
      <c r="I44" s="220"/>
      <c r="J44" s="220"/>
      <c r="K44" s="220"/>
      <c r="L44" s="220"/>
      <c r="M44" s="220"/>
      <c r="N44" s="220"/>
      <c r="O44" s="220"/>
      <c r="P44" s="220"/>
      <c r="Q44" s="220"/>
      <c r="R44" s="220"/>
      <c r="S44" s="220"/>
      <c r="T44" s="220"/>
      <c r="U44" s="220"/>
      <c r="V44" s="220"/>
      <c r="W44" s="220"/>
      <c r="X44" s="184"/>
      <c r="Y44" s="185"/>
      <c r="Z44" s="185"/>
      <c r="AA44" s="185"/>
      <c r="AB44" s="185"/>
      <c r="AC44" s="185"/>
      <c r="AD44" s="185"/>
      <c r="AE44" s="185"/>
      <c r="AF44" s="185"/>
      <c r="AG44" s="185"/>
      <c r="AH44" s="185"/>
      <c r="AI44" s="185"/>
      <c r="AJ44" s="185"/>
      <c r="AK44" s="185"/>
      <c r="AL44" s="185"/>
    </row>
    <row r="45" spans="1:38" x14ac:dyDescent="0.25">
      <c r="A45" s="184"/>
      <c r="B45" s="184"/>
      <c r="C45" s="184"/>
      <c r="D45" s="184"/>
      <c r="E45" s="184"/>
      <c r="F45" s="184"/>
      <c r="G45" s="184"/>
      <c r="H45" s="184"/>
      <c r="I45" s="184"/>
      <c r="J45" s="184"/>
      <c r="K45" s="184"/>
      <c r="L45" s="184"/>
      <c r="M45" s="184"/>
      <c r="N45" s="184"/>
      <c r="O45" s="184"/>
      <c r="P45" s="184"/>
      <c r="Q45" s="184"/>
      <c r="R45" s="184"/>
      <c r="S45" s="184"/>
      <c r="T45" s="184"/>
      <c r="U45" s="184"/>
      <c r="V45" s="184"/>
      <c r="W45" s="184"/>
      <c r="X45" s="184"/>
      <c r="Y45" s="185"/>
      <c r="Z45" s="185"/>
      <c r="AA45" s="185"/>
      <c r="AB45" s="185"/>
      <c r="AC45" s="185"/>
      <c r="AD45" s="185"/>
      <c r="AE45" s="185"/>
      <c r="AF45" s="185"/>
      <c r="AG45" s="185"/>
      <c r="AH45" s="185"/>
      <c r="AI45" s="185"/>
      <c r="AJ45" s="185"/>
      <c r="AK45" s="185"/>
      <c r="AL45" s="185"/>
    </row>
    <row r="46" spans="1:38" x14ac:dyDescent="0.25">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row>
    <row r="47" spans="1:38" x14ac:dyDescent="0.25">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row>
    <row r="48" spans="1:38" x14ac:dyDescent="0.25">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row>
    <row r="49" spans="1:38" x14ac:dyDescent="0.25">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row>
    <row r="50" spans="1:38" x14ac:dyDescent="0.25">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row>
    <row r="51" spans="1:38" x14ac:dyDescent="0.25">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row>
    <row r="52" spans="1:38" x14ac:dyDescent="0.25">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row>
    <row r="53" spans="1:38" x14ac:dyDescent="0.25">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row>
    <row r="54" spans="1:38" x14ac:dyDescent="0.25">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row>
    <row r="55" spans="1:38" x14ac:dyDescent="0.25">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row>
    <row r="56" spans="1:38" x14ac:dyDescent="0.25">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row>
    <row r="57" spans="1:38" x14ac:dyDescent="0.25">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row>
    <row r="58" spans="1:38" x14ac:dyDescent="0.25">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227" t="str">
        <f>HYPERLINK("http://www.str.com/data-insights/resources/glossary", "For all STR definitions, please visit www.str.com/data-insights/resources/glossary")</f>
        <v>For all STR definitions, please visit www.str.com/data-insights/resources/glossary</v>
      </c>
      <c r="B5" s="227"/>
      <c r="C5" s="227"/>
      <c r="D5" s="227"/>
      <c r="E5" s="227"/>
      <c r="F5" s="227"/>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227" t="str">
        <f>HYPERLINK("http://www.str.com/data-insights/resources/FAQ", "For all STR FAQs, please click here or visit http://www.str.com/data-insights/resources/FAQ")</f>
        <v>For all STR FAQs, please click here or visit http://www.str.com/data-insights/resources/FAQ</v>
      </c>
      <c r="B9" s="227"/>
      <c r="C9" s="227"/>
      <c r="D9" s="227"/>
      <c r="E9" s="227"/>
      <c r="F9" s="227"/>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227" t="str">
        <f>HYPERLINK("http://www.str.com/contact", "For additional support, please contact your regional office")</f>
        <v>For additional support, please contact your regional office</v>
      </c>
      <c r="B12" s="227"/>
      <c r="C12" s="227"/>
      <c r="D12" s="227"/>
      <c r="E12" s="227"/>
      <c r="F12" s="227"/>
      <c r="G12" s="227"/>
      <c r="H12" s="227"/>
      <c r="I12" s="227"/>
      <c r="J12" s="227"/>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226" t="str">
        <f>HYPERLINK("http://www.hotelnewsnow.com/", "For the latest in industry news, visit HotelNewsNow.com.")</f>
        <v>For the latest in industry news, visit HotelNewsNow.com.</v>
      </c>
      <c r="B14" s="226"/>
      <c r="C14" s="226"/>
      <c r="D14" s="226"/>
      <c r="E14" s="226"/>
      <c r="F14" s="226"/>
      <c r="G14" s="226"/>
      <c r="H14" s="226"/>
      <c r="I14" s="226"/>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226" t="str">
        <f>HYPERLINK("http://www.hoteldataconference.com/", "To learn more about the Hotel Data Conference, visit HotelDataConference.com.")</f>
        <v>To learn more about the Hotel Data Conference, visit HotelDataConference.com.</v>
      </c>
      <c r="B15" s="226"/>
      <c r="C15" s="226"/>
      <c r="D15" s="226"/>
      <c r="E15" s="226"/>
      <c r="F15" s="226"/>
      <c r="G15" s="226"/>
      <c r="H15" s="226"/>
      <c r="I15" s="226"/>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3.2" x14ac:dyDescent="0.25"/>
  <sheetData>
    <row r="1" spans="1:1" x14ac:dyDescent="0.25">
      <c r="A1" s="40" t="s">
        <v>97</v>
      </c>
    </row>
    <row r="2" spans="1:1" x14ac:dyDescent="0.25">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D53712E-B3EE-489A-9413-ED53647DB0A2}"/>
</file>

<file path=customXml/itemProps2.xml><?xml version="1.0" encoding="utf-8"?>
<ds:datastoreItem xmlns:ds="http://schemas.openxmlformats.org/officeDocument/2006/customXml" ds:itemID="{65C743A9-EC02-45A6-964C-8FE472A8A307}"/>
</file>

<file path=customXml/itemProps3.xml><?xml version="1.0" encoding="utf-8"?>
<ds:datastoreItem xmlns:ds="http://schemas.openxmlformats.org/officeDocument/2006/customXml" ds:itemID="{DD666F44-3935-4483-B112-217FABB9D4B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2022-09-30T15:57:30Z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