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checkCompatibility="1"/>
  <xr:revisionPtr revIDLastSave="0" documentId="13_ncr:1_{4BC183BA-2E7D-4C92-9591-C156387CD704}" xr6:coauthVersionLast="47" xr6:coauthVersionMax="47" xr10:uidLastSave="{00000000-0000-0000-0000-000000000000}"/>
  <workbookProtection workbookAlgorithmName="SHA-512" workbookHashValue="JFjLDDJ/gVL79XjqzNNp0GzS+f0p+2WLx0FdaEGIpilwgoM0HW7LSgR+14lhPU5cUK1ixI56gvl05U3H8DuVEw==" workbookSaltValue="MP7A/VNLYth2W8e/+updt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<sst xmlns="http://schemas.openxmlformats.org/spreadsheetml/2006/main" count="759" uniqueCount="120">
  <si>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</si>
  <si>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</si>
  <si>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</si>
  <si>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</si>
  <si>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</si>
  <si>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</si>
  <si>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</si>
  <si>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</si>
  <si>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</si>
  <si>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</si>
  <si>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</si>
  <si>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</si>
  <si>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</si>
  <si>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</si>
  <si>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</si>
  <si>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</si>
  <si>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</si>
  <si>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</si>
  <si>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</si>
  <si>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</si>
  <si>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</si>
  <si>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</si>
  <si>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</si>
  <si>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</si>
  <si>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</si>
  <si>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</si>
  <si>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</si>
  <si>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</si>
  <si>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</si>
  <si>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</si>
  <si>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</si>
  <si>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</si>
  <si>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</si>
  <si>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</si>
  <si>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</si>
  <si>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</si>
  <si>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</si>
  <si>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</si>
  <si>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</si>
  <si>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</si>
  <si>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</si>
  <si>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</si>
  <si>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</si>
  <si>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</si>
  <si>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</si>
  <si>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</si>
  <si>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</si>
  <si>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</si>
  <si>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</si>
  <si>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</si>
  <si>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</si>
  <si>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</si>
  <si>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</si>
  <si>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</si>
  <si>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</si>
  <si>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</si>
  <si>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</si>
  <si>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</si>
  <si>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</si>
  <si>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</si>
  <si>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</si>
  <si>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</si>
  <si>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</si>
  <si>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</si>
  <si>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</si>
  <si>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</si>
  <si>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</si>
  <si>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</si>
  <si>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</si>
  <si>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</si>
  <si>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</si>
  <si>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</si>
  <si>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</si>
  <si>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</si>
  <si>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</si>
  <si>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</si>
  <si>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</si>
  <si>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</si>
  <si>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</si>
  <si>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</si>
  <si>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</si>
  <si>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</si>
  <si>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</si>
  <si>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</si>
  <si>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</si>
  <si>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</si>
  <si>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</si>
  <si>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</si>
  <si>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</si>
  <si>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</si>
  <si>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</si>
  <si>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</si>
  <si>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</si>
  <si>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</si>
  <si>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</si>
  <si>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</si>
  <si>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</si>
  <si>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</si>
  <si>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</si>
  <si>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</si>
  <si>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</si>
  <si>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</si>
  <si>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</si>
  <si>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</si>
  <si>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</si>
  <si>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</si>
  <si>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</si>
  <si>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</si>
  <si>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</si>
  <si>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</si>
  <si>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</si>
  <si>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</si>
  <si>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Jul</t>
  </si>
  <si>
    <t>Jul / Aug</t>
  </si>
  <si>
    <t>Aug</t>
  </si>
  <si>
    <r>
      <t>Note:</t>
    </r>
    <r>
      <rPr>
        <sz val="10"/>
        <rFont val="Arial"/>
        <family val="2"/>
      </rPr>
      <t xml:space="preserve"> Weekdays - Sunday through Thursday,  Weekends - Friday and Saturday</t>
    </r>
  </si>
  <si>
    <t>Week of August 13, 2023 to August 19, 2023</t>
  </si>
  <si>
    <t>July 23, 2023 - August 19, 2023
Rolling-28 Day Period</t>
  </si>
  <si>
    <t>For the Week of August 13, 2023 to August 19, 2023</t>
  </si>
  <si>
    <t>Aug / 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</si>
</sst>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1"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K2" sqref="K2:K3"/>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7" t="str">
        <f>'Occupancy Raw Data'!B1</f>
        <v>Week of August 13, 2023 to August 19, 2023</v>
      </c>
      <c r="B1" s="163" t="s">
        <v>66</v>
      </c>
      <c r="C1" s="164"/>
      <c r="D1" s="164"/>
      <c r="E1" s="164"/>
      <c r="F1" s="164"/>
      <c r="G1" s="164"/>
      <c r="H1" s="164"/>
      <c r="I1" s="164"/>
      <c r="J1" s="164"/>
      <c r="K1" s="165"/>
      <c r="L1" s="40"/>
      <c r="M1" s="163" t="s">
        <v>73</v>
      </c>
      <c r="N1" s="164"/>
      <c r="O1" s="164"/>
      <c r="P1" s="164"/>
      <c r="Q1" s="164"/>
      <c r="R1" s="164"/>
      <c r="S1" s="164"/>
      <c r="T1" s="164"/>
      <c r="U1" s="164"/>
      <c r="V1" s="165"/>
      <c r="W1" s="40"/>
      <c r="X1" s="163" t="s">
        <v>67</v>
      </c>
      <c r="Y1" s="164"/>
      <c r="Z1" s="164"/>
      <c r="AA1" s="164"/>
      <c r="AB1" s="164"/>
      <c r="AC1" s="164"/>
      <c r="AD1" s="164"/>
      <c r="AE1" s="164"/>
      <c r="AF1" s="164"/>
      <c r="AG1" s="165"/>
      <c r="AH1" s="40"/>
      <c r="AI1" s="163" t="s">
        <v>74</v>
      </c>
      <c r="AJ1" s="164"/>
      <c r="AK1" s="164"/>
      <c r="AL1" s="164"/>
      <c r="AM1" s="164"/>
      <c r="AN1" s="164"/>
      <c r="AO1" s="164"/>
      <c r="AP1" s="164"/>
      <c r="AQ1" s="164"/>
      <c r="AR1" s="165"/>
      <c r="AS1" s="40"/>
      <c r="AT1" s="163" t="s">
        <v>68</v>
      </c>
      <c r="AU1" s="164"/>
      <c r="AV1" s="164"/>
      <c r="AW1" s="164"/>
      <c r="AX1" s="164"/>
      <c r="AY1" s="164"/>
      <c r="AZ1" s="164"/>
      <c r="BA1" s="164"/>
      <c r="BB1" s="164"/>
      <c r="BC1" s="165"/>
      <c r="BD1" s="40"/>
      <c r="BE1" s="163" t="s">
        <v>75</v>
      </c>
      <c r="BF1" s="164"/>
      <c r="BG1" s="164"/>
      <c r="BH1" s="164"/>
      <c r="BI1" s="164"/>
      <c r="BJ1" s="164"/>
      <c r="BK1" s="164"/>
      <c r="BL1" s="164"/>
      <c r="BM1" s="164"/>
      <c r="BN1" s="165"/>
    </row>
    <row r="2" spans="1:66" x14ac:dyDescent="0.25">
      <c r="A2" s="167"/>
      <c r="B2" s="42"/>
      <c r="C2" s="43"/>
      <c r="D2" s="43"/>
      <c r="E2" s="43"/>
      <c r="F2" s="43"/>
      <c r="G2" s="161" t="s">
        <v>64</v>
      </c>
      <c r="H2" s="43"/>
      <c r="I2" s="43"/>
      <c r="J2" s="161" t="s">
        <v>65</v>
      </c>
      <c r="K2" s="162" t="s">
        <v>56</v>
      </c>
      <c r="L2" s="44"/>
      <c r="M2" s="42"/>
      <c r="N2" s="43"/>
      <c r="O2" s="43"/>
      <c r="P2" s="43"/>
      <c r="Q2" s="43"/>
      <c r="R2" s="161" t="s">
        <v>64</v>
      </c>
      <c r="S2" s="43"/>
      <c r="T2" s="43"/>
      <c r="U2" s="161" t="s">
        <v>65</v>
      </c>
      <c r="V2" s="162" t="s">
        <v>56</v>
      </c>
      <c r="W2" s="44"/>
      <c r="X2" s="42"/>
      <c r="Y2" s="43"/>
      <c r="Z2" s="43"/>
      <c r="AA2" s="43"/>
      <c r="AB2" s="43"/>
      <c r="AC2" s="161" t="s">
        <v>64</v>
      </c>
      <c r="AD2" s="43"/>
      <c r="AE2" s="43"/>
      <c r="AF2" s="161" t="s">
        <v>65</v>
      </c>
      <c r="AG2" s="162" t="s">
        <v>56</v>
      </c>
      <c r="AH2" s="44"/>
      <c r="AI2" s="42"/>
      <c r="AJ2" s="43"/>
      <c r="AK2" s="43"/>
      <c r="AL2" s="43"/>
      <c r="AM2" s="43"/>
      <c r="AN2" s="161" t="s">
        <v>64</v>
      </c>
      <c r="AO2" s="43"/>
      <c r="AP2" s="43"/>
      <c r="AQ2" s="161" t="s">
        <v>65</v>
      </c>
      <c r="AR2" s="162" t="s">
        <v>56</v>
      </c>
      <c r="AS2" s="40"/>
      <c r="AT2" s="42"/>
      <c r="AU2" s="43"/>
      <c r="AV2" s="43"/>
      <c r="AW2" s="43"/>
      <c r="AX2" s="43"/>
      <c r="AY2" s="161" t="s">
        <v>64</v>
      </c>
      <c r="AZ2" s="43"/>
      <c r="BA2" s="43"/>
      <c r="BB2" s="161" t="s">
        <v>65</v>
      </c>
      <c r="BC2" s="162" t="s">
        <v>56</v>
      </c>
      <c r="BD2" s="44"/>
      <c r="BE2" s="42"/>
      <c r="BF2" s="43"/>
      <c r="BG2" s="43"/>
      <c r="BH2" s="43"/>
      <c r="BI2" s="43"/>
      <c r="BJ2" s="161" t="s">
        <v>64</v>
      </c>
      <c r="BK2" s="43"/>
      <c r="BL2" s="43"/>
      <c r="BM2" s="161" t="s">
        <v>65</v>
      </c>
      <c r="BN2" s="162" t="s">
        <v>56</v>
      </c>
    </row>
    <row r="3" spans="1:66" x14ac:dyDescent="0.25">
      <c r="A3" s="167"/>
      <c r="B3" s="45" t="s">
        <v>57</v>
      </c>
      <c r="C3" s="44" t="s">
        <v>58</v>
      </c>
      <c r="D3" s="44" t="s">
        <v>59</v>
      </c>
      <c r="E3" s="44" t="s">
        <v>60</v>
      </c>
      <c r="F3" s="44" t="s">
        <v>61</v>
      </c>
      <c r="G3" s="161"/>
      <c r="H3" s="44" t="s">
        <v>62</v>
      </c>
      <c r="I3" s="44" t="s">
        <v>63</v>
      </c>
      <c r="J3" s="161"/>
      <c r="K3" s="162"/>
      <c r="L3" s="44"/>
      <c r="M3" s="45" t="s">
        <v>57</v>
      </c>
      <c r="N3" s="44" t="s">
        <v>58</v>
      </c>
      <c r="O3" s="44" t="s">
        <v>59</v>
      </c>
      <c r="P3" s="44" t="s">
        <v>60</v>
      </c>
      <c r="Q3" s="44" t="s">
        <v>61</v>
      </c>
      <c r="R3" s="161"/>
      <c r="S3" s="44" t="s">
        <v>62</v>
      </c>
      <c r="T3" s="44" t="s">
        <v>63</v>
      </c>
      <c r="U3" s="161"/>
      <c r="V3" s="162"/>
      <c r="W3" s="44"/>
      <c r="X3" s="45" t="s">
        <v>57</v>
      </c>
      <c r="Y3" s="44" t="s">
        <v>58</v>
      </c>
      <c r="Z3" s="44" t="s">
        <v>59</v>
      </c>
      <c r="AA3" s="44" t="s">
        <v>60</v>
      </c>
      <c r="AB3" s="44" t="s">
        <v>61</v>
      </c>
      <c r="AC3" s="161"/>
      <c r="AD3" s="44" t="s">
        <v>62</v>
      </c>
      <c r="AE3" s="44" t="s">
        <v>63</v>
      </c>
      <c r="AF3" s="161"/>
      <c r="AG3" s="162"/>
      <c r="AH3" s="44"/>
      <c r="AI3" s="45" t="s">
        <v>57</v>
      </c>
      <c r="AJ3" s="44" t="s">
        <v>58</v>
      </c>
      <c r="AK3" s="44" t="s">
        <v>59</v>
      </c>
      <c r="AL3" s="44" t="s">
        <v>60</v>
      </c>
      <c r="AM3" s="44" t="s">
        <v>61</v>
      </c>
      <c r="AN3" s="161"/>
      <c r="AO3" s="44" t="s">
        <v>62</v>
      </c>
      <c r="AP3" s="44" t="s">
        <v>63</v>
      </c>
      <c r="AQ3" s="161"/>
      <c r="AR3" s="162"/>
      <c r="AS3" s="40"/>
      <c r="AT3" s="45" t="s">
        <v>57</v>
      </c>
      <c r="AU3" s="44" t="s">
        <v>58</v>
      </c>
      <c r="AV3" s="44" t="s">
        <v>59</v>
      </c>
      <c r="AW3" s="44" t="s">
        <v>60</v>
      </c>
      <c r="AX3" s="44" t="s">
        <v>61</v>
      </c>
      <c r="AY3" s="161"/>
      <c r="AZ3" s="44" t="s">
        <v>62</v>
      </c>
      <c r="BA3" s="44" t="s">
        <v>63</v>
      </c>
      <c r="BB3" s="161"/>
      <c r="BC3" s="162"/>
      <c r="BD3" s="44"/>
      <c r="BE3" s="45" t="s">
        <v>57</v>
      </c>
      <c r="BF3" s="44" t="s">
        <v>58</v>
      </c>
      <c r="BG3" s="44" t="s">
        <v>59</v>
      </c>
      <c r="BH3" s="44" t="s">
        <v>60</v>
      </c>
      <c r="BI3" s="44" t="s">
        <v>61</v>
      </c>
      <c r="BJ3" s="161"/>
      <c r="BK3" s="44" t="s">
        <v>62</v>
      </c>
      <c r="BL3" s="44" t="s">
        <v>63</v>
      </c>
      <c r="BM3" s="161"/>
      <c r="BN3" s="162"/>
    </row>
    <row r="4" spans="1:66" x14ac:dyDescent="0.25">
      <c r="A4" s="46" t="s">
        <v>15</v>
      </c>
      <c r="B4" s="47">
        <f>VLOOKUP($A4,'Occupancy Raw Data'!$B$8:$BE$45,'Occupancy Raw Data'!G$3,FALSE)</f>
        <v>55.354845289859497</v>
      </c>
      <c r="C4" s="48">
        <f>VLOOKUP($A4,'Occupancy Raw Data'!$B$8:$BE$45,'Occupancy Raw Data'!H$3,FALSE)</f>
        <v>63.857888583683</v>
      </c>
      <c r="D4" s="48">
        <f>VLOOKUP($A4,'Occupancy Raw Data'!$B$8:$BE$45,'Occupancy Raw Data'!I$3,FALSE)</f>
        <v>68.086884855927096</v>
      </c>
      <c r="E4" s="48">
        <f>VLOOKUP($A4,'Occupancy Raw Data'!$B$8:$BE$45,'Occupancy Raw Data'!J$3,FALSE)</f>
        <v>68.512464996992193</v>
      </c>
      <c r="F4" s="48">
        <f>VLOOKUP($A4,'Occupancy Raw Data'!$B$8:$BE$45,'Occupancy Raw Data'!K$3,FALSE)</f>
        <v>66.788744359717398</v>
      </c>
      <c r="G4" s="49">
        <f>VLOOKUP($A4,'Occupancy Raw Data'!$B$8:$BE$45,'Occupancy Raw Data'!L$3,FALSE)</f>
        <v>64.520163011319298</v>
      </c>
      <c r="H4" s="48">
        <f>VLOOKUP($A4,'Occupancy Raw Data'!$B$8:$BE$45,'Occupancy Raw Data'!N$3,FALSE)</f>
        <v>71.893342485922901</v>
      </c>
      <c r="I4" s="48">
        <f>VLOOKUP($A4,'Occupancy Raw Data'!$B$8:$BE$45,'Occupancy Raw Data'!O$3,FALSE)</f>
        <v>74.402987951653103</v>
      </c>
      <c r="J4" s="49">
        <f>VLOOKUP($A4,'Occupancy Raw Data'!$B$8:$BE$45,'Occupancy Raw Data'!P$3,FALSE)</f>
        <v>73.148165218787994</v>
      </c>
      <c r="K4" s="50">
        <f>VLOOKUP($A4,'Occupancy Raw Data'!$B$8:$BE$45,'Occupancy Raw Data'!R$3,FALSE)</f>
        <v>66.985305998525803</v>
      </c>
      <c r="M4" s="47">
        <f>VLOOKUP($A4,'Occupancy Raw Data'!$B$8:$BE$45,'Occupancy Raw Data'!T$3,FALSE)</f>
        <v>-1.6478776828214701</v>
      </c>
      <c r="N4" s="48">
        <f>VLOOKUP($A4,'Occupancy Raw Data'!$B$8:$BE$45,'Occupancy Raw Data'!U$3,FALSE)</f>
        <v>0.27745440290008899</v>
      </c>
      <c r="O4" s="48">
        <f>VLOOKUP($A4,'Occupancy Raw Data'!$B$8:$BE$45,'Occupancy Raw Data'!V$3,FALSE)</f>
        <v>1.0485472948918</v>
      </c>
      <c r="P4" s="48">
        <f>VLOOKUP($A4,'Occupancy Raw Data'!$B$8:$BE$45,'Occupancy Raw Data'!W$3,FALSE)</f>
        <v>0.605472010275796</v>
      </c>
      <c r="Q4" s="48">
        <f>VLOOKUP($A4,'Occupancy Raw Data'!$B$8:$BE$45,'Occupancy Raw Data'!X$3,FALSE)</f>
        <v>-4.1558258179459698E-2</v>
      </c>
      <c r="R4" s="49">
        <f>VLOOKUP($A4,'Occupancy Raw Data'!$B$8:$BE$45,'Occupancy Raw Data'!Y$3,FALSE)</f>
        <v>0.10557147156728799</v>
      </c>
      <c r="S4" s="48">
        <f>VLOOKUP($A4,'Occupancy Raw Data'!$B$8:$BE$45,'Occupancy Raw Data'!AA$3,FALSE)</f>
        <v>-0.15734293400940699</v>
      </c>
      <c r="T4" s="48">
        <f>VLOOKUP($A4,'Occupancy Raw Data'!$B$8:$BE$45,'Occupancy Raw Data'!AB$3,FALSE)</f>
        <v>-0.77454849370228795</v>
      </c>
      <c r="U4" s="49">
        <f>VLOOKUP($A4,'Occupancy Raw Data'!$B$8:$BE$45,'Occupancy Raw Data'!AC$3,FALSE)</f>
        <v>-0.47219613348099099</v>
      </c>
      <c r="V4" s="50">
        <f>VLOOKUP($A4,'Occupancy Raw Data'!$B$8:$BE$45,'Occupancy Raw Data'!AE$3,FALSE)</f>
        <v>-7.5475165320387602E-2</v>
      </c>
      <c r="X4" s="51">
        <f>VLOOKUP($A4,'ADR Raw Data'!$B$6:$BE$43,'ADR Raw Data'!G$1,FALSE)</f>
        <v>143.63258225536899</v>
      </c>
      <c r="Y4" s="52">
        <f>VLOOKUP($A4,'ADR Raw Data'!$B$6:$BE$43,'ADR Raw Data'!H$1,FALSE)</f>
        <v>145.89996869620299</v>
      </c>
      <c r="Z4" s="52">
        <f>VLOOKUP($A4,'ADR Raw Data'!$B$6:$BE$43,'ADR Raw Data'!I$1,FALSE)</f>
        <v>149.29478624370199</v>
      </c>
      <c r="AA4" s="52">
        <f>VLOOKUP($A4,'ADR Raw Data'!$B$6:$BE$43,'ADR Raw Data'!J$1,FALSE)</f>
        <v>149.87807521781099</v>
      </c>
      <c r="AB4" s="52">
        <f>VLOOKUP($A4,'ADR Raw Data'!$B$6:$BE$43,'ADR Raw Data'!K$1,FALSE)</f>
        <v>148.82058259719199</v>
      </c>
      <c r="AC4" s="53">
        <f>VLOOKUP($A4,'ADR Raw Data'!$B$6:$BE$43,'ADR Raw Data'!L$1,FALSE)</f>
        <v>147.67691834006899</v>
      </c>
      <c r="AD4" s="52">
        <f>VLOOKUP($A4,'ADR Raw Data'!$B$6:$BE$43,'ADR Raw Data'!N$1,FALSE)</f>
        <v>166.50435942108001</v>
      </c>
      <c r="AE4" s="52">
        <f>VLOOKUP($A4,'ADR Raw Data'!$B$6:$BE$43,'ADR Raw Data'!O$1,FALSE)</f>
        <v>169.960737349586</v>
      </c>
      <c r="AF4" s="53">
        <f>VLOOKUP($A4,'ADR Raw Data'!$B$6:$BE$43,'ADR Raw Data'!P$1,FALSE)</f>
        <v>168.26219466275501</v>
      </c>
      <c r="AG4" s="54">
        <f>VLOOKUP($A4,'ADR Raw Data'!$B$6:$BE$43,'ADR Raw Data'!R$1,FALSE)</f>
        <v>154.099541780815</v>
      </c>
      <c r="AI4" s="47">
        <f>VLOOKUP($A4,'ADR Raw Data'!$B$6:$BE$43,'ADR Raw Data'!T$1,FALSE)</f>
        <v>1.1801721538598</v>
      </c>
      <c r="AJ4" s="48">
        <f>VLOOKUP($A4,'ADR Raw Data'!$B$6:$BE$43,'ADR Raw Data'!U$1,FALSE)</f>
        <v>2.1535034723122601</v>
      </c>
      <c r="AK4" s="48">
        <f>VLOOKUP($A4,'ADR Raw Data'!$B$6:$BE$43,'ADR Raw Data'!V$1,FALSE)</f>
        <v>2.6469732114687901</v>
      </c>
      <c r="AL4" s="48">
        <f>VLOOKUP($A4,'ADR Raw Data'!$B$6:$BE$43,'ADR Raw Data'!W$1,FALSE)</f>
        <v>2.8727084578769202</v>
      </c>
      <c r="AM4" s="48">
        <f>VLOOKUP($A4,'ADR Raw Data'!$B$6:$BE$43,'ADR Raw Data'!X$1,FALSE)</f>
        <v>1.7279969506451101</v>
      </c>
      <c r="AN4" s="49">
        <f>VLOOKUP($A4,'ADR Raw Data'!$B$6:$BE$43,'ADR Raw Data'!Y$1,FALSE)</f>
        <v>2.1659841247846701</v>
      </c>
      <c r="AO4" s="48">
        <f>VLOOKUP($A4,'ADR Raw Data'!$B$6:$BE$43,'ADR Raw Data'!AA$1,FALSE)</f>
        <v>1.56720123718914</v>
      </c>
      <c r="AP4" s="48">
        <f>VLOOKUP($A4,'ADR Raw Data'!$B$6:$BE$43,'ADR Raw Data'!AB$1,FALSE)</f>
        <v>0.99688065979400997</v>
      </c>
      <c r="AQ4" s="49">
        <f>VLOOKUP($A4,'ADR Raw Data'!$B$6:$BE$43,'ADR Raw Data'!AC$1,FALSE)</f>
        <v>1.2693120069861501</v>
      </c>
      <c r="AR4" s="50">
        <f>VLOOKUP($A4,'ADR Raw Data'!$B$6:$BE$43,'ADR Raw Data'!AE$1,FALSE)</f>
        <v>1.8405673279494801</v>
      </c>
      <c r="AS4" s="40"/>
      <c r="AT4" s="51">
        <f>VLOOKUP($A4,'RevPAR Raw Data'!$B$6:$BE$43,'RevPAR Raw Data'!G$1,FALSE)</f>
        <v>79.507593693289806</v>
      </c>
      <c r="AU4" s="52">
        <f>VLOOKUP($A4,'RevPAR Raw Data'!$B$6:$BE$43,'RevPAR Raw Data'!H$1,FALSE)</f>
        <v>93.168639453649902</v>
      </c>
      <c r="AV4" s="52">
        <f>VLOOKUP($A4,'RevPAR Raw Data'!$B$6:$BE$43,'RevPAR Raw Data'!I$1,FALSE)</f>
        <v>101.65016920565201</v>
      </c>
      <c r="AW4" s="52">
        <f>VLOOKUP($A4,'RevPAR Raw Data'!$B$6:$BE$43,'RevPAR Raw Data'!J$1,FALSE)</f>
        <v>102.685163821768</v>
      </c>
      <c r="AX4" s="52">
        <f>VLOOKUP($A4,'RevPAR Raw Data'!$B$6:$BE$43,'RevPAR Raw Data'!K$1,FALSE)</f>
        <v>99.395398465480696</v>
      </c>
      <c r="AY4" s="53">
        <f>VLOOKUP($A4,'RevPAR Raw Data'!$B$6:$BE$43,'RevPAR Raw Data'!L$1,FALSE)</f>
        <v>95.281388443105598</v>
      </c>
      <c r="AZ4" s="52">
        <f>VLOOKUP($A4,'RevPAR Raw Data'!$B$6:$BE$43,'RevPAR Raw Data'!N$1,FALSE)</f>
        <v>119.705549372589</v>
      </c>
      <c r="BA4" s="52">
        <f>VLOOKUP($A4,'RevPAR Raw Data'!$B$6:$BE$43,'RevPAR Raw Data'!O$1,FALSE)</f>
        <v>126.455866932753</v>
      </c>
      <c r="BB4" s="53">
        <f>VLOOKUP($A4,'RevPAR Raw Data'!$B$6:$BE$43,'RevPAR Raw Data'!P$1,FALSE)</f>
        <v>123.08070815267099</v>
      </c>
      <c r="BC4" s="54">
        <f>VLOOKUP($A4,'RevPAR Raw Data'!$B$6:$BE$43,'RevPAR Raw Data'!R$1,FALSE)</f>
        <v>103.22404960420501</v>
      </c>
      <c r="BE4" s="47">
        <f>VLOOKUP($A4,'RevPAR Raw Data'!$B$6:$BE$43,'RevPAR Raw Data'!T$1,FALSE)</f>
        <v>-0.48715332250400201</v>
      </c>
      <c r="BF4" s="48">
        <f>VLOOKUP($A4,'RevPAR Raw Data'!$B$6:$BE$43,'RevPAR Raw Data'!U$1,FALSE)</f>
        <v>2.4369328654128899</v>
      </c>
      <c r="BG4" s="48">
        <f>VLOOKUP($A4,'RevPAR Raw Data'!$B$6:$BE$43,'RevPAR Raw Data'!V$1,FALSE)</f>
        <v>3.7232752723659601</v>
      </c>
      <c r="BH4" s="48">
        <f>VLOOKUP($A4,'RevPAR Raw Data'!$B$6:$BE$43,'RevPAR Raw Data'!W$1,FALSE)</f>
        <v>3.4955739138019899</v>
      </c>
      <c r="BI4" s="48">
        <f>VLOOKUP($A4,'RevPAR Raw Data'!$B$6:$BE$43,'RevPAR Raw Data'!X$1,FALSE)</f>
        <v>1.68572056703157</v>
      </c>
      <c r="BJ4" s="49">
        <f>VLOOKUP($A4,'RevPAR Raw Data'!$B$6:$BE$43,'RevPAR Raw Data'!Y$1,FALSE)</f>
        <v>2.2738422576664101</v>
      </c>
      <c r="BK4" s="48">
        <f>VLOOKUP($A4,'RevPAR Raw Data'!$B$6:$BE$43,'RevPAR Raw Data'!AA$1,FALSE)</f>
        <v>1.4073924227713099</v>
      </c>
      <c r="BL4" s="48">
        <f>VLOOKUP($A4,'RevPAR Raw Data'!$B$6:$BE$43,'RevPAR Raw Data'!AB$1,FALSE)</f>
        <v>0.214610841957277</v>
      </c>
      <c r="BM4" s="49">
        <f>VLOOKUP($A4,'RevPAR Raw Data'!$B$6:$BE$43,'RevPAR Raw Data'!AC$1,FALSE)</f>
        <v>0.79112223128636805</v>
      </c>
      <c r="BN4" s="50">
        <f>VLOOKUP($A4,'RevPAR Raw Data'!$B$6:$BE$43,'RevPAR Raw Data'!AE$1,FALSE)</f>
        <v>1.76370299139549</v>
      </c>
    </row>
    <row r="5" spans="1:66" x14ac:dyDescent="0.25">
      <c r="A5" s="46" t="s">
        <v>69</v>
      </c>
      <c r="B5" s="47">
        <f>VLOOKUP($A5,'Occupancy Raw Data'!$B$8:$BE$45,'Occupancy Raw Data'!G$3,FALSE)</f>
        <v>56.458388192955297</v>
      </c>
      <c r="C5" s="48">
        <f>VLOOKUP($A5,'Occupancy Raw Data'!$B$8:$BE$45,'Occupancy Raw Data'!H$3,FALSE)</f>
        <v>66.962818985516293</v>
      </c>
      <c r="D5" s="48">
        <f>VLOOKUP($A5,'Occupancy Raw Data'!$B$8:$BE$45,'Occupancy Raw Data'!I$3,FALSE)</f>
        <v>71.379396827387197</v>
      </c>
      <c r="E5" s="48">
        <f>VLOOKUP($A5,'Occupancy Raw Data'!$B$8:$BE$45,'Occupancy Raw Data'!J$3,FALSE)</f>
        <v>72.360649570505899</v>
      </c>
      <c r="F5" s="48">
        <f>VLOOKUP($A5,'Occupancy Raw Data'!$B$8:$BE$45,'Occupancy Raw Data'!K$3,FALSE)</f>
        <v>69.944197128346602</v>
      </c>
      <c r="G5" s="49">
        <f>VLOOKUP($A5,'Occupancy Raw Data'!$B$8:$BE$45,'Occupancy Raw Data'!L$3,FALSE)</f>
        <v>67.420980164472596</v>
      </c>
      <c r="H5" s="48">
        <f>VLOOKUP($A5,'Occupancy Raw Data'!$B$8:$BE$45,'Occupancy Raw Data'!N$3,FALSE)</f>
        <v>75.727004827888805</v>
      </c>
      <c r="I5" s="48">
        <f>VLOOKUP($A5,'Occupancy Raw Data'!$B$8:$BE$45,'Occupancy Raw Data'!O$3,FALSE)</f>
        <v>75.817292620226894</v>
      </c>
      <c r="J5" s="49">
        <f>VLOOKUP($A5,'Occupancy Raw Data'!$B$8:$BE$45,'Occupancy Raw Data'!P$3,FALSE)</f>
        <v>75.772148724057899</v>
      </c>
      <c r="K5" s="50">
        <f>VLOOKUP($A5,'Occupancy Raw Data'!$B$8:$BE$45,'Occupancy Raw Data'!R$3,FALSE)</f>
        <v>69.807011226776496</v>
      </c>
      <c r="M5" s="47">
        <f>VLOOKUP($A5,'Occupancy Raw Data'!$B$8:$BE$45,'Occupancy Raw Data'!T$3,FALSE)</f>
        <v>-5.6923929550732897</v>
      </c>
      <c r="N5" s="48">
        <f>VLOOKUP($A5,'Occupancy Raw Data'!$B$8:$BE$45,'Occupancy Raw Data'!U$3,FALSE)</f>
        <v>1.08096452015273</v>
      </c>
      <c r="O5" s="48">
        <f>VLOOKUP($A5,'Occupancy Raw Data'!$B$8:$BE$45,'Occupancy Raw Data'!V$3,FALSE)</f>
        <v>1.4532309033538799</v>
      </c>
      <c r="P5" s="48">
        <f>VLOOKUP($A5,'Occupancy Raw Data'!$B$8:$BE$45,'Occupancy Raw Data'!W$3,FALSE)</f>
        <v>0.74401973198945304</v>
      </c>
      <c r="Q5" s="48">
        <f>VLOOKUP($A5,'Occupancy Raw Data'!$B$8:$BE$45,'Occupancy Raw Data'!X$3,FALSE)</f>
        <v>0.71437668407375499</v>
      </c>
      <c r="R5" s="49">
        <f>VLOOKUP($A5,'Occupancy Raw Data'!$B$8:$BE$45,'Occupancy Raw Data'!Y$3,FALSE)</f>
        <v>-0.18928377565827401</v>
      </c>
      <c r="S5" s="48">
        <f>VLOOKUP($A5,'Occupancy Raw Data'!$B$8:$BE$45,'Occupancy Raw Data'!AA$3,FALSE)</f>
        <v>2.7974827183654098</v>
      </c>
      <c r="T5" s="48">
        <f>VLOOKUP($A5,'Occupancy Raw Data'!$B$8:$BE$45,'Occupancy Raw Data'!AB$3,FALSE)</f>
        <v>2.0583269170309402</v>
      </c>
      <c r="U5" s="49">
        <f>VLOOKUP($A5,'Occupancy Raw Data'!$B$8:$BE$45,'Occupancy Raw Data'!AC$3,FALSE)</f>
        <v>2.42635113004898</v>
      </c>
      <c r="V5" s="50">
        <f>VLOOKUP($A5,'Occupancy Raw Data'!$B$8:$BE$45,'Occupancy Raw Data'!AE$3,FALSE)</f>
        <v>0.60747111634295303</v>
      </c>
      <c r="X5" s="51">
        <f>VLOOKUP($A5,'ADR Raw Data'!$B$6:$BE$43,'ADR Raw Data'!G$1,FALSE)</f>
        <v>123.46873977679</v>
      </c>
      <c r="Y5" s="52">
        <f>VLOOKUP($A5,'ADR Raw Data'!$B$6:$BE$43,'ADR Raw Data'!H$1,FALSE)</f>
        <v>130.84048965346099</v>
      </c>
      <c r="Z5" s="52">
        <f>VLOOKUP($A5,'ADR Raw Data'!$B$6:$BE$43,'ADR Raw Data'!I$1,FALSE)</f>
        <v>135.09737381832801</v>
      </c>
      <c r="AA5" s="52">
        <f>VLOOKUP($A5,'ADR Raw Data'!$B$6:$BE$43,'ADR Raw Data'!J$1,FALSE)</f>
        <v>134.99129081952699</v>
      </c>
      <c r="AB5" s="52">
        <f>VLOOKUP($A5,'ADR Raw Data'!$B$6:$BE$43,'ADR Raw Data'!K$1,FALSE)</f>
        <v>134.512198620399</v>
      </c>
      <c r="AC5" s="53">
        <f>VLOOKUP($A5,'ADR Raw Data'!$B$6:$BE$43,'ADR Raw Data'!L$1,FALSE)</f>
        <v>132.15996253129299</v>
      </c>
      <c r="AD5" s="52">
        <f>VLOOKUP($A5,'ADR Raw Data'!$B$6:$BE$43,'ADR Raw Data'!N$1,FALSE)</f>
        <v>151.98886438063499</v>
      </c>
      <c r="AE5" s="52">
        <f>VLOOKUP($A5,'ADR Raw Data'!$B$6:$BE$43,'ADR Raw Data'!O$1,FALSE)</f>
        <v>151.12643307613999</v>
      </c>
      <c r="AF5" s="53">
        <f>VLOOKUP($A5,'ADR Raw Data'!$B$6:$BE$43,'ADR Raw Data'!P$1,FALSE)</f>
        <v>151.557391816647</v>
      </c>
      <c r="AG5" s="54">
        <f>VLOOKUP($A5,'ADR Raw Data'!$B$6:$BE$43,'ADR Raw Data'!R$1,FALSE)</f>
        <v>138.17562665150001</v>
      </c>
      <c r="AI5" s="47">
        <f>VLOOKUP($A5,'ADR Raw Data'!$B$6:$BE$43,'ADR Raw Data'!T$1,FALSE)</f>
        <v>0.77241275033593004</v>
      </c>
      <c r="AJ5" s="48">
        <f>VLOOKUP($A5,'ADR Raw Data'!$B$6:$BE$43,'ADR Raw Data'!U$1,FALSE)</f>
        <v>3.8842211810019198</v>
      </c>
      <c r="AK5" s="48">
        <f>VLOOKUP($A5,'ADR Raw Data'!$B$6:$BE$43,'ADR Raw Data'!V$1,FALSE)</f>
        <v>4.87013282511949</v>
      </c>
      <c r="AL5" s="48">
        <f>VLOOKUP($A5,'ADR Raw Data'!$B$6:$BE$43,'ADR Raw Data'!W$1,FALSE)</f>
        <v>4.9493980343857</v>
      </c>
      <c r="AM5" s="48">
        <f>VLOOKUP($A5,'ADR Raw Data'!$B$6:$BE$43,'ADR Raw Data'!X$1,FALSE)</f>
        <v>4.2053136913528899</v>
      </c>
      <c r="AN5" s="49">
        <f>VLOOKUP($A5,'ADR Raw Data'!$B$6:$BE$43,'ADR Raw Data'!Y$1,FALSE)</f>
        <v>3.9369266459494701</v>
      </c>
      <c r="AO5" s="48">
        <f>VLOOKUP($A5,'ADR Raw Data'!$B$6:$BE$43,'ADR Raw Data'!AA$1,FALSE)</f>
        <v>5.7773181527874602</v>
      </c>
      <c r="AP5" s="48">
        <f>VLOOKUP($A5,'ADR Raw Data'!$B$6:$BE$43,'ADR Raw Data'!AB$1,FALSE)</f>
        <v>4.8698696267365298</v>
      </c>
      <c r="AQ5" s="49">
        <f>VLOOKUP($A5,'ADR Raw Data'!$B$6:$BE$43,'ADR Raw Data'!AC$1,FALSE)</f>
        <v>5.3221040518562504</v>
      </c>
      <c r="AR5" s="50">
        <f>VLOOKUP($A5,'ADR Raw Data'!$B$6:$BE$43,'ADR Raw Data'!AE$1,FALSE)</f>
        <v>4.4767726054999297</v>
      </c>
      <c r="AS5" s="40"/>
      <c r="AT5" s="51">
        <f>VLOOKUP($A5,'RevPAR Raw Data'!$B$6:$BE$43,'RevPAR Raw Data'!G$1,FALSE)</f>
        <v>69.708460400130406</v>
      </c>
      <c r="AU5" s="52">
        <f>VLOOKUP($A5,'RevPAR Raw Data'!$B$6:$BE$43,'RevPAR Raw Data'!H$1,FALSE)</f>
        <v>87.614480246410395</v>
      </c>
      <c r="AV5" s="52">
        <f>VLOOKUP($A5,'RevPAR Raw Data'!$B$6:$BE$43,'RevPAR Raw Data'!I$1,FALSE)</f>
        <v>96.431690561163705</v>
      </c>
      <c r="AW5" s="52">
        <f>VLOOKUP($A5,'RevPAR Raw Data'!$B$6:$BE$43,'RevPAR Raw Data'!J$1,FALSE)</f>
        <v>97.680574900620698</v>
      </c>
      <c r="AX5" s="52">
        <f>VLOOKUP($A5,'RevPAR Raw Data'!$B$6:$BE$43,'RevPAR Raw Data'!K$1,FALSE)</f>
        <v>94.083477364724999</v>
      </c>
      <c r="AY5" s="53">
        <f>VLOOKUP($A5,'RevPAR Raw Data'!$B$6:$BE$43,'RevPAR Raw Data'!L$1,FALSE)</f>
        <v>89.103542123597705</v>
      </c>
      <c r="AZ5" s="52">
        <f>VLOOKUP($A5,'RevPAR Raw Data'!$B$6:$BE$43,'RevPAR Raw Data'!N$1,FALSE)</f>
        <v>115.096614667377</v>
      </c>
      <c r="BA5" s="52">
        <f>VLOOKUP($A5,'RevPAR Raw Data'!$B$6:$BE$43,'RevPAR Raw Data'!O$1,FALSE)</f>
        <v>114.579969991849</v>
      </c>
      <c r="BB5" s="53">
        <f>VLOOKUP($A5,'RevPAR Raw Data'!$B$6:$BE$43,'RevPAR Raw Data'!P$1,FALSE)</f>
        <v>114.838292329613</v>
      </c>
      <c r="BC5" s="54">
        <f>VLOOKUP($A5,'RevPAR Raw Data'!$B$6:$BE$43,'RevPAR Raw Data'!R$1,FALSE)</f>
        <v>96.4562752092816</v>
      </c>
      <c r="BE5" s="47">
        <f>VLOOKUP($A5,'RevPAR Raw Data'!$B$6:$BE$43,'RevPAR Raw Data'!T$1,FALSE)</f>
        <v>-4.9639489737215703</v>
      </c>
      <c r="BF5" s="48">
        <f>VLOOKUP($A5,'RevPAR Raw Data'!$B$6:$BE$43,'RevPAR Raw Data'!U$1,FALSE)</f>
        <v>5.0071727540055404</v>
      </c>
      <c r="BG5" s="48">
        <f>VLOOKUP($A5,'RevPAR Raw Data'!$B$6:$BE$43,'RevPAR Raw Data'!V$1,FALSE)</f>
        <v>6.3941380037223903</v>
      </c>
      <c r="BH5" s="48">
        <f>VLOOKUP($A5,'RevPAR Raw Data'!$B$6:$BE$43,'RevPAR Raw Data'!W$1,FALSE)</f>
        <v>5.7302422643656801</v>
      </c>
      <c r="BI5" s="48">
        <f>VLOOKUP($A5,'RevPAR Raw Data'!$B$6:$BE$43,'RevPAR Raw Data'!X$1,FALSE)</f>
        <v>4.94973215592983</v>
      </c>
      <c r="BJ5" s="49">
        <f>VLOOKUP($A5,'RevPAR Raw Data'!$B$6:$BE$43,'RevPAR Raw Data'!Y$1,FALSE)</f>
        <v>3.7401909068908501</v>
      </c>
      <c r="BK5" s="48">
        <f>VLOOKUP($A5,'RevPAR Raw Data'!$B$6:$BE$43,'RevPAR Raw Data'!AA$1,FALSE)</f>
        <v>8.7364203480620901</v>
      </c>
      <c r="BL5" s="48">
        <f>VLOOKUP($A5,'RevPAR Raw Data'!$B$6:$BE$43,'RevPAR Raw Data'!AB$1,FALSE)</f>
        <v>7.0284343811189096</v>
      </c>
      <c r="BM5" s="49">
        <f>VLOOKUP($A5,'RevPAR Raw Data'!$B$6:$BE$43,'RevPAR Raw Data'!AC$1,FALSE)</f>
        <v>7.87758811370984</v>
      </c>
      <c r="BN5" s="50">
        <f>VLOOKUP($A5,'RevPAR Raw Data'!$B$6:$BE$43,'RevPAR Raw Data'!AE$1,FALSE)</f>
        <v>5.1114388223656499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52.355330578146699</v>
      </c>
      <c r="C7" s="48">
        <f>VLOOKUP($A7,'Occupancy Raw Data'!$B$8:$BE$45,'Occupancy Raw Data'!H$3,FALSE)</f>
        <v>61.883733484367099</v>
      </c>
      <c r="D7" s="48">
        <f>VLOOKUP($A7,'Occupancy Raw Data'!$B$8:$BE$45,'Occupancy Raw Data'!I$3,FALSE)</f>
        <v>66.971389127337403</v>
      </c>
      <c r="E7" s="48">
        <f>VLOOKUP($A7,'Occupancy Raw Data'!$B$8:$BE$45,'Occupancy Raw Data'!J$3,FALSE)</f>
        <v>68.027150682749394</v>
      </c>
      <c r="F7" s="48">
        <f>VLOOKUP($A7,'Occupancy Raw Data'!$B$8:$BE$45,'Occupancy Raw Data'!K$3,FALSE)</f>
        <v>66.129788759192493</v>
      </c>
      <c r="G7" s="49">
        <f>VLOOKUP($A7,'Occupancy Raw Data'!$B$8:$BE$45,'Occupancy Raw Data'!L$3,FALSE)</f>
        <v>63.073478526358599</v>
      </c>
      <c r="H7" s="48">
        <f>VLOOKUP($A7,'Occupancy Raw Data'!$B$8:$BE$45,'Occupancy Raw Data'!N$3,FALSE)</f>
        <v>71.259037690599001</v>
      </c>
      <c r="I7" s="48">
        <f>VLOOKUP($A7,'Occupancy Raw Data'!$B$8:$BE$45,'Occupancy Raw Data'!O$3,FALSE)</f>
        <v>72.3440030442747</v>
      </c>
      <c r="J7" s="49">
        <f>VLOOKUP($A7,'Occupancy Raw Data'!$B$8:$BE$45,'Occupancy Raw Data'!P$3,FALSE)</f>
        <v>71.801520367436794</v>
      </c>
      <c r="K7" s="50">
        <f>VLOOKUP($A7,'Occupancy Raw Data'!$B$8:$BE$45,'Occupancy Raw Data'!R$3,FALSE)</f>
        <v>65.567204766666705</v>
      </c>
      <c r="M7" s="47">
        <f>VLOOKUP($A7,'Occupancy Raw Data'!$B$8:$BE$45,'Occupancy Raw Data'!T$3,FALSE)</f>
        <v>-6.6025188955816603</v>
      </c>
      <c r="N7" s="48">
        <f>VLOOKUP($A7,'Occupancy Raw Data'!$B$8:$BE$45,'Occupancy Raw Data'!U$3,FALSE)</f>
        <v>0.57913199076435296</v>
      </c>
      <c r="O7" s="48">
        <f>VLOOKUP($A7,'Occupancy Raw Data'!$B$8:$BE$45,'Occupancy Raw Data'!V$3,FALSE)</f>
        <v>0.65323420309455105</v>
      </c>
      <c r="P7" s="48">
        <f>VLOOKUP($A7,'Occupancy Raw Data'!$B$8:$BE$45,'Occupancy Raw Data'!W$3,FALSE)</f>
        <v>0.64919789566324804</v>
      </c>
      <c r="Q7" s="48">
        <f>VLOOKUP($A7,'Occupancy Raw Data'!$B$8:$BE$45,'Occupancy Raw Data'!X$3,FALSE)</f>
        <v>3.42543664026531</v>
      </c>
      <c r="R7" s="49">
        <f>VLOOKUP($A7,'Occupancy Raw Data'!$B$8:$BE$45,'Occupancy Raw Data'!Y$3,FALSE)</f>
        <v>-8.9080478502574501E-2</v>
      </c>
      <c r="S7" s="48">
        <f>VLOOKUP($A7,'Occupancy Raw Data'!$B$8:$BE$45,'Occupancy Raw Data'!AA$3,FALSE)</f>
        <v>3.7314869783719402</v>
      </c>
      <c r="T7" s="48">
        <f>VLOOKUP($A7,'Occupancy Raw Data'!$B$8:$BE$45,'Occupancy Raw Data'!AB$3,FALSE)</f>
        <v>0.29568877832243301</v>
      </c>
      <c r="U7" s="49">
        <f>VLOOKUP($A7,'Occupancy Raw Data'!$B$8:$BE$45,'Occupancy Raw Data'!AC$3,FALSE)</f>
        <v>1.97168469393266</v>
      </c>
      <c r="V7" s="50">
        <f>VLOOKUP($A7,'Occupancy Raw Data'!$B$8:$BE$45,'Occupancy Raw Data'!AE$3,FALSE)</f>
        <v>0.54668301464329605</v>
      </c>
      <c r="X7" s="51">
        <f>VLOOKUP($A7,'ADR Raw Data'!$B$6:$BE$43,'ADR Raw Data'!G$1,FALSE)</f>
        <v>138.37564797755201</v>
      </c>
      <c r="Y7" s="52">
        <f>VLOOKUP($A7,'ADR Raw Data'!$B$6:$BE$43,'ADR Raw Data'!H$1,FALSE)</f>
        <v>146.98551438622499</v>
      </c>
      <c r="Z7" s="52">
        <f>VLOOKUP($A7,'ADR Raw Data'!$B$6:$BE$43,'ADR Raw Data'!I$1,FALSE)</f>
        <v>150.64602666596099</v>
      </c>
      <c r="AA7" s="52">
        <f>VLOOKUP($A7,'ADR Raw Data'!$B$6:$BE$43,'ADR Raw Data'!J$1,FALSE)</f>
        <v>151.96048367373399</v>
      </c>
      <c r="AB7" s="52">
        <f>VLOOKUP($A7,'ADR Raw Data'!$B$6:$BE$43,'ADR Raw Data'!K$1,FALSE)</f>
        <v>150.89399981264799</v>
      </c>
      <c r="AC7" s="53">
        <f>VLOOKUP($A7,'ADR Raw Data'!$B$6:$BE$43,'ADR Raw Data'!L$1,FALSE)</f>
        <v>148.22621808722499</v>
      </c>
      <c r="AD7" s="52">
        <f>VLOOKUP($A7,'ADR Raw Data'!$B$6:$BE$43,'ADR Raw Data'!N$1,FALSE)</f>
        <v>149.47043838950799</v>
      </c>
      <c r="AE7" s="52">
        <f>VLOOKUP($A7,'ADR Raw Data'!$B$6:$BE$43,'ADR Raw Data'!O$1,FALSE)</f>
        <v>149.55922334491299</v>
      </c>
      <c r="AF7" s="53">
        <f>VLOOKUP($A7,'ADR Raw Data'!$B$6:$BE$43,'ADR Raw Data'!P$1,FALSE)</f>
        <v>149.51516626609899</v>
      </c>
      <c r="AG7" s="54">
        <f>VLOOKUP($A7,'ADR Raw Data'!$B$6:$BE$43,'ADR Raw Data'!R$1,FALSE)</f>
        <v>148.62950523685299</v>
      </c>
      <c r="AI7" s="47">
        <f>VLOOKUP($A7,'ADR Raw Data'!$B$6:$BE$43,'ADR Raw Data'!T$1,FALSE)</f>
        <v>1.90381258450527</v>
      </c>
      <c r="AJ7" s="48">
        <f>VLOOKUP($A7,'ADR Raw Data'!$B$6:$BE$43,'ADR Raw Data'!U$1,FALSE)</f>
        <v>1.80363900213332</v>
      </c>
      <c r="AK7" s="48">
        <f>VLOOKUP($A7,'ADR Raw Data'!$B$6:$BE$43,'ADR Raw Data'!V$1,FALSE)</f>
        <v>0.45978944427666602</v>
      </c>
      <c r="AL7" s="48">
        <f>VLOOKUP($A7,'ADR Raw Data'!$B$6:$BE$43,'ADR Raw Data'!W$1,FALSE)</f>
        <v>2.9180405533018199</v>
      </c>
      <c r="AM7" s="48">
        <f>VLOOKUP($A7,'ADR Raw Data'!$B$6:$BE$43,'ADR Raw Data'!X$1,FALSE)</f>
        <v>4.6121504181320399</v>
      </c>
      <c r="AN7" s="49">
        <f>VLOOKUP($A7,'ADR Raw Data'!$B$6:$BE$43,'ADR Raw Data'!Y$1,FALSE)</f>
        <v>2.4348872698332098</v>
      </c>
      <c r="AO7" s="48">
        <f>VLOOKUP($A7,'ADR Raw Data'!$B$6:$BE$43,'ADR Raw Data'!AA$1,FALSE)</f>
        <v>4.3769361337696404</v>
      </c>
      <c r="AP7" s="48">
        <f>VLOOKUP($A7,'ADR Raw Data'!$B$6:$BE$43,'ADR Raw Data'!AB$1,FALSE)</f>
        <v>2.2793554864755898</v>
      </c>
      <c r="AQ7" s="49">
        <f>VLOOKUP($A7,'ADR Raw Data'!$B$6:$BE$43,'ADR Raw Data'!AC$1,FALSE)</f>
        <v>3.2910998733241499</v>
      </c>
      <c r="AR7" s="50">
        <f>VLOOKUP($A7,'ADR Raw Data'!$B$6:$BE$43,'ADR Raw Data'!AE$1,FALSE)</f>
        <v>2.70299146997916</v>
      </c>
      <c r="AS7" s="40"/>
      <c r="AT7" s="51">
        <f>VLOOKUP($A7,'RevPAR Raw Data'!$B$6:$BE$43,'RevPAR Raw Data'!G$1,FALSE)</f>
        <v>72.447027938300295</v>
      </c>
      <c r="AU7" s="52">
        <f>VLOOKUP($A7,'RevPAR Raw Data'!$B$6:$BE$43,'RevPAR Raw Data'!H$1,FALSE)</f>
        <v>90.960123983398006</v>
      </c>
      <c r="AV7" s="52">
        <f>VLOOKUP($A7,'RevPAR Raw Data'!$B$6:$BE$43,'RevPAR Raw Data'!I$1,FALSE)</f>
        <v>100.889736723333</v>
      </c>
      <c r="AW7" s="52">
        <f>VLOOKUP($A7,'RevPAR Raw Data'!$B$6:$BE$43,'RevPAR Raw Data'!J$1,FALSE)</f>
        <v>103.37438720696601</v>
      </c>
      <c r="AX7" s="52">
        <f>VLOOKUP($A7,'RevPAR Raw Data'!$B$6:$BE$43,'RevPAR Raw Data'!K$1,FALSE)</f>
        <v>99.785883326401105</v>
      </c>
      <c r="AY7" s="53">
        <f>VLOOKUP($A7,'RevPAR Raw Data'!$B$6:$BE$43,'RevPAR Raw Data'!L$1,FALSE)</f>
        <v>93.491431835679904</v>
      </c>
      <c r="AZ7" s="52">
        <f>VLOOKUP($A7,'RevPAR Raw Data'!$B$6:$BE$43,'RevPAR Raw Data'!N$1,FALSE)</f>
        <v>106.511196028283</v>
      </c>
      <c r="BA7" s="52">
        <f>VLOOKUP($A7,'RevPAR Raw Data'!$B$6:$BE$43,'RevPAR Raw Data'!O$1,FALSE)</f>
        <v>108.197129089637</v>
      </c>
      <c r="BB7" s="53">
        <f>VLOOKUP($A7,'RevPAR Raw Data'!$B$6:$BE$43,'RevPAR Raw Data'!P$1,FALSE)</f>
        <v>107.35416255896</v>
      </c>
      <c r="BC7" s="54">
        <f>VLOOKUP($A7,'RevPAR Raw Data'!$B$6:$BE$43,'RevPAR Raw Data'!R$1,FALSE)</f>
        <v>97.452212042331595</v>
      </c>
      <c r="BE7" s="47">
        <f>VLOOKUP($A7,'RevPAR Raw Data'!$B$6:$BE$43,'RevPAR Raw Data'!T$1,FALSE)</f>
        <v>-4.8244058967048096</v>
      </c>
      <c r="BF7" s="48">
        <f>VLOOKUP($A7,'RevPAR Raw Data'!$B$6:$BE$43,'RevPAR Raw Data'!U$1,FALSE)</f>
        <v>2.3932164433569301</v>
      </c>
      <c r="BG7" s="48">
        <f>VLOOKUP($A7,'RevPAR Raw Data'!$B$6:$BE$43,'RevPAR Raw Data'!V$1,FALSE)</f>
        <v>1.1160271492834499</v>
      </c>
      <c r="BH7" s="48">
        <f>VLOOKUP($A7,'RevPAR Raw Data'!$B$6:$BE$43,'RevPAR Raw Data'!W$1,FALSE)</f>
        <v>3.5861823068317</v>
      </c>
      <c r="BI7" s="48">
        <f>VLOOKUP($A7,'RevPAR Raw Data'!$B$6:$BE$43,'RevPAR Raw Data'!X$1,FALSE)</f>
        <v>8.1955733487241993</v>
      </c>
      <c r="BJ7" s="49">
        <f>VLOOKUP($A7,'RevPAR Raw Data'!$B$6:$BE$43,'RevPAR Raw Data'!Y$1,FALSE)</f>
        <v>2.3436377820996701</v>
      </c>
      <c r="BK7" s="48">
        <f>VLOOKUP($A7,'RevPAR Raw Data'!$B$6:$BE$43,'RevPAR Raw Data'!AA$1,FALSE)</f>
        <v>8.27174791402485</v>
      </c>
      <c r="BL7" s="48">
        <f>VLOOKUP($A7,'RevPAR Raw Data'!$B$6:$BE$43,'RevPAR Raw Data'!AB$1,FALSE)</f>
        <v>2.5817840631896098</v>
      </c>
      <c r="BM7" s="49">
        <f>VLOOKUP($A7,'RevPAR Raw Data'!$B$6:$BE$43,'RevPAR Raw Data'!AC$1,FALSE)</f>
        <v>5.3276746797211896</v>
      </c>
      <c r="BN7" s="50">
        <f>VLOOKUP($A7,'RevPAR Raw Data'!$B$6:$BE$43,'RevPAR Raw Data'!AE$1,FALSE)</f>
        <v>3.2644512798760901</v>
      </c>
    </row>
    <row r="8" spans="1:66" x14ac:dyDescent="0.25">
      <c r="A8" s="63" t="s">
        <v>88</v>
      </c>
      <c r="B8" s="47">
        <f>VLOOKUP($A8,'Occupancy Raw Data'!$B$8:$BE$45,'Occupancy Raw Data'!G$3,FALSE)</f>
        <v>56.092025172805101</v>
      </c>
      <c r="C8" s="48">
        <f>VLOOKUP($A8,'Occupancy Raw Data'!$B$8:$BE$45,'Occupancy Raw Data'!H$3,FALSE)</f>
        <v>70.6282884555865</v>
      </c>
      <c r="D8" s="48">
        <f>VLOOKUP($A8,'Occupancy Raw Data'!$B$8:$BE$45,'Occupancy Raw Data'!I$3,FALSE)</f>
        <v>73.9193232229443</v>
      </c>
      <c r="E8" s="48">
        <f>VLOOKUP($A8,'Occupancy Raw Data'!$B$8:$BE$45,'Occupancy Raw Data'!J$3,FALSE)</f>
        <v>73.754255648406001</v>
      </c>
      <c r="F8" s="48">
        <f>VLOOKUP($A8,'Occupancy Raw Data'!$B$8:$BE$45,'Occupancy Raw Data'!K$3,FALSE)</f>
        <v>69.369648199731699</v>
      </c>
      <c r="G8" s="49">
        <f>VLOOKUP($A8,'Occupancy Raw Data'!$B$8:$BE$45,'Occupancy Raw Data'!L$3,FALSE)</f>
        <v>68.752708139894693</v>
      </c>
      <c r="H8" s="48">
        <f>VLOOKUP($A8,'Occupancy Raw Data'!$B$8:$BE$45,'Occupancy Raw Data'!N$3,FALSE)</f>
        <v>69.627566284947903</v>
      </c>
      <c r="I8" s="48">
        <f>VLOOKUP($A8,'Occupancy Raw Data'!$B$8:$BE$45,'Occupancy Raw Data'!O$3,FALSE)</f>
        <v>66.7079335603012</v>
      </c>
      <c r="J8" s="49">
        <f>VLOOKUP($A8,'Occupancy Raw Data'!$B$8:$BE$45,'Occupancy Raw Data'!P$3,FALSE)</f>
        <v>68.167749922624495</v>
      </c>
      <c r="K8" s="50">
        <f>VLOOKUP($A8,'Occupancy Raw Data'!$B$8:$BE$45,'Occupancy Raw Data'!R$3,FALSE)</f>
        <v>68.585577220674693</v>
      </c>
      <c r="M8" s="47">
        <f>VLOOKUP($A8,'Occupancy Raw Data'!$B$8:$BE$45,'Occupancy Raw Data'!T$3,FALSE)</f>
        <v>8.1346563121631199</v>
      </c>
      <c r="N8" s="48">
        <f>VLOOKUP($A8,'Occupancy Raw Data'!$B$8:$BE$45,'Occupancy Raw Data'!U$3,FALSE)</f>
        <v>15.7959934205808</v>
      </c>
      <c r="O8" s="48">
        <f>VLOOKUP($A8,'Occupancy Raw Data'!$B$8:$BE$45,'Occupancy Raw Data'!V$3,FALSE)</f>
        <v>7.5926811832138199</v>
      </c>
      <c r="P8" s="48">
        <f>VLOOKUP($A8,'Occupancy Raw Data'!$B$8:$BE$45,'Occupancy Raw Data'!W$3,FALSE)</f>
        <v>1.59808126783314</v>
      </c>
      <c r="Q8" s="48">
        <f>VLOOKUP($A8,'Occupancy Raw Data'!$B$8:$BE$45,'Occupancy Raw Data'!X$3,FALSE)</f>
        <v>7.0844238316543899</v>
      </c>
      <c r="R8" s="49">
        <f>VLOOKUP($A8,'Occupancy Raw Data'!$B$8:$BE$45,'Occupancy Raw Data'!Y$3,FALSE)</f>
        <v>7.7819503816526101</v>
      </c>
      <c r="S8" s="48">
        <f>VLOOKUP($A8,'Occupancy Raw Data'!$B$8:$BE$45,'Occupancy Raw Data'!AA$3,FALSE)</f>
        <v>2.1076136959812701</v>
      </c>
      <c r="T8" s="48">
        <f>VLOOKUP($A8,'Occupancy Raw Data'!$B$8:$BE$45,'Occupancy Raw Data'!AB$3,FALSE)</f>
        <v>-1.2346531149945801</v>
      </c>
      <c r="U8" s="49">
        <f>VLOOKUP($A8,'Occupancy Raw Data'!$B$8:$BE$45,'Occupancy Raw Data'!AC$3,FALSE)</f>
        <v>0.44446505244927997</v>
      </c>
      <c r="V8" s="50">
        <f>VLOOKUP($A8,'Occupancy Raw Data'!$B$8:$BE$45,'Occupancy Raw Data'!AE$3,FALSE)</f>
        <v>5.5915252400108502</v>
      </c>
      <c r="X8" s="51">
        <f>VLOOKUP($A8,'ADR Raw Data'!$B$6:$BE$43,'ADR Raw Data'!G$1,FALSE)</f>
        <v>147.399880448776</v>
      </c>
      <c r="Y8" s="52">
        <f>VLOOKUP($A8,'ADR Raw Data'!$B$6:$BE$43,'ADR Raw Data'!H$1,FALSE)</f>
        <v>162.6601884312</v>
      </c>
      <c r="Z8" s="52">
        <f>VLOOKUP($A8,'ADR Raw Data'!$B$6:$BE$43,'ADR Raw Data'!I$1,FALSE)</f>
        <v>168.034036287508</v>
      </c>
      <c r="AA8" s="52">
        <f>VLOOKUP($A8,'ADR Raw Data'!$B$6:$BE$43,'ADR Raw Data'!J$1,FALSE)</f>
        <v>163.16613792138699</v>
      </c>
      <c r="AB8" s="52">
        <f>VLOOKUP($A8,'ADR Raw Data'!$B$6:$BE$43,'ADR Raw Data'!K$1,FALSE)</f>
        <v>150.82515020820901</v>
      </c>
      <c r="AC8" s="53">
        <f>VLOOKUP($A8,'ADR Raw Data'!$B$6:$BE$43,'ADR Raw Data'!L$1,FALSE)</f>
        <v>159.04599801926699</v>
      </c>
      <c r="AD8" s="52">
        <f>VLOOKUP($A8,'ADR Raw Data'!$B$6:$BE$43,'ADR Raw Data'!N$1,FALSE)</f>
        <v>131.68697732997401</v>
      </c>
      <c r="AE8" s="52">
        <f>VLOOKUP($A8,'ADR Raw Data'!$B$6:$BE$43,'ADR Raw Data'!O$1,FALSE)</f>
        <v>129.54192236313</v>
      </c>
      <c r="AF8" s="53">
        <f>VLOOKUP($A8,'ADR Raw Data'!$B$6:$BE$43,'ADR Raw Data'!P$1,FALSE)</f>
        <v>130.63741808550799</v>
      </c>
      <c r="AG8" s="54">
        <f>VLOOKUP($A8,'ADR Raw Data'!$B$6:$BE$43,'ADR Raw Data'!R$1,FALSE)</f>
        <v>150.978708526731</v>
      </c>
      <c r="AI8" s="47">
        <f>VLOOKUP($A8,'ADR Raw Data'!$B$6:$BE$43,'ADR Raw Data'!T$1,FALSE)</f>
        <v>7.0737305810776201</v>
      </c>
      <c r="AJ8" s="48">
        <f>VLOOKUP($A8,'ADR Raw Data'!$B$6:$BE$43,'ADR Raw Data'!U$1,FALSE)</f>
        <v>7.4317168555463402</v>
      </c>
      <c r="AK8" s="48">
        <f>VLOOKUP($A8,'ADR Raw Data'!$B$6:$BE$43,'ADR Raw Data'!V$1,FALSE)</f>
        <v>7.7099850258104103</v>
      </c>
      <c r="AL8" s="48">
        <f>VLOOKUP($A8,'ADR Raw Data'!$B$6:$BE$43,'ADR Raw Data'!W$1,FALSE)</f>
        <v>7.8365118332805004</v>
      </c>
      <c r="AM8" s="48">
        <f>VLOOKUP($A8,'ADR Raw Data'!$B$6:$BE$43,'ADR Raw Data'!X$1,FALSE)</f>
        <v>5.6989216676519101</v>
      </c>
      <c r="AN8" s="49">
        <f>VLOOKUP($A8,'ADR Raw Data'!$B$6:$BE$43,'ADR Raw Data'!Y$1,FALSE)</f>
        <v>7.1953897264620403</v>
      </c>
      <c r="AO8" s="48">
        <f>VLOOKUP($A8,'ADR Raw Data'!$B$6:$BE$43,'ADR Raw Data'!AA$1,FALSE)</f>
        <v>2.49094266392488</v>
      </c>
      <c r="AP8" s="48">
        <f>VLOOKUP($A8,'ADR Raw Data'!$B$6:$BE$43,'ADR Raw Data'!AB$1,FALSE)</f>
        <v>2.0331299952867901</v>
      </c>
      <c r="AQ8" s="49">
        <f>VLOOKUP($A8,'ADR Raw Data'!$B$6:$BE$43,'ADR Raw Data'!AC$1,FALSE)</f>
        <v>2.2784673852436899</v>
      </c>
      <c r="AR8" s="50">
        <f>VLOOKUP($A8,'ADR Raw Data'!$B$6:$BE$43,'ADR Raw Data'!AE$1,FALSE)</f>
        <v>6.1677227563745998</v>
      </c>
      <c r="AS8" s="40"/>
      <c r="AT8" s="51">
        <f>VLOOKUP($A8,'RevPAR Raw Data'!$B$6:$BE$43,'RevPAR Raw Data'!G$1,FALSE)</f>
        <v>82.679578046012494</v>
      </c>
      <c r="AU8" s="52">
        <f>VLOOKUP($A8,'RevPAR Raw Data'!$B$6:$BE$43,'RevPAR Raw Data'!H$1,FALSE)</f>
        <v>114.88410708758801</v>
      </c>
      <c r="AV8" s="52">
        <f>VLOOKUP($A8,'RevPAR Raw Data'!$B$6:$BE$43,'RevPAR Raw Data'!I$1,FALSE)</f>
        <v>124.20962240792301</v>
      </c>
      <c r="AW8" s="52">
        <f>VLOOKUP($A8,'RevPAR Raw Data'!$B$6:$BE$43,'RevPAR Raw Data'!J$1,FALSE)</f>
        <v>120.34197049417099</v>
      </c>
      <c r="AX8" s="52">
        <f>VLOOKUP($A8,'RevPAR Raw Data'!$B$6:$BE$43,'RevPAR Raw Data'!K$1,FALSE)</f>
        <v>104.62687609615099</v>
      </c>
      <c r="AY8" s="53">
        <f>VLOOKUP($A8,'RevPAR Raw Data'!$B$6:$BE$43,'RevPAR Raw Data'!L$1,FALSE)</f>
        <v>109.348430826369</v>
      </c>
      <c r="AZ8" s="52">
        <f>VLOOKUP($A8,'RevPAR Raw Data'!$B$6:$BE$43,'RevPAR Raw Data'!N$1,FALSE)</f>
        <v>91.690437429072503</v>
      </c>
      <c r="BA8" s="52">
        <f>VLOOKUP($A8,'RevPAR Raw Data'!$B$6:$BE$43,'RevPAR Raw Data'!O$1,FALSE)</f>
        <v>86.414739502733894</v>
      </c>
      <c r="BB8" s="53">
        <f>VLOOKUP($A8,'RevPAR Raw Data'!$B$6:$BE$43,'RevPAR Raw Data'!P$1,FALSE)</f>
        <v>89.052588465903199</v>
      </c>
      <c r="BC8" s="54">
        <f>VLOOKUP($A8,'RevPAR Raw Data'!$B$6:$BE$43,'RevPAR Raw Data'!R$1,FALSE)</f>
        <v>103.549618723379</v>
      </c>
      <c r="BE8" s="47">
        <f>VLOOKUP($A8,'RevPAR Raw Data'!$B$6:$BE$43,'RevPAR Raw Data'!T$1,FALSE)</f>
        <v>15.783810564459699</v>
      </c>
      <c r="BF8" s="48">
        <f>VLOOKUP($A8,'RevPAR Raw Data'!$B$6:$BE$43,'RevPAR Raw Data'!U$1,FALSE)</f>
        <v>24.401623781665499</v>
      </c>
      <c r="BG8" s="48">
        <f>VLOOKUP($A8,'RevPAR Raw Data'!$B$6:$BE$43,'RevPAR Raw Data'!V$1,FALSE)</f>
        <v>15.888060791307501</v>
      </c>
      <c r="BH8" s="48">
        <f>VLOOKUP($A8,'RevPAR Raw Data'!$B$6:$BE$43,'RevPAR Raw Data'!W$1,FALSE)</f>
        <v>9.5598269287728304</v>
      </c>
      <c r="BI8" s="48">
        <f>VLOOKUP($A8,'RevPAR Raw Data'!$B$6:$BE$43,'RevPAR Raw Data'!X$1,FALSE)</f>
        <v>13.187081264076699</v>
      </c>
      <c r="BJ8" s="49">
        <f>VLOOKUP($A8,'RevPAR Raw Data'!$B$6:$BE$43,'RevPAR Raw Data'!Y$1,FALSE)</f>
        <v>15.537281766394401</v>
      </c>
      <c r="BK8" s="48">
        <f>VLOOKUP($A8,'RevPAR Raw Data'!$B$6:$BE$43,'RevPAR Raw Data'!AA$1,FALSE)</f>
        <v>4.65105580865007</v>
      </c>
      <c r="BL8" s="48">
        <f>VLOOKUP($A8,'RevPAR Raw Data'!$B$6:$BE$43,'RevPAR Raw Data'!AB$1,FALSE)</f>
        <v>0.77337477747350303</v>
      </c>
      <c r="BM8" s="49">
        <f>VLOOKUP($A8,'RevPAR Raw Data'!$B$6:$BE$43,'RevPAR Raw Data'!AC$1,FALSE)</f>
        <v>2.73305942895183</v>
      </c>
      <c r="BN8" s="50">
        <f>VLOOKUP($A8,'RevPAR Raw Data'!$B$6:$BE$43,'RevPAR Raw Data'!AE$1,FALSE)</f>
        <v>12.104117771042</v>
      </c>
    </row>
    <row r="9" spans="1:66" x14ac:dyDescent="0.25">
      <c r="A9" s="63" t="s">
        <v>89</v>
      </c>
      <c r="B9" s="47">
        <f>VLOOKUP($A9,'Occupancy Raw Data'!$B$8:$BE$45,'Occupancy Raw Data'!G$3,FALSE)</f>
        <v>49.172166261433297</v>
      </c>
      <c r="C9" s="48">
        <f>VLOOKUP($A9,'Occupancy Raw Data'!$B$8:$BE$45,'Occupancy Raw Data'!H$3,FALSE)</f>
        <v>60.159777700590404</v>
      </c>
      <c r="D9" s="48">
        <f>VLOOKUP($A9,'Occupancy Raw Data'!$B$8:$BE$45,'Occupancy Raw Data'!I$3,FALSE)</f>
        <v>65.450966770869499</v>
      </c>
      <c r="E9" s="48">
        <f>VLOOKUP($A9,'Occupancy Raw Data'!$B$8:$BE$45,'Occupancy Raw Data'!J$3,FALSE)</f>
        <v>65.034155378024707</v>
      </c>
      <c r="F9" s="48">
        <f>VLOOKUP($A9,'Occupancy Raw Data'!$B$8:$BE$45,'Occupancy Raw Data'!K$3,FALSE)</f>
        <v>61.514414727335797</v>
      </c>
      <c r="G9" s="49">
        <f>VLOOKUP($A9,'Occupancy Raw Data'!$B$8:$BE$45,'Occupancy Raw Data'!L$3,FALSE)</f>
        <v>60.2662961676508</v>
      </c>
      <c r="H9" s="48">
        <f>VLOOKUP($A9,'Occupancy Raw Data'!$B$8:$BE$45,'Occupancy Raw Data'!N$3,FALSE)</f>
        <v>65.821465786731494</v>
      </c>
      <c r="I9" s="48">
        <f>VLOOKUP($A9,'Occupancy Raw Data'!$B$8:$BE$45,'Occupancy Raw Data'!O$3,FALSE)</f>
        <v>66.886650457334696</v>
      </c>
      <c r="J9" s="49">
        <f>VLOOKUP($A9,'Occupancy Raw Data'!$B$8:$BE$45,'Occupancy Raw Data'!P$3,FALSE)</f>
        <v>66.354058122033095</v>
      </c>
      <c r="K9" s="50">
        <f>VLOOKUP($A9,'Occupancy Raw Data'!$B$8:$BE$45,'Occupancy Raw Data'!R$3,FALSE)</f>
        <v>62.0056567260457</v>
      </c>
      <c r="M9" s="47">
        <f>VLOOKUP($A9,'Occupancy Raw Data'!$B$8:$BE$45,'Occupancy Raw Data'!T$3,FALSE)</f>
        <v>-2.49106058020622</v>
      </c>
      <c r="N9" s="48">
        <f>VLOOKUP($A9,'Occupancy Raw Data'!$B$8:$BE$45,'Occupancy Raw Data'!U$3,FALSE)</f>
        <v>5.7041128571529196</v>
      </c>
      <c r="O9" s="48">
        <f>VLOOKUP($A9,'Occupancy Raw Data'!$B$8:$BE$45,'Occupancy Raw Data'!V$3,FALSE)</f>
        <v>2.90924691157855</v>
      </c>
      <c r="P9" s="48">
        <f>VLOOKUP($A9,'Occupancy Raw Data'!$B$8:$BE$45,'Occupancy Raw Data'!W$3,FALSE)</f>
        <v>-1.30967103703137</v>
      </c>
      <c r="Q9" s="48">
        <f>VLOOKUP($A9,'Occupancy Raw Data'!$B$8:$BE$45,'Occupancy Raw Data'!X$3,FALSE)</f>
        <v>2.1270528187536</v>
      </c>
      <c r="R9" s="49">
        <f>VLOOKUP($A9,'Occupancy Raw Data'!$B$8:$BE$45,'Occupancy Raw Data'!Y$3,FALSE)</f>
        <v>1.4335402132775199</v>
      </c>
      <c r="S9" s="48">
        <f>VLOOKUP($A9,'Occupancy Raw Data'!$B$8:$BE$45,'Occupancy Raw Data'!AA$3,FALSE)</f>
        <v>2.4566768793649798</v>
      </c>
      <c r="T9" s="48">
        <f>VLOOKUP($A9,'Occupancy Raw Data'!$B$8:$BE$45,'Occupancy Raw Data'!AB$3,FALSE)</f>
        <v>-3.7638400199553099</v>
      </c>
      <c r="U9" s="49">
        <f>VLOOKUP($A9,'Occupancy Raw Data'!$B$8:$BE$45,'Occupancy Raw Data'!AC$3,FALSE)</f>
        <v>-0.77588888655404098</v>
      </c>
      <c r="V9" s="50">
        <f>VLOOKUP($A9,'Occupancy Raw Data'!$B$8:$BE$45,'Occupancy Raw Data'!AE$3,FALSE)</f>
        <v>0.74763226757497003</v>
      </c>
      <c r="X9" s="51">
        <f>VLOOKUP($A9,'ADR Raw Data'!$B$6:$BE$43,'ADR Raw Data'!G$1,FALSE)</f>
        <v>124.710852366376</v>
      </c>
      <c r="Y9" s="52">
        <f>VLOOKUP($A9,'ADR Raw Data'!$B$6:$BE$43,'ADR Raw Data'!H$1,FALSE)</f>
        <v>132.302700153964</v>
      </c>
      <c r="Z9" s="52">
        <f>VLOOKUP($A9,'ADR Raw Data'!$B$6:$BE$43,'ADR Raw Data'!I$1,FALSE)</f>
        <v>135.381317884309</v>
      </c>
      <c r="AA9" s="52">
        <f>VLOOKUP($A9,'ADR Raw Data'!$B$6:$BE$43,'ADR Raw Data'!J$1,FALSE)</f>
        <v>134.79819298557899</v>
      </c>
      <c r="AB9" s="52">
        <f>VLOOKUP($A9,'ADR Raw Data'!$B$6:$BE$43,'ADR Raw Data'!K$1,FALSE)</f>
        <v>130.66412196499101</v>
      </c>
      <c r="AC9" s="53">
        <f>VLOOKUP($A9,'ADR Raw Data'!$B$6:$BE$43,'ADR Raw Data'!L$1,FALSE)</f>
        <v>131.936614923538</v>
      </c>
      <c r="AD9" s="52">
        <f>VLOOKUP($A9,'ADR Raw Data'!$B$6:$BE$43,'ADR Raw Data'!N$1,FALSE)</f>
        <v>126.209189094107</v>
      </c>
      <c r="AE9" s="52">
        <f>VLOOKUP($A9,'ADR Raw Data'!$B$6:$BE$43,'ADR Raw Data'!O$1,FALSE)</f>
        <v>125.289250476025</v>
      </c>
      <c r="AF9" s="53">
        <f>VLOOKUP($A9,'ADR Raw Data'!$B$6:$BE$43,'ADR Raw Data'!P$1,FALSE)</f>
        <v>125.74552783109399</v>
      </c>
      <c r="AG9" s="54">
        <f>VLOOKUP($A9,'ADR Raw Data'!$B$6:$BE$43,'ADR Raw Data'!R$1,FALSE)</f>
        <v>130.043682778489</v>
      </c>
      <c r="AI9" s="47">
        <f>VLOOKUP($A9,'ADR Raw Data'!$B$6:$BE$43,'ADR Raw Data'!T$1,FALSE)</f>
        <v>4.0323262564729196</v>
      </c>
      <c r="AJ9" s="48">
        <f>VLOOKUP($A9,'ADR Raw Data'!$B$6:$BE$43,'ADR Raw Data'!U$1,FALSE)</f>
        <v>5.0162193048739203</v>
      </c>
      <c r="AK9" s="48">
        <f>VLOOKUP($A9,'ADR Raw Data'!$B$6:$BE$43,'ADR Raw Data'!V$1,FALSE)</f>
        <v>3.41593582492222</v>
      </c>
      <c r="AL9" s="48">
        <f>VLOOKUP($A9,'ADR Raw Data'!$B$6:$BE$43,'ADR Raw Data'!W$1,FALSE)</f>
        <v>2.2893248966123099</v>
      </c>
      <c r="AM9" s="48">
        <f>VLOOKUP($A9,'ADR Raw Data'!$B$6:$BE$43,'ADR Raw Data'!X$1,FALSE)</f>
        <v>4.4487817963403504</v>
      </c>
      <c r="AN9" s="49">
        <f>VLOOKUP($A9,'ADR Raw Data'!$B$6:$BE$43,'ADR Raw Data'!Y$1,FALSE)</f>
        <v>3.79870348048216</v>
      </c>
      <c r="AO9" s="48">
        <f>VLOOKUP($A9,'ADR Raw Data'!$B$6:$BE$43,'ADR Raw Data'!AA$1,FALSE)</f>
        <v>4.84552732498413</v>
      </c>
      <c r="AP9" s="48">
        <f>VLOOKUP($A9,'ADR Raw Data'!$B$6:$BE$43,'ADR Raw Data'!AB$1,FALSE)</f>
        <v>3.3395132512385999</v>
      </c>
      <c r="AQ9" s="49">
        <f>VLOOKUP($A9,'ADR Raw Data'!$B$6:$BE$43,'ADR Raw Data'!AC$1,FALSE)</f>
        <v>4.0721352928808203</v>
      </c>
      <c r="AR9" s="50">
        <f>VLOOKUP($A9,'ADR Raw Data'!$B$6:$BE$43,'ADR Raw Data'!AE$1,FALSE)</f>
        <v>3.90387340638339</v>
      </c>
      <c r="AS9" s="40"/>
      <c r="AT9" s="51">
        <f>VLOOKUP($A9,'RevPAR Raw Data'!$B$6:$BE$43,'RevPAR Raw Data'!G$1,FALSE)</f>
        <v>61.3230276716452</v>
      </c>
      <c r="AU9" s="52">
        <f>VLOOKUP($A9,'RevPAR Raw Data'!$B$6:$BE$43,'RevPAR Raw Data'!H$1,FALSE)</f>
        <v>79.593010304503807</v>
      </c>
      <c r="AV9" s="52">
        <f>VLOOKUP($A9,'RevPAR Raw Data'!$B$6:$BE$43,'RevPAR Raw Data'!I$1,FALSE)</f>
        <v>88.608381382424398</v>
      </c>
      <c r="AW9" s="52">
        <f>VLOOKUP($A9,'RevPAR Raw Data'!$B$6:$BE$43,'RevPAR Raw Data'!J$1,FALSE)</f>
        <v>87.664866273011398</v>
      </c>
      <c r="AX9" s="52">
        <f>VLOOKUP($A9,'RevPAR Raw Data'!$B$6:$BE$43,'RevPAR Raw Data'!K$1,FALSE)</f>
        <v>80.377269885376805</v>
      </c>
      <c r="AY9" s="53">
        <f>VLOOKUP($A9,'RevPAR Raw Data'!$B$6:$BE$43,'RevPAR Raw Data'!L$1,FALSE)</f>
        <v>79.513311103392297</v>
      </c>
      <c r="AZ9" s="52">
        <f>VLOOKUP($A9,'RevPAR Raw Data'!$B$6:$BE$43,'RevPAR Raw Data'!N$1,FALSE)</f>
        <v>83.072738219289107</v>
      </c>
      <c r="BA9" s="52">
        <f>VLOOKUP($A9,'RevPAR Raw Data'!$B$6:$BE$43,'RevPAR Raw Data'!O$1,FALSE)</f>
        <v>83.801783026513803</v>
      </c>
      <c r="BB9" s="53">
        <f>VLOOKUP($A9,'RevPAR Raw Data'!$B$6:$BE$43,'RevPAR Raw Data'!P$1,FALSE)</f>
        <v>83.437260622901405</v>
      </c>
      <c r="BC9" s="54">
        <f>VLOOKUP($A9,'RevPAR Raw Data'!$B$6:$BE$43,'RevPAR Raw Data'!R$1,FALSE)</f>
        <v>80.634439537537801</v>
      </c>
      <c r="BE9" s="47">
        <f>VLOOKUP($A9,'RevPAR Raw Data'!$B$6:$BE$43,'RevPAR Raw Data'!T$1,FALSE)</f>
        <v>1.4408179864263999</v>
      </c>
      <c r="BF9" s="48">
        <f>VLOOKUP($A9,'RevPAR Raw Data'!$B$6:$BE$43,'RevPAR Raw Data'!U$1,FALSE)</f>
        <v>11.006462972339101</v>
      </c>
      <c r="BG9" s="48">
        <f>VLOOKUP($A9,'RevPAR Raw Data'!$B$6:$BE$43,'RevPAR Raw Data'!V$1,FALSE)</f>
        <v>6.4245607439888399</v>
      </c>
      <c r="BH9" s="48">
        <f>VLOOKUP($A9,'RevPAR Raw Data'!$B$6:$BE$43,'RevPAR Raw Data'!W$1,FALSE)</f>
        <v>0.94967123446645596</v>
      </c>
      <c r="BI9" s="48">
        <f>VLOOKUP($A9,'RevPAR Raw Data'!$B$6:$BE$43,'RevPAR Raw Data'!X$1,FALSE)</f>
        <v>6.6704625536932101</v>
      </c>
      <c r="BJ9" s="49">
        <f>VLOOKUP($A9,'RevPAR Raw Data'!$B$6:$BE$43,'RevPAR Raw Data'!Y$1,FALSE)</f>
        <v>5.2866996357355696</v>
      </c>
      <c r="BK9" s="48">
        <f>VLOOKUP($A9,'RevPAR Raw Data'!$B$6:$BE$43,'RevPAR Raw Data'!AA$1,FALSE)</f>
        <v>7.4212431538253103</v>
      </c>
      <c r="BL9" s="48">
        <f>VLOOKUP($A9,'RevPAR Raw Data'!$B$6:$BE$43,'RevPAR Raw Data'!AB$1,FALSE)</f>
        <v>-0.55002070493854205</v>
      </c>
      <c r="BM9" s="49">
        <f>VLOOKUP($A9,'RevPAR Raw Data'!$B$6:$BE$43,'RevPAR Raw Data'!AC$1,FALSE)</f>
        <v>3.26465116114387</v>
      </c>
      <c r="BN9" s="50">
        <f>VLOOKUP($A9,'RevPAR Raw Data'!$B$6:$BE$43,'RevPAR Raw Data'!AE$1,FALSE)</f>
        <v>4.6806922912297599</v>
      </c>
    </row>
    <row r="10" spans="1:66" x14ac:dyDescent="0.25">
      <c r="A10" s="63" t="s">
        <v>26</v>
      </c>
      <c r="B10" s="47">
        <f>VLOOKUP($A10,'Occupancy Raw Data'!$B$8:$BE$45,'Occupancy Raw Data'!G$3,FALSE)</f>
        <v>53.529751588677001</v>
      </c>
      <c r="C10" s="48">
        <f>VLOOKUP($A10,'Occupancy Raw Data'!$B$8:$BE$45,'Occupancy Raw Data'!H$3,FALSE)</f>
        <v>63.004043905256999</v>
      </c>
      <c r="D10" s="48">
        <f>VLOOKUP($A10,'Occupancy Raw Data'!$B$8:$BE$45,'Occupancy Raw Data'!I$3,FALSE)</f>
        <v>74.188330444829504</v>
      </c>
      <c r="E10" s="48">
        <f>VLOOKUP($A10,'Occupancy Raw Data'!$B$8:$BE$45,'Occupancy Raw Data'!J$3,FALSE)</f>
        <v>73.645291738879195</v>
      </c>
      <c r="F10" s="48">
        <f>VLOOKUP($A10,'Occupancy Raw Data'!$B$8:$BE$45,'Occupancy Raw Data'!K$3,FALSE)</f>
        <v>65.002888503755003</v>
      </c>
      <c r="G10" s="49">
        <f>VLOOKUP($A10,'Occupancy Raw Data'!$B$8:$BE$45,'Occupancy Raw Data'!L$3,FALSE)</f>
        <v>65.874061236279601</v>
      </c>
      <c r="H10" s="48">
        <f>VLOOKUP($A10,'Occupancy Raw Data'!$B$8:$BE$45,'Occupancy Raw Data'!N$3,FALSE)</f>
        <v>67.105719237434997</v>
      </c>
      <c r="I10" s="48">
        <f>VLOOKUP($A10,'Occupancy Raw Data'!$B$8:$BE$45,'Occupancy Raw Data'!O$3,FALSE)</f>
        <v>68.677065280184806</v>
      </c>
      <c r="J10" s="49">
        <f>VLOOKUP($A10,'Occupancy Raw Data'!$B$8:$BE$45,'Occupancy Raw Data'!P$3,FALSE)</f>
        <v>67.891392258809901</v>
      </c>
      <c r="K10" s="50">
        <f>VLOOKUP($A10,'Occupancy Raw Data'!$B$8:$BE$45,'Occupancy Raw Data'!R$3,FALSE)</f>
        <v>66.450441528431099</v>
      </c>
      <c r="M10" s="47">
        <f>VLOOKUP($A10,'Occupancy Raw Data'!$B$8:$BE$45,'Occupancy Raw Data'!T$3,FALSE)</f>
        <v>1.21181346917442</v>
      </c>
      <c r="N10" s="48">
        <f>VLOOKUP($A10,'Occupancy Raw Data'!$B$8:$BE$45,'Occupancy Raw Data'!U$3,FALSE)</f>
        <v>5.4821040735335096</v>
      </c>
      <c r="O10" s="48">
        <f>VLOOKUP($A10,'Occupancy Raw Data'!$B$8:$BE$45,'Occupancy Raw Data'!V$3,FALSE)</f>
        <v>11.385463509638299</v>
      </c>
      <c r="P10" s="48">
        <f>VLOOKUP($A10,'Occupancy Raw Data'!$B$8:$BE$45,'Occupancy Raw Data'!W$3,FALSE)</f>
        <v>6.38063006313822</v>
      </c>
      <c r="Q10" s="48">
        <f>VLOOKUP($A10,'Occupancy Raw Data'!$B$8:$BE$45,'Occupancy Raw Data'!X$3,FALSE)</f>
        <v>4.1924425100011504</v>
      </c>
      <c r="R10" s="49">
        <f>VLOOKUP($A10,'Occupancy Raw Data'!$B$8:$BE$45,'Occupancy Raw Data'!Y$3,FALSE)</f>
        <v>5.9617334458668596</v>
      </c>
      <c r="S10" s="48">
        <f>VLOOKUP($A10,'Occupancy Raw Data'!$B$8:$BE$45,'Occupancy Raw Data'!AA$3,FALSE)</f>
        <v>-0.98330873303280997</v>
      </c>
      <c r="T10" s="48">
        <f>VLOOKUP($A10,'Occupancy Raw Data'!$B$8:$BE$45,'Occupancy Raw Data'!AB$3,FALSE)</f>
        <v>0.93942305277170701</v>
      </c>
      <c r="U10" s="49">
        <f>VLOOKUP($A10,'Occupancy Raw Data'!$B$8:$BE$45,'Occupancy Raw Data'!AC$3,FALSE)</f>
        <v>-2.0061497874382599E-2</v>
      </c>
      <c r="V10" s="50">
        <f>VLOOKUP($A10,'Occupancy Raw Data'!$B$8:$BE$45,'Occupancy Raw Data'!AE$3,FALSE)</f>
        <v>4.1428827493157296</v>
      </c>
      <c r="X10" s="51">
        <f>VLOOKUP($A10,'ADR Raw Data'!$B$6:$BE$43,'ADR Raw Data'!G$1,FALSE)</f>
        <v>136.26351823872201</v>
      </c>
      <c r="Y10" s="52">
        <f>VLOOKUP($A10,'ADR Raw Data'!$B$6:$BE$43,'ADR Raw Data'!H$1,FALSE)</f>
        <v>152.910161379057</v>
      </c>
      <c r="Z10" s="52">
        <f>VLOOKUP($A10,'ADR Raw Data'!$B$6:$BE$43,'ADR Raw Data'!I$1,FALSE)</f>
        <v>162.182507397601</v>
      </c>
      <c r="AA10" s="52">
        <f>VLOOKUP($A10,'ADR Raw Data'!$B$6:$BE$43,'ADR Raw Data'!J$1,FALSE)</f>
        <v>159.42004235958501</v>
      </c>
      <c r="AB10" s="52">
        <f>VLOOKUP($A10,'ADR Raw Data'!$B$6:$BE$43,'ADR Raw Data'!K$1,FALSE)</f>
        <v>144.40405261286801</v>
      </c>
      <c r="AC10" s="53">
        <f>VLOOKUP($A10,'ADR Raw Data'!$B$6:$BE$43,'ADR Raw Data'!L$1,FALSE)</f>
        <v>152.07010278177199</v>
      </c>
      <c r="AD10" s="52">
        <f>VLOOKUP($A10,'ADR Raw Data'!$B$6:$BE$43,'ADR Raw Data'!N$1,FALSE)</f>
        <v>130.04065943526101</v>
      </c>
      <c r="AE10" s="52">
        <f>VLOOKUP($A10,'ADR Raw Data'!$B$6:$BE$43,'ADR Raw Data'!O$1,FALSE)</f>
        <v>129.31120289367399</v>
      </c>
      <c r="AF10" s="53">
        <f>VLOOKUP($A10,'ADR Raw Data'!$B$6:$BE$43,'ADR Raw Data'!P$1,FALSE)</f>
        <v>129.67171034717401</v>
      </c>
      <c r="AG10" s="54">
        <f>VLOOKUP($A10,'ADR Raw Data'!$B$6:$BE$43,'ADR Raw Data'!R$1,FALSE)</f>
        <v>145.53179065550501</v>
      </c>
      <c r="AI10" s="47">
        <f>VLOOKUP($A10,'ADR Raw Data'!$B$6:$BE$43,'ADR Raw Data'!T$1,FALSE)</f>
        <v>5.3164061814188202</v>
      </c>
      <c r="AJ10" s="48">
        <f>VLOOKUP($A10,'ADR Raw Data'!$B$6:$BE$43,'ADR Raw Data'!U$1,FALSE)</f>
        <v>3.6375852354120899</v>
      </c>
      <c r="AK10" s="48">
        <f>VLOOKUP($A10,'ADR Raw Data'!$B$6:$BE$43,'ADR Raw Data'!V$1,FALSE)</f>
        <v>5.8703075489121197</v>
      </c>
      <c r="AL10" s="48">
        <f>VLOOKUP($A10,'ADR Raw Data'!$B$6:$BE$43,'ADR Raw Data'!W$1,FALSE)</f>
        <v>3.9999962733524899</v>
      </c>
      <c r="AM10" s="48">
        <f>VLOOKUP($A10,'ADR Raw Data'!$B$6:$BE$43,'ADR Raw Data'!X$1,FALSE)</f>
        <v>0.92262874510048798</v>
      </c>
      <c r="AN10" s="49">
        <f>VLOOKUP($A10,'ADR Raw Data'!$B$6:$BE$43,'ADR Raw Data'!Y$1,FALSE)</f>
        <v>4.1233320184351498</v>
      </c>
      <c r="AO10" s="48">
        <f>VLOOKUP($A10,'ADR Raw Data'!$B$6:$BE$43,'ADR Raw Data'!AA$1,FALSE)</f>
        <v>0.72336070982185996</v>
      </c>
      <c r="AP10" s="48">
        <f>VLOOKUP($A10,'ADR Raw Data'!$B$6:$BE$43,'ADR Raw Data'!AB$1,FALSE)</f>
        <v>3.1414354745975999</v>
      </c>
      <c r="AQ10" s="49">
        <f>VLOOKUP($A10,'ADR Raw Data'!$B$6:$BE$43,'ADR Raw Data'!AC$1,FALSE)</f>
        <v>1.9142667699020099</v>
      </c>
      <c r="AR10" s="50">
        <f>VLOOKUP($A10,'ADR Raw Data'!$B$6:$BE$43,'ADR Raw Data'!AE$1,FALSE)</f>
        <v>3.7083034602989899</v>
      </c>
      <c r="AS10" s="40"/>
      <c r="AT10" s="51">
        <f>VLOOKUP($A10,'RevPAR Raw Data'!$B$6:$BE$43,'RevPAR Raw Data'!G$1,FALSE)</f>
        <v>72.941522819179596</v>
      </c>
      <c r="AU10" s="52">
        <f>VLOOKUP($A10,'RevPAR Raw Data'!$B$6:$BE$43,'RevPAR Raw Data'!H$1,FALSE)</f>
        <v>96.339585210860704</v>
      </c>
      <c r="AV10" s="52">
        <f>VLOOKUP($A10,'RevPAR Raw Data'!$B$6:$BE$43,'RevPAR Raw Data'!I$1,FALSE)</f>
        <v>120.320494511842</v>
      </c>
      <c r="AW10" s="52">
        <f>VLOOKUP($A10,'RevPAR Raw Data'!$B$6:$BE$43,'RevPAR Raw Data'!J$1,FALSE)</f>
        <v>117.40535528596099</v>
      </c>
      <c r="AX10" s="52">
        <f>VLOOKUP($A10,'RevPAR Raw Data'!$B$6:$BE$43,'RevPAR Raw Data'!K$1,FALSE)</f>
        <v>93.8668053148469</v>
      </c>
      <c r="AY10" s="53">
        <f>VLOOKUP($A10,'RevPAR Raw Data'!$B$6:$BE$43,'RevPAR Raw Data'!L$1,FALSE)</f>
        <v>100.174752628538</v>
      </c>
      <c r="AZ10" s="52">
        <f>VLOOKUP($A10,'RevPAR Raw Data'!$B$6:$BE$43,'RevPAR Raw Data'!N$1,FALSE)</f>
        <v>87.264719815135706</v>
      </c>
      <c r="BA10" s="52">
        <f>VLOOKUP($A10,'RevPAR Raw Data'!$B$6:$BE$43,'RevPAR Raw Data'!O$1,FALSE)</f>
        <v>88.807139225880903</v>
      </c>
      <c r="BB10" s="53">
        <f>VLOOKUP($A10,'RevPAR Raw Data'!$B$6:$BE$43,'RevPAR Raw Data'!P$1,FALSE)</f>
        <v>88.035929520508304</v>
      </c>
      <c r="BC10" s="54">
        <f>VLOOKUP($A10,'RevPAR Raw Data'!$B$6:$BE$43,'RevPAR Raw Data'!R$1,FALSE)</f>
        <v>96.706517454815497</v>
      </c>
      <c r="BE10" s="47">
        <f>VLOOKUP($A10,'RevPAR Raw Data'!$B$6:$BE$43,'RevPAR Raw Data'!T$1,FALSE)</f>
        <v>6.5926445767756903</v>
      </c>
      <c r="BF10" s="48">
        <f>VLOOKUP($A10,'RevPAR Raw Data'!$B$6:$BE$43,'RevPAR Raw Data'!U$1,FALSE)</f>
        <v>9.3191055173143909</v>
      </c>
      <c r="BG10" s="48">
        <f>VLOOKUP($A10,'RevPAR Raw Data'!$B$6:$BE$43,'RevPAR Raw Data'!V$1,FALSE)</f>
        <v>17.924132782435301</v>
      </c>
      <c r="BH10" s="48">
        <f>VLOOKUP($A10,'RevPAR Raw Data'!$B$6:$BE$43,'RevPAR Raw Data'!W$1,FALSE)</f>
        <v>10.6358513012326</v>
      </c>
      <c r="BI10" s="48">
        <f>VLOOKUP($A10,'RevPAR Raw Data'!$B$6:$BE$43,'RevPAR Raw Data'!X$1,FALSE)</f>
        <v>5.1537519348207201</v>
      </c>
      <c r="BJ10" s="49">
        <f>VLOOKUP($A10,'RevPAR Raw Data'!$B$6:$BE$43,'RevPAR Raw Data'!Y$1,FALSE)</f>
        <v>10.3308875283292</v>
      </c>
      <c r="BK10" s="48">
        <f>VLOOKUP($A10,'RevPAR Raw Data'!$B$6:$BE$43,'RevPAR Raw Data'!AA$1,FALSE)</f>
        <v>-0.267060892241956</v>
      </c>
      <c r="BL10" s="48">
        <f>VLOOKUP($A10,'RevPAR Raw Data'!$B$6:$BE$43,'RevPAR Raw Data'!AB$1,FALSE)</f>
        <v>4.1103698964056301</v>
      </c>
      <c r="BM10" s="49">
        <f>VLOOKUP($A10,'RevPAR Raw Data'!$B$6:$BE$43,'RevPAR Raw Data'!AC$1,FALSE)</f>
        <v>1.89382124144028</v>
      </c>
      <c r="BN10" s="50">
        <f>VLOOKUP($A10,'RevPAR Raw Data'!$B$6:$BE$43,'RevPAR Raw Data'!AE$1,FALSE)</f>
        <v>8.0048168739637209</v>
      </c>
    </row>
    <row r="11" spans="1:66" x14ac:dyDescent="0.25">
      <c r="A11" s="63" t="s">
        <v>24</v>
      </c>
      <c r="B11" s="47">
        <f>VLOOKUP($A11,'Occupancy Raw Data'!$B$8:$BE$45,'Occupancy Raw Data'!G$3,FALSE)</f>
        <v>49.317470256731298</v>
      </c>
      <c r="C11" s="48">
        <f>VLOOKUP($A11,'Occupancy Raw Data'!$B$8:$BE$45,'Occupancy Raw Data'!H$3,FALSE)</f>
        <v>61.552911709455202</v>
      </c>
      <c r="D11" s="48">
        <f>VLOOKUP($A11,'Occupancy Raw Data'!$B$8:$BE$45,'Occupancy Raw Data'!I$3,FALSE)</f>
        <v>63.055729492798903</v>
      </c>
      <c r="E11" s="48">
        <f>VLOOKUP($A11,'Occupancy Raw Data'!$B$8:$BE$45,'Occupancy Raw Data'!J$3,FALSE)</f>
        <v>64.671258609893499</v>
      </c>
      <c r="F11" s="48">
        <f>VLOOKUP($A11,'Occupancy Raw Data'!$B$8:$BE$45,'Occupancy Raw Data'!K$3,FALSE)</f>
        <v>62.993112085159602</v>
      </c>
      <c r="G11" s="49">
        <f>VLOOKUP($A11,'Occupancy Raw Data'!$B$8:$BE$45,'Occupancy Raw Data'!L$3,FALSE)</f>
        <v>60.318096430807699</v>
      </c>
      <c r="H11" s="48">
        <f>VLOOKUP($A11,'Occupancy Raw Data'!$B$8:$BE$45,'Occupancy Raw Data'!N$3,FALSE)</f>
        <v>72.160300563556603</v>
      </c>
      <c r="I11" s="48">
        <f>VLOOKUP($A11,'Occupancy Raw Data'!$B$8:$BE$45,'Occupancy Raw Data'!O$3,FALSE)</f>
        <v>76.606136505948598</v>
      </c>
      <c r="J11" s="49">
        <f>VLOOKUP($A11,'Occupancy Raw Data'!$B$8:$BE$45,'Occupancy Raw Data'!P$3,FALSE)</f>
        <v>74.383218534752601</v>
      </c>
      <c r="K11" s="50">
        <f>VLOOKUP($A11,'Occupancy Raw Data'!$B$8:$BE$45,'Occupancy Raw Data'!R$3,FALSE)</f>
        <v>64.336702746220496</v>
      </c>
      <c r="M11" s="47">
        <f>VLOOKUP($A11,'Occupancy Raw Data'!$B$8:$BE$45,'Occupancy Raw Data'!T$3,FALSE)</f>
        <v>-19.577255419562299</v>
      </c>
      <c r="N11" s="48">
        <f>VLOOKUP($A11,'Occupancy Raw Data'!$B$8:$BE$45,'Occupancy Raw Data'!U$3,FALSE)</f>
        <v>-4.03485744468479</v>
      </c>
      <c r="O11" s="48">
        <f>VLOOKUP($A11,'Occupancy Raw Data'!$B$8:$BE$45,'Occupancy Raw Data'!V$3,FALSE)</f>
        <v>-5.7686724060126702</v>
      </c>
      <c r="P11" s="48">
        <f>VLOOKUP($A11,'Occupancy Raw Data'!$B$8:$BE$45,'Occupancy Raw Data'!W$3,FALSE)</f>
        <v>-5.7046952553858103</v>
      </c>
      <c r="Q11" s="48">
        <f>VLOOKUP($A11,'Occupancy Raw Data'!$B$8:$BE$45,'Occupancy Raw Data'!X$3,FALSE)</f>
        <v>-10.770449174687201</v>
      </c>
      <c r="R11" s="49">
        <f>VLOOKUP($A11,'Occupancy Raw Data'!$B$8:$BE$45,'Occupancy Raw Data'!Y$3,FALSE)</f>
        <v>-9.0389504171144797</v>
      </c>
      <c r="S11" s="48">
        <f>VLOOKUP($A11,'Occupancy Raw Data'!$B$8:$BE$45,'Occupancy Raw Data'!AA$3,FALSE)</f>
        <v>-3.0568108133017899</v>
      </c>
      <c r="T11" s="48">
        <f>VLOOKUP($A11,'Occupancy Raw Data'!$B$8:$BE$45,'Occupancy Raw Data'!AB$3,FALSE)</f>
        <v>-6.95150551888353</v>
      </c>
      <c r="U11" s="49">
        <f>VLOOKUP($A11,'Occupancy Raw Data'!$B$8:$BE$45,'Occupancy Raw Data'!AC$3,FALSE)</f>
        <v>-5.10221316899848</v>
      </c>
      <c r="V11" s="50">
        <f>VLOOKUP($A11,'Occupancy Raw Data'!$B$8:$BE$45,'Occupancy Raw Data'!AE$3,FALSE)</f>
        <v>-7.7751561051806499</v>
      </c>
      <c r="X11" s="51">
        <f>VLOOKUP($A11,'ADR Raw Data'!$B$6:$BE$43,'ADR Raw Data'!G$1,FALSE)</f>
        <v>118.704428643981</v>
      </c>
      <c r="Y11" s="52">
        <f>VLOOKUP($A11,'ADR Raw Data'!$B$6:$BE$43,'ADR Raw Data'!H$1,FALSE)</f>
        <v>121.89723906408901</v>
      </c>
      <c r="Z11" s="52">
        <f>VLOOKUP($A11,'ADR Raw Data'!$B$6:$BE$43,'ADR Raw Data'!I$1,FALSE)</f>
        <v>118.992164846077</v>
      </c>
      <c r="AA11" s="52">
        <f>VLOOKUP($A11,'ADR Raw Data'!$B$6:$BE$43,'ADR Raw Data'!J$1,FALSE)</f>
        <v>117.346920991479</v>
      </c>
      <c r="AB11" s="52">
        <f>VLOOKUP($A11,'ADR Raw Data'!$B$6:$BE$43,'ADR Raw Data'!K$1,FALSE)</f>
        <v>133.53123658051601</v>
      </c>
      <c r="AC11" s="53">
        <f>VLOOKUP($A11,'ADR Raw Data'!$B$6:$BE$43,'ADR Raw Data'!L$1,FALSE)</f>
        <v>122.221997342413</v>
      </c>
      <c r="AD11" s="52">
        <f>VLOOKUP($A11,'ADR Raw Data'!$B$6:$BE$43,'ADR Raw Data'!N$1,FALSE)</f>
        <v>149.93743491843099</v>
      </c>
      <c r="AE11" s="52">
        <f>VLOOKUP($A11,'ADR Raw Data'!$B$6:$BE$43,'ADR Raw Data'!O$1,FALSE)</f>
        <v>151.35725355566399</v>
      </c>
      <c r="AF11" s="53">
        <f>VLOOKUP($A11,'ADR Raw Data'!$B$6:$BE$43,'ADR Raw Data'!P$1,FALSE)</f>
        <v>150.668559643067</v>
      </c>
      <c r="AG11" s="54">
        <f>VLOOKUP($A11,'ADR Raw Data'!$B$6:$BE$43,'ADR Raw Data'!R$1,FALSE)</f>
        <v>131.61875253747101</v>
      </c>
      <c r="AI11" s="47">
        <f>VLOOKUP($A11,'ADR Raw Data'!$B$6:$BE$43,'ADR Raw Data'!T$1,FALSE)</f>
        <v>5.8579142561843396</v>
      </c>
      <c r="AJ11" s="48">
        <f>VLOOKUP($A11,'ADR Raw Data'!$B$6:$BE$43,'ADR Raw Data'!U$1,FALSE)</f>
        <v>7.3717732855155802</v>
      </c>
      <c r="AK11" s="48">
        <f>VLOOKUP($A11,'ADR Raw Data'!$B$6:$BE$43,'ADR Raw Data'!V$1,FALSE)</f>
        <v>5.0963299117065004</v>
      </c>
      <c r="AL11" s="48">
        <f>VLOOKUP($A11,'ADR Raw Data'!$B$6:$BE$43,'ADR Raw Data'!W$1,FALSE)</f>
        <v>6.2871442365624297</v>
      </c>
      <c r="AM11" s="48">
        <f>VLOOKUP($A11,'ADR Raw Data'!$B$6:$BE$43,'ADR Raw Data'!X$1,FALSE)</f>
        <v>6.8272676659348903</v>
      </c>
      <c r="AN11" s="49">
        <f>VLOOKUP($A11,'ADR Raw Data'!$B$6:$BE$43,'ADR Raw Data'!Y$1,FALSE)</f>
        <v>6.27541549100573</v>
      </c>
      <c r="AO11" s="48">
        <f>VLOOKUP($A11,'ADR Raw Data'!$B$6:$BE$43,'ADR Raw Data'!AA$1,FALSE)</f>
        <v>6.2379639387368</v>
      </c>
      <c r="AP11" s="48">
        <f>VLOOKUP($A11,'ADR Raw Data'!$B$6:$BE$43,'ADR Raw Data'!AB$1,FALSE)</f>
        <v>0.78293751465411299</v>
      </c>
      <c r="AQ11" s="49">
        <f>VLOOKUP($A11,'ADR Raw Data'!$B$6:$BE$43,'ADR Raw Data'!AC$1,FALSE)</f>
        <v>3.2787853782747201</v>
      </c>
      <c r="AR11" s="50">
        <f>VLOOKUP($A11,'ADR Raw Data'!$B$6:$BE$43,'ADR Raw Data'!AE$1,FALSE)</f>
        <v>5.3638311706265602</v>
      </c>
      <c r="AS11" s="40"/>
      <c r="AT11" s="51">
        <f>VLOOKUP($A11,'RevPAR Raw Data'!$B$6:$BE$43,'RevPAR Raw Data'!G$1,FALSE)</f>
        <v>58.542021289918502</v>
      </c>
      <c r="AU11" s="52">
        <f>VLOOKUP($A11,'RevPAR Raw Data'!$B$6:$BE$43,'RevPAR Raw Data'!H$1,FALSE)</f>
        <v>75.031299937382499</v>
      </c>
      <c r="AV11" s="52">
        <f>VLOOKUP($A11,'RevPAR Raw Data'!$B$6:$BE$43,'RevPAR Raw Data'!I$1,FALSE)</f>
        <v>75.031377582968005</v>
      </c>
      <c r="AW11" s="52">
        <f>VLOOKUP($A11,'RevPAR Raw Data'!$B$6:$BE$43,'RevPAR Raw Data'!J$1,FALSE)</f>
        <v>75.889730745147105</v>
      </c>
      <c r="AX11" s="52">
        <f>VLOOKUP($A11,'RevPAR Raw Data'!$B$6:$BE$43,'RevPAR Raw Data'!K$1,FALSE)</f>
        <v>84.115481527864702</v>
      </c>
      <c r="AY11" s="53">
        <f>VLOOKUP($A11,'RevPAR Raw Data'!$B$6:$BE$43,'RevPAR Raw Data'!L$1,FALSE)</f>
        <v>73.721982216656201</v>
      </c>
      <c r="AZ11" s="52">
        <f>VLOOKUP($A11,'RevPAR Raw Data'!$B$6:$BE$43,'RevPAR Raw Data'!N$1,FALSE)</f>
        <v>108.195303694427</v>
      </c>
      <c r="BA11" s="52">
        <f>VLOOKUP($A11,'RevPAR Raw Data'!$B$6:$BE$43,'RevPAR Raw Data'!O$1,FALSE)</f>
        <v>115.948944270507</v>
      </c>
      <c r="BB11" s="53">
        <f>VLOOKUP($A11,'RevPAR Raw Data'!$B$6:$BE$43,'RevPAR Raw Data'!P$1,FALSE)</f>
        <v>112.07212398246701</v>
      </c>
      <c r="BC11" s="54">
        <f>VLOOKUP($A11,'RevPAR Raw Data'!$B$6:$BE$43,'RevPAR Raw Data'!R$1,FALSE)</f>
        <v>84.6791655783164</v>
      </c>
      <c r="BE11" s="47">
        <f>VLOOKUP($A11,'RevPAR Raw Data'!$B$6:$BE$43,'RevPAR Raw Data'!T$1,FALSE)</f>
        <v>-14.866159999570099</v>
      </c>
      <c r="BF11" s="48">
        <f>VLOOKUP($A11,'RevPAR Raw Data'!$B$6:$BE$43,'RevPAR Raw Data'!U$1,FALSE)</f>
        <v>3.03947529761487</v>
      </c>
      <c r="BG11" s="48">
        <f>VLOOKUP($A11,'RevPAR Raw Data'!$B$6:$BE$43,'RevPAR Raw Data'!V$1,FALSE)</f>
        <v>-0.96633307164215199</v>
      </c>
      <c r="BH11" s="48">
        <f>VLOOKUP($A11,'RevPAR Raw Data'!$B$6:$BE$43,'RevPAR Raw Data'!W$1,FALSE)</f>
        <v>0.22378656221417501</v>
      </c>
      <c r="BI11" s="48">
        <f>VLOOKUP($A11,'RevPAR Raw Data'!$B$6:$BE$43,'RevPAR Raw Data'!X$1,FALSE)</f>
        <v>-4.6785089027317399</v>
      </c>
      <c r="BJ11" s="49">
        <f>VLOOKUP($A11,'RevPAR Raw Data'!$B$6:$BE$43,'RevPAR Raw Data'!Y$1,FALSE)</f>
        <v>-3.3307666208086699</v>
      </c>
      <c r="BK11" s="48">
        <f>VLOOKUP($A11,'RevPAR Raw Data'!$B$6:$BE$43,'RevPAR Raw Data'!AA$1,FALSE)</f>
        <v>2.9904703692258399</v>
      </c>
      <c r="BL11" s="48">
        <f>VLOOKUP($A11,'RevPAR Raw Data'!$B$6:$BE$43,'RevPAR Raw Data'!AB$1,FALSE)</f>
        <v>-6.2229939487700099</v>
      </c>
      <c r="BM11" s="49">
        <f>VLOOKUP($A11,'RevPAR Raw Data'!$B$6:$BE$43,'RevPAR Raw Data'!AC$1,FALSE)</f>
        <v>-1.9907184100772799</v>
      </c>
      <c r="BN11" s="50">
        <f>VLOOKUP($A11,'RevPAR Raw Data'!$B$6:$BE$43,'RevPAR Raw Data'!AE$1,FALSE)</f>
        <v>-2.8283711812886301</v>
      </c>
    </row>
    <row r="12" spans="1:66" x14ac:dyDescent="0.25">
      <c r="A12" s="63" t="s">
        <v>27</v>
      </c>
      <c r="B12" s="47">
        <f>VLOOKUP($A12,'Occupancy Raw Data'!$B$8:$BE$45,'Occupancy Raw Data'!G$3,FALSE)</f>
        <v>57.048406139315198</v>
      </c>
      <c r="C12" s="48">
        <f>VLOOKUP($A12,'Occupancy Raw Data'!$B$8:$BE$45,'Occupancy Raw Data'!H$3,FALSE)</f>
        <v>63.8842975206611</v>
      </c>
      <c r="D12" s="48">
        <f>VLOOKUP($A12,'Occupancy Raw Data'!$B$8:$BE$45,'Occupancy Raw Data'!I$3,FALSE)</f>
        <v>67.626918536009399</v>
      </c>
      <c r="E12" s="48">
        <f>VLOOKUP($A12,'Occupancy Raw Data'!$B$8:$BE$45,'Occupancy Raw Data'!J$3,FALSE)</f>
        <v>66.883116883116799</v>
      </c>
      <c r="F12" s="48">
        <f>VLOOKUP($A12,'Occupancy Raw Data'!$B$8:$BE$45,'Occupancy Raw Data'!K$3,FALSE)</f>
        <v>66.446280991735506</v>
      </c>
      <c r="G12" s="49">
        <f>VLOOKUP($A12,'Occupancy Raw Data'!$B$8:$BE$45,'Occupancy Raw Data'!L$3,FALSE)</f>
        <v>64.377804014167594</v>
      </c>
      <c r="H12" s="48">
        <f>VLOOKUP($A12,'Occupancy Raw Data'!$B$8:$BE$45,'Occupancy Raw Data'!N$3,FALSE)</f>
        <v>73.707201889019998</v>
      </c>
      <c r="I12" s="48">
        <f>VLOOKUP($A12,'Occupancy Raw Data'!$B$8:$BE$45,'Occupancy Raw Data'!O$3,FALSE)</f>
        <v>75.702479338842906</v>
      </c>
      <c r="J12" s="49">
        <f>VLOOKUP($A12,'Occupancy Raw Data'!$B$8:$BE$45,'Occupancy Raw Data'!P$3,FALSE)</f>
        <v>74.704840613931495</v>
      </c>
      <c r="K12" s="50">
        <f>VLOOKUP($A12,'Occupancy Raw Data'!$B$8:$BE$45,'Occupancy Raw Data'!R$3,FALSE)</f>
        <v>67.328385899814407</v>
      </c>
      <c r="M12" s="47">
        <f>VLOOKUP($A12,'Occupancy Raw Data'!$B$8:$BE$45,'Occupancy Raw Data'!T$3,FALSE)</f>
        <v>-7.5887103205977198</v>
      </c>
      <c r="N12" s="48">
        <f>VLOOKUP($A12,'Occupancy Raw Data'!$B$8:$BE$45,'Occupancy Raw Data'!U$3,FALSE)</f>
        <v>0.122405842260222</v>
      </c>
      <c r="O12" s="48">
        <f>VLOOKUP($A12,'Occupancy Raw Data'!$B$8:$BE$45,'Occupancy Raw Data'!V$3,FALSE)</f>
        <v>2.9920233284270101</v>
      </c>
      <c r="P12" s="48">
        <f>VLOOKUP($A12,'Occupancy Raw Data'!$B$8:$BE$45,'Occupancy Raw Data'!W$3,FALSE)</f>
        <v>-0.71046327084974403</v>
      </c>
      <c r="Q12" s="48">
        <f>VLOOKUP($A12,'Occupancy Raw Data'!$B$8:$BE$45,'Occupancy Raw Data'!X$3,FALSE)</f>
        <v>1.75429925958467</v>
      </c>
      <c r="R12" s="49">
        <f>VLOOKUP($A12,'Occupancy Raw Data'!$B$8:$BE$45,'Occupancy Raw Data'!Y$3,FALSE)</f>
        <v>-0.60983217864072803</v>
      </c>
      <c r="S12" s="48">
        <f>VLOOKUP($A12,'Occupancy Raw Data'!$B$8:$BE$45,'Occupancy Raw Data'!AA$3,FALSE)</f>
        <v>-4.4305900807626903</v>
      </c>
      <c r="T12" s="48">
        <f>VLOOKUP($A12,'Occupancy Raw Data'!$B$8:$BE$45,'Occupancy Raw Data'!AB$3,FALSE)</f>
        <v>-3.5763784043014701</v>
      </c>
      <c r="U12" s="49">
        <f>VLOOKUP($A12,'Occupancy Raw Data'!$B$8:$BE$45,'Occupancy Raw Data'!AC$3,FALSE)</f>
        <v>-3.9996805430512099</v>
      </c>
      <c r="V12" s="50">
        <f>VLOOKUP($A12,'Occupancy Raw Data'!$B$8:$BE$45,'Occupancy Raw Data'!AE$3,FALSE)</f>
        <v>-1.7101014308434299</v>
      </c>
      <c r="X12" s="51">
        <f>VLOOKUP($A12,'ADR Raw Data'!$B$6:$BE$43,'ADR Raw Data'!G$1,FALSE)</f>
        <v>92.459194950331096</v>
      </c>
      <c r="Y12" s="52">
        <f>VLOOKUP($A12,'ADR Raw Data'!$B$6:$BE$43,'ADR Raw Data'!H$1,FALSE)</f>
        <v>95.833476252078995</v>
      </c>
      <c r="Z12" s="52">
        <f>VLOOKUP($A12,'ADR Raw Data'!$B$6:$BE$43,'ADR Raw Data'!I$1,FALSE)</f>
        <v>96.882084497206705</v>
      </c>
      <c r="AA12" s="52">
        <f>VLOOKUP($A12,'ADR Raw Data'!$B$6:$BE$43,'ADR Raw Data'!J$1,FALSE)</f>
        <v>96.5052074139452</v>
      </c>
      <c r="AB12" s="52">
        <f>VLOOKUP($A12,'ADR Raw Data'!$B$6:$BE$43,'ADR Raw Data'!K$1,FALSE)</f>
        <v>96.146352167732701</v>
      </c>
      <c r="AC12" s="53">
        <f>VLOOKUP($A12,'ADR Raw Data'!$B$6:$BE$43,'ADR Raw Data'!L$1,FALSE)</f>
        <v>95.6599185739436</v>
      </c>
      <c r="AD12" s="52">
        <f>VLOOKUP($A12,'ADR Raw Data'!$B$6:$BE$43,'ADR Raw Data'!N$1,FALSE)</f>
        <v>107.837006246996</v>
      </c>
      <c r="AE12" s="52">
        <f>VLOOKUP($A12,'ADR Raw Data'!$B$6:$BE$43,'ADR Raw Data'!O$1,FALSE)</f>
        <v>110.21116812227</v>
      </c>
      <c r="AF12" s="53">
        <f>VLOOKUP($A12,'ADR Raw Data'!$B$6:$BE$43,'ADR Raw Data'!P$1,FALSE)</f>
        <v>109.039939944685</v>
      </c>
      <c r="AG12" s="54">
        <f>VLOOKUP($A12,'ADR Raw Data'!$B$6:$BE$43,'ADR Raw Data'!R$1,FALSE)</f>
        <v>99.901612264836203</v>
      </c>
      <c r="AI12" s="47">
        <f>VLOOKUP($A12,'ADR Raw Data'!$B$6:$BE$43,'ADR Raw Data'!T$1,FALSE)</f>
        <v>-1.50350242147152</v>
      </c>
      <c r="AJ12" s="48">
        <f>VLOOKUP($A12,'ADR Raw Data'!$B$6:$BE$43,'ADR Raw Data'!U$1,FALSE)</f>
        <v>1.8295253108720499</v>
      </c>
      <c r="AK12" s="48">
        <f>VLOOKUP($A12,'ADR Raw Data'!$B$6:$BE$43,'ADR Raw Data'!V$1,FALSE)</f>
        <v>2.24297771084608</v>
      </c>
      <c r="AL12" s="48">
        <f>VLOOKUP($A12,'ADR Raw Data'!$B$6:$BE$43,'ADR Raw Data'!W$1,FALSE)</f>
        <v>2.1732816385555398</v>
      </c>
      <c r="AM12" s="48">
        <f>VLOOKUP($A12,'ADR Raw Data'!$B$6:$BE$43,'ADR Raw Data'!X$1,FALSE)</f>
        <v>1.3078644522143901</v>
      </c>
      <c r="AN12" s="49">
        <f>VLOOKUP($A12,'ADR Raw Data'!$B$6:$BE$43,'ADR Raw Data'!Y$1,FALSE)</f>
        <v>1.3052969648180699</v>
      </c>
      <c r="AO12" s="48">
        <f>VLOOKUP($A12,'ADR Raw Data'!$B$6:$BE$43,'ADR Raw Data'!AA$1,FALSE)</f>
        <v>1.74685213533214</v>
      </c>
      <c r="AP12" s="48">
        <f>VLOOKUP($A12,'ADR Raw Data'!$B$6:$BE$43,'ADR Raw Data'!AB$1,FALSE)</f>
        <v>1.5002912748514701</v>
      </c>
      <c r="AQ12" s="49">
        <f>VLOOKUP($A12,'ADR Raw Data'!$B$6:$BE$43,'ADR Raw Data'!AC$1,FALSE)</f>
        <v>1.62590407912265</v>
      </c>
      <c r="AR12" s="50">
        <f>VLOOKUP($A12,'ADR Raw Data'!$B$6:$BE$43,'ADR Raw Data'!AE$1,FALSE)</f>
        <v>1.31593602619525</v>
      </c>
      <c r="AS12" s="40"/>
      <c r="AT12" s="51">
        <f>VLOOKUP($A12,'RevPAR Raw Data'!$B$6:$BE$43,'RevPAR Raw Data'!G$1,FALSE)</f>
        <v>52.746497048406098</v>
      </c>
      <c r="AU12" s="52">
        <f>VLOOKUP($A12,'RevPAR Raw Data'!$B$6:$BE$43,'RevPAR Raw Data'!H$1,FALSE)</f>
        <v>61.222543093270303</v>
      </c>
      <c r="AV12" s="52">
        <f>VLOOKUP($A12,'RevPAR Raw Data'!$B$6:$BE$43,'RevPAR Raw Data'!I$1,FALSE)</f>
        <v>65.518368358913804</v>
      </c>
      <c r="AW12" s="52">
        <f>VLOOKUP($A12,'RevPAR Raw Data'!$B$6:$BE$43,'RevPAR Raw Data'!J$1,FALSE)</f>
        <v>64.545690672963403</v>
      </c>
      <c r="AX12" s="52">
        <f>VLOOKUP($A12,'RevPAR Raw Data'!$B$6:$BE$43,'RevPAR Raw Data'!K$1,FALSE)</f>
        <v>63.885675324675297</v>
      </c>
      <c r="AY12" s="53">
        <f>VLOOKUP($A12,'RevPAR Raw Data'!$B$6:$BE$43,'RevPAR Raw Data'!L$1,FALSE)</f>
        <v>61.583754899645797</v>
      </c>
      <c r="AZ12" s="52">
        <f>VLOOKUP($A12,'RevPAR Raw Data'!$B$6:$BE$43,'RevPAR Raw Data'!N$1,FALSE)</f>
        <v>79.483639905548898</v>
      </c>
      <c r="BA12" s="52">
        <f>VLOOKUP($A12,'RevPAR Raw Data'!$B$6:$BE$43,'RevPAR Raw Data'!O$1,FALSE)</f>
        <v>83.432586776859495</v>
      </c>
      <c r="BB12" s="53">
        <f>VLOOKUP($A12,'RevPAR Raw Data'!$B$6:$BE$43,'RevPAR Raw Data'!P$1,FALSE)</f>
        <v>81.458113341204196</v>
      </c>
      <c r="BC12" s="54">
        <f>VLOOKUP($A12,'RevPAR Raw Data'!$B$6:$BE$43,'RevPAR Raw Data'!R$1,FALSE)</f>
        <v>67.262143025805301</v>
      </c>
      <c r="BE12" s="47">
        <f>VLOOKUP($A12,'RevPAR Raw Data'!$B$6:$BE$43,'RevPAR Raw Data'!T$1,FALSE)</f>
        <v>-8.9781162986405896</v>
      </c>
      <c r="BF12" s="48">
        <f>VLOOKUP($A12,'RevPAR Raw Data'!$B$6:$BE$43,'RevPAR Raw Data'!U$1,FALSE)</f>
        <v>1.9541705989984099</v>
      </c>
      <c r="BG12" s="48">
        <f>VLOOKUP($A12,'RevPAR Raw Data'!$B$6:$BE$43,'RevPAR Raw Data'!V$1,FALSE)</f>
        <v>5.3021114556330202</v>
      </c>
      <c r="BH12" s="48">
        <f>VLOOKUP($A12,'RevPAR Raw Data'!$B$6:$BE$43,'RevPAR Raw Data'!W$1,FALSE)</f>
        <v>1.44737799989174</v>
      </c>
      <c r="BI12" s="48">
        <f>VLOOKUP($A12,'RevPAR Raw Data'!$B$6:$BE$43,'RevPAR Raw Data'!X$1,FALSE)</f>
        <v>3.0851075682006299</v>
      </c>
      <c r="BJ12" s="49">
        <f>VLOOKUP($A12,'RevPAR Raw Data'!$B$6:$BE$43,'RevPAR Raw Data'!Y$1,FALSE)</f>
        <v>0.68750466525906395</v>
      </c>
      <c r="BK12" s="48">
        <f>VLOOKUP($A12,'RevPAR Raw Data'!$B$6:$BE$43,'RevPAR Raw Data'!AA$1,FALSE)</f>
        <v>-2.7611338028641601</v>
      </c>
      <c r="BL12" s="48">
        <f>VLOOKUP($A12,'RevPAR Raw Data'!$B$6:$BE$43,'RevPAR Raw Data'!AB$1,FALSE)</f>
        <v>-2.1297432226053998</v>
      </c>
      <c r="BM12" s="49">
        <f>VLOOKUP($A12,'RevPAR Raw Data'!$B$6:$BE$43,'RevPAR Raw Data'!AC$1,FALSE)</f>
        <v>-2.4388074330299001</v>
      </c>
      <c r="BN12" s="50">
        <f>VLOOKUP($A12,'RevPAR Raw Data'!$B$6:$BE$43,'RevPAR Raw Data'!AE$1,FALSE)</f>
        <v>-0.41666924546113598</v>
      </c>
    </row>
    <row r="13" spans="1:66" x14ac:dyDescent="0.25">
      <c r="A13" s="63" t="s">
        <v>90</v>
      </c>
      <c r="B13" s="47">
        <f>VLOOKUP($A13,'Occupancy Raw Data'!$B$8:$BE$45,'Occupancy Raw Data'!G$3,FALSE)</f>
        <v>61.1079491557579</v>
      </c>
      <c r="C13" s="48">
        <f>VLOOKUP($A13,'Occupancy Raw Data'!$B$8:$BE$45,'Occupancy Raw Data'!H$3,FALSE)</f>
        <v>72.291785239992393</v>
      </c>
      <c r="D13" s="48">
        <f>VLOOKUP($A13,'Occupancy Raw Data'!$B$8:$BE$45,'Occupancy Raw Data'!I$3,FALSE)</f>
        <v>74.397647505217193</v>
      </c>
      <c r="E13" s="48">
        <f>VLOOKUP($A13,'Occupancy Raw Data'!$B$8:$BE$45,'Occupancy Raw Data'!J$3,FALSE)</f>
        <v>73.164484917472905</v>
      </c>
      <c r="F13" s="48">
        <f>VLOOKUP($A13,'Occupancy Raw Data'!$B$8:$BE$45,'Occupancy Raw Data'!K$3,FALSE)</f>
        <v>68.146461771959693</v>
      </c>
      <c r="G13" s="49">
        <f>VLOOKUP($A13,'Occupancy Raw Data'!$B$8:$BE$45,'Occupancy Raw Data'!L$3,FALSE)</f>
        <v>69.821665718079998</v>
      </c>
      <c r="H13" s="48">
        <f>VLOOKUP($A13,'Occupancy Raw Data'!$B$8:$BE$45,'Occupancy Raw Data'!N$3,FALSE)</f>
        <v>69.322709163346602</v>
      </c>
      <c r="I13" s="48">
        <f>VLOOKUP($A13,'Occupancy Raw Data'!$B$8:$BE$45,'Occupancy Raw Data'!O$3,FALSE)</f>
        <v>69.616771011193293</v>
      </c>
      <c r="J13" s="49">
        <f>VLOOKUP($A13,'Occupancy Raw Data'!$B$8:$BE$45,'Occupancy Raw Data'!P$3,FALSE)</f>
        <v>69.469740087269898</v>
      </c>
      <c r="K13" s="50">
        <f>VLOOKUP($A13,'Occupancy Raw Data'!$B$8:$BE$45,'Occupancy Raw Data'!R$3,FALSE)</f>
        <v>69.721115537848604</v>
      </c>
      <c r="M13" s="47">
        <f>VLOOKUP($A13,'Occupancy Raw Data'!$B$8:$BE$45,'Occupancy Raw Data'!T$3,FALSE)</f>
        <v>-4.5411120977002097</v>
      </c>
      <c r="N13" s="48">
        <f>VLOOKUP($A13,'Occupancy Raw Data'!$B$8:$BE$45,'Occupancy Raw Data'!U$3,FALSE)</f>
        <v>0.39484179464713698</v>
      </c>
      <c r="O13" s="48">
        <f>VLOOKUP($A13,'Occupancy Raw Data'!$B$8:$BE$45,'Occupancy Raw Data'!V$3,FALSE)</f>
        <v>-4.1156672947200299</v>
      </c>
      <c r="P13" s="48">
        <f>VLOOKUP($A13,'Occupancy Raw Data'!$B$8:$BE$45,'Occupancy Raw Data'!W$3,FALSE)</f>
        <v>-5.7503447839625297</v>
      </c>
      <c r="Q13" s="48">
        <f>VLOOKUP($A13,'Occupancy Raw Data'!$B$8:$BE$45,'Occupancy Raw Data'!X$3,FALSE)</f>
        <v>-5.8624267280163398</v>
      </c>
      <c r="R13" s="49">
        <f>VLOOKUP($A13,'Occupancy Raw Data'!$B$8:$BE$45,'Occupancy Raw Data'!Y$3,FALSE)</f>
        <v>-3.99408912047278</v>
      </c>
      <c r="S13" s="48">
        <f>VLOOKUP($A13,'Occupancy Raw Data'!$B$8:$BE$45,'Occupancy Raw Data'!AA$3,FALSE)</f>
        <v>-1.2573194388293301</v>
      </c>
      <c r="T13" s="48">
        <f>VLOOKUP($A13,'Occupancy Raw Data'!$B$8:$BE$45,'Occupancy Raw Data'!AB$3,FALSE)</f>
        <v>-2.4472566361532802</v>
      </c>
      <c r="U13" s="49">
        <f>VLOOKUP($A13,'Occupancy Raw Data'!$B$8:$BE$45,'Occupancy Raw Data'!AC$3,FALSE)</f>
        <v>-1.8571538933305101</v>
      </c>
      <c r="V13" s="50">
        <f>VLOOKUP($A13,'Occupancy Raw Data'!$B$8:$BE$45,'Occupancy Raw Data'!AE$3,FALSE)</f>
        <v>-3.3952717416875799</v>
      </c>
      <c r="X13" s="51">
        <f>VLOOKUP($A13,'ADR Raw Data'!$B$6:$BE$43,'ADR Raw Data'!G$1,FALSE)</f>
        <v>117.184318534616</v>
      </c>
      <c r="Y13" s="52">
        <f>VLOOKUP($A13,'ADR Raw Data'!$B$6:$BE$43,'ADR Raw Data'!H$1,FALSE)</f>
        <v>128.53227135546501</v>
      </c>
      <c r="Z13" s="52">
        <f>VLOOKUP($A13,'ADR Raw Data'!$B$6:$BE$43,'ADR Raw Data'!I$1,FALSE)</f>
        <v>135.1436057631</v>
      </c>
      <c r="AA13" s="52">
        <f>VLOOKUP($A13,'ADR Raw Data'!$B$6:$BE$43,'ADR Raw Data'!J$1,FALSE)</f>
        <v>131.74088811098099</v>
      </c>
      <c r="AB13" s="52">
        <f>VLOOKUP($A13,'ADR Raw Data'!$B$6:$BE$43,'ADR Raw Data'!K$1,FALSE)</f>
        <v>124.164025612472</v>
      </c>
      <c r="AC13" s="53">
        <f>VLOOKUP($A13,'ADR Raw Data'!$B$6:$BE$43,'ADR Raw Data'!L$1,FALSE)</f>
        <v>127.77460940684099</v>
      </c>
      <c r="AD13" s="52">
        <f>VLOOKUP($A13,'ADR Raw Data'!$B$6:$BE$43,'ADR Raw Data'!N$1,FALSE)</f>
        <v>110.81867542419199</v>
      </c>
      <c r="AE13" s="52">
        <f>VLOOKUP($A13,'ADR Raw Data'!$B$6:$BE$43,'ADR Raw Data'!O$1,FALSE)</f>
        <v>112.305177817141</v>
      </c>
      <c r="AF13" s="53">
        <f>VLOOKUP($A13,'ADR Raw Data'!$B$6:$BE$43,'ADR Raw Data'!P$1,FALSE)</f>
        <v>111.563499692769</v>
      </c>
      <c r="AG13" s="54">
        <f>VLOOKUP($A13,'ADR Raw Data'!$B$6:$BE$43,'ADR Raw Data'!R$1,FALSE)</f>
        <v>123.15956326530601</v>
      </c>
      <c r="AI13" s="47">
        <f>VLOOKUP($A13,'ADR Raw Data'!$B$6:$BE$43,'ADR Raw Data'!T$1,FALSE)</f>
        <v>4.14115258767709</v>
      </c>
      <c r="AJ13" s="48">
        <f>VLOOKUP($A13,'ADR Raw Data'!$B$6:$BE$43,'ADR Raw Data'!U$1,FALSE)</f>
        <v>5.0867854357065196</v>
      </c>
      <c r="AK13" s="48">
        <f>VLOOKUP($A13,'ADR Raw Data'!$B$6:$BE$43,'ADR Raw Data'!V$1,FALSE)</f>
        <v>5.0760341142200396</v>
      </c>
      <c r="AL13" s="48">
        <f>VLOOKUP($A13,'ADR Raw Data'!$B$6:$BE$43,'ADR Raw Data'!W$1,FALSE)</f>
        <v>5.2804349957797996</v>
      </c>
      <c r="AM13" s="48">
        <f>VLOOKUP($A13,'ADR Raw Data'!$B$6:$BE$43,'ADR Raw Data'!X$1,FALSE)</f>
        <v>4.2924278275468799</v>
      </c>
      <c r="AN13" s="49">
        <f>VLOOKUP($A13,'ADR Raw Data'!$B$6:$BE$43,'ADR Raw Data'!Y$1,FALSE)</f>
        <v>4.8301374885498696</v>
      </c>
      <c r="AO13" s="48">
        <f>VLOOKUP($A13,'ADR Raw Data'!$B$6:$BE$43,'ADR Raw Data'!AA$1,FALSE)</f>
        <v>2.2327530401848898</v>
      </c>
      <c r="AP13" s="48">
        <f>VLOOKUP($A13,'ADR Raw Data'!$B$6:$BE$43,'ADR Raw Data'!AB$1,FALSE)</f>
        <v>2.6774714863503899</v>
      </c>
      <c r="AQ13" s="49">
        <f>VLOOKUP($A13,'ADR Raw Data'!$B$6:$BE$43,'ADR Raw Data'!AC$1,FALSE)</f>
        <v>2.4537919297730899</v>
      </c>
      <c r="AR13" s="50">
        <f>VLOOKUP($A13,'ADR Raw Data'!$B$6:$BE$43,'ADR Raw Data'!AE$1,FALSE)</f>
        <v>4.1557420444092301</v>
      </c>
      <c r="AS13" s="40"/>
      <c r="AT13" s="51">
        <f>VLOOKUP($A13,'RevPAR Raw Data'!$B$6:$BE$43,'RevPAR Raw Data'!G$1,FALSE)</f>
        <v>71.608933788654895</v>
      </c>
      <c r="AU13" s="52">
        <f>VLOOKUP($A13,'RevPAR Raw Data'!$B$6:$BE$43,'RevPAR Raw Data'!H$1,FALSE)</f>
        <v>92.918273572377103</v>
      </c>
      <c r="AV13" s="52">
        <f>VLOOKUP($A13,'RevPAR Raw Data'!$B$6:$BE$43,'RevPAR Raw Data'!I$1,FALSE)</f>
        <v>100.54366344147201</v>
      </c>
      <c r="AW13" s="52">
        <f>VLOOKUP($A13,'RevPAR Raw Data'!$B$6:$BE$43,'RevPAR Raw Data'!J$1,FALSE)</f>
        <v>96.387542212103895</v>
      </c>
      <c r="AX13" s="52">
        <f>VLOOKUP($A13,'RevPAR Raw Data'!$B$6:$BE$43,'RevPAR Raw Data'!K$1,FALSE)</f>
        <v>84.613390248529598</v>
      </c>
      <c r="AY13" s="53">
        <f>VLOOKUP($A13,'RevPAR Raw Data'!$B$6:$BE$43,'RevPAR Raw Data'!L$1,FALSE)</f>
        <v>89.214360652627505</v>
      </c>
      <c r="AZ13" s="52">
        <f>VLOOKUP($A13,'RevPAR Raw Data'!$B$6:$BE$43,'RevPAR Raw Data'!N$1,FALSE)</f>
        <v>76.822508062986103</v>
      </c>
      <c r="BA13" s="52">
        <f>VLOOKUP($A13,'RevPAR Raw Data'!$B$6:$BE$43,'RevPAR Raw Data'!O$1,FALSE)</f>
        <v>78.183238474672706</v>
      </c>
      <c r="BB13" s="53">
        <f>VLOOKUP($A13,'RevPAR Raw Data'!$B$6:$BE$43,'RevPAR Raw Data'!P$1,FALSE)</f>
        <v>77.502873268829404</v>
      </c>
      <c r="BC13" s="54">
        <f>VLOOKUP($A13,'RevPAR Raw Data'!$B$6:$BE$43,'RevPAR Raw Data'!R$1,FALSE)</f>
        <v>85.868221400113796</v>
      </c>
      <c r="BE13" s="47">
        <f>VLOOKUP($A13,'RevPAR Raw Data'!$B$6:$BE$43,'RevPAR Raw Data'!T$1,FALSE)</f>
        <v>-0.58801389116634695</v>
      </c>
      <c r="BF13" s="48">
        <f>VLOOKUP($A13,'RevPAR Raw Data'!$B$6:$BE$43,'RevPAR Raw Data'!U$1,FALSE)</f>
        <v>5.5017119852578498</v>
      </c>
      <c r="BG13" s="48">
        <f>VLOOKUP($A13,'RevPAR Raw Data'!$B$6:$BE$43,'RevPAR Raw Data'!V$1,FALSE)</f>
        <v>0.75145414359221696</v>
      </c>
      <c r="BH13" s="48">
        <f>VLOOKUP($A13,'RevPAR Raw Data'!$B$6:$BE$43,'RevPAR Raw Data'!W$1,FALSE)</f>
        <v>-0.773553006533089</v>
      </c>
      <c r="BI13" s="48">
        <f>VLOOKUP($A13,'RevPAR Raw Data'!$B$6:$BE$43,'RevPAR Raw Data'!X$1,FALSE)</f>
        <v>-1.82163933671238</v>
      </c>
      <c r="BJ13" s="49">
        <f>VLOOKUP($A13,'RevPAR Raw Data'!$B$6:$BE$43,'RevPAR Raw Data'!Y$1,FALSE)</f>
        <v>0.64312837214303697</v>
      </c>
      <c r="BK13" s="48">
        <f>VLOOKUP($A13,'RevPAR Raw Data'!$B$6:$BE$43,'RevPAR Raw Data'!AA$1,FALSE)</f>
        <v>0.94736076336026498</v>
      </c>
      <c r="BL13" s="48">
        <f>VLOOKUP($A13,'RevPAR Raw Data'!$B$6:$BE$43,'RevPAR Raw Data'!AB$1,FALSE)</f>
        <v>0.16469025156629499</v>
      </c>
      <c r="BM13" s="49">
        <f>VLOOKUP($A13,'RevPAR Raw Data'!$B$6:$BE$43,'RevPAR Raw Data'!AC$1,FALSE)</f>
        <v>0.55106734408457003</v>
      </c>
      <c r="BN13" s="50">
        <f>VLOOKUP($A13,'RevPAR Raw Data'!$B$6:$BE$43,'RevPAR Raw Data'!AE$1,FALSE)</f>
        <v>0.61937156743039301</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66.141916074485096</v>
      </c>
      <c r="C15" s="48">
        <f>VLOOKUP($A15,'Occupancy Raw Data'!$B$8:$BE$45,'Occupancy Raw Data'!H$3,FALSE)</f>
        <v>74.023346303501896</v>
      </c>
      <c r="D15" s="48">
        <f>VLOOKUP($A15,'Occupancy Raw Data'!$B$8:$BE$45,'Occupancy Raw Data'!I$3,FALSE)</f>
        <v>76.153047989623801</v>
      </c>
      <c r="E15" s="48">
        <f>VLOOKUP($A15,'Occupancy Raw Data'!$B$8:$BE$45,'Occupancy Raw Data'!J$3,FALSE)</f>
        <v>75.130998702983106</v>
      </c>
      <c r="F15" s="48">
        <f>VLOOKUP($A15,'Occupancy Raw Data'!$B$8:$BE$45,'Occupancy Raw Data'!K$3,FALSE)</f>
        <v>75.068741893644599</v>
      </c>
      <c r="G15" s="49">
        <f>VLOOKUP($A15,'Occupancy Raw Data'!$B$8:$BE$45,'Occupancy Raw Data'!L$3,FALSE)</f>
        <v>73.303312962367301</v>
      </c>
      <c r="H15" s="48">
        <f>VLOOKUP($A15,'Occupancy Raw Data'!$B$8:$BE$45,'Occupancy Raw Data'!N$3,FALSE)</f>
        <v>86.448767833981805</v>
      </c>
      <c r="I15" s="48">
        <f>VLOOKUP($A15,'Occupancy Raw Data'!$B$8:$BE$45,'Occupancy Raw Data'!O$3,FALSE)</f>
        <v>87.862516212710702</v>
      </c>
      <c r="J15" s="49">
        <f>VLOOKUP($A15,'Occupancy Raw Data'!$B$8:$BE$45,'Occupancy Raw Data'!P$3,FALSE)</f>
        <v>87.155642023346303</v>
      </c>
      <c r="K15" s="50">
        <f>VLOOKUP($A15,'Occupancy Raw Data'!$B$8:$BE$45,'Occupancy Raw Data'!R$3,FALSE)</f>
        <v>77.261003935402996</v>
      </c>
      <c r="M15" s="47">
        <f>VLOOKUP($A15,'Occupancy Raw Data'!$B$8:$BE$45,'Occupancy Raw Data'!T$3,FALSE)</f>
        <v>-3.51655202071283</v>
      </c>
      <c r="N15" s="48">
        <f>VLOOKUP($A15,'Occupancy Raw Data'!$B$8:$BE$45,'Occupancy Raw Data'!U$3,FALSE)</f>
        <v>3.40558617298547</v>
      </c>
      <c r="O15" s="48">
        <f>VLOOKUP($A15,'Occupancy Raw Data'!$B$8:$BE$45,'Occupancy Raw Data'!V$3,FALSE)</f>
        <v>4.5327942688463096</v>
      </c>
      <c r="P15" s="48">
        <f>VLOOKUP($A15,'Occupancy Raw Data'!$B$8:$BE$45,'Occupancy Raw Data'!W$3,FALSE)</f>
        <v>2.8419740316261901</v>
      </c>
      <c r="Q15" s="48">
        <f>VLOOKUP($A15,'Occupancy Raw Data'!$B$8:$BE$45,'Occupancy Raw Data'!X$3,FALSE)</f>
        <v>0.99649090534733198</v>
      </c>
      <c r="R15" s="49">
        <f>VLOOKUP($A15,'Occupancy Raw Data'!$B$8:$BE$45,'Occupancy Raw Data'!Y$3,FALSE)</f>
        <v>1.70512258078954</v>
      </c>
      <c r="S15" s="48">
        <f>VLOOKUP($A15,'Occupancy Raw Data'!$B$8:$BE$45,'Occupancy Raw Data'!AA$3,FALSE)</f>
        <v>8.2179901850539192</v>
      </c>
      <c r="T15" s="48">
        <f>VLOOKUP($A15,'Occupancy Raw Data'!$B$8:$BE$45,'Occupancy Raw Data'!AB$3,FALSE)</f>
        <v>7.8244784581050899</v>
      </c>
      <c r="U15" s="49">
        <f>VLOOKUP($A15,'Occupancy Raw Data'!$B$8:$BE$45,'Occupancy Raw Data'!AC$3,FALSE)</f>
        <v>8.01928018369596</v>
      </c>
      <c r="V15" s="50">
        <f>VLOOKUP($A15,'Occupancy Raw Data'!$B$8:$BE$45,'Occupancy Raw Data'!AE$3,FALSE)</f>
        <v>3.6578812446083999</v>
      </c>
      <c r="X15" s="51">
        <f>VLOOKUP($A15,'ADR Raw Data'!$B$6:$BE$43,'ADR Raw Data'!G$1,FALSE)</f>
        <v>144.78718064149299</v>
      </c>
      <c r="Y15" s="52">
        <f>VLOOKUP($A15,'ADR Raw Data'!$B$6:$BE$43,'ADR Raw Data'!H$1,FALSE)</f>
        <v>147.03516876927301</v>
      </c>
      <c r="Z15" s="52">
        <f>VLOOKUP($A15,'ADR Raw Data'!$B$6:$BE$43,'ADR Raw Data'!I$1,FALSE)</f>
        <v>146.743152825561</v>
      </c>
      <c r="AA15" s="52">
        <f>VLOOKUP($A15,'ADR Raw Data'!$B$6:$BE$43,'ADR Raw Data'!J$1,FALSE)</f>
        <v>144.57963595276701</v>
      </c>
      <c r="AB15" s="52">
        <f>VLOOKUP($A15,'ADR Raw Data'!$B$6:$BE$43,'ADR Raw Data'!K$1,FALSE)</f>
        <v>143.81147951898799</v>
      </c>
      <c r="AC15" s="53">
        <f>VLOOKUP($A15,'ADR Raw Data'!$B$6:$BE$43,'ADR Raw Data'!L$1,FALSE)</f>
        <v>145.40518749946901</v>
      </c>
      <c r="AD15" s="52">
        <f>VLOOKUP($A15,'ADR Raw Data'!$B$6:$BE$43,'ADR Raw Data'!N$1,FALSE)</f>
        <v>190.287836947128</v>
      </c>
      <c r="AE15" s="52">
        <f>VLOOKUP($A15,'ADR Raw Data'!$B$6:$BE$43,'ADR Raw Data'!O$1,FALSE)</f>
        <v>195.891283206873</v>
      </c>
      <c r="AF15" s="53">
        <f>VLOOKUP($A15,'ADR Raw Data'!$B$6:$BE$43,'ADR Raw Data'!P$1,FALSE)</f>
        <v>193.11228339955599</v>
      </c>
      <c r="AG15" s="54">
        <f>VLOOKUP($A15,'ADR Raw Data'!$B$6:$BE$43,'ADR Raw Data'!R$1,FALSE)</f>
        <v>160.78096976378299</v>
      </c>
      <c r="AI15" s="47">
        <f>VLOOKUP($A15,'ADR Raw Data'!$B$6:$BE$43,'ADR Raw Data'!T$1,FALSE)</f>
        <v>0.88835997259696797</v>
      </c>
      <c r="AJ15" s="48">
        <f>VLOOKUP($A15,'ADR Raw Data'!$B$6:$BE$43,'ADR Raw Data'!U$1,FALSE)</f>
        <v>3.52716251378025</v>
      </c>
      <c r="AK15" s="48">
        <f>VLOOKUP($A15,'ADR Raw Data'!$B$6:$BE$43,'ADR Raw Data'!V$1,FALSE)</f>
        <v>2.7889241592199898</v>
      </c>
      <c r="AL15" s="48">
        <f>VLOOKUP($A15,'ADR Raw Data'!$B$6:$BE$43,'ADR Raw Data'!W$1,FALSE)</f>
        <v>1.31874836488728</v>
      </c>
      <c r="AM15" s="48">
        <f>VLOOKUP($A15,'ADR Raw Data'!$B$6:$BE$43,'ADR Raw Data'!X$1,FALSE)</f>
        <v>0.99496238019148897</v>
      </c>
      <c r="AN15" s="49">
        <f>VLOOKUP($A15,'ADR Raw Data'!$B$6:$BE$43,'ADR Raw Data'!Y$1,FALSE)</f>
        <v>1.917414931618</v>
      </c>
      <c r="AO15" s="48">
        <f>VLOOKUP($A15,'ADR Raw Data'!$B$6:$BE$43,'ADR Raw Data'!AA$1,FALSE)</f>
        <v>6.9387230512575</v>
      </c>
      <c r="AP15" s="48">
        <f>VLOOKUP($A15,'ADR Raw Data'!$B$6:$BE$43,'ADR Raw Data'!AB$1,FALSE)</f>
        <v>5.7249336269147104</v>
      </c>
      <c r="AQ15" s="49">
        <f>VLOOKUP($A15,'ADR Raw Data'!$B$6:$BE$43,'ADR Raw Data'!AC$1,FALSE)</f>
        <v>6.3107264136528203</v>
      </c>
      <c r="AR15" s="50">
        <f>VLOOKUP($A15,'ADR Raw Data'!$B$6:$BE$43,'ADR Raw Data'!AE$1,FALSE)</f>
        <v>3.9136255736366801</v>
      </c>
      <c r="AS15" s="40"/>
      <c r="AT15" s="51">
        <f>VLOOKUP($A15,'RevPAR Raw Data'!$B$6:$BE$43,'RevPAR Raw Data'!G$1,FALSE)</f>
        <v>95.765015506509599</v>
      </c>
      <c r="AU15" s="52">
        <f>VLOOKUP($A15,'RevPAR Raw Data'!$B$6:$BE$43,'RevPAR Raw Data'!H$1,FALSE)</f>
        <v>108.84035216601799</v>
      </c>
      <c r="AV15" s="52">
        <f>VLOOKUP($A15,'RevPAR Raw Data'!$B$6:$BE$43,'RevPAR Raw Data'!I$1,FALSE)</f>
        <v>111.749383592736</v>
      </c>
      <c r="AW15" s="52">
        <f>VLOOKUP($A15,'RevPAR Raw Data'!$B$6:$BE$43,'RevPAR Raw Data'!J$1,FALSE)</f>
        <v>108.624124412451</v>
      </c>
      <c r="AX15" s="52">
        <f>VLOOKUP($A15,'RevPAR Raw Data'!$B$6:$BE$43,'RevPAR Raw Data'!K$1,FALSE)</f>
        <v>107.95746837354</v>
      </c>
      <c r="AY15" s="53">
        <f>VLOOKUP($A15,'RevPAR Raw Data'!$B$6:$BE$43,'RevPAR Raw Data'!L$1,FALSE)</f>
        <v>106.586819656252</v>
      </c>
      <c r="AZ15" s="52">
        <f>VLOOKUP($A15,'RevPAR Raw Data'!$B$6:$BE$43,'RevPAR Raw Data'!N$1,FALSE)</f>
        <v>164.50149037872799</v>
      </c>
      <c r="BA15" s="52">
        <f>VLOOKUP($A15,'RevPAR Raw Data'!$B$6:$BE$43,'RevPAR Raw Data'!O$1,FALSE)</f>
        <v>172.11501046692601</v>
      </c>
      <c r="BB15" s="53">
        <f>VLOOKUP($A15,'RevPAR Raw Data'!$B$6:$BE$43,'RevPAR Raw Data'!P$1,FALSE)</f>
        <v>168.308250422827</v>
      </c>
      <c r="BC15" s="54">
        <f>VLOOKUP($A15,'RevPAR Raw Data'!$B$6:$BE$43,'RevPAR Raw Data'!R$1,FALSE)</f>
        <v>124.220991376575</v>
      </c>
      <c r="BE15" s="47">
        <f>VLOOKUP($A15,'RevPAR Raw Data'!$B$6:$BE$43,'RevPAR Raw Data'!T$1,FALSE)</f>
        <v>-2.6594316886834202</v>
      </c>
      <c r="BF15" s="48">
        <f>VLOOKUP($A15,'RevPAR Raw Data'!$B$6:$BE$43,'RevPAR Raw Data'!U$1,FALSE)</f>
        <v>7.0528692456337501</v>
      </c>
      <c r="BG15" s="48">
        <f>VLOOKUP($A15,'RevPAR Raw Data'!$B$6:$BE$43,'RevPAR Raw Data'!V$1,FALSE)</f>
        <v>7.4481346225178999</v>
      </c>
      <c r="BH15" s="48">
        <f>VLOOKUP($A15,'RevPAR Raw Data'!$B$6:$BE$43,'RevPAR Raw Data'!W$1,FALSE)</f>
        <v>4.1982008825860699</v>
      </c>
      <c r="BI15" s="48">
        <f>VLOOKUP($A15,'RevPAR Raw Data'!$B$6:$BE$43,'RevPAR Raw Data'!X$1,FALSE)</f>
        <v>2.00136799516905</v>
      </c>
      <c r="BJ15" s="49">
        <f>VLOOKUP($A15,'RevPAR Raw Data'!$B$6:$BE$43,'RevPAR Raw Data'!Y$1,FALSE)</f>
        <v>3.6552317873739901</v>
      </c>
      <c r="BK15" s="48">
        <f>VLOOKUP($A15,'RevPAR Raw Data'!$B$6:$BE$43,'RevPAR Raw Data'!AA$1,FALSE)</f>
        <v>15.726936815631801</v>
      </c>
      <c r="BL15" s="48">
        <f>VLOOKUP($A15,'RevPAR Raw Data'!$B$6:$BE$43,'RevPAR Raw Data'!AB$1,FALSE)</f>
        <v>13.9973582833985</v>
      </c>
      <c r="BM15" s="49">
        <f>VLOOKUP($A15,'RevPAR Raw Data'!$B$6:$BE$43,'RevPAR Raw Data'!AC$1,FALSE)</f>
        <v>14.8360814300861</v>
      </c>
      <c r="BN15" s="50">
        <f>VLOOKUP($A15,'RevPAR Raw Data'!$B$6:$BE$43,'RevPAR Raw Data'!AE$1,FALSE)</f>
        <v>7.7146625940873399</v>
      </c>
    </row>
    <row r="16" spans="1:66" x14ac:dyDescent="0.25">
      <c r="A16" s="63" t="s">
        <v>91</v>
      </c>
      <c r="B16" s="47">
        <f>VLOOKUP($A16,'Occupancy Raw Data'!$B$8:$BE$45,'Occupancy Raw Data'!G$3,FALSE)</f>
        <v>71.543296089385393</v>
      </c>
      <c r="C16" s="48">
        <f>VLOOKUP($A16,'Occupancy Raw Data'!$B$8:$BE$45,'Occupancy Raw Data'!H$3,FALSE)</f>
        <v>83.432262569832403</v>
      </c>
      <c r="D16" s="48">
        <f>VLOOKUP($A16,'Occupancy Raw Data'!$B$8:$BE$45,'Occupancy Raw Data'!I$3,FALSE)</f>
        <v>86.190642458100498</v>
      </c>
      <c r="E16" s="48">
        <f>VLOOKUP($A16,'Occupancy Raw Data'!$B$8:$BE$45,'Occupancy Raw Data'!J$3,FALSE)</f>
        <v>85.317737430167497</v>
      </c>
      <c r="F16" s="48">
        <f>VLOOKUP($A16,'Occupancy Raw Data'!$B$8:$BE$45,'Occupancy Raw Data'!K$3,FALSE)</f>
        <v>81.930865921787699</v>
      </c>
      <c r="G16" s="49">
        <f>VLOOKUP($A16,'Occupancy Raw Data'!$B$8:$BE$45,'Occupancy Raw Data'!L$3,FALSE)</f>
        <v>81.682960893854698</v>
      </c>
      <c r="H16" s="48">
        <f>VLOOKUP($A16,'Occupancy Raw Data'!$B$8:$BE$45,'Occupancy Raw Data'!N$3,FALSE)</f>
        <v>88.949022346368693</v>
      </c>
      <c r="I16" s="48">
        <f>VLOOKUP($A16,'Occupancy Raw Data'!$B$8:$BE$45,'Occupancy Raw Data'!O$3,FALSE)</f>
        <v>88.582402234636803</v>
      </c>
      <c r="J16" s="49">
        <f>VLOOKUP($A16,'Occupancy Raw Data'!$B$8:$BE$45,'Occupancy Raw Data'!P$3,FALSE)</f>
        <v>88.765712290502705</v>
      </c>
      <c r="K16" s="50">
        <f>VLOOKUP($A16,'Occupancy Raw Data'!$B$8:$BE$45,'Occupancy Raw Data'!R$3,FALSE)</f>
        <v>83.706604150039894</v>
      </c>
      <c r="M16" s="47">
        <f>VLOOKUP($A16,'Occupancy Raw Data'!$B$8:$BE$45,'Occupancy Raw Data'!T$3,FALSE)</f>
        <v>2.18431364625124</v>
      </c>
      <c r="N16" s="48">
        <f>VLOOKUP($A16,'Occupancy Raw Data'!$B$8:$BE$45,'Occupancy Raw Data'!U$3,FALSE)</f>
        <v>2.8932016960715701</v>
      </c>
      <c r="O16" s="48">
        <f>VLOOKUP($A16,'Occupancy Raw Data'!$B$8:$BE$45,'Occupancy Raw Data'!V$3,FALSE)</f>
        <v>3.50830929427093</v>
      </c>
      <c r="P16" s="48">
        <f>VLOOKUP($A16,'Occupancy Raw Data'!$B$8:$BE$45,'Occupancy Raw Data'!W$3,FALSE)</f>
        <v>2.6969444030144301</v>
      </c>
      <c r="Q16" s="48">
        <f>VLOOKUP($A16,'Occupancy Raw Data'!$B$8:$BE$45,'Occupancy Raw Data'!X$3,FALSE)</f>
        <v>3.2884496407213599</v>
      </c>
      <c r="R16" s="49">
        <f>VLOOKUP($A16,'Occupancy Raw Data'!$B$8:$BE$45,'Occupancy Raw Data'!Y$3,FALSE)</f>
        <v>2.9351278837563899</v>
      </c>
      <c r="S16" s="48">
        <f>VLOOKUP($A16,'Occupancy Raw Data'!$B$8:$BE$45,'Occupancy Raw Data'!AA$3,FALSE)</f>
        <v>7.7246408534913797</v>
      </c>
      <c r="T16" s="48">
        <f>VLOOKUP($A16,'Occupancy Raw Data'!$B$8:$BE$45,'Occupancy Raw Data'!AB$3,FALSE)</f>
        <v>8.7061369900408696</v>
      </c>
      <c r="U16" s="49">
        <f>VLOOKUP($A16,'Occupancy Raw Data'!$B$8:$BE$45,'Occupancy Raw Data'!AC$3,FALSE)</f>
        <v>8.2121500054117504</v>
      </c>
      <c r="V16" s="50">
        <f>VLOOKUP($A16,'Occupancy Raw Data'!$B$8:$BE$45,'Occupancy Raw Data'!AE$3,FALSE)</f>
        <v>4.4788125538535599</v>
      </c>
      <c r="X16" s="51">
        <f>VLOOKUP($A16,'ADR Raw Data'!$B$6:$BE$43,'ADR Raw Data'!G$1,FALSE)</f>
        <v>100.681723133235</v>
      </c>
      <c r="Y16" s="52">
        <f>VLOOKUP($A16,'ADR Raw Data'!$B$6:$BE$43,'ADR Raw Data'!H$1,FALSE)</f>
        <v>104.080554007114</v>
      </c>
      <c r="Z16" s="52">
        <f>VLOOKUP($A16,'ADR Raw Data'!$B$6:$BE$43,'ADR Raw Data'!I$1,FALSE)</f>
        <v>107.801075045574</v>
      </c>
      <c r="AA16" s="52">
        <f>VLOOKUP($A16,'ADR Raw Data'!$B$6:$BE$43,'ADR Raw Data'!J$1,FALSE)</f>
        <v>106.789985041948</v>
      </c>
      <c r="AB16" s="52">
        <f>VLOOKUP($A16,'ADR Raw Data'!$B$6:$BE$43,'ADR Raw Data'!K$1,FALSE)</f>
        <v>105.30605614745301</v>
      </c>
      <c r="AC16" s="53">
        <f>VLOOKUP($A16,'ADR Raw Data'!$B$6:$BE$43,'ADR Raw Data'!L$1,FALSE)</f>
        <v>105.082181538001</v>
      </c>
      <c r="AD16" s="52">
        <f>VLOOKUP($A16,'ADR Raw Data'!$B$6:$BE$43,'ADR Raw Data'!N$1,FALSE)</f>
        <v>134.442838272816</v>
      </c>
      <c r="AE16" s="52">
        <f>VLOOKUP($A16,'ADR Raw Data'!$B$6:$BE$43,'ADR Raw Data'!O$1,FALSE)</f>
        <v>137.154915648403</v>
      </c>
      <c r="AF16" s="53">
        <f>VLOOKUP($A16,'ADR Raw Data'!$B$6:$BE$43,'ADR Raw Data'!P$1,FALSE)</f>
        <v>135.796076605369</v>
      </c>
      <c r="AG16" s="54">
        <f>VLOOKUP($A16,'ADR Raw Data'!$B$6:$BE$43,'ADR Raw Data'!R$1,FALSE)</f>
        <v>114.38795274260301</v>
      </c>
      <c r="AI16" s="47">
        <f>VLOOKUP($A16,'ADR Raw Data'!$B$6:$BE$43,'ADR Raw Data'!T$1,FALSE)</f>
        <v>0.431124655381047</v>
      </c>
      <c r="AJ16" s="48">
        <f>VLOOKUP($A16,'ADR Raw Data'!$B$6:$BE$43,'ADR Raw Data'!U$1,FALSE)</f>
        <v>1.8172517394399801</v>
      </c>
      <c r="AK16" s="48">
        <f>VLOOKUP($A16,'ADR Raw Data'!$B$6:$BE$43,'ADR Raw Data'!V$1,FALSE)</f>
        <v>2.12563634735878</v>
      </c>
      <c r="AL16" s="48">
        <f>VLOOKUP($A16,'ADR Raw Data'!$B$6:$BE$43,'ADR Raw Data'!W$1,FALSE)</f>
        <v>1.49439764716138</v>
      </c>
      <c r="AM16" s="48">
        <f>VLOOKUP($A16,'ADR Raw Data'!$B$6:$BE$43,'ADR Raw Data'!X$1,FALSE)</f>
        <v>2.8347284662619598</v>
      </c>
      <c r="AN16" s="49">
        <f>VLOOKUP($A16,'ADR Raw Data'!$B$6:$BE$43,'ADR Raw Data'!Y$1,FALSE)</f>
        <v>1.78677502849854</v>
      </c>
      <c r="AO16" s="48">
        <f>VLOOKUP($A16,'ADR Raw Data'!$B$6:$BE$43,'ADR Raw Data'!AA$1,FALSE)</f>
        <v>7.4372196943581601</v>
      </c>
      <c r="AP16" s="48">
        <f>VLOOKUP($A16,'ADR Raw Data'!$B$6:$BE$43,'ADR Raw Data'!AB$1,FALSE)</f>
        <v>6.0505500038808702</v>
      </c>
      <c r="AQ16" s="49">
        <f>VLOOKUP($A16,'ADR Raw Data'!$B$6:$BE$43,'ADR Raw Data'!AC$1,FALSE)</f>
        <v>6.7418677474765598</v>
      </c>
      <c r="AR16" s="50">
        <f>VLOOKUP($A16,'ADR Raw Data'!$B$6:$BE$43,'ADR Raw Data'!AE$1,FALSE)</f>
        <v>3.7505385376899798</v>
      </c>
      <c r="AS16" s="40"/>
      <c r="AT16" s="51">
        <f>VLOOKUP($A16,'RevPAR Raw Data'!$B$6:$BE$43,'RevPAR Raw Data'!G$1,FALSE)</f>
        <v>72.031023289106102</v>
      </c>
      <c r="AU16" s="52">
        <f>VLOOKUP($A16,'RevPAR Raw Data'!$B$6:$BE$43,'RevPAR Raw Data'!H$1,FALSE)</f>
        <v>86.836761103351904</v>
      </c>
      <c r="AV16" s="52">
        <f>VLOOKUP($A16,'RevPAR Raw Data'!$B$6:$BE$43,'RevPAR Raw Data'!I$1,FALSE)</f>
        <v>92.9144391585195</v>
      </c>
      <c r="AW16" s="52">
        <f>VLOOKUP($A16,'RevPAR Raw Data'!$B$6:$BE$43,'RevPAR Raw Data'!J$1,FALSE)</f>
        <v>91.110799039804405</v>
      </c>
      <c r="AX16" s="52">
        <f>VLOOKUP($A16,'RevPAR Raw Data'!$B$6:$BE$43,'RevPAR Raw Data'!K$1,FALSE)</f>
        <v>86.278163669692702</v>
      </c>
      <c r="AY16" s="53">
        <f>VLOOKUP($A16,'RevPAR Raw Data'!$B$6:$BE$43,'RevPAR Raw Data'!L$1,FALSE)</f>
        <v>85.834237252094894</v>
      </c>
      <c r="AZ16" s="52">
        <f>VLOOKUP($A16,'RevPAR Raw Data'!$B$6:$BE$43,'RevPAR Raw Data'!N$1,FALSE)</f>
        <v>119.585590258379</v>
      </c>
      <c r="BA16" s="52">
        <f>VLOOKUP($A16,'RevPAR Raw Data'!$B$6:$BE$43,'RevPAR Raw Data'!O$1,FALSE)</f>
        <v>121.495119064245</v>
      </c>
      <c r="BB16" s="53">
        <f>VLOOKUP($A16,'RevPAR Raw Data'!$B$6:$BE$43,'RevPAR Raw Data'!P$1,FALSE)</f>
        <v>120.54035466131199</v>
      </c>
      <c r="BC16" s="54">
        <f>VLOOKUP($A16,'RevPAR Raw Data'!$B$6:$BE$43,'RevPAR Raw Data'!R$1,FALSE)</f>
        <v>95.750270797585699</v>
      </c>
      <c r="BE16" s="47">
        <f>VLOOKUP($A16,'RevPAR Raw Data'!$B$6:$BE$43,'RevPAR Raw Data'!T$1,FALSE)</f>
        <v>2.6248554163121298</v>
      </c>
      <c r="BF16" s="48">
        <f>VLOOKUP($A16,'RevPAR Raw Data'!$B$6:$BE$43,'RevPAR Raw Data'!U$1,FALSE)</f>
        <v>4.7630301936589303</v>
      </c>
      <c r="BG16" s="48">
        <f>VLOOKUP($A16,'RevPAR Raw Data'!$B$6:$BE$43,'RevPAR Raw Data'!V$1,FALSE)</f>
        <v>5.7085195391664998</v>
      </c>
      <c r="BH16" s="48">
        <f>VLOOKUP($A16,'RevPAR Raw Data'!$B$6:$BE$43,'RevPAR Raw Data'!W$1,FALSE)</f>
        <v>4.2316451238797201</v>
      </c>
      <c r="BI16" s="48">
        <f>VLOOKUP($A16,'RevPAR Raw Data'!$B$6:$BE$43,'RevPAR Raw Data'!X$1,FALSE)</f>
        <v>6.2163967250475398</v>
      </c>
      <c r="BJ16" s="49">
        <f>VLOOKUP($A16,'RevPAR Raw Data'!$B$6:$BE$43,'RevPAR Raw Data'!Y$1,FALSE)</f>
        <v>4.7743470443363902</v>
      </c>
      <c r="BK16" s="48">
        <f>VLOOKUP($A16,'RevPAR Raw Data'!$B$6:$BE$43,'RevPAR Raw Data'!AA$1,FALSE)</f>
        <v>15.736359058723799</v>
      </c>
      <c r="BL16" s="48">
        <f>VLOOKUP($A16,'RevPAR Raw Data'!$B$6:$BE$43,'RevPAR Raw Data'!AB$1,FALSE)</f>
        <v>15.283456165910501</v>
      </c>
      <c r="BM16" s="49">
        <f>VLOOKUP($A16,'RevPAR Raw Data'!$B$6:$BE$43,'RevPAR Raw Data'!AC$1,FALSE)</f>
        <v>15.5076700454775</v>
      </c>
      <c r="BN16" s="50">
        <f>VLOOKUP($A16,'RevPAR Raw Data'!$B$6:$BE$43,'RevPAR Raw Data'!AE$1,FALSE)</f>
        <v>8.3973306824067198</v>
      </c>
    </row>
    <row r="17" spans="1:66" x14ac:dyDescent="0.25">
      <c r="A17" s="63" t="s">
        <v>32</v>
      </c>
      <c r="B17" s="47">
        <f>VLOOKUP($A17,'Occupancy Raw Data'!$B$8:$BE$45,'Occupancy Raw Data'!G$3,FALSE)</f>
        <v>61.416414250685101</v>
      </c>
      <c r="C17" s="48">
        <f>VLOOKUP($A17,'Occupancy Raw Data'!$B$8:$BE$45,'Occupancy Raw Data'!H$3,FALSE)</f>
        <v>69.551420741381705</v>
      </c>
      <c r="D17" s="48">
        <f>VLOOKUP($A17,'Occupancy Raw Data'!$B$8:$BE$45,'Occupancy Raw Data'!I$3,FALSE)</f>
        <v>73.344872349632098</v>
      </c>
      <c r="E17" s="48">
        <f>VLOOKUP($A17,'Occupancy Raw Data'!$B$8:$BE$45,'Occupancy Raw Data'!J$3,FALSE)</f>
        <v>73.215058416269997</v>
      </c>
      <c r="F17" s="48">
        <f>VLOOKUP($A17,'Occupancy Raw Data'!$B$8:$BE$45,'Occupancy Raw Data'!K$3,FALSE)</f>
        <v>78.523005913745806</v>
      </c>
      <c r="G17" s="49">
        <f>VLOOKUP($A17,'Occupancy Raw Data'!$B$8:$BE$45,'Occupancy Raw Data'!L$3,FALSE)</f>
        <v>71.210154334342903</v>
      </c>
      <c r="H17" s="48">
        <f>VLOOKUP($A17,'Occupancy Raw Data'!$B$8:$BE$45,'Occupancy Raw Data'!N$3,FALSE)</f>
        <v>87.206115678638298</v>
      </c>
      <c r="I17" s="48">
        <f>VLOOKUP($A17,'Occupancy Raw Data'!$B$8:$BE$45,'Occupancy Raw Data'!O$3,FALSE)</f>
        <v>87.581133708351302</v>
      </c>
      <c r="J17" s="49">
        <f>VLOOKUP($A17,'Occupancy Raw Data'!$B$8:$BE$45,'Occupancy Raw Data'!P$3,FALSE)</f>
        <v>87.3936246934948</v>
      </c>
      <c r="K17" s="50">
        <f>VLOOKUP($A17,'Occupancy Raw Data'!$B$8:$BE$45,'Occupancy Raw Data'!R$3,FALSE)</f>
        <v>75.834003008386304</v>
      </c>
      <c r="M17" s="47">
        <f>VLOOKUP($A17,'Occupancy Raw Data'!$B$8:$BE$45,'Occupancy Raw Data'!T$3,FALSE)</f>
        <v>-1.50358547305112</v>
      </c>
      <c r="N17" s="48">
        <f>VLOOKUP($A17,'Occupancy Raw Data'!$B$8:$BE$45,'Occupancy Raw Data'!U$3,FALSE)</f>
        <v>0.92088740058601903</v>
      </c>
      <c r="O17" s="48">
        <f>VLOOKUP($A17,'Occupancy Raw Data'!$B$8:$BE$45,'Occupancy Raw Data'!V$3,FALSE)</f>
        <v>2.9977719262710099</v>
      </c>
      <c r="P17" s="48">
        <f>VLOOKUP($A17,'Occupancy Raw Data'!$B$8:$BE$45,'Occupancy Raw Data'!W$3,FALSE)</f>
        <v>1.1558389796731701</v>
      </c>
      <c r="Q17" s="48">
        <f>VLOOKUP($A17,'Occupancy Raw Data'!$B$8:$BE$45,'Occupancy Raw Data'!X$3,FALSE)</f>
        <v>4.4512663085188002</v>
      </c>
      <c r="R17" s="49">
        <f>VLOOKUP($A17,'Occupancy Raw Data'!$B$8:$BE$45,'Occupancy Raw Data'!Y$3,FALSE)</f>
        <v>1.7183121806494099</v>
      </c>
      <c r="S17" s="48">
        <f>VLOOKUP($A17,'Occupancy Raw Data'!$B$8:$BE$45,'Occupancy Raw Data'!AA$3,FALSE)</f>
        <v>9.2716428700524105</v>
      </c>
      <c r="T17" s="48">
        <f>VLOOKUP($A17,'Occupancy Raw Data'!$B$8:$BE$45,'Occupancy Raw Data'!AB$3,FALSE)</f>
        <v>7.2981092065735904</v>
      </c>
      <c r="U17" s="49">
        <f>VLOOKUP($A17,'Occupancy Raw Data'!$B$8:$BE$45,'Occupancy Raw Data'!AC$3,FALSE)</f>
        <v>8.2737669764117197</v>
      </c>
      <c r="V17" s="50">
        <f>VLOOKUP($A17,'Occupancy Raw Data'!$B$8:$BE$45,'Occupancy Raw Data'!AE$3,FALSE)</f>
        <v>3.7873660462492902</v>
      </c>
      <c r="X17" s="51">
        <f>VLOOKUP($A17,'ADR Raw Data'!$B$6:$BE$43,'ADR Raw Data'!G$1,FALSE)</f>
        <v>88.1647622592766</v>
      </c>
      <c r="Y17" s="52">
        <f>VLOOKUP($A17,'ADR Raw Data'!$B$6:$BE$43,'ADR Raw Data'!H$1,FALSE)</f>
        <v>90.997557175445806</v>
      </c>
      <c r="Z17" s="52">
        <f>VLOOKUP($A17,'ADR Raw Data'!$B$6:$BE$43,'ADR Raw Data'!I$1,FALSE)</f>
        <v>92.795519429695105</v>
      </c>
      <c r="AA17" s="52">
        <f>VLOOKUP($A17,'ADR Raw Data'!$B$6:$BE$43,'ADR Raw Data'!J$1,FALSE)</f>
        <v>93.333550275807696</v>
      </c>
      <c r="AB17" s="52">
        <f>VLOOKUP($A17,'ADR Raw Data'!$B$6:$BE$43,'ADR Raw Data'!K$1,FALSE)</f>
        <v>98.018269011756004</v>
      </c>
      <c r="AC17" s="53">
        <f>VLOOKUP($A17,'ADR Raw Data'!$B$6:$BE$43,'ADR Raw Data'!L$1,FALSE)</f>
        <v>92.907982677739497</v>
      </c>
      <c r="AD17" s="52">
        <f>VLOOKUP($A17,'ADR Raw Data'!$B$6:$BE$43,'ADR Raw Data'!N$1,FALSE)</f>
        <v>124.016566953357</v>
      </c>
      <c r="AE17" s="52">
        <f>VLOOKUP($A17,'ADR Raw Data'!$B$6:$BE$43,'ADR Raw Data'!O$1,FALSE)</f>
        <v>126.993868000658</v>
      </c>
      <c r="AF17" s="53">
        <f>VLOOKUP($A17,'ADR Raw Data'!$B$6:$BE$43,'ADR Raw Data'!P$1,FALSE)</f>
        <v>125.508411478791</v>
      </c>
      <c r="AG17" s="54">
        <f>VLOOKUP($A17,'ADR Raw Data'!$B$6:$BE$43,'ADR Raw Data'!R$1,FALSE)</f>
        <v>103.642216197049</v>
      </c>
      <c r="AI17" s="47">
        <f>VLOOKUP($A17,'ADR Raw Data'!$B$6:$BE$43,'ADR Raw Data'!T$1,FALSE)</f>
        <v>4.9463180205623001</v>
      </c>
      <c r="AJ17" s="48">
        <f>VLOOKUP($A17,'ADR Raw Data'!$B$6:$BE$43,'ADR Raw Data'!U$1,FALSE)</f>
        <v>6.2159145659618602</v>
      </c>
      <c r="AK17" s="48">
        <f>VLOOKUP($A17,'ADR Raw Data'!$B$6:$BE$43,'ADR Raw Data'!V$1,FALSE)</f>
        <v>7.69885222003977</v>
      </c>
      <c r="AL17" s="48">
        <f>VLOOKUP($A17,'ADR Raw Data'!$B$6:$BE$43,'ADR Raw Data'!W$1,FALSE)</f>
        <v>6.2698721819044501</v>
      </c>
      <c r="AM17" s="48">
        <f>VLOOKUP($A17,'ADR Raw Data'!$B$6:$BE$43,'ADR Raw Data'!X$1,FALSE)</f>
        <v>7.6565829759965398</v>
      </c>
      <c r="AN17" s="49">
        <f>VLOOKUP($A17,'ADR Raw Data'!$B$6:$BE$43,'ADR Raw Data'!Y$1,FALSE)</f>
        <v>6.6981100984794502</v>
      </c>
      <c r="AO17" s="48">
        <f>VLOOKUP($A17,'ADR Raw Data'!$B$6:$BE$43,'ADR Raw Data'!AA$1,FALSE)</f>
        <v>10.995250946066699</v>
      </c>
      <c r="AP17" s="48">
        <f>VLOOKUP($A17,'ADR Raw Data'!$B$6:$BE$43,'ADR Raw Data'!AB$1,FALSE)</f>
        <v>9.7941289188929002</v>
      </c>
      <c r="AQ17" s="49">
        <f>VLOOKUP($A17,'ADR Raw Data'!$B$6:$BE$43,'ADR Raw Data'!AC$1,FALSE)</f>
        <v>10.3656136485193</v>
      </c>
      <c r="AR17" s="50">
        <f>VLOOKUP($A17,'ADR Raw Data'!$B$6:$BE$43,'ADR Raw Data'!AE$1,FALSE)</f>
        <v>8.5425316993022395</v>
      </c>
      <c r="AS17" s="40"/>
      <c r="AT17" s="51">
        <f>VLOOKUP($A17,'RevPAR Raw Data'!$B$6:$BE$43,'RevPAR Raw Data'!G$1,FALSE)</f>
        <v>54.147635612289001</v>
      </c>
      <c r="AU17" s="52">
        <f>VLOOKUP($A17,'RevPAR Raw Data'!$B$6:$BE$43,'RevPAR Raw Data'!H$1,FALSE)</f>
        <v>63.290093855473799</v>
      </c>
      <c r="AV17" s="52">
        <f>VLOOKUP($A17,'RevPAR Raw Data'!$B$6:$BE$43,'RevPAR Raw Data'!I$1,FALSE)</f>
        <v>68.060755271887999</v>
      </c>
      <c r="AW17" s="52">
        <f>VLOOKUP($A17,'RevPAR Raw Data'!$B$6:$BE$43,'RevPAR Raw Data'!J$1,FALSE)</f>
        <v>68.334213356411297</v>
      </c>
      <c r="AX17" s="52">
        <f>VLOOKUP($A17,'RevPAR Raw Data'!$B$6:$BE$43,'RevPAR Raw Data'!K$1,FALSE)</f>
        <v>76.966891172652495</v>
      </c>
      <c r="AY17" s="53">
        <f>VLOOKUP($A17,'RevPAR Raw Data'!$B$6:$BE$43,'RevPAR Raw Data'!L$1,FALSE)</f>
        <v>66.159917853742897</v>
      </c>
      <c r="AZ17" s="52">
        <f>VLOOKUP($A17,'RevPAR Raw Data'!$B$6:$BE$43,'RevPAR Raw Data'!N$1,FALSE)</f>
        <v>108.150030838021</v>
      </c>
      <c r="BA17" s="52">
        <f>VLOOKUP($A17,'RevPAR Raw Data'!$B$6:$BE$43,'RevPAR Raw Data'!O$1,FALSE)</f>
        <v>111.222669335064</v>
      </c>
      <c r="BB17" s="53">
        <f>VLOOKUP($A17,'RevPAR Raw Data'!$B$6:$BE$43,'RevPAR Raw Data'!P$1,FALSE)</f>
        <v>109.68635008654201</v>
      </c>
      <c r="BC17" s="54">
        <f>VLOOKUP($A17,'RevPAR Raw Data'!$B$6:$BE$43,'RevPAR Raw Data'!R$1,FALSE)</f>
        <v>78.596041348828507</v>
      </c>
      <c r="BE17" s="47">
        <f>VLOOKUP($A17,'RevPAR Raw Data'!$B$6:$BE$43,'RevPAR Raw Data'!T$1,FALSE)</f>
        <v>3.3683604283030899</v>
      </c>
      <c r="BF17" s="48">
        <f>VLOOKUP($A17,'RevPAR Raw Data'!$B$6:$BE$43,'RevPAR Raw Data'!U$1,FALSE)</f>
        <v>7.1940435406170202</v>
      </c>
      <c r="BG17" s="48">
        <f>VLOOKUP($A17,'RevPAR Raw Data'!$B$6:$BE$43,'RevPAR Raw Data'!V$1,FALSE)</f>
        <v>10.927418176808199</v>
      </c>
      <c r="BH17" s="48">
        <f>VLOOKUP($A17,'RevPAR Raw Data'!$B$6:$BE$43,'RevPAR Raw Data'!W$1,FALSE)</f>
        <v>7.4981807882317604</v>
      </c>
      <c r="BI17" s="48">
        <f>VLOOKUP($A17,'RevPAR Raw Data'!$B$6:$BE$43,'RevPAR Raw Data'!X$1,FALSE)</f>
        <v>12.448664182909599</v>
      </c>
      <c r="BJ17" s="49">
        <f>VLOOKUP($A17,'RevPAR Raw Data'!$B$6:$BE$43,'RevPAR Raw Data'!Y$1,FALSE)</f>
        <v>8.5315167208243494</v>
      </c>
      <c r="BK17" s="48">
        <f>VLOOKUP($A17,'RevPAR Raw Data'!$B$6:$BE$43,'RevPAR Raw Data'!AA$1,FALSE)</f>
        <v>21.2863342165045</v>
      </c>
      <c r="BL17" s="48">
        <f>VLOOKUP($A17,'RevPAR Raw Data'!$B$6:$BE$43,'RevPAR Raw Data'!AB$1,FALSE)</f>
        <v>17.807024349799899</v>
      </c>
      <c r="BM17" s="49">
        <f>VLOOKUP($A17,'RevPAR Raw Data'!$B$6:$BE$43,'RevPAR Raw Data'!AC$1,FALSE)</f>
        <v>19.497007343884601</v>
      </c>
      <c r="BN17" s="50">
        <f>VLOOKUP($A17,'RevPAR Raw Data'!$B$6:$BE$43,'RevPAR Raw Data'!AE$1,FALSE)</f>
        <v>12.6534346906209</v>
      </c>
    </row>
    <row r="18" spans="1:66" x14ac:dyDescent="0.25">
      <c r="A18" s="63" t="s">
        <v>92</v>
      </c>
      <c r="B18" s="47">
        <f>VLOOKUP($A18,'Occupancy Raw Data'!$B$8:$BE$45,'Occupancy Raw Data'!G$3,FALSE)</f>
        <v>62.884243808185403</v>
      </c>
      <c r="C18" s="48">
        <f>VLOOKUP($A18,'Occupancy Raw Data'!$B$8:$BE$45,'Occupancy Raw Data'!H$3,FALSE)</f>
        <v>79.395749165642002</v>
      </c>
      <c r="D18" s="48">
        <f>VLOOKUP($A18,'Occupancy Raw Data'!$B$8:$BE$45,'Occupancy Raw Data'!I$3,FALSE)</f>
        <v>80.590198489372895</v>
      </c>
      <c r="E18" s="48">
        <f>VLOOKUP($A18,'Occupancy Raw Data'!$B$8:$BE$45,'Occupancy Raw Data'!J$3,FALSE)</f>
        <v>79.307922009485296</v>
      </c>
      <c r="F18" s="48">
        <f>VLOOKUP($A18,'Occupancy Raw Data'!$B$8:$BE$45,'Occupancy Raw Data'!K$3,FALSE)</f>
        <v>73.370806253293495</v>
      </c>
      <c r="G18" s="49">
        <f>VLOOKUP($A18,'Occupancy Raw Data'!$B$8:$BE$45,'Occupancy Raw Data'!L$3,FALSE)</f>
        <v>75.109783945195801</v>
      </c>
      <c r="H18" s="48">
        <f>VLOOKUP($A18,'Occupancy Raw Data'!$B$8:$BE$45,'Occupancy Raw Data'!N$3,FALSE)</f>
        <v>86.773230282803397</v>
      </c>
      <c r="I18" s="48">
        <f>VLOOKUP($A18,'Occupancy Raw Data'!$B$8:$BE$45,'Occupancy Raw Data'!O$3,FALSE)</f>
        <v>87.669067275601606</v>
      </c>
      <c r="J18" s="49">
        <f>VLOOKUP($A18,'Occupancy Raw Data'!$B$8:$BE$45,'Occupancy Raw Data'!P$3,FALSE)</f>
        <v>87.221148779202494</v>
      </c>
      <c r="K18" s="50">
        <f>VLOOKUP($A18,'Occupancy Raw Data'!$B$8:$BE$45,'Occupancy Raw Data'!R$3,FALSE)</f>
        <v>78.570173897769095</v>
      </c>
      <c r="M18" s="47">
        <f>VLOOKUP($A18,'Occupancy Raw Data'!$B$8:$BE$45,'Occupancy Raw Data'!T$3,FALSE)</f>
        <v>-12.548957792281501</v>
      </c>
      <c r="N18" s="48">
        <f>VLOOKUP($A18,'Occupancy Raw Data'!$B$8:$BE$45,'Occupancy Raw Data'!U$3,FALSE)</f>
        <v>6.9128469957024699</v>
      </c>
      <c r="O18" s="48">
        <f>VLOOKUP($A18,'Occupancy Raw Data'!$B$8:$BE$45,'Occupancy Raw Data'!V$3,FALSE)</f>
        <v>5.0181798996132301</v>
      </c>
      <c r="P18" s="48">
        <f>VLOOKUP($A18,'Occupancy Raw Data'!$B$8:$BE$45,'Occupancy Raw Data'!W$3,FALSE)</f>
        <v>13.308406646081901</v>
      </c>
      <c r="Q18" s="48">
        <f>VLOOKUP($A18,'Occupancy Raw Data'!$B$8:$BE$45,'Occupancy Raw Data'!X$3,FALSE)</f>
        <v>2.1591558693118098</v>
      </c>
      <c r="R18" s="49">
        <f>VLOOKUP($A18,'Occupancy Raw Data'!$B$8:$BE$45,'Occupancy Raw Data'!Y$3,FALSE)</f>
        <v>2.9684224990498</v>
      </c>
      <c r="S18" s="48">
        <f>VLOOKUP($A18,'Occupancy Raw Data'!$B$8:$BE$45,'Occupancy Raw Data'!AA$3,FALSE)</f>
        <v>19.533694765178399</v>
      </c>
      <c r="T18" s="48">
        <f>VLOOKUP($A18,'Occupancy Raw Data'!$B$8:$BE$45,'Occupancy Raw Data'!AB$3,FALSE)</f>
        <v>13.077799894113801</v>
      </c>
      <c r="U18" s="49">
        <f>VLOOKUP($A18,'Occupancy Raw Data'!$B$8:$BE$45,'Occupancy Raw Data'!AC$3,FALSE)</f>
        <v>16.199597156517399</v>
      </c>
      <c r="V18" s="50">
        <f>VLOOKUP($A18,'Occupancy Raw Data'!$B$8:$BE$45,'Occupancy Raw Data'!AE$3,FALSE)</f>
        <v>6.8264804225461697</v>
      </c>
      <c r="X18" s="51">
        <f>VLOOKUP($A18,'ADR Raw Data'!$B$6:$BE$43,'ADR Raw Data'!G$1,FALSE)</f>
        <v>117.47041273743</v>
      </c>
      <c r="Y18" s="52">
        <f>VLOOKUP($A18,'ADR Raw Data'!$B$6:$BE$43,'ADR Raw Data'!H$1,FALSE)</f>
        <v>136.43158044247701</v>
      </c>
      <c r="Z18" s="52">
        <f>VLOOKUP($A18,'ADR Raw Data'!$B$6:$BE$43,'ADR Raw Data'!I$1,FALSE)</f>
        <v>135.06385211420999</v>
      </c>
      <c r="AA18" s="52">
        <f>VLOOKUP($A18,'ADR Raw Data'!$B$6:$BE$43,'ADR Raw Data'!J$1,FALSE)</f>
        <v>130.23666841638899</v>
      </c>
      <c r="AB18" s="52">
        <f>VLOOKUP($A18,'ADR Raw Data'!$B$6:$BE$43,'ADR Raw Data'!K$1,FALSE)</f>
        <v>118.899080895379</v>
      </c>
      <c r="AC18" s="53">
        <f>VLOOKUP($A18,'ADR Raw Data'!$B$6:$BE$43,'ADR Raw Data'!L$1,FALSE)</f>
        <v>128.229550678203</v>
      </c>
      <c r="AD18" s="52">
        <f>VLOOKUP($A18,'ADR Raw Data'!$B$6:$BE$43,'ADR Raw Data'!N$1,FALSE)</f>
        <v>177.04264821862299</v>
      </c>
      <c r="AE18" s="52">
        <f>VLOOKUP($A18,'ADR Raw Data'!$B$6:$BE$43,'ADR Raw Data'!O$1,FALSE)</f>
        <v>172.74378463233799</v>
      </c>
      <c r="AF18" s="53">
        <f>VLOOKUP($A18,'ADR Raw Data'!$B$6:$BE$43,'ADR Raw Data'!P$1,FALSE)</f>
        <v>174.882178159299</v>
      </c>
      <c r="AG18" s="54">
        <f>VLOOKUP($A18,'ADR Raw Data'!$B$6:$BE$43,'ADR Raw Data'!R$1,FALSE)</f>
        <v>143.026498827887</v>
      </c>
      <c r="AI18" s="47">
        <f>VLOOKUP($A18,'ADR Raw Data'!$B$6:$BE$43,'ADR Raw Data'!T$1,FALSE)</f>
        <v>4.2664443241012098</v>
      </c>
      <c r="AJ18" s="48">
        <f>VLOOKUP($A18,'ADR Raw Data'!$B$6:$BE$43,'ADR Raw Data'!U$1,FALSE)</f>
        <v>17.6806733355142</v>
      </c>
      <c r="AK18" s="48">
        <f>VLOOKUP($A18,'ADR Raw Data'!$B$6:$BE$43,'ADR Raw Data'!V$1,FALSE)</f>
        <v>11.126833018150601</v>
      </c>
      <c r="AL18" s="48">
        <f>VLOOKUP($A18,'ADR Raw Data'!$B$6:$BE$43,'ADR Raw Data'!W$1,FALSE)</f>
        <v>12.216180281481799</v>
      </c>
      <c r="AM18" s="48">
        <f>VLOOKUP($A18,'ADR Raw Data'!$B$6:$BE$43,'ADR Raw Data'!X$1,FALSE)</f>
        <v>6.86340332069694</v>
      </c>
      <c r="AN18" s="49">
        <f>VLOOKUP($A18,'ADR Raw Data'!$B$6:$BE$43,'ADR Raw Data'!Y$1,FALSE)</f>
        <v>10.9512947146317</v>
      </c>
      <c r="AO18" s="48">
        <f>VLOOKUP($A18,'ADR Raw Data'!$B$6:$BE$43,'ADR Raw Data'!AA$1,FALSE)</f>
        <v>29.375933393710199</v>
      </c>
      <c r="AP18" s="48">
        <f>VLOOKUP($A18,'ADR Raw Data'!$B$6:$BE$43,'ADR Raw Data'!AB$1,FALSE)</f>
        <v>21.3364949346091</v>
      </c>
      <c r="AQ18" s="49">
        <f>VLOOKUP($A18,'ADR Raw Data'!$B$6:$BE$43,'ADR Raw Data'!AC$1,FALSE)</f>
        <v>25.1873338157265</v>
      </c>
      <c r="AR18" s="50">
        <f>VLOOKUP($A18,'ADR Raw Data'!$B$6:$BE$43,'ADR Raw Data'!AE$1,FALSE)</f>
        <v>16.654450846107299</v>
      </c>
      <c r="AS18" s="40"/>
      <c r="AT18" s="51">
        <f>VLOOKUP($A18,'RevPAR Raw Data'!$B$6:$BE$43,'RevPAR Raw Data'!G$1,FALSE)</f>
        <v>73.870380748287303</v>
      </c>
      <c r="AU18" s="52">
        <f>VLOOKUP($A18,'RevPAR Raw Data'!$B$6:$BE$43,'RevPAR Raw Data'!H$1,FALSE)</f>
        <v>108.32087539083</v>
      </c>
      <c r="AV18" s="52">
        <f>VLOOKUP($A18,'RevPAR Raw Data'!$B$6:$BE$43,'RevPAR Raw Data'!I$1,FALSE)</f>
        <v>108.84822650623499</v>
      </c>
      <c r="AW18" s="52">
        <f>VLOOKUP($A18,'RevPAR Raw Data'!$B$6:$BE$43,'RevPAR Raw Data'!J$1,FALSE)</f>
        <v>103.287995415422</v>
      </c>
      <c r="AX18" s="52">
        <f>VLOOKUP($A18,'RevPAR Raw Data'!$B$6:$BE$43,'RevPAR Raw Data'!K$1,FALSE)</f>
        <v>87.237214280695497</v>
      </c>
      <c r="AY18" s="53">
        <f>VLOOKUP($A18,'RevPAR Raw Data'!$B$6:$BE$43,'RevPAR Raw Data'!L$1,FALSE)</f>
        <v>96.312938468294305</v>
      </c>
      <c r="AZ18" s="52">
        <f>VLOOKUP($A18,'RevPAR Raw Data'!$B$6:$BE$43,'RevPAR Raw Data'!N$1,FALSE)</f>
        <v>153.62562483751901</v>
      </c>
      <c r="BA18" s="52">
        <f>VLOOKUP($A18,'RevPAR Raw Data'!$B$6:$BE$43,'RevPAR Raw Data'!O$1,FALSE)</f>
        <v>151.44286476374401</v>
      </c>
      <c r="BB18" s="53">
        <f>VLOOKUP($A18,'RevPAR Raw Data'!$B$6:$BE$43,'RevPAR Raw Data'!P$1,FALSE)</f>
        <v>152.534244800632</v>
      </c>
      <c r="BC18" s="54">
        <f>VLOOKUP($A18,'RevPAR Raw Data'!$B$6:$BE$43,'RevPAR Raw Data'!R$1,FALSE)</f>
        <v>112.376168848962</v>
      </c>
      <c r="BE18" s="47">
        <f>VLOOKUP($A18,'RevPAR Raw Data'!$B$6:$BE$43,'RevPAR Raw Data'!T$1,FALSE)</f>
        <v>-8.8179077656429303</v>
      </c>
      <c r="BF18" s="48">
        <f>VLOOKUP($A18,'RevPAR Raw Data'!$B$6:$BE$43,'RevPAR Raw Data'!U$1,FALSE)</f>
        <v>25.815758226710699</v>
      </c>
      <c r="BG18" s="48">
        <f>VLOOKUP($A18,'RevPAR Raw Data'!$B$6:$BE$43,'RevPAR Raw Data'!V$1,FALSE)</f>
        <v>16.7033774157442</v>
      </c>
      <c r="BH18" s="48">
        <f>VLOOKUP($A18,'RevPAR Raw Data'!$B$6:$BE$43,'RevPAR Raw Data'!W$1,FALSE)</f>
        <v>27.150365876041899</v>
      </c>
      <c r="BI18" s="48">
        <f>VLOOKUP($A18,'RevPAR Raw Data'!$B$6:$BE$43,'RevPAR Raw Data'!X$1,FALSE)</f>
        <v>9.1707507656421203</v>
      </c>
      <c r="BJ18" s="49">
        <f>VLOOKUP($A18,'RevPAR Raw Data'!$B$6:$BE$43,'RevPAR Raw Data'!Y$1,FALSE)</f>
        <v>14.2447979099279</v>
      </c>
      <c r="BK18" s="48">
        <f>VLOOKUP($A18,'RevPAR Raw Data'!$B$6:$BE$43,'RevPAR Raw Data'!AA$1,FALSE)</f>
        <v>54.647833322438103</v>
      </c>
      <c r="BL18" s="48">
        <f>VLOOKUP($A18,'RevPAR Raw Data'!$B$6:$BE$43,'RevPAR Raw Data'!AB$1,FALSE)</f>
        <v>37.204638940688803</v>
      </c>
      <c r="BM18" s="49">
        <f>VLOOKUP($A18,'RevPAR Raw Data'!$B$6:$BE$43,'RevPAR Raw Data'!AC$1,FALSE)</f>
        <v>45.467177584858902</v>
      </c>
      <c r="BN18" s="50">
        <f>VLOOKUP($A18,'RevPAR Raw Data'!$B$6:$BE$43,'RevPAR Raw Data'!AE$1,FALSE)</f>
        <v>24.6178440951456</v>
      </c>
    </row>
    <row r="19" spans="1:66" x14ac:dyDescent="0.25">
      <c r="A19" s="63" t="s">
        <v>93</v>
      </c>
      <c r="B19" s="47">
        <f>VLOOKUP($A19,'Occupancy Raw Data'!$B$8:$BE$45,'Occupancy Raw Data'!G$3,FALSE)</f>
        <v>70.882979562850096</v>
      </c>
      <c r="C19" s="48">
        <f>VLOOKUP($A19,'Occupancy Raw Data'!$B$8:$BE$45,'Occupancy Raw Data'!H$3,FALSE)</f>
        <v>76.273193841294898</v>
      </c>
      <c r="D19" s="48">
        <f>VLOOKUP($A19,'Occupancy Raw Data'!$B$8:$BE$45,'Occupancy Raw Data'!I$3,FALSE)</f>
        <v>79.668377418081306</v>
      </c>
      <c r="E19" s="48">
        <f>VLOOKUP($A19,'Occupancy Raw Data'!$B$8:$BE$45,'Occupancy Raw Data'!J$3,FALSE)</f>
        <v>78.507698381365898</v>
      </c>
      <c r="F19" s="48">
        <f>VLOOKUP($A19,'Occupancy Raw Data'!$B$8:$BE$45,'Occupancy Raw Data'!K$3,FALSE)</f>
        <v>77.647058823529406</v>
      </c>
      <c r="G19" s="49">
        <f>VLOOKUP($A19,'Occupancy Raw Data'!$B$8:$BE$45,'Occupancy Raw Data'!L$3,FALSE)</f>
        <v>76.595139974420903</v>
      </c>
      <c r="H19" s="48">
        <f>VLOOKUP($A19,'Occupancy Raw Data'!$B$8:$BE$45,'Occupancy Raw Data'!N$3,FALSE)</f>
        <v>90.517173312277905</v>
      </c>
      <c r="I19" s="48">
        <f>VLOOKUP($A19,'Occupancy Raw Data'!$B$8:$BE$45,'Occupancy Raw Data'!O$3,FALSE)</f>
        <v>93.138570864587393</v>
      </c>
      <c r="J19" s="49">
        <f>VLOOKUP($A19,'Occupancy Raw Data'!$B$8:$BE$45,'Occupancy Raw Data'!P$3,FALSE)</f>
        <v>91.827872088432599</v>
      </c>
      <c r="K19" s="50">
        <f>VLOOKUP($A19,'Occupancy Raw Data'!$B$8:$BE$45,'Occupancy Raw Data'!R$3,FALSE)</f>
        <v>80.946956453086401</v>
      </c>
      <c r="M19" s="47">
        <f>VLOOKUP($A19,'Occupancy Raw Data'!$B$8:$BE$45,'Occupancy Raw Data'!T$3,FALSE)</f>
        <v>-6.8997424031646304</v>
      </c>
      <c r="N19" s="48">
        <f>VLOOKUP($A19,'Occupancy Raw Data'!$B$8:$BE$45,'Occupancy Raw Data'!U$3,FALSE)</f>
        <v>0.42528908022283002</v>
      </c>
      <c r="O19" s="48">
        <f>VLOOKUP($A19,'Occupancy Raw Data'!$B$8:$BE$45,'Occupancy Raw Data'!V$3,FALSE)</f>
        <v>5.8194581258854603</v>
      </c>
      <c r="P19" s="48">
        <f>VLOOKUP($A19,'Occupancy Raw Data'!$B$8:$BE$45,'Occupancy Raw Data'!W$3,FALSE)</f>
        <v>2.4726829410989599</v>
      </c>
      <c r="Q19" s="48">
        <f>VLOOKUP($A19,'Occupancy Raw Data'!$B$8:$BE$45,'Occupancy Raw Data'!X$3,FALSE)</f>
        <v>-1.15467063910184</v>
      </c>
      <c r="R19" s="49">
        <f>VLOOKUP($A19,'Occupancy Raw Data'!$B$8:$BE$45,'Occupancy Raw Data'!Y$3,FALSE)</f>
        <v>0.11367729877275801</v>
      </c>
      <c r="S19" s="48">
        <f>VLOOKUP($A19,'Occupancy Raw Data'!$B$8:$BE$45,'Occupancy Raw Data'!AA$3,FALSE)</f>
        <v>7.2263018660435696</v>
      </c>
      <c r="T19" s="48">
        <f>VLOOKUP($A19,'Occupancy Raw Data'!$B$8:$BE$45,'Occupancy Raw Data'!AB$3,FALSE)</f>
        <v>7.4595603015010497</v>
      </c>
      <c r="U19" s="49">
        <f>VLOOKUP($A19,'Occupancy Raw Data'!$B$8:$BE$45,'Occupancy Raw Data'!AC$3,FALSE)</f>
        <v>7.3444690878251704</v>
      </c>
      <c r="V19" s="50">
        <f>VLOOKUP($A19,'Occupancy Raw Data'!$B$8:$BE$45,'Occupancy Raw Data'!AE$3,FALSE)</f>
        <v>2.3477322382060901</v>
      </c>
      <c r="X19" s="51">
        <f>VLOOKUP($A19,'ADR Raw Data'!$B$6:$BE$43,'ADR Raw Data'!G$1,FALSE)</f>
        <v>202.12932329956499</v>
      </c>
      <c r="Y19" s="52">
        <f>VLOOKUP($A19,'ADR Raw Data'!$B$6:$BE$43,'ADR Raw Data'!H$1,FALSE)</f>
        <v>203.0945097412</v>
      </c>
      <c r="Z19" s="52">
        <f>VLOOKUP($A19,'ADR Raw Data'!$B$6:$BE$43,'ADR Raw Data'!I$1,FALSE)</f>
        <v>203.242588721506</v>
      </c>
      <c r="AA19" s="52">
        <f>VLOOKUP($A19,'ADR Raw Data'!$B$6:$BE$43,'ADR Raw Data'!J$1,FALSE)</f>
        <v>199.74944786281799</v>
      </c>
      <c r="AB19" s="52">
        <f>VLOOKUP($A19,'ADR Raw Data'!$B$6:$BE$43,'ADR Raw Data'!K$1,FALSE)</f>
        <v>198.32185752491301</v>
      </c>
      <c r="AC19" s="53">
        <f>VLOOKUP($A19,'ADR Raw Data'!$B$6:$BE$43,'ADR Raw Data'!L$1,FALSE)</f>
        <v>201.293430272108</v>
      </c>
      <c r="AD19" s="52">
        <f>VLOOKUP($A19,'ADR Raw Data'!$B$6:$BE$43,'ADR Raw Data'!N$1,FALSE)</f>
        <v>261.14524224528901</v>
      </c>
      <c r="AE19" s="52">
        <f>VLOOKUP($A19,'ADR Raw Data'!$B$6:$BE$43,'ADR Raw Data'!O$1,FALSE)</f>
        <v>272.86940538317998</v>
      </c>
      <c r="AF19" s="53">
        <f>VLOOKUP($A19,'ADR Raw Data'!$B$6:$BE$43,'ADR Raw Data'!P$1,FALSE)</f>
        <v>267.09099582975</v>
      </c>
      <c r="AG19" s="54">
        <f>VLOOKUP($A19,'ADR Raw Data'!$B$6:$BE$43,'ADR Raw Data'!R$1,FALSE)</f>
        <v>222.61781894245499</v>
      </c>
      <c r="AI19" s="47">
        <f>VLOOKUP($A19,'ADR Raw Data'!$B$6:$BE$43,'ADR Raw Data'!T$1,FALSE)</f>
        <v>-0.63044255302915997</v>
      </c>
      <c r="AJ19" s="48">
        <f>VLOOKUP($A19,'ADR Raw Data'!$B$6:$BE$43,'ADR Raw Data'!U$1,FALSE)</f>
        <v>1.0197071519007801</v>
      </c>
      <c r="AK19" s="48">
        <f>VLOOKUP($A19,'ADR Raw Data'!$B$6:$BE$43,'ADR Raw Data'!V$1,FALSE)</f>
        <v>1.17527200927713</v>
      </c>
      <c r="AL19" s="48">
        <f>VLOOKUP($A19,'ADR Raw Data'!$B$6:$BE$43,'ADR Raw Data'!W$1,FALSE)</f>
        <v>-0.68574457988151905</v>
      </c>
      <c r="AM19" s="48">
        <f>VLOOKUP($A19,'ADR Raw Data'!$B$6:$BE$43,'ADR Raw Data'!X$1,FALSE)</f>
        <v>-1.5381016017862701</v>
      </c>
      <c r="AN19" s="49">
        <f>VLOOKUP($A19,'ADR Raw Data'!$B$6:$BE$43,'ADR Raw Data'!Y$1,FALSE)</f>
        <v>-0.14093977149460099</v>
      </c>
      <c r="AO19" s="48">
        <f>VLOOKUP($A19,'ADR Raw Data'!$B$6:$BE$43,'ADR Raw Data'!AA$1,FALSE)</f>
        <v>4.01742144340409</v>
      </c>
      <c r="AP19" s="48">
        <f>VLOOKUP($A19,'ADR Raw Data'!$B$6:$BE$43,'ADR Raw Data'!AB$1,FALSE)</f>
        <v>4.7094897380965497</v>
      </c>
      <c r="AQ19" s="49">
        <f>VLOOKUP($A19,'ADR Raw Data'!$B$6:$BE$43,'ADR Raw Data'!AC$1,FALSE)</f>
        <v>4.3769548800337601</v>
      </c>
      <c r="AR19" s="50">
        <f>VLOOKUP($A19,'ADR Raw Data'!$B$6:$BE$43,'ADR Raw Data'!AE$1,FALSE)</f>
        <v>1.9489262085757699</v>
      </c>
      <c r="AS19" s="40"/>
      <c r="AT19" s="51">
        <f>VLOOKUP($A19,'RevPAR Raw Data'!$B$6:$BE$43,'RevPAR Raw Data'!G$1,FALSE)</f>
        <v>143.27528692495801</v>
      </c>
      <c r="AU19" s="52">
        <f>VLOOKUP($A19,'RevPAR Raw Data'!$B$6:$BE$43,'RevPAR Raw Data'!H$1,FALSE)</f>
        <v>154.90666909593301</v>
      </c>
      <c r="AV19" s="52">
        <f>VLOOKUP($A19,'RevPAR Raw Data'!$B$6:$BE$43,'RevPAR Raw Data'!I$1,FALSE)</f>
        <v>161.920072656928</v>
      </c>
      <c r="AW19" s="52">
        <f>VLOOKUP($A19,'RevPAR Raw Data'!$B$6:$BE$43,'RevPAR Raw Data'!J$1,FALSE)</f>
        <v>156.81869404658499</v>
      </c>
      <c r="AX19" s="52">
        <f>VLOOKUP($A19,'RevPAR Raw Data'!$B$6:$BE$43,'RevPAR Raw Data'!K$1,FALSE)</f>
        <v>153.99108937228499</v>
      </c>
      <c r="AY19" s="53">
        <f>VLOOKUP($A19,'RevPAR Raw Data'!$B$6:$BE$43,'RevPAR Raw Data'!L$1,FALSE)</f>
        <v>154.180984676235</v>
      </c>
      <c r="AZ19" s="52">
        <f>VLOOKUP($A19,'RevPAR Raw Data'!$B$6:$BE$43,'RevPAR Raw Data'!N$1,FALSE)</f>
        <v>236.38129151993601</v>
      </c>
      <c r="BA19" s="52">
        <f>VLOOKUP($A19,'RevPAR Raw Data'!$B$6:$BE$43,'RevPAR Raw Data'!O$1,FALSE)</f>
        <v>254.14666450059201</v>
      </c>
      <c r="BB19" s="53">
        <f>VLOOKUP($A19,'RevPAR Raw Data'!$B$6:$BE$43,'RevPAR Raw Data'!P$1,FALSE)</f>
        <v>245.263978010264</v>
      </c>
      <c r="BC19" s="54">
        <f>VLOOKUP($A19,'RevPAR Raw Data'!$B$6:$BE$43,'RevPAR Raw Data'!R$1,FALSE)</f>
        <v>180.202348956159</v>
      </c>
      <c r="BE19" s="47">
        <f>VLOOKUP($A19,'RevPAR Raw Data'!$B$6:$BE$43,'RevPAR Raw Data'!T$1,FALSE)</f>
        <v>-7.4866860440348404</v>
      </c>
      <c r="BF19" s="48">
        <f>VLOOKUP($A19,'RevPAR Raw Data'!$B$6:$BE$43,'RevPAR Raw Data'!U$1,FALSE)</f>
        <v>1.4493329352908899</v>
      </c>
      <c r="BG19" s="48">
        <f>VLOOKUP($A19,'RevPAR Raw Data'!$B$6:$BE$43,'RevPAR Raw Data'!V$1,FALSE)</f>
        <v>7.0631245976077297</v>
      </c>
      <c r="BH19" s="48">
        <f>VLOOKUP($A19,'RevPAR Raw Data'!$B$6:$BE$43,'RevPAR Raw Data'!W$1,FALSE)</f>
        <v>1.7699820719712001</v>
      </c>
      <c r="BI19" s="48">
        <f>VLOOKUP($A19,'RevPAR Raw Data'!$B$6:$BE$43,'RevPAR Raw Data'!X$1,FALSE)</f>
        <v>-2.6750122332927302</v>
      </c>
      <c r="BJ19" s="49">
        <f>VLOOKUP($A19,'RevPAR Raw Data'!$B$6:$BE$43,'RevPAR Raw Data'!Y$1,FALSE)</f>
        <v>-2.74226892469739E-2</v>
      </c>
      <c r="BK19" s="48">
        <f>VLOOKUP($A19,'RevPAR Raw Data'!$B$6:$BE$43,'RevPAR Raw Data'!AA$1,FALSE)</f>
        <v>11.5340343101792</v>
      </c>
      <c r="BL19" s="48">
        <f>VLOOKUP($A19,'RevPAR Raw Data'!$B$6:$BE$43,'RevPAR Raw Data'!AB$1,FALSE)</f>
        <v>12.5203572665039</v>
      </c>
      <c r="BM19" s="49">
        <f>VLOOKUP($A19,'RevPAR Raw Data'!$B$6:$BE$43,'RevPAR Raw Data'!AC$1,FALSE)</f>
        <v>12.042888066011001</v>
      </c>
      <c r="BN19" s="50">
        <f>VLOOKUP($A19,'RevPAR Raw Data'!$B$6:$BE$43,'RevPAR Raw Data'!AE$1,FALSE)</f>
        <v>4.3424140156794397</v>
      </c>
    </row>
    <row r="20" spans="1:66" x14ac:dyDescent="0.25">
      <c r="A20" s="63" t="s">
        <v>29</v>
      </c>
      <c r="B20" s="47">
        <f>VLOOKUP($A20,'Occupancy Raw Data'!$B$8:$BE$45,'Occupancy Raw Data'!G$3,FALSE)</f>
        <v>60.868410569645398</v>
      </c>
      <c r="C20" s="48">
        <f>VLOOKUP($A20,'Occupancy Raw Data'!$B$8:$BE$45,'Occupancy Raw Data'!H$3,FALSE)</f>
        <v>63.139025361837703</v>
      </c>
      <c r="D20" s="48">
        <f>VLOOKUP($A20,'Occupancy Raw Data'!$B$8:$BE$45,'Occupancy Raw Data'!I$3,FALSE)</f>
        <v>61.837737352277202</v>
      </c>
      <c r="E20" s="48">
        <f>VLOOKUP($A20,'Occupancy Raw Data'!$B$8:$BE$45,'Occupancy Raw Data'!J$3,FALSE)</f>
        <v>60.310715708405198</v>
      </c>
      <c r="F20" s="48">
        <f>VLOOKUP($A20,'Occupancy Raw Data'!$B$8:$BE$45,'Occupancy Raw Data'!K$3,FALSE)</f>
        <v>63.617049528614999</v>
      </c>
      <c r="G20" s="49">
        <f>VLOOKUP($A20,'Occupancy Raw Data'!$B$8:$BE$45,'Occupancy Raw Data'!L$3,FALSE)</f>
        <v>61.954587704156097</v>
      </c>
      <c r="H20" s="48">
        <f>VLOOKUP($A20,'Occupancy Raw Data'!$B$8:$BE$45,'Occupancy Raw Data'!N$3,FALSE)</f>
        <v>76.762714114991297</v>
      </c>
      <c r="I20" s="48">
        <f>VLOOKUP($A20,'Occupancy Raw Data'!$B$8:$BE$45,'Occupancy Raw Data'!O$3,FALSE)</f>
        <v>78.847430620103495</v>
      </c>
      <c r="J20" s="49">
        <f>VLOOKUP($A20,'Occupancy Raw Data'!$B$8:$BE$45,'Occupancy Raw Data'!P$3,FALSE)</f>
        <v>77.805072367547396</v>
      </c>
      <c r="K20" s="50">
        <f>VLOOKUP($A20,'Occupancy Raw Data'!$B$8:$BE$45,'Occupancy Raw Data'!R$3,FALSE)</f>
        <v>66.483297607982195</v>
      </c>
      <c r="M20" s="47">
        <f>VLOOKUP($A20,'Occupancy Raw Data'!$B$8:$BE$45,'Occupancy Raw Data'!T$3,FALSE)</f>
        <v>4.6575342465753398</v>
      </c>
      <c r="N20" s="48">
        <f>VLOOKUP($A20,'Occupancy Raw Data'!$B$8:$BE$45,'Occupancy Raw Data'!U$3,FALSE)</f>
        <v>9.5622119815668203</v>
      </c>
      <c r="O20" s="48">
        <f>VLOOKUP($A20,'Occupancy Raw Data'!$B$8:$BE$45,'Occupancy Raw Data'!V$3,FALSE)</f>
        <v>3.9276947110020002</v>
      </c>
      <c r="P20" s="48">
        <f>VLOOKUP($A20,'Occupancy Raw Data'!$B$8:$BE$45,'Occupancy Raw Data'!W$3,FALSE)</f>
        <v>-3.5464005096623401</v>
      </c>
      <c r="Q20" s="48">
        <f>VLOOKUP($A20,'Occupancy Raw Data'!$B$8:$BE$45,'Occupancy Raw Data'!X$3,FALSE)</f>
        <v>-1.68274163759491</v>
      </c>
      <c r="R20" s="49">
        <f>VLOOKUP($A20,'Occupancy Raw Data'!$B$8:$BE$45,'Occupancy Raw Data'!Y$3,FALSE)</f>
        <v>2.3965237238291701</v>
      </c>
      <c r="S20" s="48">
        <f>VLOOKUP($A20,'Occupancy Raw Data'!$B$8:$BE$45,'Occupancy Raw Data'!AA$3,FALSE)</f>
        <v>1.0311080041943299</v>
      </c>
      <c r="T20" s="48">
        <f>VLOOKUP($A20,'Occupancy Raw Data'!$B$8:$BE$45,'Occupancy Raw Data'!AB$3,FALSE)</f>
        <v>3.9747855016634501</v>
      </c>
      <c r="U20" s="49">
        <f>VLOOKUP($A20,'Occupancy Raw Data'!$B$8:$BE$45,'Occupancy Raw Data'!AC$3,FALSE)</f>
        <v>2.5015306568704601</v>
      </c>
      <c r="V20" s="50">
        <f>VLOOKUP($A20,'Occupancy Raw Data'!$B$8:$BE$45,'Occupancy Raw Data'!AE$3,FALSE)</f>
        <v>2.43161094224924</v>
      </c>
      <c r="X20" s="51">
        <f>VLOOKUP($A20,'ADR Raw Data'!$B$6:$BE$43,'ADR Raw Data'!G$1,FALSE)</f>
        <v>145.775833333333</v>
      </c>
      <c r="Y20" s="52">
        <f>VLOOKUP($A20,'ADR Raw Data'!$B$6:$BE$43,'ADR Raw Data'!H$1,FALSE)</f>
        <v>143.22622082018901</v>
      </c>
      <c r="Z20" s="52">
        <f>VLOOKUP($A20,'ADR Raw Data'!$B$6:$BE$43,'ADR Raw Data'!I$1,FALSE)</f>
        <v>136.025110586214</v>
      </c>
      <c r="AA20" s="52">
        <f>VLOOKUP($A20,'ADR Raw Data'!$B$6:$BE$43,'ADR Raw Data'!J$1,FALSE)</f>
        <v>135.994918538088</v>
      </c>
      <c r="AB20" s="52">
        <f>VLOOKUP($A20,'ADR Raw Data'!$B$6:$BE$43,'ADR Raw Data'!K$1,FALSE)</f>
        <v>143.39574619077399</v>
      </c>
      <c r="AC20" s="53">
        <f>VLOOKUP($A20,'ADR Raw Data'!$B$6:$BE$43,'ADR Raw Data'!L$1,FALSE)</f>
        <v>140.91662651635301</v>
      </c>
      <c r="AD20" s="52">
        <f>VLOOKUP($A20,'ADR Raw Data'!$B$6:$BE$43,'ADR Raw Data'!N$1,FALSE)</f>
        <v>179.619839128178</v>
      </c>
      <c r="AE20" s="52">
        <f>VLOOKUP($A20,'ADR Raw Data'!$B$6:$BE$43,'ADR Raw Data'!O$1,FALSE)</f>
        <v>183.07024418996201</v>
      </c>
      <c r="AF20" s="53">
        <f>VLOOKUP($A20,'ADR Raw Data'!$B$6:$BE$43,'ADR Raw Data'!P$1,FALSE)</f>
        <v>181.36815427937501</v>
      </c>
      <c r="AG20" s="54">
        <f>VLOOKUP($A20,'ADR Raw Data'!$B$6:$BE$43,'ADR Raw Data'!R$1,FALSE)</f>
        <v>154.442404131476</v>
      </c>
      <c r="AI20" s="47">
        <f>VLOOKUP($A20,'ADR Raw Data'!$B$6:$BE$43,'ADR Raw Data'!T$1,FALSE)</f>
        <v>2.7242501815899698</v>
      </c>
      <c r="AJ20" s="48">
        <f>VLOOKUP($A20,'ADR Raw Data'!$B$6:$BE$43,'ADR Raw Data'!U$1,FALSE)</f>
        <v>-0.77221400804284601</v>
      </c>
      <c r="AK20" s="48">
        <f>VLOOKUP($A20,'ADR Raw Data'!$B$6:$BE$43,'ADR Raw Data'!V$1,FALSE)</f>
        <v>-5.9565113672465202</v>
      </c>
      <c r="AL20" s="48">
        <f>VLOOKUP($A20,'ADR Raw Data'!$B$6:$BE$43,'ADR Raw Data'!W$1,FALSE)</f>
        <v>-5.5673745820725102</v>
      </c>
      <c r="AM20" s="48">
        <f>VLOOKUP($A20,'ADR Raw Data'!$B$6:$BE$43,'ADR Raw Data'!X$1,FALSE)</f>
        <v>0.24622168886415099</v>
      </c>
      <c r="AN20" s="49">
        <f>VLOOKUP($A20,'ADR Raw Data'!$B$6:$BE$43,'ADR Raw Data'!Y$1,FALSE)</f>
        <v>-1.8598570949611699</v>
      </c>
      <c r="AO20" s="48">
        <f>VLOOKUP($A20,'ADR Raw Data'!$B$6:$BE$43,'ADR Raw Data'!AA$1,FALSE)</f>
        <v>-1.24212128125969</v>
      </c>
      <c r="AP20" s="48">
        <f>VLOOKUP($A20,'ADR Raw Data'!$B$6:$BE$43,'ADR Raw Data'!AB$1,FALSE)</f>
        <v>-4.55388780536114</v>
      </c>
      <c r="AQ20" s="49">
        <f>VLOOKUP($A20,'ADR Raw Data'!$B$6:$BE$43,'ADR Raw Data'!AC$1,FALSE)</f>
        <v>-2.9271373130991898</v>
      </c>
      <c r="AR20" s="50">
        <f>VLOOKUP($A20,'ADR Raw Data'!$B$6:$BE$43,'ADR Raw Data'!AE$1,FALSE)</f>
        <v>-2.2756271584521701</v>
      </c>
      <c r="AS20" s="40"/>
      <c r="AT20" s="51">
        <f>VLOOKUP($A20,'RevPAR Raw Data'!$B$6:$BE$43,'RevPAR Raw Data'!G$1,FALSE)</f>
        <v>88.731432744655393</v>
      </c>
      <c r="AU20" s="52">
        <f>VLOOKUP($A20,'RevPAR Raw Data'!$B$6:$BE$43,'RevPAR Raw Data'!H$1,FALSE)</f>
        <v>90.431639888461007</v>
      </c>
      <c r="AV20" s="52">
        <f>VLOOKUP($A20,'RevPAR Raw Data'!$B$6:$BE$43,'RevPAR Raw Data'!I$1,FALSE)</f>
        <v>84.1148506174478</v>
      </c>
      <c r="AW20" s="52">
        <f>VLOOKUP($A20,'RevPAR Raw Data'!$B$6:$BE$43,'RevPAR Raw Data'!J$1,FALSE)</f>
        <v>82.019508697384097</v>
      </c>
      <c r="AX20" s="52">
        <f>VLOOKUP($A20,'RevPAR Raw Data'!$B$6:$BE$43,'RevPAR Raw Data'!K$1,FALSE)</f>
        <v>91.224142876111998</v>
      </c>
      <c r="AY20" s="53">
        <f>VLOOKUP($A20,'RevPAR Raw Data'!$B$6:$BE$43,'RevPAR Raw Data'!L$1,FALSE)</f>
        <v>87.304314964812093</v>
      </c>
      <c r="AZ20" s="52">
        <f>VLOOKUP($A20,'RevPAR Raw Data'!$B$6:$BE$43,'RevPAR Raw Data'!N$1,FALSE)</f>
        <v>137.881063603771</v>
      </c>
      <c r="BA20" s="52">
        <f>VLOOKUP($A20,'RevPAR Raw Data'!$B$6:$BE$43,'RevPAR Raw Data'!O$1,FALSE)</f>
        <v>144.34618377373499</v>
      </c>
      <c r="BB20" s="53">
        <f>VLOOKUP($A20,'RevPAR Raw Data'!$B$6:$BE$43,'RevPAR Raw Data'!P$1,FALSE)</f>
        <v>141.11362368875299</v>
      </c>
      <c r="BC20" s="54">
        <f>VLOOKUP($A20,'RevPAR Raw Data'!$B$6:$BE$43,'RevPAR Raw Data'!R$1,FALSE)</f>
        <v>102.67840317165199</v>
      </c>
      <c r="BE20" s="47">
        <f>VLOOKUP($A20,'RevPAR Raw Data'!$B$6:$BE$43,'RevPAR Raw Data'!T$1,FALSE)</f>
        <v>7.5086673133352502</v>
      </c>
      <c r="BF20" s="48">
        <f>VLOOKUP($A20,'RevPAR Raw Data'!$B$6:$BE$43,'RevPAR Raw Data'!U$1,FALSE)</f>
        <v>8.7161572331235604</v>
      </c>
      <c r="BG20" s="48">
        <f>VLOOKUP($A20,'RevPAR Raw Data'!$B$6:$BE$43,'RevPAR Raw Data'!V$1,FALSE)</f>
        <v>-2.2627702381760901</v>
      </c>
      <c r="BH20" s="48">
        <f>VLOOKUP($A20,'RevPAR Raw Data'!$B$6:$BE$43,'RevPAR Raw Data'!W$1,FALSE)</f>
        <v>-8.9163336911814302</v>
      </c>
      <c r="BI20" s="48">
        <f>VLOOKUP($A20,'RevPAR Raw Data'!$B$6:$BE$43,'RevPAR Raw Data'!X$1,FALSE)</f>
        <v>-1.4406632236100601</v>
      </c>
      <c r="BJ20" s="49">
        <f>VLOOKUP($A20,'RevPAR Raw Data'!$B$6:$BE$43,'RevPAR Raw Data'!Y$1,FALSE)</f>
        <v>0.49209471235792801</v>
      </c>
      <c r="BK20" s="48">
        <f>VLOOKUP($A20,'RevPAR Raw Data'!$B$6:$BE$43,'RevPAR Raw Data'!AA$1,FALSE)</f>
        <v>-0.223820889018227</v>
      </c>
      <c r="BL20" s="48">
        <f>VLOOKUP($A20,'RevPAR Raw Data'!$B$6:$BE$43,'RevPAR Raw Data'!AB$1,FALSE)</f>
        <v>-0.76010957594720396</v>
      </c>
      <c r="BM20" s="49">
        <f>VLOOKUP($A20,'RevPAR Raw Data'!$B$6:$BE$43,'RevPAR Raw Data'!AC$1,FALSE)</f>
        <v>-0.498829893484599</v>
      </c>
      <c r="BN20" s="50">
        <f>VLOOKUP($A20,'RevPAR Raw Data'!$B$6:$BE$43,'RevPAR Raw Data'!AE$1,FALSE)</f>
        <v>0.10064938480734099</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51.5995848229731</v>
      </c>
      <c r="C22" s="48">
        <f>VLOOKUP($A22,'Occupancy Raw Data'!$B$8:$BE$45,'Occupancy Raw Data'!H$3,FALSE)</f>
        <v>64.961365471110497</v>
      </c>
      <c r="D22" s="48">
        <f>VLOOKUP($A22,'Occupancy Raw Data'!$B$8:$BE$45,'Occupancy Raw Data'!I$3,FALSE)</f>
        <v>71.518855956636997</v>
      </c>
      <c r="E22" s="48">
        <f>VLOOKUP($A22,'Occupancy Raw Data'!$B$8:$BE$45,'Occupancy Raw Data'!J$3,FALSE)</f>
        <v>75.813631645715603</v>
      </c>
      <c r="F22" s="48">
        <f>VLOOKUP($A22,'Occupancy Raw Data'!$B$8:$BE$45,'Occupancy Raw Data'!K$3,FALSE)</f>
        <v>74.150616999192707</v>
      </c>
      <c r="G22" s="49">
        <f>VLOOKUP($A22,'Occupancy Raw Data'!$B$8:$BE$45,'Occupancy Raw Data'!L$3,FALSE)</f>
        <v>67.608810979125806</v>
      </c>
      <c r="H22" s="48">
        <f>VLOOKUP($A22,'Occupancy Raw Data'!$B$8:$BE$45,'Occupancy Raw Data'!N$3,FALSE)</f>
        <v>77.852612155460704</v>
      </c>
      <c r="I22" s="48">
        <f>VLOOKUP($A22,'Occupancy Raw Data'!$B$8:$BE$45,'Occupancy Raw Data'!O$3,FALSE)</f>
        <v>74.475839003575103</v>
      </c>
      <c r="J22" s="49">
        <f>VLOOKUP($A22,'Occupancy Raw Data'!$B$8:$BE$45,'Occupancy Raw Data'!P$3,FALSE)</f>
        <v>76.164225579517904</v>
      </c>
      <c r="K22" s="50">
        <f>VLOOKUP($A22,'Occupancy Raw Data'!$B$8:$BE$45,'Occupancy Raw Data'!R$3,FALSE)</f>
        <v>70.053215150666404</v>
      </c>
      <c r="M22" s="47">
        <f>VLOOKUP($A22,'Occupancy Raw Data'!$B$8:$BE$45,'Occupancy Raw Data'!T$3,FALSE)</f>
        <v>-5.0009853314447197</v>
      </c>
      <c r="N22" s="48">
        <f>VLOOKUP($A22,'Occupancy Raw Data'!$B$8:$BE$45,'Occupancy Raw Data'!U$3,FALSE)</f>
        <v>-0.366511747529911</v>
      </c>
      <c r="O22" s="48">
        <f>VLOOKUP($A22,'Occupancy Raw Data'!$B$8:$BE$45,'Occupancy Raw Data'!V$3,FALSE)</f>
        <v>2.6864496434095702</v>
      </c>
      <c r="P22" s="48">
        <f>VLOOKUP($A22,'Occupancy Raw Data'!$B$8:$BE$45,'Occupancy Raw Data'!W$3,FALSE)</f>
        <v>4.2314146262276902</v>
      </c>
      <c r="Q22" s="48">
        <f>VLOOKUP($A22,'Occupancy Raw Data'!$B$8:$BE$45,'Occupancy Raw Data'!X$3,FALSE)</f>
        <v>3.1561384922466398</v>
      </c>
      <c r="R22" s="49">
        <f>VLOOKUP($A22,'Occupancy Raw Data'!$B$8:$BE$45,'Occupancy Raw Data'!Y$3,FALSE)</f>
        <v>1.27694325525212</v>
      </c>
      <c r="S22" s="48">
        <f>VLOOKUP($A22,'Occupancy Raw Data'!$B$8:$BE$45,'Occupancy Raw Data'!AA$3,FALSE)</f>
        <v>4.1978803160597504</v>
      </c>
      <c r="T22" s="48">
        <f>VLOOKUP($A22,'Occupancy Raw Data'!$B$8:$BE$45,'Occupancy Raw Data'!AB$3,FALSE)</f>
        <v>4.2007605381976001</v>
      </c>
      <c r="U22" s="49">
        <f>VLOOKUP($A22,'Occupancy Raw Data'!$B$8:$BE$45,'Occupancy Raw Data'!AC$3,FALSE)</f>
        <v>4.1992884832684299</v>
      </c>
      <c r="V22" s="50">
        <f>VLOOKUP($A22,'Occupancy Raw Data'!$B$8:$BE$45,'Occupancy Raw Data'!AE$3,FALSE)</f>
        <v>2.16703023791136</v>
      </c>
      <c r="X22" s="51">
        <f>VLOOKUP($A22,'ADR Raw Data'!$B$6:$BE$43,'ADR Raw Data'!G$1,FALSE)</f>
        <v>113.38720665146801</v>
      </c>
      <c r="Y22" s="52">
        <f>VLOOKUP($A22,'ADR Raw Data'!$B$6:$BE$43,'ADR Raw Data'!H$1,FALSE)</f>
        <v>124.76983951143301</v>
      </c>
      <c r="Z22" s="52">
        <f>VLOOKUP($A22,'ADR Raw Data'!$B$6:$BE$43,'ADR Raw Data'!I$1,FALSE)</f>
        <v>133.965827716322</v>
      </c>
      <c r="AA22" s="52">
        <f>VLOOKUP($A22,'ADR Raw Data'!$B$6:$BE$43,'ADR Raw Data'!J$1,FALSE)</f>
        <v>139.034800571967</v>
      </c>
      <c r="AB22" s="52">
        <f>VLOOKUP($A22,'ADR Raw Data'!$B$6:$BE$43,'ADR Raw Data'!K$1,FALSE)</f>
        <v>144.718957633445</v>
      </c>
      <c r="AC22" s="53">
        <f>VLOOKUP($A22,'ADR Raw Data'!$B$6:$BE$43,'ADR Raw Data'!L$1,FALSE)</f>
        <v>132.55304205132401</v>
      </c>
      <c r="AD22" s="52">
        <f>VLOOKUP($A22,'ADR Raw Data'!$B$6:$BE$43,'ADR Raw Data'!N$1,FALSE)</f>
        <v>162.52069327170901</v>
      </c>
      <c r="AE22" s="52">
        <f>VLOOKUP($A22,'ADR Raw Data'!$B$6:$BE$43,'ADR Raw Data'!O$1,FALSE)</f>
        <v>152.95821982718499</v>
      </c>
      <c r="AF22" s="53">
        <f>VLOOKUP($A22,'ADR Raw Data'!$B$6:$BE$43,'ADR Raw Data'!P$1,FALSE)</f>
        <v>157.84544562551099</v>
      </c>
      <c r="AG22" s="54">
        <f>VLOOKUP($A22,'ADR Raw Data'!$B$6:$BE$43,'ADR Raw Data'!R$1,FALSE)</f>
        <v>140.40982972798801</v>
      </c>
      <c r="AI22" s="47">
        <f>VLOOKUP($A22,'ADR Raw Data'!$B$6:$BE$43,'ADR Raw Data'!T$1,FALSE)</f>
        <v>-3.83677824733561</v>
      </c>
      <c r="AJ22" s="48">
        <f>VLOOKUP($A22,'ADR Raw Data'!$B$6:$BE$43,'ADR Raw Data'!U$1,FALSE)</f>
        <v>1.5568176053135201</v>
      </c>
      <c r="AK22" s="48">
        <f>VLOOKUP($A22,'ADR Raw Data'!$B$6:$BE$43,'ADR Raw Data'!V$1,FALSE)</f>
        <v>5.9374049996448104</v>
      </c>
      <c r="AL22" s="48">
        <f>VLOOKUP($A22,'ADR Raw Data'!$B$6:$BE$43,'ADR Raw Data'!W$1,FALSE)</f>
        <v>8.8498739552744308</v>
      </c>
      <c r="AM22" s="48">
        <f>VLOOKUP($A22,'ADR Raw Data'!$B$6:$BE$43,'ADR Raw Data'!X$1,FALSE)</f>
        <v>7.1424929314860703</v>
      </c>
      <c r="AN22" s="49">
        <f>VLOOKUP($A22,'ADR Raw Data'!$B$6:$BE$43,'ADR Raw Data'!Y$1,FALSE)</f>
        <v>4.7882954171620096</v>
      </c>
      <c r="AO22" s="48">
        <f>VLOOKUP($A22,'ADR Raw Data'!$B$6:$BE$43,'ADR Raw Data'!AA$1,FALSE)</f>
        <v>6.11859508153423</v>
      </c>
      <c r="AP22" s="48">
        <f>VLOOKUP($A22,'ADR Raw Data'!$B$6:$BE$43,'ADR Raw Data'!AB$1,FALSE)</f>
        <v>4.9706818034448199</v>
      </c>
      <c r="AQ22" s="49">
        <f>VLOOKUP($A22,'ADR Raw Data'!$B$6:$BE$43,'ADR Raw Data'!AC$1,FALSE)</f>
        <v>5.5715889417389901</v>
      </c>
      <c r="AR22" s="50">
        <f>VLOOKUP($A22,'ADR Raw Data'!$B$6:$BE$43,'ADR Raw Data'!AE$1,FALSE)</f>
        <v>5.1702535221568704</v>
      </c>
      <c r="AS22" s="40"/>
      <c r="AT22" s="51">
        <f>VLOOKUP($A22,'RevPAR Raw Data'!$B$6:$BE$43,'RevPAR Raw Data'!G$1,FALSE)</f>
        <v>58.507327874524201</v>
      </c>
      <c r="AU22" s="52">
        <f>VLOOKUP($A22,'RevPAR Raw Data'!$B$6:$BE$43,'RevPAR Raw Data'!H$1,FALSE)</f>
        <v>81.052191442740096</v>
      </c>
      <c r="AV22" s="52">
        <f>VLOOKUP($A22,'RevPAR Raw Data'!$B$6:$BE$43,'RevPAR Raw Data'!I$1,FALSE)</f>
        <v>95.810827355552902</v>
      </c>
      <c r="AW22" s="52">
        <f>VLOOKUP($A22,'RevPAR Raw Data'!$B$6:$BE$43,'RevPAR Raw Data'!J$1,FALSE)</f>
        <v>105.40733156498599</v>
      </c>
      <c r="AX22" s="52">
        <f>VLOOKUP($A22,'RevPAR Raw Data'!$B$6:$BE$43,'RevPAR Raw Data'!K$1,FALSE)</f>
        <v>107.31</v>
      </c>
      <c r="AY22" s="53">
        <f>VLOOKUP($A22,'RevPAR Raw Data'!$B$6:$BE$43,'RevPAR Raw Data'!L$1,FALSE)</f>
        <v>89.6175356475608</v>
      </c>
      <c r="AZ22" s="52">
        <f>VLOOKUP($A22,'RevPAR Raw Data'!$B$6:$BE$43,'RevPAR Raw Data'!N$1,FALSE)</f>
        <v>126.526605005189</v>
      </c>
      <c r="BA22" s="52">
        <f>VLOOKUP($A22,'RevPAR Raw Data'!$B$6:$BE$43,'RevPAR Raw Data'!O$1,FALSE)</f>
        <v>113.916917541229</v>
      </c>
      <c r="BB22" s="53">
        <f>VLOOKUP($A22,'RevPAR Raw Data'!$B$6:$BE$43,'RevPAR Raw Data'!P$1,FALSE)</f>
        <v>120.221761273209</v>
      </c>
      <c r="BC22" s="54">
        <f>VLOOKUP($A22,'RevPAR Raw Data'!$B$6:$BE$43,'RevPAR Raw Data'!R$1,FALSE)</f>
        <v>98.361600112031795</v>
      </c>
      <c r="BE22" s="47">
        <f>VLOOKUP($A22,'RevPAR Raw Data'!$B$6:$BE$43,'RevPAR Raw Data'!T$1,FALSE)</f>
        <v>-8.6458868614310305</v>
      </c>
      <c r="BF22" s="48">
        <f>VLOOKUP($A22,'RevPAR Raw Data'!$B$6:$BE$43,'RevPAR Raw Data'!U$1,FALSE)</f>
        <v>1.1845999383725301</v>
      </c>
      <c r="BG22" s="48">
        <f>VLOOKUP($A22,'RevPAR Raw Data'!$B$6:$BE$43,'RevPAR Raw Data'!V$1,FALSE)</f>
        <v>8.78336003849512</v>
      </c>
      <c r="BH22" s="48">
        <f>VLOOKUP($A22,'RevPAR Raw Data'!$B$6:$BE$43,'RevPAR Raw Data'!W$1,FALSE)</f>
        <v>13.455763442448299</v>
      </c>
      <c r="BI22" s="48">
        <f>VLOOKUP($A22,'RevPAR Raw Data'!$B$6:$BE$43,'RevPAR Raw Data'!X$1,FALSE)</f>
        <v>10.5240583924493</v>
      </c>
      <c r="BJ22" s="49">
        <f>VLOOKUP($A22,'RevPAR Raw Data'!$B$6:$BE$43,'RevPAR Raw Data'!Y$1,FALSE)</f>
        <v>6.1263824877851301</v>
      </c>
      <c r="BK22" s="48">
        <f>VLOOKUP($A22,'RevPAR Raw Data'!$B$6:$BE$43,'RevPAR Raw Data'!AA$1,FALSE)</f>
        <v>10.5733266961411</v>
      </c>
      <c r="BL22" s="48">
        <f>VLOOKUP($A22,'RevPAR Raw Data'!$B$6:$BE$43,'RevPAR Raw Data'!AB$1,FALSE)</f>
        <v>9.3802487813209101</v>
      </c>
      <c r="BM22" s="49">
        <f>VLOOKUP($A22,'RevPAR Raw Data'!$B$6:$BE$43,'RevPAR Raw Data'!AC$1,FALSE)</f>
        <v>10.0048445177729</v>
      </c>
      <c r="BN22" s="50">
        <f>VLOOKUP($A22,'RevPAR Raw Data'!$B$6:$BE$43,'RevPAR Raw Data'!AE$1,FALSE)</f>
        <v>7.4493247172700503</v>
      </c>
    </row>
    <row r="23" spans="1:66" x14ac:dyDescent="0.25">
      <c r="A23" s="63" t="s">
        <v>70</v>
      </c>
      <c r="B23" s="47">
        <f>VLOOKUP($A23,'Occupancy Raw Data'!$B$8:$BE$45,'Occupancy Raw Data'!G$3,FALSE)</f>
        <v>50.6169704971309</v>
      </c>
      <c r="C23" s="48">
        <f>VLOOKUP($A23,'Occupancy Raw Data'!$B$8:$BE$45,'Occupancy Raw Data'!H$3,FALSE)</f>
        <v>60.3717056822221</v>
      </c>
      <c r="D23" s="48">
        <f>VLOOKUP($A23,'Occupancy Raw Data'!$B$8:$BE$45,'Occupancy Raw Data'!I$3,FALSE)</f>
        <v>63.997359467831203</v>
      </c>
      <c r="E23" s="48">
        <f>VLOOKUP($A23,'Occupancy Raw Data'!$B$8:$BE$45,'Occupancy Raw Data'!J$3,FALSE)</f>
        <v>67.450363073173193</v>
      </c>
      <c r="F23" s="48">
        <f>VLOOKUP($A23,'Occupancy Raw Data'!$B$8:$BE$45,'Occupancy Raw Data'!K$3,FALSE)</f>
        <v>65.855887878941701</v>
      </c>
      <c r="G23" s="49">
        <f>VLOOKUP($A23,'Occupancy Raw Data'!$B$8:$BE$45,'Occupancy Raw Data'!L$3,FALSE)</f>
        <v>61.658457319859799</v>
      </c>
      <c r="H23" s="48">
        <f>VLOOKUP($A23,'Occupancy Raw Data'!$B$8:$BE$45,'Occupancy Raw Data'!N$3,FALSE)</f>
        <v>72.9294673234144</v>
      </c>
      <c r="I23" s="48">
        <f>VLOOKUP($A23,'Occupancy Raw Data'!$B$8:$BE$45,'Occupancy Raw Data'!O$3,FALSE)</f>
        <v>71.578733560148194</v>
      </c>
      <c r="J23" s="49">
        <f>VLOOKUP($A23,'Occupancy Raw Data'!$B$8:$BE$45,'Occupancy Raw Data'!P$3,FALSE)</f>
        <v>72.254100441781304</v>
      </c>
      <c r="K23" s="50">
        <f>VLOOKUP($A23,'Occupancy Raw Data'!$B$8:$BE$45,'Occupancy Raw Data'!R$3,FALSE)</f>
        <v>64.685783926123094</v>
      </c>
      <c r="M23" s="47">
        <f>VLOOKUP($A23,'Occupancy Raw Data'!$B$8:$BE$45,'Occupancy Raw Data'!T$3,FALSE)</f>
        <v>0.125614400411523</v>
      </c>
      <c r="N23" s="48">
        <f>VLOOKUP($A23,'Occupancy Raw Data'!$B$8:$BE$45,'Occupancy Raw Data'!U$3,FALSE)</f>
        <v>2.9759545908264502</v>
      </c>
      <c r="O23" s="48">
        <f>VLOOKUP($A23,'Occupancy Raw Data'!$B$8:$BE$45,'Occupancy Raw Data'!V$3,FALSE)</f>
        <v>1.7078758359802899</v>
      </c>
      <c r="P23" s="48">
        <f>VLOOKUP($A23,'Occupancy Raw Data'!$B$8:$BE$45,'Occupancy Raw Data'!W$3,FALSE)</f>
        <v>2.7670934831404201</v>
      </c>
      <c r="Q23" s="48">
        <f>VLOOKUP($A23,'Occupancy Raw Data'!$B$8:$BE$45,'Occupancy Raw Data'!X$3,FALSE)</f>
        <v>2.5350506670787301</v>
      </c>
      <c r="R23" s="49">
        <f>VLOOKUP($A23,'Occupancy Raw Data'!$B$8:$BE$45,'Occupancy Raw Data'!Y$3,FALSE)</f>
        <v>2.0953487075047299</v>
      </c>
      <c r="S23" s="48">
        <f>VLOOKUP($A23,'Occupancy Raw Data'!$B$8:$BE$45,'Occupancy Raw Data'!AA$3,FALSE)</f>
        <v>3.5748849403132099</v>
      </c>
      <c r="T23" s="48">
        <f>VLOOKUP($A23,'Occupancy Raw Data'!$B$8:$BE$45,'Occupancy Raw Data'!AB$3,FALSE)</f>
        <v>3.3180576615039601</v>
      </c>
      <c r="U23" s="49">
        <f>VLOOKUP($A23,'Occupancy Raw Data'!$B$8:$BE$45,'Occupancy Raw Data'!AC$3,FALSE)</f>
        <v>3.44751220242388</v>
      </c>
      <c r="V23" s="50">
        <f>VLOOKUP($A23,'Occupancy Raw Data'!$B$8:$BE$45,'Occupancy Raw Data'!AE$3,FALSE)</f>
        <v>2.5230259885891302</v>
      </c>
      <c r="X23" s="51">
        <f>VLOOKUP($A23,'ADR Raw Data'!$B$6:$BE$43,'ADR Raw Data'!G$1,FALSE)</f>
        <v>115.684104133226</v>
      </c>
      <c r="Y23" s="52">
        <f>VLOOKUP($A23,'ADR Raw Data'!$B$6:$BE$43,'ADR Raw Data'!H$1,FALSE)</f>
        <v>119.056221717554</v>
      </c>
      <c r="Z23" s="52">
        <f>VLOOKUP($A23,'ADR Raw Data'!$B$6:$BE$43,'ADR Raw Data'!I$1,FALSE)</f>
        <v>122.61705228913701</v>
      </c>
      <c r="AA23" s="52">
        <f>VLOOKUP($A23,'ADR Raw Data'!$B$6:$BE$43,'ADR Raw Data'!J$1,FALSE)</f>
        <v>123.088199201987</v>
      </c>
      <c r="AB23" s="52">
        <f>VLOOKUP($A23,'ADR Raw Data'!$B$6:$BE$43,'ADR Raw Data'!K$1,FALSE)</f>
        <v>123.26609067776999</v>
      </c>
      <c r="AC23" s="53">
        <f>VLOOKUP($A23,'ADR Raw Data'!$B$6:$BE$43,'ADR Raw Data'!L$1,FALSE)</f>
        <v>121.023187508235</v>
      </c>
      <c r="AD23" s="52">
        <f>VLOOKUP($A23,'ADR Raw Data'!$B$6:$BE$43,'ADR Raw Data'!N$1,FALSE)</f>
        <v>146.293727196769</v>
      </c>
      <c r="AE23" s="52">
        <f>VLOOKUP($A23,'ADR Raw Data'!$B$6:$BE$43,'ADR Raw Data'!O$1,FALSE)</f>
        <v>144.60151106696901</v>
      </c>
      <c r="AF23" s="53">
        <f>VLOOKUP($A23,'ADR Raw Data'!$B$6:$BE$43,'ADR Raw Data'!P$1,FALSE)</f>
        <v>145.455527795347</v>
      </c>
      <c r="AG23" s="54">
        <f>VLOOKUP($A23,'ADR Raw Data'!$B$6:$BE$43,'ADR Raw Data'!R$1,FALSE)</f>
        <v>128.820603005495</v>
      </c>
      <c r="AI23" s="47">
        <f>VLOOKUP($A23,'ADR Raw Data'!$B$6:$BE$43,'ADR Raw Data'!T$1,FALSE)</f>
        <v>-8.8908236103767795E-3</v>
      </c>
      <c r="AJ23" s="48">
        <f>VLOOKUP($A23,'ADR Raw Data'!$B$6:$BE$43,'ADR Raw Data'!U$1,FALSE)</f>
        <v>3.5025651316071702</v>
      </c>
      <c r="AK23" s="48">
        <f>VLOOKUP($A23,'ADR Raw Data'!$B$6:$BE$43,'ADR Raw Data'!V$1,FALSE)</f>
        <v>6.3916835089236503</v>
      </c>
      <c r="AL23" s="48">
        <f>VLOOKUP($A23,'ADR Raw Data'!$B$6:$BE$43,'ADR Raw Data'!W$1,FALSE)</f>
        <v>7.16730614032085</v>
      </c>
      <c r="AM23" s="48">
        <f>VLOOKUP($A23,'ADR Raw Data'!$B$6:$BE$43,'ADR Raw Data'!X$1,FALSE)</f>
        <v>3.6220604295467602</v>
      </c>
      <c r="AN23" s="49">
        <f>VLOOKUP($A23,'ADR Raw Data'!$B$6:$BE$43,'ADR Raw Data'!Y$1,FALSE)</f>
        <v>4.3445197261723498</v>
      </c>
      <c r="AO23" s="48">
        <f>VLOOKUP($A23,'ADR Raw Data'!$B$6:$BE$43,'ADR Raw Data'!AA$1,FALSE)</f>
        <v>2.7302261809178101</v>
      </c>
      <c r="AP23" s="48">
        <f>VLOOKUP($A23,'ADR Raw Data'!$B$6:$BE$43,'ADR Raw Data'!AB$1,FALSE)</f>
        <v>1.5411706783310699</v>
      </c>
      <c r="AQ23" s="49">
        <f>VLOOKUP($A23,'ADR Raw Data'!$B$6:$BE$43,'ADR Raw Data'!AC$1,FALSE)</f>
        <v>2.1412528836166702</v>
      </c>
      <c r="AR23" s="50">
        <f>VLOOKUP($A23,'ADR Raw Data'!$B$6:$BE$43,'ADR Raw Data'!AE$1,FALSE)</f>
        <v>3.6024427408466</v>
      </c>
      <c r="AS23" s="40"/>
      <c r="AT23" s="51">
        <f>VLOOKUP($A23,'RevPAR Raw Data'!$B$6:$BE$43,'RevPAR Raw Data'!G$1,FALSE)</f>
        <v>58.555788858985402</v>
      </c>
      <c r="AU23" s="52">
        <f>VLOOKUP($A23,'RevPAR Raw Data'!$B$6:$BE$43,'RevPAR Raw Data'!H$1,FALSE)</f>
        <v>71.8762717716955</v>
      </c>
      <c r="AV23" s="52">
        <f>VLOOKUP($A23,'RevPAR Raw Data'!$B$6:$BE$43,'RevPAR Raw Data'!I$1,FALSE)</f>
        <v>78.471675722337807</v>
      </c>
      <c r="AW23" s="52">
        <f>VLOOKUP($A23,'RevPAR Raw Data'!$B$6:$BE$43,'RevPAR Raw Data'!J$1,FALSE)</f>
        <v>83.023437261971196</v>
      </c>
      <c r="AX23" s="52">
        <f>VLOOKUP($A23,'RevPAR Raw Data'!$B$6:$BE$43,'RevPAR Raw Data'!K$1,FALSE)</f>
        <v>81.177978469506897</v>
      </c>
      <c r="AY23" s="53">
        <f>VLOOKUP($A23,'RevPAR Raw Data'!$B$6:$BE$43,'RevPAR Raw Data'!L$1,FALSE)</f>
        <v>74.621030416899401</v>
      </c>
      <c r="AZ23" s="52">
        <f>VLOOKUP($A23,'RevPAR Raw Data'!$B$6:$BE$43,'RevPAR Raw Data'!N$1,FALSE)</f>
        <v>106.691235972172</v>
      </c>
      <c r="BA23" s="52">
        <f>VLOOKUP($A23,'RevPAR Raw Data'!$B$6:$BE$43,'RevPAR Raw Data'!O$1,FALSE)</f>
        <v>103.50393033057399</v>
      </c>
      <c r="BB23" s="53">
        <f>VLOOKUP($A23,'RevPAR Raw Data'!$B$6:$BE$43,'RevPAR Raw Data'!P$1,FALSE)</f>
        <v>105.097583151373</v>
      </c>
      <c r="BC23" s="54">
        <f>VLOOKUP($A23,'RevPAR Raw Data'!$B$6:$BE$43,'RevPAR Raw Data'!R$1,FALSE)</f>
        <v>83.328616912463403</v>
      </c>
      <c r="BE23" s="47">
        <f>VLOOKUP($A23,'RevPAR Raw Data'!$B$6:$BE$43,'RevPAR Raw Data'!T$1,FALSE)</f>
        <v>0.116712408646377</v>
      </c>
      <c r="BF23" s="48">
        <f>VLOOKUP($A23,'RevPAR Raw Data'!$B$6:$BE$43,'RevPAR Raw Data'!U$1,FALSE)</f>
        <v>6.5827544702643701</v>
      </c>
      <c r="BG23" s="48">
        <f>VLOOKUP($A23,'RevPAR Raw Data'!$B$6:$BE$43,'RevPAR Raw Data'!V$1,FALSE)</f>
        <v>8.2087213630651892</v>
      </c>
      <c r="BH23" s="48">
        <f>VLOOKUP($A23,'RevPAR Raw Data'!$B$6:$BE$43,'RevPAR Raw Data'!W$1,FALSE)</f>
        <v>10.1327256845868</v>
      </c>
      <c r="BI23" s="48">
        <f>VLOOKUP($A23,'RevPAR Raw Data'!$B$6:$BE$43,'RevPAR Raw Data'!X$1,FALSE)</f>
        <v>6.2489321637067201</v>
      </c>
      <c r="BJ23" s="49">
        <f>VLOOKUP($A23,'RevPAR Raw Data'!$B$6:$BE$43,'RevPAR Raw Data'!Y$1,FALSE)</f>
        <v>6.5309012716067301</v>
      </c>
      <c r="BK23" s="48">
        <f>VLOOKUP($A23,'RevPAR Raw Data'!$B$6:$BE$43,'RevPAR Raw Data'!AA$1,FALSE)</f>
        <v>6.4027135658091501</v>
      </c>
      <c r="BL23" s="48">
        <f>VLOOKUP($A23,'RevPAR Raw Data'!$B$6:$BE$43,'RevPAR Raw Data'!AB$1,FALSE)</f>
        <v>4.9103652716042498</v>
      </c>
      <c r="BM23" s="49">
        <f>VLOOKUP($A23,'RevPAR Raw Data'!$B$6:$BE$43,'RevPAR Raw Data'!AC$1,FALSE)</f>
        <v>5.6625850404879898</v>
      </c>
      <c r="BN23" s="50">
        <f>VLOOKUP($A23,'RevPAR Raw Data'!$B$6:$BE$43,'RevPAR Raw Data'!AE$1,FALSE)</f>
        <v>6.2163592960113396</v>
      </c>
    </row>
    <row r="24" spans="1:66" x14ac:dyDescent="0.25">
      <c r="A24" s="63" t="s">
        <v>52</v>
      </c>
      <c r="B24" s="47">
        <f>VLOOKUP($A24,'Occupancy Raw Data'!$B$8:$BE$45,'Occupancy Raw Data'!G$3,FALSE)</f>
        <v>48.831083305893898</v>
      </c>
      <c r="C24" s="48">
        <f>VLOOKUP($A24,'Occupancy Raw Data'!$B$8:$BE$45,'Occupancy Raw Data'!H$3,FALSE)</f>
        <v>61.903193941389503</v>
      </c>
      <c r="D24" s="48">
        <f>VLOOKUP($A24,'Occupancy Raw Data'!$B$8:$BE$45,'Occupancy Raw Data'!I$3,FALSE)</f>
        <v>79.124135660190902</v>
      </c>
      <c r="E24" s="48">
        <f>VLOOKUP($A24,'Occupancy Raw Data'!$B$8:$BE$45,'Occupancy Raw Data'!J$3,FALSE)</f>
        <v>88.146196904840295</v>
      </c>
      <c r="F24" s="48">
        <f>VLOOKUP($A24,'Occupancy Raw Data'!$B$8:$BE$45,'Occupancy Raw Data'!K$3,FALSE)</f>
        <v>82.318077049720102</v>
      </c>
      <c r="G24" s="49">
        <f>VLOOKUP($A24,'Occupancy Raw Data'!$B$8:$BE$45,'Occupancy Raw Data'!L$3,FALSE)</f>
        <v>72.064537372406903</v>
      </c>
      <c r="H24" s="48">
        <f>VLOOKUP($A24,'Occupancy Raw Data'!$B$8:$BE$45,'Occupancy Raw Data'!N$3,FALSE)</f>
        <v>79.0582811985512</v>
      </c>
      <c r="I24" s="48">
        <f>VLOOKUP($A24,'Occupancy Raw Data'!$B$8:$BE$45,'Occupancy Raw Data'!O$3,FALSE)</f>
        <v>72.077708264734895</v>
      </c>
      <c r="J24" s="49">
        <f>VLOOKUP($A24,'Occupancy Raw Data'!$B$8:$BE$45,'Occupancy Raw Data'!P$3,FALSE)</f>
        <v>75.567994731642997</v>
      </c>
      <c r="K24" s="50">
        <f>VLOOKUP($A24,'Occupancy Raw Data'!$B$8:$BE$45,'Occupancy Raw Data'!R$3,FALSE)</f>
        <v>73.065525189331495</v>
      </c>
      <c r="M24" s="47">
        <f>VLOOKUP($A24,'Occupancy Raw Data'!$B$8:$BE$45,'Occupancy Raw Data'!T$3,FALSE)</f>
        <v>-9.8751237243169996</v>
      </c>
      <c r="N24" s="48">
        <f>VLOOKUP($A24,'Occupancy Raw Data'!$B$8:$BE$45,'Occupancy Raw Data'!U$3,FALSE)</f>
        <v>-8.3236072376433601</v>
      </c>
      <c r="O24" s="48">
        <f>VLOOKUP($A24,'Occupancy Raw Data'!$B$8:$BE$45,'Occupancy Raw Data'!V$3,FALSE)</f>
        <v>-6.15651528993945</v>
      </c>
      <c r="P24" s="48">
        <f>VLOOKUP($A24,'Occupancy Raw Data'!$B$8:$BE$45,'Occupancy Raw Data'!W$3,FALSE)</f>
        <v>-2.5635744285704098</v>
      </c>
      <c r="Q24" s="48">
        <f>VLOOKUP($A24,'Occupancy Raw Data'!$B$8:$BE$45,'Occupancy Raw Data'!X$3,FALSE)</f>
        <v>-3.2274480589938999</v>
      </c>
      <c r="R24" s="49">
        <f>VLOOKUP($A24,'Occupancy Raw Data'!$B$8:$BE$45,'Occupancy Raw Data'!Y$3,FALSE)</f>
        <v>-5.5631883388457704</v>
      </c>
      <c r="S24" s="48">
        <f>VLOOKUP($A24,'Occupancy Raw Data'!$B$8:$BE$45,'Occupancy Raw Data'!AA$3,FALSE)</f>
        <v>-5.0620953016225698</v>
      </c>
      <c r="T24" s="48">
        <f>VLOOKUP($A24,'Occupancy Raw Data'!$B$8:$BE$45,'Occupancy Raw Data'!AB$3,FALSE)</f>
        <v>-0.58581799931307998</v>
      </c>
      <c r="U24" s="49">
        <f>VLOOKUP($A24,'Occupancy Raw Data'!$B$8:$BE$45,'Occupancy Raw Data'!AC$3,FALSE)</f>
        <v>-2.9787140963696799</v>
      </c>
      <c r="V24" s="50">
        <f>VLOOKUP($A24,'Occupancy Raw Data'!$B$8:$BE$45,'Occupancy Raw Data'!AE$3,FALSE)</f>
        <v>-4.8139224595620398</v>
      </c>
      <c r="X24" s="51">
        <f>VLOOKUP($A24,'ADR Raw Data'!$B$6:$BE$43,'ADR Raw Data'!G$1,FALSE)</f>
        <v>108.821955495616</v>
      </c>
      <c r="Y24" s="52">
        <f>VLOOKUP($A24,'ADR Raw Data'!$B$6:$BE$43,'ADR Raw Data'!H$1,FALSE)</f>
        <v>119.41996808510601</v>
      </c>
      <c r="Z24" s="52">
        <f>VLOOKUP($A24,'ADR Raw Data'!$B$6:$BE$43,'ADR Raw Data'!I$1,FALSE)</f>
        <v>152.321889305035</v>
      </c>
      <c r="AA24" s="52">
        <f>VLOOKUP($A24,'ADR Raw Data'!$B$6:$BE$43,'ADR Raw Data'!J$1,FALSE)</f>
        <v>163.09987672768</v>
      </c>
      <c r="AB24" s="52">
        <f>VLOOKUP($A24,'ADR Raw Data'!$B$6:$BE$43,'ADR Raw Data'!K$1,FALSE)</f>
        <v>161.08933199999899</v>
      </c>
      <c r="AC24" s="53">
        <f>VLOOKUP($A24,'ADR Raw Data'!$B$6:$BE$43,'ADR Raw Data'!L$1,FALSE)</f>
        <v>145.413844466782</v>
      </c>
      <c r="AD24" s="52">
        <f>VLOOKUP($A24,'ADR Raw Data'!$B$6:$BE$43,'ADR Raw Data'!N$1,FALSE)</f>
        <v>161.26592669720901</v>
      </c>
      <c r="AE24" s="52">
        <f>VLOOKUP($A24,'ADR Raw Data'!$B$6:$BE$43,'ADR Raw Data'!O$1,FALSE)</f>
        <v>142.18190041114599</v>
      </c>
      <c r="AF24" s="53">
        <f>VLOOKUP($A24,'ADR Raw Data'!$B$6:$BE$43,'ADR Raw Data'!P$1,FALSE)</f>
        <v>152.16463398692801</v>
      </c>
      <c r="AG24" s="54">
        <f>VLOOKUP($A24,'ADR Raw Data'!$B$6:$BE$43,'ADR Raw Data'!R$1,FALSE)</f>
        <v>147.40870211807101</v>
      </c>
      <c r="AI24" s="47">
        <f>VLOOKUP($A24,'ADR Raw Data'!$B$6:$BE$43,'ADR Raw Data'!T$1,FALSE)</f>
        <v>0.59655297364997295</v>
      </c>
      <c r="AJ24" s="48">
        <f>VLOOKUP($A24,'ADR Raw Data'!$B$6:$BE$43,'ADR Raw Data'!U$1,FALSE)</f>
        <v>1.8856743130248199</v>
      </c>
      <c r="AK24" s="48">
        <f>VLOOKUP($A24,'ADR Raw Data'!$B$6:$BE$43,'ADR Raw Data'!V$1,FALSE)</f>
        <v>2.99166987107334</v>
      </c>
      <c r="AL24" s="48">
        <f>VLOOKUP($A24,'ADR Raw Data'!$B$6:$BE$43,'ADR Raw Data'!W$1,FALSE)</f>
        <v>2.09695173723471</v>
      </c>
      <c r="AM24" s="48">
        <f>VLOOKUP($A24,'ADR Raw Data'!$B$6:$BE$43,'ADR Raw Data'!X$1,FALSE)</f>
        <v>-0.212232706001733</v>
      </c>
      <c r="AN24" s="49">
        <f>VLOOKUP($A24,'ADR Raw Data'!$B$6:$BE$43,'ADR Raw Data'!Y$1,FALSE)</f>
        <v>1.93487499135702</v>
      </c>
      <c r="AO24" s="48">
        <f>VLOOKUP($A24,'ADR Raw Data'!$B$6:$BE$43,'ADR Raw Data'!AA$1,FALSE)</f>
        <v>0.18996164191099099</v>
      </c>
      <c r="AP24" s="48">
        <f>VLOOKUP($A24,'ADR Raw Data'!$B$6:$BE$43,'ADR Raw Data'!AB$1,FALSE)</f>
        <v>0.72355908022339999</v>
      </c>
      <c r="AQ24" s="49">
        <f>VLOOKUP($A24,'ADR Raw Data'!$B$6:$BE$43,'ADR Raw Data'!AC$1,FALSE)</f>
        <v>0.27662381973867001</v>
      </c>
      <c r="AR24" s="50">
        <f>VLOOKUP($A24,'ADR Raw Data'!$B$6:$BE$43,'ADR Raw Data'!AE$1,FALSE)</f>
        <v>1.45874159857846</v>
      </c>
      <c r="AS24" s="40"/>
      <c r="AT24" s="51">
        <f>VLOOKUP($A24,'RevPAR Raw Data'!$B$6:$BE$43,'RevPAR Raw Data'!G$1,FALSE)</f>
        <v>53.138939743167498</v>
      </c>
      <c r="AU24" s="52">
        <f>VLOOKUP($A24,'RevPAR Raw Data'!$B$6:$BE$43,'RevPAR Raw Data'!H$1,FALSE)</f>
        <v>73.924774448468796</v>
      </c>
      <c r="AV24" s="52">
        <f>VLOOKUP($A24,'RevPAR Raw Data'!$B$6:$BE$43,'RevPAR Raw Data'!I$1,FALSE)</f>
        <v>120.52337833388199</v>
      </c>
      <c r="AW24" s="52">
        <f>VLOOKUP($A24,'RevPAR Raw Data'!$B$6:$BE$43,'RevPAR Raw Data'!J$1,FALSE)</f>
        <v>143.766338491932</v>
      </c>
      <c r="AX24" s="52">
        <f>VLOOKUP($A24,'RevPAR Raw Data'!$B$6:$BE$43,'RevPAR Raw Data'!K$1,FALSE)</f>
        <v>132.60564043463901</v>
      </c>
      <c r="AY24" s="53">
        <f>VLOOKUP($A24,'RevPAR Raw Data'!$B$6:$BE$43,'RevPAR Raw Data'!L$1,FALSE)</f>
        <v>104.791814290418</v>
      </c>
      <c r="AZ24" s="52">
        <f>VLOOKUP($A24,'RevPAR Raw Data'!$B$6:$BE$43,'RevPAR Raw Data'!N$1,FALSE)</f>
        <v>127.494069805729</v>
      </c>
      <c r="BA24" s="52">
        <f>VLOOKUP($A24,'RevPAR Raw Data'!$B$6:$BE$43,'RevPAR Raw Data'!O$1,FALSE)</f>
        <v>102.481455383602</v>
      </c>
      <c r="BB24" s="53">
        <f>VLOOKUP($A24,'RevPAR Raw Data'!$B$6:$BE$43,'RevPAR Raw Data'!P$1,FALSE)</f>
        <v>114.987762594665</v>
      </c>
      <c r="BC24" s="54">
        <f>VLOOKUP($A24,'RevPAR Raw Data'!$B$6:$BE$43,'RevPAR Raw Data'!R$1,FALSE)</f>
        <v>107.704942377346</v>
      </c>
      <c r="BE24" s="47">
        <f>VLOOKUP($A24,'RevPAR Raw Data'!$B$6:$BE$43,'RevPAR Raw Data'!T$1,FALSE)</f>
        <v>-9.3374810948960594</v>
      </c>
      <c r="BF24" s="48">
        <f>VLOOKUP($A24,'RevPAR Raw Data'!$B$6:$BE$43,'RevPAR Raw Data'!U$1,FALSE)</f>
        <v>-6.5948890482158502</v>
      </c>
      <c r="BG24" s="48">
        <f>VLOOKUP($A24,'RevPAR Raw Data'!$B$6:$BE$43,'RevPAR Raw Data'!V$1,FALSE)</f>
        <v>-3.3490280319032402</v>
      </c>
      <c r="BH24" s="48">
        <f>VLOOKUP($A24,'RevPAR Raw Data'!$B$6:$BE$43,'RevPAR Raw Data'!W$1,FALSE)</f>
        <v>-0.52037960985090803</v>
      </c>
      <c r="BI24" s="48">
        <f>VLOOKUP($A24,'RevPAR Raw Data'!$B$6:$BE$43,'RevPAR Raw Data'!X$1,FALSE)</f>
        <v>-3.4328310646452298</v>
      </c>
      <c r="BJ24" s="49">
        <f>VLOOKUP($A24,'RevPAR Raw Data'!$B$6:$BE$43,'RevPAR Raw Data'!Y$1,FALSE)</f>
        <v>-3.7359540873791701</v>
      </c>
      <c r="BK24" s="48">
        <f>VLOOKUP($A24,'RevPAR Raw Data'!$B$6:$BE$43,'RevPAR Raw Data'!AA$1,FALSE)</f>
        <v>-4.8817496990616398</v>
      </c>
      <c r="BL24" s="48">
        <f>VLOOKUP($A24,'RevPAR Raw Data'!$B$6:$BE$43,'RevPAR Raw Data'!AB$1,FALSE)</f>
        <v>0.13350234158270699</v>
      </c>
      <c r="BM24" s="49">
        <f>VLOOKUP($A24,'RevPAR Raw Data'!$B$6:$BE$43,'RevPAR Raw Data'!AC$1,FALSE)</f>
        <v>-2.71033010934348</v>
      </c>
      <c r="BN24" s="50">
        <f>VLOOKUP($A24,'RevPAR Raw Data'!$B$6:$BE$43,'RevPAR Raw Data'!AE$1,FALSE)</f>
        <v>-3.4254035504245102</v>
      </c>
    </row>
    <row r="25" spans="1:66" x14ac:dyDescent="0.25">
      <c r="A25" s="63" t="s">
        <v>51</v>
      </c>
      <c r="B25" s="47">
        <f>VLOOKUP($A25,'Occupancy Raw Data'!$B$8:$BE$45,'Occupancy Raw Data'!G$3,FALSE)</f>
        <v>48.5451761102603</v>
      </c>
      <c r="C25" s="48">
        <f>VLOOKUP($A25,'Occupancy Raw Data'!$B$8:$BE$45,'Occupancy Raw Data'!H$3,FALSE)</f>
        <v>64.911944869831501</v>
      </c>
      <c r="D25" s="48">
        <f>VLOOKUP($A25,'Occupancy Raw Data'!$B$8:$BE$45,'Occupancy Raw Data'!I$3,FALSE)</f>
        <v>73.851454823889696</v>
      </c>
      <c r="E25" s="48">
        <f>VLOOKUP($A25,'Occupancy Raw Data'!$B$8:$BE$45,'Occupancy Raw Data'!J$3,FALSE)</f>
        <v>76.914241960183702</v>
      </c>
      <c r="F25" s="48">
        <f>VLOOKUP($A25,'Occupancy Raw Data'!$B$8:$BE$45,'Occupancy Raw Data'!K$3,FALSE)</f>
        <v>73.506891271056602</v>
      </c>
      <c r="G25" s="49">
        <f>VLOOKUP($A25,'Occupancy Raw Data'!$B$8:$BE$45,'Occupancy Raw Data'!L$3,FALSE)</f>
        <v>67.5459418070444</v>
      </c>
      <c r="H25" s="48">
        <f>VLOOKUP($A25,'Occupancy Raw Data'!$B$8:$BE$45,'Occupancy Raw Data'!N$3,FALSE)</f>
        <v>77.220520673813098</v>
      </c>
      <c r="I25" s="48">
        <f>VLOOKUP($A25,'Occupancy Raw Data'!$B$8:$BE$45,'Occupancy Raw Data'!O$3,FALSE)</f>
        <v>70.884379785604906</v>
      </c>
      <c r="J25" s="49">
        <f>VLOOKUP($A25,'Occupancy Raw Data'!$B$8:$BE$45,'Occupancy Raw Data'!P$3,FALSE)</f>
        <v>74.052450229708995</v>
      </c>
      <c r="K25" s="50">
        <f>VLOOKUP($A25,'Occupancy Raw Data'!$B$8:$BE$45,'Occupancy Raw Data'!R$3,FALSE)</f>
        <v>69.404944213519997</v>
      </c>
      <c r="M25" s="47">
        <f>VLOOKUP($A25,'Occupancy Raw Data'!$B$8:$BE$45,'Occupancy Raw Data'!T$3,FALSE)</f>
        <v>-21.2760088809151</v>
      </c>
      <c r="N25" s="48">
        <f>VLOOKUP($A25,'Occupancy Raw Data'!$B$8:$BE$45,'Occupancy Raw Data'!U$3,FALSE)</f>
        <v>-11.680309552108101</v>
      </c>
      <c r="O25" s="48">
        <f>VLOOKUP($A25,'Occupancy Raw Data'!$B$8:$BE$45,'Occupancy Raw Data'!V$3,FALSE)</f>
        <v>-1.6918704365170401</v>
      </c>
      <c r="P25" s="48">
        <f>VLOOKUP($A25,'Occupancy Raw Data'!$B$8:$BE$45,'Occupancy Raw Data'!W$3,FALSE)</f>
        <v>6.9009543171081198</v>
      </c>
      <c r="Q25" s="48">
        <f>VLOOKUP($A25,'Occupancy Raw Data'!$B$8:$BE$45,'Occupancy Raw Data'!X$3,FALSE)</f>
        <v>2.5000491501623201</v>
      </c>
      <c r="R25" s="49">
        <f>VLOOKUP($A25,'Occupancy Raw Data'!$B$8:$BE$45,'Occupancy Raw Data'!Y$3,FALSE)</f>
        <v>-4.5818714580326203</v>
      </c>
      <c r="S25" s="48">
        <f>VLOOKUP($A25,'Occupancy Raw Data'!$B$8:$BE$45,'Occupancy Raw Data'!AA$3,FALSE)</f>
        <v>3.6033529671001898</v>
      </c>
      <c r="T25" s="48">
        <f>VLOOKUP($A25,'Occupancy Raw Data'!$B$8:$BE$45,'Occupancy Raw Data'!AB$3,FALSE)</f>
        <v>8.3751898189616707</v>
      </c>
      <c r="U25" s="49">
        <f>VLOOKUP($A25,'Occupancy Raw Data'!$B$8:$BE$45,'Occupancy Raw Data'!AC$3,FALSE)</f>
        <v>5.8336389761099099</v>
      </c>
      <c r="V25" s="50">
        <f>VLOOKUP($A25,'Occupancy Raw Data'!$B$8:$BE$45,'Occupancy Raw Data'!AE$3,FALSE)</f>
        <v>-1.63067935310602</v>
      </c>
      <c r="X25" s="51">
        <f>VLOOKUP($A25,'ADR Raw Data'!$B$6:$BE$43,'ADR Raw Data'!G$1,FALSE)</f>
        <v>117.74448343848501</v>
      </c>
      <c r="Y25" s="52">
        <f>VLOOKUP($A25,'ADR Raw Data'!$B$6:$BE$43,'ADR Raw Data'!H$1,FALSE)</f>
        <v>163.96509879091701</v>
      </c>
      <c r="Z25" s="52">
        <f>VLOOKUP($A25,'ADR Raw Data'!$B$6:$BE$43,'ADR Raw Data'!I$1,FALSE)</f>
        <v>190.04508294453001</v>
      </c>
      <c r="AA25" s="52">
        <f>VLOOKUP($A25,'ADR Raw Data'!$B$6:$BE$43,'ADR Raw Data'!J$1,FALSE)</f>
        <v>191.179706321553</v>
      </c>
      <c r="AB25" s="52">
        <f>VLOOKUP($A25,'ADR Raw Data'!$B$6:$BE$43,'ADR Raw Data'!K$1,FALSE)</f>
        <v>182.5631875</v>
      </c>
      <c r="AC25" s="53">
        <f>VLOOKUP($A25,'ADR Raw Data'!$B$6:$BE$43,'ADR Raw Data'!L$1,FALSE)</f>
        <v>173.269981862495</v>
      </c>
      <c r="AD25" s="52">
        <f>VLOOKUP($A25,'ADR Raw Data'!$B$6:$BE$43,'ADR Raw Data'!N$1,FALSE)</f>
        <v>184.45100396628601</v>
      </c>
      <c r="AE25" s="52">
        <f>VLOOKUP($A25,'ADR Raw Data'!$B$6:$BE$43,'ADR Raw Data'!O$1,FALSE)</f>
        <v>166.77429921685101</v>
      </c>
      <c r="AF25" s="53">
        <f>VLOOKUP($A25,'ADR Raw Data'!$B$6:$BE$43,'ADR Raw Data'!P$1,FALSE)</f>
        <v>175.990769031924</v>
      </c>
      <c r="AG25" s="54">
        <f>VLOOKUP($A25,'ADR Raw Data'!$B$6:$BE$43,'ADR Raw Data'!R$1,FALSE)</f>
        <v>174.09940386130799</v>
      </c>
      <c r="AI25" s="47">
        <f>VLOOKUP($A25,'ADR Raw Data'!$B$6:$BE$43,'ADR Raw Data'!T$1,FALSE)</f>
        <v>-22.769515121768599</v>
      </c>
      <c r="AJ25" s="48">
        <f>VLOOKUP($A25,'ADR Raw Data'!$B$6:$BE$43,'ADR Raw Data'!U$1,FALSE)</f>
        <v>-6.4789452550749402</v>
      </c>
      <c r="AK25" s="48">
        <f>VLOOKUP($A25,'ADR Raw Data'!$B$6:$BE$43,'ADR Raw Data'!V$1,FALSE)</f>
        <v>7.3613710883695198</v>
      </c>
      <c r="AL25" s="48">
        <f>VLOOKUP($A25,'ADR Raw Data'!$B$6:$BE$43,'ADR Raw Data'!W$1,FALSE)</f>
        <v>18.053362227151201</v>
      </c>
      <c r="AM25" s="48">
        <f>VLOOKUP($A25,'ADR Raw Data'!$B$6:$BE$43,'ADR Raw Data'!X$1,FALSE)</f>
        <v>14.0159994116531</v>
      </c>
      <c r="AN25" s="49">
        <f>VLOOKUP($A25,'ADR Raw Data'!$B$6:$BE$43,'ADR Raw Data'!Y$1,FALSE)</f>
        <v>4.4431413114607299</v>
      </c>
      <c r="AO25" s="48">
        <f>VLOOKUP($A25,'ADR Raw Data'!$B$6:$BE$43,'ADR Raw Data'!AA$1,FALSE)</f>
        <v>11.2812454188581</v>
      </c>
      <c r="AP25" s="48">
        <f>VLOOKUP($A25,'ADR Raw Data'!$B$6:$BE$43,'ADR Raw Data'!AB$1,FALSE)</f>
        <v>13.258431775776801</v>
      </c>
      <c r="AQ25" s="49">
        <f>VLOOKUP($A25,'ADR Raw Data'!$B$6:$BE$43,'ADR Raw Data'!AC$1,FALSE)</f>
        <v>12.021103669217</v>
      </c>
      <c r="AR25" s="50">
        <f>VLOOKUP($A25,'ADR Raw Data'!$B$6:$BE$43,'ADR Raw Data'!AE$1,FALSE)</f>
        <v>6.5433140465829203</v>
      </c>
      <c r="AS25" s="40"/>
      <c r="AT25" s="51">
        <f>VLOOKUP($A25,'RevPAR Raw Data'!$B$6:$BE$43,'RevPAR Raw Data'!G$1,FALSE)</f>
        <v>57.159266845329199</v>
      </c>
      <c r="AU25" s="52">
        <f>VLOOKUP($A25,'RevPAR Raw Data'!$B$6:$BE$43,'RevPAR Raw Data'!H$1,FALSE)</f>
        <v>106.43293453292399</v>
      </c>
      <c r="AV25" s="52">
        <f>VLOOKUP($A25,'RevPAR Raw Data'!$B$6:$BE$43,'RevPAR Raw Data'!I$1,FALSE)</f>
        <v>140.35105857580299</v>
      </c>
      <c r="AW25" s="52">
        <f>VLOOKUP($A25,'RevPAR Raw Data'!$B$6:$BE$43,'RevPAR Raw Data'!J$1,FALSE)</f>
        <v>147.04442189892799</v>
      </c>
      <c r="AX25" s="52">
        <f>VLOOKUP($A25,'RevPAR Raw Data'!$B$6:$BE$43,'RevPAR Raw Data'!K$1,FALSE)</f>
        <v>134.1965237366</v>
      </c>
      <c r="AY25" s="53">
        <f>VLOOKUP($A25,'RevPAR Raw Data'!$B$6:$BE$43,'RevPAR Raw Data'!L$1,FALSE)</f>
        <v>117.03684111791701</v>
      </c>
      <c r="AZ25" s="52">
        <f>VLOOKUP($A25,'RevPAR Raw Data'!$B$6:$BE$43,'RevPAR Raw Data'!N$1,FALSE)</f>
        <v>142.43402565084199</v>
      </c>
      <c r="BA25" s="52">
        <f>VLOOKUP($A25,'RevPAR Raw Data'!$B$6:$BE$43,'RevPAR Raw Data'!O$1,FALSE)</f>
        <v>118.216927641653</v>
      </c>
      <c r="BB25" s="53">
        <f>VLOOKUP($A25,'RevPAR Raw Data'!$B$6:$BE$43,'RevPAR Raw Data'!P$1,FALSE)</f>
        <v>130.32547664624801</v>
      </c>
      <c r="BC25" s="54">
        <f>VLOOKUP($A25,'RevPAR Raw Data'!$B$6:$BE$43,'RevPAR Raw Data'!R$1,FALSE)</f>
        <v>120.83359412601099</v>
      </c>
      <c r="BE25" s="47">
        <f>VLOOKUP($A25,'RevPAR Raw Data'!$B$6:$BE$43,'RevPAR Raw Data'!T$1,FALSE)</f>
        <v>-39.201079943234902</v>
      </c>
      <c r="BF25" s="48">
        <f>VLOOKUP($A25,'RevPAR Raw Data'!$B$6:$BE$43,'RevPAR Raw Data'!U$1,FALSE)</f>
        <v>-17.4024939456787</v>
      </c>
      <c r="BG25" s="48">
        <f>VLOOKUP($A25,'RevPAR Raw Data'!$B$6:$BE$43,'RevPAR Raw Data'!V$1,FALSE)</f>
        <v>5.5449557906860303</v>
      </c>
      <c r="BH25" s="48">
        <f>VLOOKUP($A25,'RevPAR Raw Data'!$B$6:$BE$43,'RevPAR Raw Data'!W$1,FALSE)</f>
        <v>26.2001708242571</v>
      </c>
      <c r="BI25" s="48">
        <f>VLOOKUP($A25,'RevPAR Raw Data'!$B$6:$BE$43,'RevPAR Raw Data'!X$1,FALSE)</f>
        <v>16.866455435993199</v>
      </c>
      <c r="BJ25" s="49">
        <f>VLOOKUP($A25,'RevPAR Raw Data'!$B$6:$BE$43,'RevPAR Raw Data'!Y$1,FALSE)</f>
        <v>-0.34230917016175799</v>
      </c>
      <c r="BK25" s="48">
        <f>VLOOKUP($A25,'RevPAR Raw Data'!$B$6:$BE$43,'RevPAR Raw Data'!AA$1,FALSE)</f>
        <v>15.291101477484601</v>
      </c>
      <c r="BL25" s="48">
        <f>VLOOKUP($A25,'RevPAR Raw Data'!$B$6:$BE$43,'RevPAR Raw Data'!AB$1,FALSE)</f>
        <v>22.744040422977399</v>
      </c>
      <c r="BM25" s="49">
        <f>VLOOKUP($A25,'RevPAR Raw Data'!$B$6:$BE$43,'RevPAR Raw Data'!AC$1,FALSE)</f>
        <v>18.556010434332901</v>
      </c>
      <c r="BN25" s="50">
        <f>VLOOKUP($A25,'RevPAR Raw Data'!$B$6:$BE$43,'RevPAR Raw Data'!AE$1,FALSE)</f>
        <v>4.8059342223103796</v>
      </c>
    </row>
    <row r="26" spans="1:66" x14ac:dyDescent="0.25">
      <c r="A26" s="63" t="s">
        <v>50</v>
      </c>
      <c r="B26" s="47">
        <f>VLOOKUP($A26,'Occupancy Raw Data'!$B$8:$BE$45,'Occupancy Raw Data'!G$3,FALSE)</f>
        <v>49.662716499544203</v>
      </c>
      <c r="C26" s="48">
        <f>VLOOKUP($A26,'Occupancy Raw Data'!$B$8:$BE$45,'Occupancy Raw Data'!H$3,FALSE)</f>
        <v>66.727438468550503</v>
      </c>
      <c r="D26" s="48">
        <f>VLOOKUP($A26,'Occupancy Raw Data'!$B$8:$BE$45,'Occupancy Raw Data'!I$3,FALSE)</f>
        <v>72.433910665451194</v>
      </c>
      <c r="E26" s="48">
        <f>VLOOKUP($A26,'Occupancy Raw Data'!$B$8:$BE$45,'Occupancy Raw Data'!J$3,FALSE)</f>
        <v>76.700091157702801</v>
      </c>
      <c r="F26" s="48">
        <f>VLOOKUP($A26,'Occupancy Raw Data'!$B$8:$BE$45,'Occupancy Raw Data'!K$3,FALSE)</f>
        <v>78.322698268003606</v>
      </c>
      <c r="G26" s="49">
        <f>VLOOKUP($A26,'Occupancy Raw Data'!$B$8:$BE$45,'Occupancy Raw Data'!L$3,FALSE)</f>
        <v>68.769371011850495</v>
      </c>
      <c r="H26" s="48">
        <f>VLOOKUP($A26,'Occupancy Raw Data'!$B$8:$BE$45,'Occupancy Raw Data'!N$3,FALSE)</f>
        <v>83.755697356426595</v>
      </c>
      <c r="I26" s="48">
        <f>VLOOKUP($A26,'Occupancy Raw Data'!$B$8:$BE$45,'Occupancy Raw Data'!O$3,FALSE)</f>
        <v>80.492251595259702</v>
      </c>
      <c r="J26" s="49">
        <f>VLOOKUP($A26,'Occupancy Raw Data'!$B$8:$BE$45,'Occupancy Raw Data'!P$3,FALSE)</f>
        <v>82.123974475843198</v>
      </c>
      <c r="K26" s="50">
        <f>VLOOKUP($A26,'Occupancy Raw Data'!$B$8:$BE$45,'Occupancy Raw Data'!R$3,FALSE)</f>
        <v>72.584972001562704</v>
      </c>
      <c r="M26" s="47">
        <f>VLOOKUP($A26,'Occupancy Raw Data'!$B$8:$BE$45,'Occupancy Raw Data'!T$3,FALSE)</f>
        <v>-6.3744141442365096</v>
      </c>
      <c r="N26" s="48">
        <f>VLOOKUP($A26,'Occupancy Raw Data'!$B$8:$BE$45,'Occupancy Raw Data'!U$3,FALSE)</f>
        <v>2.92115828468356</v>
      </c>
      <c r="O26" s="48">
        <f>VLOOKUP($A26,'Occupancy Raw Data'!$B$8:$BE$45,'Occupancy Raw Data'!V$3,FALSE)</f>
        <v>7.1627679695396802</v>
      </c>
      <c r="P26" s="48">
        <f>VLOOKUP($A26,'Occupancy Raw Data'!$B$8:$BE$45,'Occupancy Raw Data'!W$3,FALSE)</f>
        <v>5.2810895290154596</v>
      </c>
      <c r="Q26" s="48">
        <f>VLOOKUP($A26,'Occupancy Raw Data'!$B$8:$BE$45,'Occupancy Raw Data'!X$3,FALSE)</f>
        <v>2.6864023349736699</v>
      </c>
      <c r="R26" s="49">
        <f>VLOOKUP($A26,'Occupancy Raw Data'!$B$8:$BE$45,'Occupancy Raw Data'!Y$3,FALSE)</f>
        <v>2.7646960728427801</v>
      </c>
      <c r="S26" s="48">
        <f>VLOOKUP($A26,'Occupancy Raw Data'!$B$8:$BE$45,'Occupancy Raw Data'!AA$3,FALSE)</f>
        <v>2.10307769661244</v>
      </c>
      <c r="T26" s="48">
        <f>VLOOKUP($A26,'Occupancy Raw Data'!$B$8:$BE$45,'Occupancy Raw Data'!AB$3,FALSE)</f>
        <v>3.9269465503271199</v>
      </c>
      <c r="U26" s="49">
        <f>VLOOKUP($A26,'Occupancy Raw Data'!$B$8:$BE$45,'Occupancy Raw Data'!AC$3,FALSE)</f>
        <v>2.9888246396400699</v>
      </c>
      <c r="V26" s="50">
        <f>VLOOKUP($A26,'Occupancy Raw Data'!$B$8:$BE$45,'Occupancy Raw Data'!AE$3,FALSE)</f>
        <v>2.8370416337518098</v>
      </c>
      <c r="X26" s="51">
        <f>VLOOKUP($A26,'ADR Raw Data'!$B$6:$BE$43,'ADR Raw Data'!G$1,FALSE)</f>
        <v>96.420844346549103</v>
      </c>
      <c r="Y26" s="52">
        <f>VLOOKUP($A26,'ADR Raw Data'!$B$6:$BE$43,'ADR Raw Data'!H$1,FALSE)</f>
        <v>112.432983606557</v>
      </c>
      <c r="Z26" s="52">
        <f>VLOOKUP($A26,'ADR Raw Data'!$B$6:$BE$43,'ADR Raw Data'!I$1,FALSE)</f>
        <v>116.601464887993</v>
      </c>
      <c r="AA26" s="52">
        <f>VLOOKUP($A26,'ADR Raw Data'!$B$6:$BE$43,'ADR Raw Data'!J$1,FALSE)</f>
        <v>121.40833135250701</v>
      </c>
      <c r="AB26" s="52">
        <f>VLOOKUP($A26,'ADR Raw Data'!$B$6:$BE$43,'ADR Raw Data'!K$1,FALSE)</f>
        <v>141.72698789571601</v>
      </c>
      <c r="AC26" s="53">
        <f>VLOOKUP($A26,'ADR Raw Data'!$B$6:$BE$43,'ADR Raw Data'!L$1,FALSE)</f>
        <v>119.67320837751799</v>
      </c>
      <c r="AD26" s="52">
        <f>VLOOKUP($A26,'ADR Raw Data'!$B$6:$BE$43,'ADR Raw Data'!N$1,FALSE)</f>
        <v>170.584662603395</v>
      </c>
      <c r="AE26" s="52">
        <f>VLOOKUP($A26,'ADR Raw Data'!$B$6:$BE$43,'ADR Raw Data'!O$1,FALSE)</f>
        <v>161.18886749716799</v>
      </c>
      <c r="AF26" s="53">
        <f>VLOOKUP($A26,'ADR Raw Data'!$B$6:$BE$43,'ADR Raw Data'!P$1,FALSE)</f>
        <v>165.980107670107</v>
      </c>
      <c r="AG26" s="54">
        <f>VLOOKUP($A26,'ADR Raw Data'!$B$6:$BE$43,'ADR Raw Data'!R$1,FALSE)</f>
        <v>134.64248806917999</v>
      </c>
      <c r="AI26" s="47">
        <f>VLOOKUP($A26,'ADR Raw Data'!$B$6:$BE$43,'ADR Raw Data'!T$1,FALSE)</f>
        <v>1.12534696499563</v>
      </c>
      <c r="AJ26" s="48">
        <f>VLOOKUP($A26,'ADR Raw Data'!$B$6:$BE$43,'ADR Raw Data'!U$1,FALSE)</f>
        <v>15.3287528125677</v>
      </c>
      <c r="AK26" s="48">
        <f>VLOOKUP($A26,'ADR Raw Data'!$B$6:$BE$43,'ADR Raw Data'!V$1,FALSE)</f>
        <v>18.144753638005898</v>
      </c>
      <c r="AL26" s="48">
        <f>VLOOKUP($A26,'ADR Raw Data'!$B$6:$BE$43,'ADR Raw Data'!W$1,FALSE)</f>
        <v>21.9095300226939</v>
      </c>
      <c r="AM26" s="48">
        <f>VLOOKUP($A26,'ADR Raw Data'!$B$6:$BE$43,'ADR Raw Data'!X$1,FALSE)</f>
        <v>21.688296974414801</v>
      </c>
      <c r="AN26" s="49">
        <f>VLOOKUP($A26,'ADR Raw Data'!$B$6:$BE$43,'ADR Raw Data'!Y$1,FALSE)</f>
        <v>17.1241271663005</v>
      </c>
      <c r="AO26" s="48">
        <f>VLOOKUP($A26,'ADR Raw Data'!$B$6:$BE$43,'ADR Raw Data'!AA$1,FALSE)</f>
        <v>16.503334217892</v>
      </c>
      <c r="AP26" s="48">
        <f>VLOOKUP($A26,'ADR Raw Data'!$B$6:$BE$43,'ADR Raw Data'!AB$1,FALSE)</f>
        <v>16.255257870754502</v>
      </c>
      <c r="AQ26" s="49">
        <f>VLOOKUP($A26,'ADR Raw Data'!$B$6:$BE$43,'ADR Raw Data'!AC$1,FALSE)</f>
        <v>16.357095474070299</v>
      </c>
      <c r="AR26" s="50">
        <f>VLOOKUP($A26,'ADR Raw Data'!$B$6:$BE$43,'ADR Raw Data'!AE$1,FALSE)</f>
        <v>16.836800610558001</v>
      </c>
      <c r="AS26" s="40"/>
      <c r="AT26" s="51">
        <f>VLOOKUP($A26,'RevPAR Raw Data'!$B$6:$BE$43,'RevPAR Raw Data'!G$1,FALSE)</f>
        <v>47.885210574293502</v>
      </c>
      <c r="AU26" s="52">
        <f>VLOOKUP($A26,'RevPAR Raw Data'!$B$6:$BE$43,'RevPAR Raw Data'!H$1,FALSE)</f>
        <v>75.023649954421103</v>
      </c>
      <c r="AV26" s="52">
        <f>VLOOKUP($A26,'RevPAR Raw Data'!$B$6:$BE$43,'RevPAR Raw Data'!I$1,FALSE)</f>
        <v>84.459000911576993</v>
      </c>
      <c r="AW26" s="52">
        <f>VLOOKUP($A26,'RevPAR Raw Data'!$B$6:$BE$43,'RevPAR Raw Data'!J$1,FALSE)</f>
        <v>93.120300820419303</v>
      </c>
      <c r="AX26" s="52">
        <f>VLOOKUP($A26,'RevPAR Raw Data'!$B$6:$BE$43,'RevPAR Raw Data'!K$1,FALSE)</f>
        <v>111.004401093892</v>
      </c>
      <c r="AY26" s="53">
        <f>VLOOKUP($A26,'RevPAR Raw Data'!$B$6:$BE$43,'RevPAR Raw Data'!L$1,FALSE)</f>
        <v>82.298512670920601</v>
      </c>
      <c r="AZ26" s="52">
        <f>VLOOKUP($A26,'RevPAR Raw Data'!$B$6:$BE$43,'RevPAR Raw Data'!N$1,FALSE)</f>
        <v>142.874373746581</v>
      </c>
      <c r="BA26" s="52">
        <f>VLOOKUP($A26,'RevPAR Raw Data'!$B$6:$BE$43,'RevPAR Raw Data'!O$1,FALSE)</f>
        <v>129.74454876937099</v>
      </c>
      <c r="BB26" s="53">
        <f>VLOOKUP($A26,'RevPAR Raw Data'!$B$6:$BE$43,'RevPAR Raw Data'!P$1,FALSE)</f>
        <v>136.30946125797601</v>
      </c>
      <c r="BC26" s="54">
        <f>VLOOKUP($A26,'RevPAR Raw Data'!$B$6:$BE$43,'RevPAR Raw Data'!R$1,FALSE)</f>
        <v>97.7302122672222</v>
      </c>
      <c r="BE26" s="47">
        <f>VLOOKUP($A26,'RevPAR Raw Data'!$B$6:$BE$43,'RevPAR Raw Data'!T$1,FALSE)</f>
        <v>-5.3208014553492999</v>
      </c>
      <c r="BF26" s="48">
        <f>VLOOKUP($A26,'RevPAR Raw Data'!$B$6:$BE$43,'RevPAR Raw Data'!U$1,FALSE)</f>
        <v>18.697688229974201</v>
      </c>
      <c r="BG26" s="48">
        <f>VLOOKUP($A26,'RevPAR Raw Data'!$B$6:$BE$43,'RevPAR Raw Data'!V$1,FALSE)</f>
        <v>26.607188209280501</v>
      </c>
      <c r="BH26" s="48">
        <f>VLOOKUP($A26,'RevPAR Raw Data'!$B$6:$BE$43,'RevPAR Raw Data'!W$1,FALSE)</f>
        <v>28.347681447594301</v>
      </c>
      <c r="BI26" s="48">
        <f>VLOOKUP($A26,'RevPAR Raw Data'!$B$6:$BE$43,'RevPAR Raw Data'!X$1,FALSE)</f>
        <v>24.957334225725099</v>
      </c>
      <c r="BJ26" s="49">
        <f>VLOOKUP($A26,'RevPAR Raw Data'!$B$6:$BE$43,'RevPAR Raw Data'!Y$1,FALSE)</f>
        <v>20.362253310418598</v>
      </c>
      <c r="BK26" s="48">
        <f>VLOOKUP($A26,'RevPAR Raw Data'!$B$6:$BE$43,'RevPAR Raw Data'!AA$1,FALSE)</f>
        <v>18.953489855638299</v>
      </c>
      <c r="BL26" s="48">
        <f>VLOOKUP($A26,'RevPAR Raw Data'!$B$6:$BE$43,'RevPAR Raw Data'!AB$1,FALSE)</f>
        <v>20.820539709283999</v>
      </c>
      <c r="BM26" s="49">
        <f>VLOOKUP($A26,'RevPAR Raw Data'!$B$6:$BE$43,'RevPAR Raw Data'!AC$1,FALSE)</f>
        <v>19.834805013568801</v>
      </c>
      <c r="BN26" s="50">
        <f>VLOOKUP($A26,'RevPAR Raw Data'!$B$6:$BE$43,'RevPAR Raw Data'!AE$1,FALSE)</f>
        <v>20.151509287423099</v>
      </c>
    </row>
    <row r="27" spans="1:66" x14ac:dyDescent="0.25">
      <c r="A27" s="63" t="s">
        <v>47</v>
      </c>
      <c r="B27" s="47">
        <f>VLOOKUP($A27,'Occupancy Raw Data'!$B$8:$BE$45,'Occupancy Raw Data'!G$3,FALSE)</f>
        <v>51.8451190692601</v>
      </c>
      <c r="C27" s="48">
        <f>VLOOKUP($A27,'Occupancy Raw Data'!$B$8:$BE$45,'Occupancy Raw Data'!H$3,FALSE)</f>
        <v>71.077985820759807</v>
      </c>
      <c r="D27" s="48">
        <f>VLOOKUP($A27,'Occupancy Raw Data'!$B$8:$BE$45,'Occupancy Raw Data'!I$3,FALSE)</f>
        <v>80.4580985275404</v>
      </c>
      <c r="E27" s="48">
        <f>VLOOKUP($A27,'Occupancy Raw Data'!$B$8:$BE$45,'Occupancy Raw Data'!J$3,FALSE)</f>
        <v>85.493546627885806</v>
      </c>
      <c r="F27" s="48">
        <f>VLOOKUP($A27,'Occupancy Raw Data'!$B$8:$BE$45,'Occupancy Raw Data'!K$3,FALSE)</f>
        <v>82.4395564442828</v>
      </c>
      <c r="G27" s="49">
        <f>VLOOKUP($A27,'Occupancy Raw Data'!$B$8:$BE$45,'Occupancy Raw Data'!L$3,FALSE)</f>
        <v>74.262861297945804</v>
      </c>
      <c r="H27" s="48">
        <f>VLOOKUP($A27,'Occupancy Raw Data'!$B$8:$BE$45,'Occupancy Raw Data'!N$3,FALSE)</f>
        <v>83.239411016178806</v>
      </c>
      <c r="I27" s="48">
        <f>VLOOKUP($A27,'Occupancy Raw Data'!$B$8:$BE$45,'Occupancy Raw Data'!O$3,FALSE)</f>
        <v>83.221232503181199</v>
      </c>
      <c r="J27" s="49">
        <f>VLOOKUP($A27,'Occupancy Raw Data'!$B$8:$BE$45,'Occupancy Raw Data'!P$3,FALSE)</f>
        <v>83.230321759679995</v>
      </c>
      <c r="K27" s="50">
        <f>VLOOKUP($A27,'Occupancy Raw Data'!$B$8:$BE$45,'Occupancy Raw Data'!R$3,FALSE)</f>
        <v>76.824992858441306</v>
      </c>
      <c r="M27" s="47">
        <f>VLOOKUP($A27,'Occupancy Raw Data'!$B$8:$BE$45,'Occupancy Raw Data'!T$3,FALSE)</f>
        <v>-4.5668207995408299</v>
      </c>
      <c r="N27" s="48">
        <f>VLOOKUP($A27,'Occupancy Raw Data'!$B$8:$BE$45,'Occupancy Raw Data'!U$3,FALSE)</f>
        <v>0.46150395421405999</v>
      </c>
      <c r="O27" s="48">
        <f>VLOOKUP($A27,'Occupancy Raw Data'!$B$8:$BE$45,'Occupancy Raw Data'!V$3,FALSE)</f>
        <v>7.6361281200806204</v>
      </c>
      <c r="P27" s="48">
        <f>VLOOKUP($A27,'Occupancy Raw Data'!$B$8:$BE$45,'Occupancy Raw Data'!W$3,FALSE)</f>
        <v>11.4431717670172</v>
      </c>
      <c r="Q27" s="48">
        <f>VLOOKUP($A27,'Occupancy Raw Data'!$B$8:$BE$45,'Occupancy Raw Data'!X$3,FALSE)</f>
        <v>11.729574045720399</v>
      </c>
      <c r="R27" s="49">
        <f>VLOOKUP($A27,'Occupancy Raw Data'!$B$8:$BE$45,'Occupancy Raw Data'!Y$3,FALSE)</f>
        <v>5.9906329948542902</v>
      </c>
      <c r="S27" s="48">
        <f>VLOOKUP($A27,'Occupancy Raw Data'!$B$8:$BE$45,'Occupancy Raw Data'!AA$3,FALSE)</f>
        <v>17.136808808117799</v>
      </c>
      <c r="T27" s="48">
        <f>VLOOKUP($A27,'Occupancy Raw Data'!$B$8:$BE$45,'Occupancy Raw Data'!AB$3,FALSE)</f>
        <v>13.0530533794094</v>
      </c>
      <c r="U27" s="49">
        <f>VLOOKUP($A27,'Occupancy Raw Data'!$B$8:$BE$45,'Occupancy Raw Data'!AC$3,FALSE)</f>
        <v>15.058929437613401</v>
      </c>
      <c r="V27" s="50">
        <f>VLOOKUP($A27,'Occupancy Raw Data'!$B$8:$BE$45,'Occupancy Raw Data'!AE$3,FALSE)</f>
        <v>8.6410257643710207</v>
      </c>
      <c r="X27" s="51">
        <f>VLOOKUP($A27,'ADR Raw Data'!$B$6:$BE$43,'ADR Raw Data'!G$1,FALSE)</f>
        <v>93.220718793828794</v>
      </c>
      <c r="Y27" s="52">
        <f>VLOOKUP($A27,'ADR Raw Data'!$B$6:$BE$43,'ADR Raw Data'!H$1,FALSE)</f>
        <v>105.174005115089</v>
      </c>
      <c r="Z27" s="52">
        <f>VLOOKUP($A27,'ADR Raw Data'!$B$6:$BE$43,'ADR Raw Data'!I$1,FALSE)</f>
        <v>113.680009037505</v>
      </c>
      <c r="AA27" s="52">
        <f>VLOOKUP($A27,'ADR Raw Data'!$B$6:$BE$43,'ADR Raw Data'!J$1,FALSE)</f>
        <v>115.120299808632</v>
      </c>
      <c r="AB27" s="52">
        <f>VLOOKUP($A27,'ADR Raw Data'!$B$6:$BE$43,'ADR Raw Data'!K$1,FALSE)</f>
        <v>113.832507166482</v>
      </c>
      <c r="AC27" s="53">
        <f>VLOOKUP($A27,'ADR Raw Data'!$B$6:$BE$43,'ADR Raw Data'!L$1,FALSE)</f>
        <v>109.560597277979</v>
      </c>
      <c r="AD27" s="52">
        <f>VLOOKUP($A27,'ADR Raw Data'!$B$6:$BE$43,'ADR Raw Data'!N$1,FALSE)</f>
        <v>125.337444856955</v>
      </c>
      <c r="AE27" s="52">
        <f>VLOOKUP($A27,'ADR Raw Data'!$B$6:$BE$43,'ADR Raw Data'!O$1,FALSE)</f>
        <v>124.786788990825</v>
      </c>
      <c r="AF27" s="53">
        <f>VLOOKUP($A27,'ADR Raw Data'!$B$6:$BE$43,'ADR Raw Data'!P$1,FALSE)</f>
        <v>125.062146991372</v>
      </c>
      <c r="AG27" s="54">
        <f>VLOOKUP($A27,'ADR Raw Data'!$B$6:$BE$43,'ADR Raw Data'!R$1,FALSE)</f>
        <v>114.35888314234499</v>
      </c>
      <c r="AI27" s="47">
        <f>VLOOKUP($A27,'ADR Raw Data'!$B$6:$BE$43,'ADR Raw Data'!T$1,FALSE)</f>
        <v>-2.1377902312583901</v>
      </c>
      <c r="AJ27" s="48">
        <f>VLOOKUP($A27,'ADR Raw Data'!$B$6:$BE$43,'ADR Raw Data'!U$1,FALSE)</f>
        <v>0.117361327740672</v>
      </c>
      <c r="AK27" s="48">
        <f>VLOOKUP($A27,'ADR Raw Data'!$B$6:$BE$43,'ADR Raw Data'!V$1,FALSE)</f>
        <v>5.3820171271543797</v>
      </c>
      <c r="AL27" s="48">
        <f>VLOOKUP($A27,'ADR Raw Data'!$B$6:$BE$43,'ADR Raw Data'!W$1,FALSE)</f>
        <v>6.32539339856939</v>
      </c>
      <c r="AM27" s="48">
        <f>VLOOKUP($A27,'ADR Raw Data'!$B$6:$BE$43,'ADR Raw Data'!X$1,FALSE)</f>
        <v>7.5560263807702004</v>
      </c>
      <c r="AN27" s="49">
        <f>VLOOKUP($A27,'ADR Raw Data'!$B$6:$BE$43,'ADR Raw Data'!Y$1,FALSE)</f>
        <v>4.3383763307277103</v>
      </c>
      <c r="AO27" s="48">
        <f>VLOOKUP($A27,'ADR Raw Data'!$B$6:$BE$43,'ADR Raw Data'!AA$1,FALSE)</f>
        <v>10.561731562998199</v>
      </c>
      <c r="AP27" s="48">
        <f>VLOOKUP($A27,'ADR Raw Data'!$B$6:$BE$43,'ADR Raw Data'!AB$1,FALSE)</f>
        <v>6.1739192410731798</v>
      </c>
      <c r="AQ27" s="49">
        <f>VLOOKUP($A27,'ADR Raw Data'!$B$6:$BE$43,'ADR Raw Data'!AC$1,FALSE)</f>
        <v>8.2938103223233401</v>
      </c>
      <c r="AR27" s="50">
        <f>VLOOKUP($A27,'ADR Raw Data'!$B$6:$BE$43,'ADR Raw Data'!AE$1,FALSE)</f>
        <v>5.8214318342876803</v>
      </c>
      <c r="AS27" s="40"/>
      <c r="AT27" s="51">
        <f>VLOOKUP($A27,'RevPAR Raw Data'!$B$6:$BE$43,'RevPAR Raw Data'!G$1,FALSE)</f>
        <v>48.330392655880701</v>
      </c>
      <c r="AU27" s="52">
        <f>VLOOKUP($A27,'RevPAR Raw Data'!$B$6:$BE$43,'RevPAR Raw Data'!H$1,FALSE)</f>
        <v>74.755564442828501</v>
      </c>
      <c r="AV27" s="52">
        <f>VLOOKUP($A27,'RevPAR Raw Data'!$B$6:$BE$43,'RevPAR Raw Data'!I$1,FALSE)</f>
        <v>91.464773677513094</v>
      </c>
      <c r="AW27" s="52">
        <f>VLOOKUP($A27,'RevPAR Raw Data'!$B$6:$BE$43,'RevPAR Raw Data'!J$1,FALSE)</f>
        <v>98.420427195055396</v>
      </c>
      <c r="AX27" s="52">
        <f>VLOOKUP($A27,'RevPAR Raw Data'!$B$6:$BE$43,'RevPAR Raw Data'!K$1,FALSE)</f>
        <v>93.843013997455003</v>
      </c>
      <c r="AY27" s="53">
        <f>VLOOKUP($A27,'RevPAR Raw Data'!$B$6:$BE$43,'RevPAR Raw Data'!L$1,FALSE)</f>
        <v>81.362834393746496</v>
      </c>
      <c r="AZ27" s="52">
        <f>VLOOKUP($A27,'RevPAR Raw Data'!$B$6:$BE$43,'RevPAR Raw Data'!N$1,FALSE)</f>
        <v>104.330150881657</v>
      </c>
      <c r="BA27" s="52">
        <f>VLOOKUP($A27,'RevPAR Raw Data'!$B$6:$BE$43,'RevPAR Raw Data'!O$1,FALSE)</f>
        <v>103.84910379930901</v>
      </c>
      <c r="BB27" s="53">
        <f>VLOOKUP($A27,'RevPAR Raw Data'!$B$6:$BE$43,'RevPAR Raw Data'!P$1,FALSE)</f>
        <v>104.08962734048301</v>
      </c>
      <c r="BC27" s="54">
        <f>VLOOKUP($A27,'RevPAR Raw Data'!$B$6:$BE$43,'RevPAR Raw Data'!R$1,FALSE)</f>
        <v>87.856203807100002</v>
      </c>
      <c r="BE27" s="47">
        <f>VLOOKUP($A27,'RevPAR Raw Data'!$B$6:$BE$43,'RevPAR Raw Data'!T$1,FALSE)</f>
        <v>-6.6069819818675599</v>
      </c>
      <c r="BF27" s="48">
        <f>VLOOKUP($A27,'RevPAR Raw Data'!$B$6:$BE$43,'RevPAR Raw Data'!U$1,FALSE)</f>
        <v>0.57940690912297299</v>
      </c>
      <c r="BG27" s="48">
        <f>VLOOKUP($A27,'RevPAR Raw Data'!$B$6:$BE$43,'RevPAR Raw Data'!V$1,FALSE)</f>
        <v>13.4291229705091</v>
      </c>
      <c r="BH27" s="48">
        <f>VLOOKUP($A27,'RevPAR Raw Data'!$B$6:$BE$43,'RevPAR Raw Data'!W$1,FALSE)</f>
        <v>18.492390797124401</v>
      </c>
      <c r="BI27" s="48">
        <f>VLOOKUP($A27,'RevPAR Raw Data'!$B$6:$BE$43,'RevPAR Raw Data'!X$1,FALSE)</f>
        <v>20.1718901357372</v>
      </c>
      <c r="BJ27" s="49">
        <f>VLOOKUP($A27,'RevPAR Raw Data'!$B$6:$BE$43,'RevPAR Raw Data'!Y$1,FALSE)</f>
        <v>10.5889055294915</v>
      </c>
      <c r="BK27" s="48">
        <f>VLOOKUP($A27,'RevPAR Raw Data'!$B$6:$BE$43,'RevPAR Raw Data'!AA$1,FALSE)</f>
        <v>29.508484115893602</v>
      </c>
      <c r="BL27" s="48">
        <f>VLOOKUP($A27,'RevPAR Raw Data'!$B$6:$BE$43,'RevPAR Raw Data'!AB$1,FALSE)</f>
        <v>20.032857594621401</v>
      </c>
      <c r="BM27" s="49">
        <f>VLOOKUP($A27,'RevPAR Raw Data'!$B$6:$BE$43,'RevPAR Raw Data'!AC$1,FALSE)</f>
        <v>24.601698804064899</v>
      </c>
      <c r="BN27" s="50">
        <f>VLOOKUP($A27,'RevPAR Raw Data'!$B$6:$BE$43,'RevPAR Raw Data'!AE$1,FALSE)</f>
        <v>14.965489023314801</v>
      </c>
    </row>
    <row r="28" spans="1:66" x14ac:dyDescent="0.25">
      <c r="A28" s="63" t="s">
        <v>48</v>
      </c>
      <c r="B28" s="47">
        <f>VLOOKUP($A28,'Occupancy Raw Data'!$B$8:$BE$45,'Occupancy Raw Data'!G$3,FALSE)</f>
        <v>63.601359003397498</v>
      </c>
      <c r="C28" s="48">
        <f>VLOOKUP($A28,'Occupancy Raw Data'!$B$8:$BE$45,'Occupancy Raw Data'!H$3,FALSE)</f>
        <v>77.780294450736093</v>
      </c>
      <c r="D28" s="48">
        <f>VLOOKUP($A28,'Occupancy Raw Data'!$B$8:$BE$45,'Occupancy Raw Data'!I$3,FALSE)</f>
        <v>84.801812004530007</v>
      </c>
      <c r="E28" s="48">
        <f>VLOOKUP($A28,'Occupancy Raw Data'!$B$8:$BE$45,'Occupancy Raw Data'!J$3,FALSE)</f>
        <v>90.169875424688499</v>
      </c>
      <c r="F28" s="48">
        <f>VLOOKUP($A28,'Occupancy Raw Data'!$B$8:$BE$45,'Occupancy Raw Data'!K$3,FALSE)</f>
        <v>90.781426953567305</v>
      </c>
      <c r="G28" s="49">
        <f>VLOOKUP($A28,'Occupancy Raw Data'!$B$8:$BE$45,'Occupancy Raw Data'!L$3,FALSE)</f>
        <v>81.426953567383904</v>
      </c>
      <c r="H28" s="48">
        <f>VLOOKUP($A28,'Occupancy Raw Data'!$B$8:$BE$45,'Occupancy Raw Data'!N$3,FALSE)</f>
        <v>85.685164212910493</v>
      </c>
      <c r="I28" s="48">
        <f>VLOOKUP($A28,'Occupancy Raw Data'!$B$8:$BE$45,'Occupancy Raw Data'!O$3,FALSE)</f>
        <v>74.926387315968199</v>
      </c>
      <c r="J28" s="49">
        <f>VLOOKUP($A28,'Occupancy Raw Data'!$B$8:$BE$45,'Occupancy Raw Data'!P$3,FALSE)</f>
        <v>80.305775764439403</v>
      </c>
      <c r="K28" s="50">
        <f>VLOOKUP($A28,'Occupancy Raw Data'!$B$8:$BE$45,'Occupancy Raw Data'!R$3,FALSE)</f>
        <v>81.106617052256894</v>
      </c>
      <c r="M28" s="47">
        <f>VLOOKUP($A28,'Occupancy Raw Data'!$B$8:$BE$45,'Occupancy Raw Data'!T$3,FALSE)</f>
        <v>-1.71970285184049</v>
      </c>
      <c r="N28" s="48">
        <f>VLOOKUP($A28,'Occupancy Raw Data'!$B$8:$BE$45,'Occupancy Raw Data'!U$3,FALSE)</f>
        <v>1.0161692943499301</v>
      </c>
      <c r="O28" s="48">
        <f>VLOOKUP($A28,'Occupancy Raw Data'!$B$8:$BE$45,'Occupancy Raw Data'!V$3,FALSE)</f>
        <v>6.8447090597857896</v>
      </c>
      <c r="P28" s="48">
        <f>VLOOKUP($A28,'Occupancy Raw Data'!$B$8:$BE$45,'Occupancy Raw Data'!W$3,FALSE)</f>
        <v>2.1069722518559701</v>
      </c>
      <c r="Q28" s="48">
        <f>VLOOKUP($A28,'Occupancy Raw Data'!$B$8:$BE$45,'Occupancy Raw Data'!X$3,FALSE)</f>
        <v>0.92941667893320801</v>
      </c>
      <c r="R28" s="49">
        <f>VLOOKUP($A28,'Occupancy Raw Data'!$B$8:$BE$45,'Occupancy Raw Data'!Y$3,FALSE)</f>
        <v>1.95292850167992</v>
      </c>
      <c r="S28" s="48">
        <f>VLOOKUP($A28,'Occupancy Raw Data'!$B$8:$BE$45,'Occupancy Raw Data'!AA$3,FALSE)</f>
        <v>1.5269282061937901</v>
      </c>
      <c r="T28" s="48">
        <f>VLOOKUP($A28,'Occupancy Raw Data'!$B$8:$BE$45,'Occupancy Raw Data'!AB$3,FALSE)</f>
        <v>-3.5222670804768601</v>
      </c>
      <c r="U28" s="49">
        <f>VLOOKUP($A28,'Occupancy Raw Data'!$B$8:$BE$45,'Occupancy Raw Data'!AC$3,FALSE)</f>
        <v>-0.89275493162394004</v>
      </c>
      <c r="V28" s="50">
        <f>VLOOKUP($A28,'Occupancy Raw Data'!$B$8:$BE$45,'Occupancy Raw Data'!AE$3,FALSE)</f>
        <v>1.1314618892274999</v>
      </c>
      <c r="X28" s="51">
        <f>VLOOKUP($A28,'ADR Raw Data'!$B$6:$BE$43,'ADR Raw Data'!G$1,FALSE)</f>
        <v>140.650715811965</v>
      </c>
      <c r="Y28" s="52">
        <f>VLOOKUP($A28,'ADR Raw Data'!$B$6:$BE$43,'ADR Raw Data'!H$1,FALSE)</f>
        <v>144.23647932440301</v>
      </c>
      <c r="Z28" s="52">
        <f>VLOOKUP($A28,'ADR Raw Data'!$B$6:$BE$43,'ADR Raw Data'!I$1,FALSE)</f>
        <v>145.00719551282</v>
      </c>
      <c r="AA28" s="52">
        <f>VLOOKUP($A28,'ADR Raw Data'!$B$6:$BE$43,'ADR Raw Data'!J$1,FALSE)</f>
        <v>170.309032906304</v>
      </c>
      <c r="AB28" s="52">
        <f>VLOOKUP($A28,'ADR Raw Data'!$B$6:$BE$43,'ADR Raw Data'!K$1,FALSE)</f>
        <v>205.82125499001901</v>
      </c>
      <c r="AC28" s="53">
        <f>VLOOKUP($A28,'ADR Raw Data'!$B$6:$BE$43,'ADR Raw Data'!L$1,FALSE)</f>
        <v>163.343202781641</v>
      </c>
      <c r="AD28" s="52">
        <f>VLOOKUP($A28,'ADR Raw Data'!$B$6:$BE$43,'ADR Raw Data'!N$1,FALSE)</f>
        <v>236.751126090404</v>
      </c>
      <c r="AE28" s="52">
        <f>VLOOKUP($A28,'ADR Raw Data'!$B$6:$BE$43,'ADR Raw Data'!O$1,FALSE)</f>
        <v>208.23484885126899</v>
      </c>
      <c r="AF28" s="53">
        <f>VLOOKUP($A28,'ADR Raw Data'!$B$6:$BE$43,'ADR Raw Data'!P$1,FALSE)</f>
        <v>223.44808771682401</v>
      </c>
      <c r="AG28" s="54">
        <f>VLOOKUP($A28,'ADR Raw Data'!$B$6:$BE$43,'ADR Raw Data'!R$1,FALSE)</f>
        <v>180.34646373573699</v>
      </c>
      <c r="AI28" s="47">
        <f>VLOOKUP($A28,'ADR Raw Data'!$B$6:$BE$43,'ADR Raw Data'!T$1,FALSE)</f>
        <v>-1.01751276012173</v>
      </c>
      <c r="AJ28" s="48">
        <f>VLOOKUP($A28,'ADR Raw Data'!$B$6:$BE$43,'ADR Raw Data'!U$1,FALSE)</f>
        <v>0.35037628539284399</v>
      </c>
      <c r="AK28" s="48">
        <f>VLOOKUP($A28,'ADR Raw Data'!$B$6:$BE$43,'ADR Raw Data'!V$1,FALSE)</f>
        <v>-2.0153527374398399</v>
      </c>
      <c r="AL28" s="48">
        <f>VLOOKUP($A28,'ADR Raw Data'!$B$6:$BE$43,'ADR Raw Data'!W$1,FALSE)</f>
        <v>1.3968711973952701</v>
      </c>
      <c r="AM28" s="48">
        <f>VLOOKUP($A28,'ADR Raw Data'!$B$6:$BE$43,'ADR Raw Data'!X$1,FALSE)</f>
        <v>3.0120575719983802</v>
      </c>
      <c r="AN28" s="49">
        <f>VLOOKUP($A28,'ADR Raw Data'!$B$6:$BE$43,'ADR Raw Data'!Y$1,FALSE)</f>
        <v>0.64208891004841695</v>
      </c>
      <c r="AO28" s="48">
        <f>VLOOKUP($A28,'ADR Raw Data'!$B$6:$BE$43,'ADR Raw Data'!AA$1,FALSE)</f>
        <v>2.7348202719735002</v>
      </c>
      <c r="AP28" s="48">
        <f>VLOOKUP($A28,'ADR Raw Data'!$B$6:$BE$43,'ADR Raw Data'!AB$1,FALSE)</f>
        <v>0.65950457930084405</v>
      </c>
      <c r="AQ28" s="49">
        <f>VLOOKUP($A28,'ADR Raw Data'!$B$6:$BE$43,'ADR Raw Data'!AC$1,FALSE)</f>
        <v>1.9614553232584699</v>
      </c>
      <c r="AR28" s="50">
        <f>VLOOKUP($A28,'ADR Raw Data'!$B$6:$BE$43,'ADR Raw Data'!AE$1,FALSE)</f>
        <v>0.91480556804073798</v>
      </c>
      <c r="AS28" s="40"/>
      <c r="AT28" s="51">
        <f>VLOOKUP($A28,'RevPAR Raw Data'!$B$6:$BE$43,'RevPAR Raw Data'!G$1,FALSE)</f>
        <v>89.455766704416703</v>
      </c>
      <c r="AU28" s="52">
        <f>VLOOKUP($A28,'RevPAR Raw Data'!$B$6:$BE$43,'RevPAR Raw Data'!H$1,FALSE)</f>
        <v>112.187558323895</v>
      </c>
      <c r="AV28" s="52">
        <f>VLOOKUP($A28,'RevPAR Raw Data'!$B$6:$BE$43,'RevPAR Raw Data'!I$1,FALSE)</f>
        <v>122.968729331823</v>
      </c>
      <c r="AW28" s="52">
        <f>VLOOKUP($A28,'RevPAR Raw Data'!$B$6:$BE$43,'RevPAR Raw Data'!J$1,FALSE)</f>
        <v>153.56744280860701</v>
      </c>
      <c r="AX28" s="52">
        <f>VLOOKUP($A28,'RevPAR Raw Data'!$B$6:$BE$43,'RevPAR Raw Data'!K$1,FALSE)</f>
        <v>186.84747225368</v>
      </c>
      <c r="AY28" s="53">
        <f>VLOOKUP($A28,'RevPAR Raw Data'!$B$6:$BE$43,'RevPAR Raw Data'!L$1,FALSE)</f>
        <v>133.00539388448399</v>
      </c>
      <c r="AZ28" s="52">
        <f>VLOOKUP($A28,'RevPAR Raw Data'!$B$6:$BE$43,'RevPAR Raw Data'!N$1,FALSE)</f>
        <v>202.86059116647701</v>
      </c>
      <c r="BA28" s="52">
        <f>VLOOKUP($A28,'RevPAR Raw Data'!$B$6:$BE$43,'RevPAR Raw Data'!O$1,FALSE)</f>
        <v>156.02284937712301</v>
      </c>
      <c r="BB28" s="53">
        <f>VLOOKUP($A28,'RevPAR Raw Data'!$B$6:$BE$43,'RevPAR Raw Data'!P$1,FALSE)</f>
        <v>179.44172027179999</v>
      </c>
      <c r="BC28" s="54">
        <f>VLOOKUP($A28,'RevPAR Raw Data'!$B$6:$BE$43,'RevPAR Raw Data'!R$1,FALSE)</f>
        <v>146.272915709432</v>
      </c>
      <c r="BE28" s="47">
        <f>VLOOKUP($A28,'RevPAR Raw Data'!$B$6:$BE$43,'RevPAR Raw Data'!T$1,FALSE)</f>
        <v>-2.71971741600857</v>
      </c>
      <c r="BF28" s="48">
        <f>VLOOKUP($A28,'RevPAR Raw Data'!$B$6:$BE$43,'RevPAR Raw Data'!U$1,FALSE)</f>
        <v>1.37010599596962</v>
      </c>
      <c r="BG28" s="48">
        <f>VLOOKUP($A28,'RevPAR Raw Data'!$B$6:$BE$43,'RevPAR Raw Data'!V$1,FALSE)</f>
        <v>4.6914112909397598</v>
      </c>
      <c r="BH28" s="48">
        <f>VLOOKUP($A28,'RevPAR Raw Data'!$B$6:$BE$43,'RevPAR Raw Data'!W$1,FALSE)</f>
        <v>3.5332751377745399</v>
      </c>
      <c r="BI28" s="48">
        <f>VLOOKUP($A28,'RevPAR Raw Data'!$B$6:$BE$43,'RevPAR Raw Data'!X$1,FALSE)</f>
        <v>3.96946881638481</v>
      </c>
      <c r="BJ28" s="49">
        <f>VLOOKUP($A28,'RevPAR Raw Data'!$B$6:$BE$43,'RevPAR Raw Data'!Y$1,FALSE)</f>
        <v>2.6075569490588002</v>
      </c>
      <c r="BK28" s="48">
        <f>VLOOKUP($A28,'RevPAR Raw Data'!$B$6:$BE$43,'RevPAR Raw Data'!AA$1,FALSE)</f>
        <v>4.3035072202887701</v>
      </c>
      <c r="BL28" s="48">
        <f>VLOOKUP($A28,'RevPAR Raw Data'!$B$6:$BE$43,'RevPAR Raw Data'!AB$1,FALSE)</f>
        <v>-2.8859920138669599</v>
      </c>
      <c r="BM28" s="49">
        <f>VLOOKUP($A28,'RevPAR Raw Data'!$B$6:$BE$43,'RevPAR Raw Data'!AC$1,FALSE)</f>
        <v>1.0511894025045401</v>
      </c>
      <c r="BN28" s="50">
        <f>VLOOKUP($A28,'RevPAR Raw Data'!$B$6:$BE$43,'RevPAR Raw Data'!AE$1,FALSE)</f>
        <v>2.05661813363115</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45.213637040345297</v>
      </c>
      <c r="C30" s="48">
        <f>VLOOKUP($A30,'Occupancy Raw Data'!$B$8:$BE$45,'Occupancy Raw Data'!H$3,FALSE)</f>
        <v>61.381569152895601</v>
      </c>
      <c r="D30" s="48">
        <f>VLOOKUP($A30,'Occupancy Raw Data'!$B$8:$BE$45,'Occupancy Raw Data'!I$3,FALSE)</f>
        <v>65.073693613220101</v>
      </c>
      <c r="E30" s="48">
        <f>VLOOKUP($A30,'Occupancy Raw Data'!$B$8:$BE$45,'Occupancy Raw Data'!J$3,FALSE)</f>
        <v>64.359088878963803</v>
      </c>
      <c r="F30" s="48">
        <f>VLOOKUP($A30,'Occupancy Raw Data'!$B$8:$BE$45,'Occupancy Raw Data'!K$3,FALSE)</f>
        <v>60.071460473425603</v>
      </c>
      <c r="G30" s="49">
        <f>VLOOKUP($A30,'Occupancy Raw Data'!$B$8:$BE$45,'Occupancy Raw Data'!L$3,FALSE)</f>
        <v>59.219889831770097</v>
      </c>
      <c r="H30" s="48">
        <f>VLOOKUP($A30,'Occupancy Raw Data'!$B$8:$BE$45,'Occupancy Raw Data'!N$3,FALSE)</f>
        <v>59.967247283013201</v>
      </c>
      <c r="I30" s="48">
        <f>VLOOKUP($A30,'Occupancy Raw Data'!$B$8:$BE$45,'Occupancy Raw Data'!O$3,FALSE)</f>
        <v>64.656840851570607</v>
      </c>
      <c r="J30" s="49">
        <f>VLOOKUP($A30,'Occupancy Raw Data'!$B$8:$BE$45,'Occupancy Raw Data'!P$3,FALSE)</f>
        <v>62.3120440672919</v>
      </c>
      <c r="K30" s="50">
        <f>VLOOKUP($A30,'Occupancy Raw Data'!$B$8:$BE$45,'Occupancy Raw Data'!R$3,FALSE)</f>
        <v>60.103362470490602</v>
      </c>
      <c r="M30" s="47">
        <f>VLOOKUP($A30,'Occupancy Raw Data'!$B$8:$BE$45,'Occupancy Raw Data'!T$3,FALSE)</f>
        <v>-10.7775402591837</v>
      </c>
      <c r="N30" s="48">
        <f>VLOOKUP($A30,'Occupancy Raw Data'!$B$8:$BE$45,'Occupancy Raw Data'!U$3,FALSE)</f>
        <v>-6.0526017439555497</v>
      </c>
      <c r="O30" s="48">
        <f>VLOOKUP($A30,'Occupancy Raw Data'!$B$8:$BE$45,'Occupancy Raw Data'!V$3,FALSE)</f>
        <v>-5.3460778632655197</v>
      </c>
      <c r="P30" s="48">
        <f>VLOOKUP($A30,'Occupancy Raw Data'!$B$8:$BE$45,'Occupancy Raw Data'!W$3,FALSE)</f>
        <v>-8.8832142950972202</v>
      </c>
      <c r="Q30" s="48">
        <f>VLOOKUP($A30,'Occupancy Raw Data'!$B$8:$BE$45,'Occupancy Raw Data'!X$3,FALSE)</f>
        <v>-5.9647916073367302</v>
      </c>
      <c r="R30" s="49">
        <f>VLOOKUP($A30,'Occupancy Raw Data'!$B$8:$BE$45,'Occupancy Raw Data'!Y$3,FALSE)</f>
        <v>-7.2590542906908899</v>
      </c>
      <c r="S30" s="48">
        <f>VLOOKUP($A30,'Occupancy Raw Data'!$B$8:$BE$45,'Occupancy Raw Data'!AA$3,FALSE)</f>
        <v>-6.2803155287044703</v>
      </c>
      <c r="T30" s="48">
        <f>VLOOKUP($A30,'Occupancy Raw Data'!$B$8:$BE$45,'Occupancy Raw Data'!AB$3,FALSE)</f>
        <v>-3.7077457461360099</v>
      </c>
      <c r="U30" s="49">
        <f>VLOOKUP($A30,'Occupancy Raw Data'!$B$8:$BE$45,'Occupancy Raw Data'!AC$3,FALSE)</f>
        <v>-4.9630270522846098</v>
      </c>
      <c r="V30" s="50">
        <f>VLOOKUP($A30,'Occupancy Raw Data'!$B$8:$BE$45,'Occupancy Raw Data'!AE$3,FALSE)</f>
        <v>-6.5905868342353102</v>
      </c>
      <c r="X30" s="51">
        <f>VLOOKUP($A30,'ADR Raw Data'!$B$6:$BE$43,'ADR Raw Data'!G$1,FALSE)</f>
        <v>93.089654264076302</v>
      </c>
      <c r="Y30" s="52">
        <f>VLOOKUP($A30,'ADR Raw Data'!$B$6:$BE$43,'ADR Raw Data'!H$1,FALSE)</f>
        <v>103.704586466165</v>
      </c>
      <c r="Z30" s="52">
        <f>VLOOKUP($A30,'ADR Raw Data'!$B$6:$BE$43,'ADR Raw Data'!I$1,FALSE)</f>
        <v>106.54814458933799</v>
      </c>
      <c r="AA30" s="52">
        <f>VLOOKUP($A30,'ADR Raw Data'!$B$6:$BE$43,'ADR Raw Data'!J$1,FALSE)</f>
        <v>105.203883876937</v>
      </c>
      <c r="AB30" s="52">
        <f>VLOOKUP($A30,'ADR Raw Data'!$B$6:$BE$43,'ADR Raw Data'!K$1,FALSE)</f>
        <v>105.85509541511701</v>
      </c>
      <c r="AC30" s="53">
        <f>VLOOKUP($A30,'ADR Raw Data'!$B$6:$BE$43,'ADR Raw Data'!L$1,FALSE)</f>
        <v>103.470809492684</v>
      </c>
      <c r="AD30" s="52">
        <f>VLOOKUP($A30,'ADR Raw Data'!$B$6:$BE$43,'ADR Raw Data'!N$1,FALSE)</f>
        <v>110.966164349553</v>
      </c>
      <c r="AE30" s="52">
        <f>VLOOKUP($A30,'ADR Raw Data'!$B$6:$BE$43,'ADR Raw Data'!O$1,FALSE)</f>
        <v>110.339251669352</v>
      </c>
      <c r="AF30" s="53">
        <f>VLOOKUP($A30,'ADR Raw Data'!$B$6:$BE$43,'ADR Raw Data'!P$1,FALSE)</f>
        <v>110.64091267470999</v>
      </c>
      <c r="AG30" s="54">
        <f>VLOOKUP($A30,'ADR Raw Data'!$B$6:$BE$43,'ADR Raw Data'!R$1,FALSE)</f>
        <v>105.59469249823</v>
      </c>
      <c r="AH30" s="65"/>
      <c r="AI30" s="47">
        <f>VLOOKUP($A30,'ADR Raw Data'!$B$6:$BE$43,'ADR Raw Data'!T$1,FALSE)</f>
        <v>3.8163654653830998</v>
      </c>
      <c r="AJ30" s="48">
        <f>VLOOKUP($A30,'ADR Raw Data'!$B$6:$BE$43,'ADR Raw Data'!U$1,FALSE)</f>
        <v>8.9726193879418297</v>
      </c>
      <c r="AK30" s="48">
        <f>VLOOKUP($A30,'ADR Raw Data'!$B$6:$BE$43,'ADR Raw Data'!V$1,FALSE)</f>
        <v>6.5629456373676698</v>
      </c>
      <c r="AL30" s="48">
        <f>VLOOKUP($A30,'ADR Raw Data'!$B$6:$BE$43,'ADR Raw Data'!W$1,FALSE)</f>
        <v>5.3943908809582704</v>
      </c>
      <c r="AM30" s="48">
        <f>VLOOKUP($A30,'ADR Raw Data'!$B$6:$BE$43,'ADR Raw Data'!X$1,FALSE)</f>
        <v>11.1072797691559</v>
      </c>
      <c r="AN30" s="49">
        <f>VLOOKUP($A30,'ADR Raw Data'!$B$6:$BE$43,'ADR Raw Data'!Y$1,FALSE)</f>
        <v>7.3549392354363903</v>
      </c>
      <c r="AO30" s="48">
        <f>VLOOKUP($A30,'ADR Raw Data'!$B$6:$BE$43,'ADR Raw Data'!AA$1,FALSE)</f>
        <v>8.0027975174193902</v>
      </c>
      <c r="AP30" s="48">
        <f>VLOOKUP($A30,'ADR Raw Data'!$B$6:$BE$43,'ADR Raw Data'!AB$1,FALSE)</f>
        <v>6.2242622520611199</v>
      </c>
      <c r="AQ30" s="49">
        <f>VLOOKUP($A30,'ADR Raw Data'!$B$6:$BE$43,'ADR Raw Data'!AC$1,FALSE)</f>
        <v>7.0831316688603296</v>
      </c>
      <c r="AR30" s="50">
        <f>VLOOKUP($A30,'ADR Raw Data'!$B$6:$BE$43,'ADR Raw Data'!AE$1,FALSE)</f>
        <v>7.3088115580320299</v>
      </c>
      <c r="AS30" s="40"/>
      <c r="AT30" s="51">
        <f>VLOOKUP($A30,'RevPAR Raw Data'!$B$6:$BE$43,'RevPAR Raw Data'!G$1,FALSE)</f>
        <v>42.089218401071903</v>
      </c>
      <c r="AU30" s="52">
        <f>VLOOKUP($A30,'RevPAR Raw Data'!$B$6:$BE$43,'RevPAR Raw Data'!H$1,FALSE)</f>
        <v>63.655502456453704</v>
      </c>
      <c r="AV30" s="52">
        <f>VLOOKUP($A30,'RevPAR Raw Data'!$B$6:$BE$43,'RevPAR Raw Data'!I$1,FALSE)</f>
        <v>69.334813160637097</v>
      </c>
      <c r="AW30" s="52">
        <f>VLOOKUP($A30,'RevPAR Raw Data'!$B$6:$BE$43,'RevPAR Raw Data'!J$1,FALSE)</f>
        <v>67.708261128479904</v>
      </c>
      <c r="AX30" s="52">
        <f>VLOOKUP($A30,'RevPAR Raw Data'!$B$6:$BE$43,'RevPAR Raw Data'!K$1,FALSE)</f>
        <v>63.588701801399402</v>
      </c>
      <c r="AY30" s="53">
        <f>VLOOKUP($A30,'RevPAR Raw Data'!$B$6:$BE$43,'RevPAR Raw Data'!L$1,FALSE)</f>
        <v>61.275299389608399</v>
      </c>
      <c r="AZ30" s="52">
        <f>VLOOKUP($A30,'RevPAR Raw Data'!$B$6:$BE$43,'RevPAR Raw Data'!N$1,FALSE)</f>
        <v>66.543354175971402</v>
      </c>
      <c r="BA30" s="52">
        <f>VLOOKUP($A30,'RevPAR Raw Data'!$B$6:$BE$43,'RevPAR Raw Data'!O$1,FALSE)</f>
        <v>71.341874348667503</v>
      </c>
      <c r="BB30" s="53">
        <f>VLOOKUP($A30,'RevPAR Raw Data'!$B$6:$BE$43,'RevPAR Raw Data'!P$1,FALSE)</f>
        <v>68.942614262319395</v>
      </c>
      <c r="BC30" s="54">
        <f>VLOOKUP($A30,'RevPAR Raw Data'!$B$6:$BE$43,'RevPAR Raw Data'!R$1,FALSE)</f>
        <v>63.465960781811603</v>
      </c>
      <c r="BE30" s="47">
        <f>VLOOKUP($A30,'RevPAR Raw Data'!$B$6:$BE$43,'RevPAR Raw Data'!T$1,FALSE)</f>
        <v>-7.3724851182698501</v>
      </c>
      <c r="BF30" s="48">
        <f>VLOOKUP($A30,'RevPAR Raw Data'!$B$6:$BE$43,'RevPAR Raw Data'!U$1,FALSE)</f>
        <v>2.3769407264332201</v>
      </c>
      <c r="BG30" s="48">
        <f>VLOOKUP($A30,'RevPAR Raw Data'!$B$6:$BE$43,'RevPAR Raw Data'!V$1,FALSE)</f>
        <v>0.86600759020468698</v>
      </c>
      <c r="BH30" s="48">
        <f>VLOOKUP($A30,'RevPAR Raw Data'!$B$6:$BE$43,'RevPAR Raw Data'!W$1,FALSE)</f>
        <v>-3.9680187160096598</v>
      </c>
      <c r="BI30" s="48">
        <f>VLOOKUP($A30,'RevPAR Raw Data'!$B$6:$BE$43,'RevPAR Raw Data'!X$1,FALSE)</f>
        <v>4.4799620703451799</v>
      </c>
      <c r="BJ30" s="49">
        <f>VLOOKUP($A30,'RevPAR Raw Data'!$B$6:$BE$43,'RevPAR Raw Data'!Y$1,FALSE)</f>
        <v>-0.43801408740214998</v>
      </c>
      <c r="BK30" s="48">
        <f>VLOOKUP($A30,'RevPAR Raw Data'!$B$6:$BE$43,'RevPAR Raw Data'!AA$1,FALSE)</f>
        <v>1.2198810534976401</v>
      </c>
      <c r="BL30" s="48">
        <f>VLOOKUP($A30,'RevPAR Raw Data'!$B$6:$BE$43,'RevPAR Raw Data'!AB$1,FALSE)</f>
        <v>2.2857366870459601</v>
      </c>
      <c r="BM30" s="49">
        <f>VLOOKUP($A30,'RevPAR Raw Data'!$B$6:$BE$43,'RevPAR Raw Data'!AC$1,FALSE)</f>
        <v>1.7685668757012301</v>
      </c>
      <c r="BN30" s="50">
        <f>VLOOKUP($A30,'RevPAR Raw Data'!$B$6:$BE$43,'RevPAR Raw Data'!AE$1,FALSE)</f>
        <v>0.23653115151399501</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54.533315529443101</v>
      </c>
      <c r="C32" s="48">
        <f>VLOOKUP($A32,'Occupancy Raw Data'!$B$8:$BE$45,'Occupancy Raw Data'!H$3,FALSE)</f>
        <v>62.932300707704599</v>
      </c>
      <c r="D32" s="48">
        <f>VLOOKUP($A32,'Occupancy Raw Data'!$B$8:$BE$45,'Occupancy Raw Data'!I$3,FALSE)</f>
        <v>67.040548359816597</v>
      </c>
      <c r="E32" s="48">
        <f>VLOOKUP($A32,'Occupancy Raw Data'!$B$8:$BE$45,'Occupancy Raw Data'!J$3,FALSE)</f>
        <v>68.131036631503903</v>
      </c>
      <c r="F32" s="48">
        <f>VLOOKUP($A32,'Occupancy Raw Data'!$B$8:$BE$45,'Occupancy Raw Data'!K$3,FALSE)</f>
        <v>64.058396759691902</v>
      </c>
      <c r="G32" s="49">
        <f>VLOOKUP($A32,'Occupancy Raw Data'!$B$8:$BE$45,'Occupancy Raw Data'!L$3,FALSE)</f>
        <v>63.339119597631999</v>
      </c>
      <c r="H32" s="48">
        <f>VLOOKUP($A32,'Occupancy Raw Data'!$B$8:$BE$45,'Occupancy Raw Data'!N$3,FALSE)</f>
        <v>69.582053678728798</v>
      </c>
      <c r="I32" s="48">
        <f>VLOOKUP($A32,'Occupancy Raw Data'!$B$8:$BE$45,'Occupancy Raw Data'!O$3,FALSE)</f>
        <v>72.128009970178397</v>
      </c>
      <c r="J32" s="49">
        <f>VLOOKUP($A32,'Occupancy Raw Data'!$B$8:$BE$45,'Occupancy Raw Data'!P$3,FALSE)</f>
        <v>70.855031824453604</v>
      </c>
      <c r="K32" s="50">
        <f>VLOOKUP($A32,'Occupancy Raw Data'!$B$8:$BE$45,'Occupancy Raw Data'!R$3,FALSE)</f>
        <v>65.486523091009602</v>
      </c>
      <c r="M32" s="47">
        <f>VLOOKUP($A32,'Occupancy Raw Data'!$B$8:$BE$45,'Occupancy Raw Data'!T$3,FALSE)</f>
        <v>-14.8320962629878</v>
      </c>
      <c r="N32" s="48">
        <f>VLOOKUP($A32,'Occupancy Raw Data'!$B$8:$BE$45,'Occupancy Raw Data'!U$3,FALSE)</f>
        <v>-6.6330885156082502</v>
      </c>
      <c r="O32" s="48">
        <f>VLOOKUP($A32,'Occupancy Raw Data'!$B$8:$BE$45,'Occupancy Raw Data'!V$3,FALSE)</f>
        <v>-7.2207812928288302</v>
      </c>
      <c r="P32" s="48">
        <f>VLOOKUP($A32,'Occupancy Raw Data'!$B$8:$BE$45,'Occupancy Raw Data'!W$3,FALSE)</f>
        <v>-4.9435640305114497</v>
      </c>
      <c r="Q32" s="48">
        <f>VLOOKUP($A32,'Occupancy Raw Data'!$B$8:$BE$45,'Occupancy Raw Data'!X$3,FALSE)</f>
        <v>-2.2395982007332398</v>
      </c>
      <c r="R32" s="49">
        <f>VLOOKUP($A32,'Occupancy Raw Data'!$B$8:$BE$45,'Occupancy Raw Data'!Y$3,FALSE)</f>
        <v>-7.0979515328197804</v>
      </c>
      <c r="S32" s="48">
        <f>VLOOKUP($A32,'Occupancy Raw Data'!$B$8:$BE$45,'Occupancy Raw Data'!AA$3,FALSE)</f>
        <v>-1.81787026548951</v>
      </c>
      <c r="T32" s="48">
        <f>VLOOKUP($A32,'Occupancy Raw Data'!$B$8:$BE$45,'Occupancy Raw Data'!AB$3,FALSE)</f>
        <v>-1.7254760741650801</v>
      </c>
      <c r="U32" s="49">
        <f>VLOOKUP($A32,'Occupancy Raw Data'!$B$8:$BE$45,'Occupancy Raw Data'!AC$3,FALSE)</f>
        <v>-1.7708649148069899</v>
      </c>
      <c r="V32" s="50">
        <f>VLOOKUP($A32,'Occupancy Raw Data'!$B$8:$BE$45,'Occupancy Raw Data'!AE$3,FALSE)</f>
        <v>-5.51390454051423</v>
      </c>
      <c r="X32" s="51">
        <f>VLOOKUP($A32,'ADR Raw Data'!$B$6:$BE$43,'ADR Raw Data'!G$1,FALSE)</f>
        <v>99.667310561540901</v>
      </c>
      <c r="Y32" s="52">
        <f>VLOOKUP($A32,'ADR Raw Data'!$B$6:$BE$43,'ADR Raw Data'!H$1,FALSE)</f>
        <v>104.051337329372</v>
      </c>
      <c r="Z32" s="52">
        <f>VLOOKUP($A32,'ADR Raw Data'!$B$6:$BE$43,'ADR Raw Data'!I$1,FALSE)</f>
        <v>108.010966013809</v>
      </c>
      <c r="AA32" s="52">
        <f>VLOOKUP($A32,'ADR Raw Data'!$B$6:$BE$43,'ADR Raw Data'!J$1,FALSE)</f>
        <v>107.21212417848</v>
      </c>
      <c r="AB32" s="52">
        <f>VLOOKUP($A32,'ADR Raw Data'!$B$6:$BE$43,'ADR Raw Data'!K$1,FALSE)</f>
        <v>103.56956149944401</v>
      </c>
      <c r="AC32" s="53">
        <f>VLOOKUP($A32,'ADR Raw Data'!$B$6:$BE$43,'ADR Raw Data'!L$1,FALSE)</f>
        <v>104.717169320609</v>
      </c>
      <c r="AD32" s="52">
        <f>VLOOKUP($A32,'ADR Raw Data'!$B$6:$BE$43,'ADR Raw Data'!N$1,FALSE)</f>
        <v>112.70105668777499</v>
      </c>
      <c r="AE32" s="52">
        <f>VLOOKUP($A32,'ADR Raw Data'!$B$6:$BE$43,'ADR Raw Data'!O$1,FALSE)</f>
        <v>115.127297778463</v>
      </c>
      <c r="AF32" s="53">
        <f>VLOOKUP($A32,'ADR Raw Data'!$B$6:$BE$43,'ADR Raw Data'!P$1,FALSE)</f>
        <v>113.93597209937801</v>
      </c>
      <c r="AG32" s="54">
        <f>VLOOKUP($A32,'ADR Raw Data'!$B$6:$BE$43,'ADR Raw Data'!R$1,FALSE)</f>
        <v>107.56704059811599</v>
      </c>
      <c r="AI32" s="47">
        <f>VLOOKUP($A32,'ADR Raw Data'!$B$6:$BE$43,'ADR Raw Data'!T$1,FALSE)</f>
        <v>-4.0246419777715996</v>
      </c>
      <c r="AJ32" s="48">
        <f>VLOOKUP($A32,'ADR Raw Data'!$B$6:$BE$43,'ADR Raw Data'!U$1,FALSE)</f>
        <v>1.17760312840068</v>
      </c>
      <c r="AK32" s="48">
        <f>VLOOKUP($A32,'ADR Raw Data'!$B$6:$BE$43,'ADR Raw Data'!V$1,FALSE)</f>
        <v>2.1804583257012999</v>
      </c>
      <c r="AL32" s="48">
        <f>VLOOKUP($A32,'ADR Raw Data'!$B$6:$BE$43,'ADR Raw Data'!W$1,FALSE)</f>
        <v>1.3181416393780701</v>
      </c>
      <c r="AM32" s="48">
        <f>VLOOKUP($A32,'ADR Raw Data'!$B$6:$BE$43,'ADR Raw Data'!X$1,FALSE)</f>
        <v>2.44659168902297</v>
      </c>
      <c r="AN32" s="49">
        <f>VLOOKUP($A32,'ADR Raw Data'!$B$6:$BE$43,'ADR Raw Data'!Y$1,FALSE)</f>
        <v>0.75985456033703402</v>
      </c>
      <c r="AO32" s="48">
        <f>VLOOKUP($A32,'ADR Raw Data'!$B$6:$BE$43,'ADR Raw Data'!AA$1,FALSE)</f>
        <v>0.298220177479673</v>
      </c>
      <c r="AP32" s="48">
        <f>VLOOKUP($A32,'ADR Raw Data'!$B$6:$BE$43,'ADR Raw Data'!AB$1,FALSE)</f>
        <v>0.46789822224453598</v>
      </c>
      <c r="AQ32" s="49">
        <f>VLOOKUP($A32,'ADR Raw Data'!$B$6:$BE$43,'ADR Raw Data'!AC$1,FALSE)</f>
        <v>0.38587744571895699</v>
      </c>
      <c r="AR32" s="50">
        <f>VLOOKUP($A32,'ADR Raw Data'!$B$6:$BE$43,'ADR Raw Data'!AE$1,FALSE)</f>
        <v>0.74335203746874601</v>
      </c>
      <c r="AS32" s="40"/>
      <c r="AT32" s="51">
        <f>VLOOKUP($A32,'RevPAR Raw Data'!$B$6:$BE$43,'RevPAR Raw Data'!G$1,FALSE)</f>
        <v>54.3518889482351</v>
      </c>
      <c r="AU32" s="52">
        <f>VLOOKUP($A32,'RevPAR Raw Data'!$B$6:$BE$43,'RevPAR Raw Data'!H$1,FALSE)</f>
        <v>65.481900498508907</v>
      </c>
      <c r="AV32" s="52">
        <f>VLOOKUP($A32,'RevPAR Raw Data'!$B$6:$BE$43,'RevPAR Raw Data'!I$1,FALSE)</f>
        <v>72.4111439043931</v>
      </c>
      <c r="AW32" s="52">
        <f>VLOOKUP($A32,'RevPAR Raw Data'!$B$6:$BE$43,'RevPAR Raw Data'!J$1,FALSE)</f>
        <v>73.044731597454003</v>
      </c>
      <c r="AX32" s="52">
        <f>VLOOKUP($A32,'RevPAR Raw Data'!$B$6:$BE$43,'RevPAR Raw Data'!K$1,FALSE)</f>
        <v>66.345000627587098</v>
      </c>
      <c r="AY32" s="53">
        <f>VLOOKUP($A32,'RevPAR Raw Data'!$B$6:$BE$43,'RevPAR Raw Data'!L$1,FALSE)</f>
        <v>66.326933115235605</v>
      </c>
      <c r="AZ32" s="52">
        <f>VLOOKUP($A32,'RevPAR Raw Data'!$B$6:$BE$43,'RevPAR Raw Data'!N$1,FALSE)</f>
        <v>78.419709760982698</v>
      </c>
      <c r="BA32" s="52">
        <f>VLOOKUP($A32,'RevPAR Raw Data'!$B$6:$BE$43,'RevPAR Raw Data'!O$1,FALSE)</f>
        <v>83.039028820047093</v>
      </c>
      <c r="BB32" s="53">
        <f>VLOOKUP($A32,'RevPAR Raw Data'!$B$6:$BE$43,'RevPAR Raw Data'!P$1,FALSE)</f>
        <v>80.729369290514896</v>
      </c>
      <c r="BC32" s="54">
        <f>VLOOKUP($A32,'RevPAR Raw Data'!$B$6:$BE$43,'RevPAR Raw Data'!R$1,FALSE)</f>
        <v>70.4419148796011</v>
      </c>
      <c r="BD32" s="65"/>
      <c r="BE32" s="47">
        <f>VLOOKUP($A32,'RevPAR Raw Data'!$B$6:$BE$43,'RevPAR Raw Data'!T$1,FALSE)</f>
        <v>-18.2597994683757</v>
      </c>
      <c r="BF32" s="48">
        <f>VLOOKUP($A32,'RevPAR Raw Data'!$B$6:$BE$43,'RevPAR Raw Data'!U$1,FALSE)</f>
        <v>-5.5335968450769499</v>
      </c>
      <c r="BG32" s="48">
        <f>VLOOKUP($A32,'RevPAR Raw Data'!$B$6:$BE$43,'RevPAR Raw Data'!V$1,FALSE)</f>
        <v>-5.1977690940076897</v>
      </c>
      <c r="BH32" s="48">
        <f>VLOOKUP($A32,'RevPAR Raw Data'!$B$6:$BE$43,'RevPAR Raw Data'!W$1,FALSE)</f>
        <v>-3.6905855670888599</v>
      </c>
      <c r="BI32" s="48">
        <f>VLOOKUP($A32,'RevPAR Raw Data'!$B$6:$BE$43,'RevPAR Raw Data'!X$1,FALSE)</f>
        <v>0.15219966484307901</v>
      </c>
      <c r="BJ32" s="49">
        <f>VLOOKUP($A32,'RevPAR Raw Data'!$B$6:$BE$43,'RevPAR Raw Data'!Y$1,FALSE)</f>
        <v>-6.3920310808953902</v>
      </c>
      <c r="BK32" s="48">
        <f>VLOOKUP($A32,'RevPAR Raw Data'!$B$6:$BE$43,'RevPAR Raw Data'!AA$1,FALSE)</f>
        <v>-1.5250713439419299</v>
      </c>
      <c r="BL32" s="48">
        <f>VLOOKUP($A32,'RevPAR Raw Data'!$B$6:$BE$43,'RevPAR Raw Data'!AB$1,FALSE)</f>
        <v>-1.2656513237968201</v>
      </c>
      <c r="BM32" s="49">
        <f>VLOOKUP($A32,'RevPAR Raw Data'!$B$6:$BE$43,'RevPAR Raw Data'!AC$1,FALSE)</f>
        <v>-1.39182083738842</v>
      </c>
      <c r="BN32" s="50">
        <f>VLOOKUP($A32,'RevPAR Raw Data'!$B$6:$BE$43,'RevPAR Raw Data'!AE$1,FALSE)</f>
        <v>-4.8115402247914796</v>
      </c>
    </row>
    <row r="33" spans="1:66" x14ac:dyDescent="0.25">
      <c r="A33" s="63" t="s">
        <v>45</v>
      </c>
      <c r="B33" s="47">
        <f>VLOOKUP($A33,'Occupancy Raw Data'!$B$8:$BE$45,'Occupancy Raw Data'!G$3,FALSE)</f>
        <v>65.564578499613305</v>
      </c>
      <c r="C33" s="48">
        <f>VLOOKUP($A33,'Occupancy Raw Data'!$B$8:$BE$45,'Occupancy Raw Data'!H$3,FALSE)</f>
        <v>73.240525908739301</v>
      </c>
      <c r="D33" s="48">
        <f>VLOOKUP($A33,'Occupancy Raw Data'!$B$8:$BE$45,'Occupancy Raw Data'!I$3,FALSE)</f>
        <v>74.033255993812801</v>
      </c>
      <c r="E33" s="48">
        <f>VLOOKUP($A33,'Occupancy Raw Data'!$B$8:$BE$45,'Occupancy Raw Data'!J$3,FALSE)</f>
        <v>74.787316318638801</v>
      </c>
      <c r="F33" s="48">
        <f>VLOOKUP($A33,'Occupancy Raw Data'!$B$8:$BE$45,'Occupancy Raw Data'!K$3,FALSE)</f>
        <v>73.414539829852998</v>
      </c>
      <c r="G33" s="49">
        <f>VLOOKUP($A33,'Occupancy Raw Data'!$B$8:$BE$45,'Occupancy Raw Data'!L$3,FALSE)</f>
        <v>72.208043310131401</v>
      </c>
      <c r="H33" s="48">
        <f>VLOOKUP($A33,'Occupancy Raw Data'!$B$8:$BE$45,'Occupancy Raw Data'!N$3,FALSE)</f>
        <v>76.952822892498006</v>
      </c>
      <c r="I33" s="48">
        <f>VLOOKUP($A33,'Occupancy Raw Data'!$B$8:$BE$45,'Occupancy Raw Data'!O$3,FALSE)</f>
        <v>77.552204176334101</v>
      </c>
      <c r="J33" s="49">
        <f>VLOOKUP($A33,'Occupancy Raw Data'!$B$8:$BE$45,'Occupancy Raw Data'!P$3,FALSE)</f>
        <v>77.252513534415996</v>
      </c>
      <c r="K33" s="50">
        <f>VLOOKUP($A33,'Occupancy Raw Data'!$B$8:$BE$45,'Occupancy Raw Data'!R$3,FALSE)</f>
        <v>73.649320517069896</v>
      </c>
      <c r="M33" s="47">
        <f>VLOOKUP($A33,'Occupancy Raw Data'!$B$8:$BE$45,'Occupancy Raw Data'!T$3,FALSE)</f>
        <v>-2.9879909816168202</v>
      </c>
      <c r="N33" s="48">
        <f>VLOOKUP($A33,'Occupancy Raw Data'!$B$8:$BE$45,'Occupancy Raw Data'!U$3,FALSE)</f>
        <v>-4.3133322556043296</v>
      </c>
      <c r="O33" s="48">
        <f>VLOOKUP($A33,'Occupancy Raw Data'!$B$8:$BE$45,'Occupancy Raw Data'!V$3,FALSE)</f>
        <v>-4.8814372515484399</v>
      </c>
      <c r="P33" s="48">
        <f>VLOOKUP($A33,'Occupancy Raw Data'!$B$8:$BE$45,'Occupancy Raw Data'!W$3,FALSE)</f>
        <v>-1.4617730225286401</v>
      </c>
      <c r="Q33" s="48">
        <f>VLOOKUP($A33,'Occupancy Raw Data'!$B$8:$BE$45,'Occupancy Raw Data'!X$3,FALSE)</f>
        <v>1.2091078920711</v>
      </c>
      <c r="R33" s="49">
        <f>VLOOKUP($A33,'Occupancy Raw Data'!$B$8:$BE$45,'Occupancy Raw Data'!Y$3,FALSE)</f>
        <v>-2.52506143649242</v>
      </c>
      <c r="S33" s="48">
        <f>VLOOKUP($A33,'Occupancy Raw Data'!$B$8:$BE$45,'Occupancy Raw Data'!AA$3,FALSE)</f>
        <v>4.0719773666766699</v>
      </c>
      <c r="T33" s="48">
        <f>VLOOKUP($A33,'Occupancy Raw Data'!$B$8:$BE$45,'Occupancy Raw Data'!AB$3,FALSE)</f>
        <v>3.1354275126462401</v>
      </c>
      <c r="U33" s="49">
        <f>VLOOKUP($A33,'Occupancy Raw Data'!$B$8:$BE$45,'Occupancy Raw Data'!AC$3,FALSE)</f>
        <v>3.5997693593378299</v>
      </c>
      <c r="V33" s="50">
        <f>VLOOKUP($A33,'Occupancy Raw Data'!$B$8:$BE$45,'Occupancy Raw Data'!AE$3,FALSE)</f>
        <v>-0.76686313176406395</v>
      </c>
      <c r="X33" s="51">
        <f>VLOOKUP($A33,'ADR Raw Data'!$B$6:$BE$43,'ADR Raw Data'!G$1,FALSE)</f>
        <v>87.947586906517202</v>
      </c>
      <c r="Y33" s="52">
        <f>VLOOKUP($A33,'ADR Raw Data'!$B$6:$BE$43,'ADR Raw Data'!H$1,FALSE)</f>
        <v>89.154125739176294</v>
      </c>
      <c r="Z33" s="52">
        <f>VLOOKUP($A33,'ADR Raw Data'!$B$6:$BE$43,'ADR Raw Data'!I$1,FALSE)</f>
        <v>91.667853199268706</v>
      </c>
      <c r="AA33" s="52">
        <f>VLOOKUP($A33,'ADR Raw Data'!$B$6:$BE$43,'ADR Raw Data'!J$1,FALSE)</f>
        <v>91.372420320579096</v>
      </c>
      <c r="AB33" s="52">
        <f>VLOOKUP($A33,'ADR Raw Data'!$B$6:$BE$43,'ADR Raw Data'!K$1,FALSE)</f>
        <v>88.462868475111904</v>
      </c>
      <c r="AC33" s="53">
        <f>VLOOKUP($A33,'ADR Raw Data'!$B$6:$BE$43,'ADR Raw Data'!L$1,FALSE)</f>
        <v>89.769417811813796</v>
      </c>
      <c r="AD33" s="52">
        <f>VLOOKUP($A33,'ADR Raw Data'!$B$6:$BE$43,'ADR Raw Data'!N$1,FALSE)</f>
        <v>94.5800786934673</v>
      </c>
      <c r="AE33" s="52">
        <f>VLOOKUP($A33,'ADR Raw Data'!$B$6:$BE$43,'ADR Raw Data'!O$1,FALSE)</f>
        <v>96.552919820493599</v>
      </c>
      <c r="AF33" s="53">
        <f>VLOOKUP($A33,'ADR Raw Data'!$B$6:$BE$43,'ADR Raw Data'!P$1,FALSE)</f>
        <v>95.570325941684303</v>
      </c>
      <c r="AG33" s="54">
        <f>VLOOKUP($A33,'ADR Raw Data'!$B$6:$BE$43,'ADR Raw Data'!R$1,FALSE)</f>
        <v>91.507906293129295</v>
      </c>
      <c r="AI33" s="47">
        <f>VLOOKUP($A33,'ADR Raw Data'!$B$6:$BE$43,'ADR Raw Data'!T$1,FALSE)</f>
        <v>0.96984353800696299</v>
      </c>
      <c r="AJ33" s="48">
        <f>VLOOKUP($A33,'ADR Raw Data'!$B$6:$BE$43,'ADR Raw Data'!U$1,FALSE)</f>
        <v>-1.3454571730795399</v>
      </c>
      <c r="AK33" s="48">
        <f>VLOOKUP($A33,'ADR Raw Data'!$B$6:$BE$43,'ADR Raw Data'!V$1,FALSE)</f>
        <v>1.04175252377289</v>
      </c>
      <c r="AL33" s="48">
        <f>VLOOKUP($A33,'ADR Raw Data'!$B$6:$BE$43,'ADR Raw Data'!W$1,FALSE)</f>
        <v>0.28583289752936603</v>
      </c>
      <c r="AM33" s="48">
        <f>VLOOKUP($A33,'ADR Raw Data'!$B$6:$BE$43,'ADR Raw Data'!X$1,FALSE)</f>
        <v>-1.4412024585677701</v>
      </c>
      <c r="AN33" s="49">
        <f>VLOOKUP($A33,'ADR Raw Data'!$B$6:$BE$43,'ADR Raw Data'!Y$1,FALSE)</f>
        <v>-0.122880112106776</v>
      </c>
      <c r="AO33" s="48">
        <f>VLOOKUP($A33,'ADR Raw Data'!$B$6:$BE$43,'ADR Raw Data'!AA$1,FALSE)</f>
        <v>2.6547999121856098</v>
      </c>
      <c r="AP33" s="48">
        <f>VLOOKUP($A33,'ADR Raw Data'!$B$6:$BE$43,'ADR Raw Data'!AB$1,FALSE)</f>
        <v>3.6553887588021001</v>
      </c>
      <c r="AQ33" s="49">
        <f>VLOOKUP($A33,'ADR Raw Data'!$B$6:$BE$43,'ADR Raw Data'!AC$1,FALSE)</f>
        <v>3.1572214570524899</v>
      </c>
      <c r="AR33" s="50">
        <f>VLOOKUP($A33,'ADR Raw Data'!$B$6:$BE$43,'ADR Raw Data'!AE$1,FALSE)</f>
        <v>0.91999438748667295</v>
      </c>
      <c r="AS33" s="40"/>
      <c r="AT33" s="51">
        <f>VLOOKUP($A33,'RevPAR Raw Data'!$B$6:$BE$43,'RevPAR Raw Data'!G$1,FALSE)</f>
        <v>57.662464655839102</v>
      </c>
      <c r="AU33" s="52">
        <f>VLOOKUP($A33,'RevPAR Raw Data'!$B$6:$BE$43,'RevPAR Raw Data'!H$1,FALSE)</f>
        <v>65.296950560711494</v>
      </c>
      <c r="AV33" s="52">
        <f>VLOOKUP($A33,'RevPAR Raw Data'!$B$6:$BE$43,'RevPAR Raw Data'!I$1,FALSE)</f>
        <v>67.864696423047107</v>
      </c>
      <c r="AW33" s="52">
        <f>VLOOKUP($A33,'RevPAR Raw Data'!$B$6:$BE$43,'RevPAR Raw Data'!J$1,FALSE)</f>
        <v>68.334981013147697</v>
      </c>
      <c r="AX33" s="52">
        <f>VLOOKUP($A33,'RevPAR Raw Data'!$B$6:$BE$43,'RevPAR Raw Data'!K$1,FALSE)</f>
        <v>64.944607811291505</v>
      </c>
      <c r="AY33" s="53">
        <f>VLOOKUP($A33,'RevPAR Raw Data'!$B$6:$BE$43,'RevPAR Raw Data'!L$1,FALSE)</f>
        <v>64.820740092807398</v>
      </c>
      <c r="AZ33" s="52">
        <f>VLOOKUP($A33,'RevPAR Raw Data'!$B$6:$BE$43,'RevPAR Raw Data'!N$1,FALSE)</f>
        <v>72.782040448569205</v>
      </c>
      <c r="BA33" s="52">
        <f>VLOOKUP($A33,'RevPAR Raw Data'!$B$6:$BE$43,'RevPAR Raw Data'!O$1,FALSE)</f>
        <v>74.878917517401305</v>
      </c>
      <c r="BB33" s="53">
        <f>VLOOKUP($A33,'RevPAR Raw Data'!$B$6:$BE$43,'RevPAR Raw Data'!P$1,FALSE)</f>
        <v>73.830478982985298</v>
      </c>
      <c r="BC33" s="54">
        <f>VLOOKUP($A33,'RevPAR Raw Data'!$B$6:$BE$43,'RevPAR Raw Data'!R$1,FALSE)</f>
        <v>67.394951204286798</v>
      </c>
      <c r="BE33" s="47">
        <f>VLOOKUP($A33,'RevPAR Raw Data'!$B$6:$BE$43,'RevPAR Raw Data'!T$1,FALSE)</f>
        <v>-2.0471262810613</v>
      </c>
      <c r="BF33" s="48">
        <f>VLOOKUP($A33,'RevPAR Raw Data'!$B$6:$BE$43,'RevPAR Raw Data'!U$1,FALSE)</f>
        <v>-5.6007553904520897</v>
      </c>
      <c r="BG33" s="48">
        <f>VLOOKUP($A33,'RevPAR Raw Data'!$B$6:$BE$43,'RevPAR Raw Data'!V$1,FALSE)</f>
        <v>-3.89053722353994</v>
      </c>
      <c r="BH33" s="48">
        <f>VLOOKUP($A33,'RevPAR Raw Data'!$B$6:$BE$43,'RevPAR Raw Data'!W$1,FALSE)</f>
        <v>-1.18011835318487</v>
      </c>
      <c r="BI33" s="48">
        <f>VLOOKUP($A33,'RevPAR Raw Data'!$B$6:$BE$43,'RevPAR Raw Data'!X$1,FALSE)</f>
        <v>-0.249520259163938</v>
      </c>
      <c r="BJ33" s="49">
        <f>VLOOKUP($A33,'RevPAR Raw Data'!$B$6:$BE$43,'RevPAR Raw Data'!Y$1,FALSE)</f>
        <v>-2.6448387502752699</v>
      </c>
      <c r="BK33" s="48">
        <f>VLOOKUP($A33,'RevPAR Raw Data'!$B$6:$BE$43,'RevPAR Raw Data'!AA$1,FALSE)</f>
        <v>6.8348801304170301</v>
      </c>
      <c r="BL33" s="48">
        <f>VLOOKUP($A33,'RevPAR Raw Data'!$B$6:$BE$43,'RevPAR Raw Data'!AB$1,FALSE)</f>
        <v>6.9054283362859996</v>
      </c>
      <c r="BM33" s="49">
        <f>VLOOKUP($A33,'RevPAR Raw Data'!$B$6:$BE$43,'RevPAR Raw Data'!AC$1,FALSE)</f>
        <v>6.8706435070077401</v>
      </c>
      <c r="BN33" s="50">
        <f>VLOOKUP($A33,'RevPAR Raw Data'!$B$6:$BE$43,'RevPAR Raw Data'!AE$1,FALSE)</f>
        <v>0.146076157950674</v>
      </c>
    </row>
    <row r="34" spans="1:66" x14ac:dyDescent="0.25">
      <c r="A34" s="63" t="s">
        <v>111</v>
      </c>
      <c r="B34" s="47">
        <f>VLOOKUP($A34,'Occupancy Raw Data'!$B$8:$BE$45,'Occupancy Raw Data'!G$3,FALSE)</f>
        <v>43.117474780344899</v>
      </c>
      <c r="C34" s="48">
        <f>VLOOKUP($A34,'Occupancy Raw Data'!$B$8:$BE$45,'Occupancy Raw Data'!H$3,FALSE)</f>
        <v>46.2089163683696</v>
      </c>
      <c r="D34" s="48">
        <f>VLOOKUP($A34,'Occupancy Raw Data'!$B$8:$BE$45,'Occupancy Raw Data'!I$3,FALSE)</f>
        <v>55.548324113244298</v>
      </c>
      <c r="E34" s="48">
        <f>VLOOKUP($A34,'Occupancy Raw Data'!$B$8:$BE$45,'Occupancy Raw Data'!J$3,FALSE)</f>
        <v>58.965180605271698</v>
      </c>
      <c r="F34" s="48">
        <f>VLOOKUP($A34,'Occupancy Raw Data'!$B$8:$BE$45,'Occupancy Raw Data'!K$3,FALSE)</f>
        <v>60.1692157500813</v>
      </c>
      <c r="G34" s="49">
        <f>VLOOKUP($A34,'Occupancy Raw Data'!$B$8:$BE$45,'Occupancy Raw Data'!L$3,FALSE)</f>
        <v>52.801822323462403</v>
      </c>
      <c r="H34" s="48">
        <f>VLOOKUP($A34,'Occupancy Raw Data'!$B$8:$BE$45,'Occupancy Raw Data'!N$3,FALSE)</f>
        <v>71.981776765375798</v>
      </c>
      <c r="I34" s="48">
        <f>VLOOKUP($A34,'Occupancy Raw Data'!$B$8:$BE$45,'Occupancy Raw Data'!O$3,FALSE)</f>
        <v>80.898145135047102</v>
      </c>
      <c r="J34" s="49">
        <f>VLOOKUP($A34,'Occupancy Raw Data'!$B$8:$BE$45,'Occupancy Raw Data'!P$3,FALSE)</f>
        <v>76.4399609502115</v>
      </c>
      <c r="K34" s="50">
        <f>VLOOKUP($A34,'Occupancy Raw Data'!$B$8:$BE$45,'Occupancy Raw Data'!R$3,FALSE)</f>
        <v>59.555576216819297</v>
      </c>
      <c r="M34" s="47">
        <f>VLOOKUP($A34,'Occupancy Raw Data'!$B$8:$BE$45,'Occupancy Raw Data'!T$3,FALSE)</f>
        <v>-24.1040541610624</v>
      </c>
      <c r="N34" s="48">
        <f>VLOOKUP($A34,'Occupancy Raw Data'!$B$8:$BE$45,'Occupancy Raw Data'!U$3,FALSE)</f>
        <v>-15.8731730782835</v>
      </c>
      <c r="O34" s="48">
        <f>VLOOKUP($A34,'Occupancy Raw Data'!$B$8:$BE$45,'Occupancy Raw Data'!V$3,FALSE)</f>
        <v>-13.807323805492899</v>
      </c>
      <c r="P34" s="48">
        <f>VLOOKUP($A34,'Occupancy Raw Data'!$B$8:$BE$45,'Occupancy Raw Data'!W$3,FALSE)</f>
        <v>-6.6541629715267101</v>
      </c>
      <c r="Q34" s="48">
        <f>VLOOKUP($A34,'Occupancy Raw Data'!$B$8:$BE$45,'Occupancy Raw Data'!X$3,FALSE)</f>
        <v>10.2854984124487</v>
      </c>
      <c r="R34" s="49">
        <f>VLOOKUP($A34,'Occupancy Raw Data'!$B$8:$BE$45,'Occupancy Raw Data'!Y$3,FALSE)</f>
        <v>-10.174057125398299</v>
      </c>
      <c r="S34" s="48">
        <f>VLOOKUP($A34,'Occupancy Raw Data'!$B$8:$BE$45,'Occupancy Raw Data'!AA$3,FALSE)</f>
        <v>20.9733308781585</v>
      </c>
      <c r="T34" s="48">
        <f>VLOOKUP($A34,'Occupancy Raw Data'!$B$8:$BE$45,'Occupancy Raw Data'!AB$3,FALSE)</f>
        <v>19.005534629636401</v>
      </c>
      <c r="U34" s="49">
        <f>VLOOKUP($A34,'Occupancy Raw Data'!$B$8:$BE$45,'Occupancy Raw Data'!AC$3,FALSE)</f>
        <v>19.9240126147645</v>
      </c>
      <c r="V34" s="50">
        <f>VLOOKUP($A34,'Occupancy Raw Data'!$B$8:$BE$45,'Occupancy Raw Data'!AE$3,FALSE)</f>
        <v>-1.06871833906238</v>
      </c>
      <c r="X34" s="51">
        <f>VLOOKUP($A34,'ADR Raw Data'!$B$6:$BE$43,'ADR Raw Data'!G$1,FALSE)</f>
        <v>142.41217358490499</v>
      </c>
      <c r="Y34" s="52">
        <f>VLOOKUP($A34,'ADR Raw Data'!$B$6:$BE$43,'ADR Raw Data'!H$1,FALSE)</f>
        <v>148.337309859154</v>
      </c>
      <c r="Z34" s="52">
        <f>VLOOKUP($A34,'ADR Raw Data'!$B$6:$BE$43,'ADR Raw Data'!I$1,FALSE)</f>
        <v>156.599882835383</v>
      </c>
      <c r="AA34" s="52">
        <f>VLOOKUP($A34,'ADR Raw Data'!$B$6:$BE$43,'ADR Raw Data'!J$1,FALSE)</f>
        <v>155.900182119205</v>
      </c>
      <c r="AB34" s="52">
        <f>VLOOKUP($A34,'ADR Raw Data'!$B$6:$BE$43,'ADR Raw Data'!K$1,FALSE)</f>
        <v>150.40860465116199</v>
      </c>
      <c r="AC34" s="53">
        <f>VLOOKUP($A34,'ADR Raw Data'!$B$6:$BE$43,'ADR Raw Data'!L$1,FALSE)</f>
        <v>151.26929002834899</v>
      </c>
      <c r="AD34" s="52">
        <f>VLOOKUP($A34,'ADR Raw Data'!$B$6:$BE$43,'ADR Raw Data'!N$1,FALSE)</f>
        <v>154.65296564195199</v>
      </c>
      <c r="AE34" s="52">
        <f>VLOOKUP($A34,'ADR Raw Data'!$B$6:$BE$43,'ADR Raw Data'!O$1,FALSE)</f>
        <v>163.120611423974</v>
      </c>
      <c r="AF34" s="53">
        <f>VLOOKUP($A34,'ADR Raw Data'!$B$6:$BE$43,'ADR Raw Data'!P$1,FALSE)</f>
        <v>159.13371647509501</v>
      </c>
      <c r="AG34" s="54">
        <f>VLOOKUP($A34,'ADR Raw Data'!$B$6:$BE$43,'ADR Raw Data'!R$1,FALSE)</f>
        <v>154.153301849972</v>
      </c>
      <c r="AI34" s="47">
        <f>VLOOKUP($A34,'ADR Raw Data'!$B$6:$BE$43,'ADR Raw Data'!T$1,FALSE)</f>
        <v>-13.496424192953301</v>
      </c>
      <c r="AJ34" s="48">
        <f>VLOOKUP($A34,'ADR Raw Data'!$B$6:$BE$43,'ADR Raw Data'!U$1,FALSE)</f>
        <v>-8.6651226680669797</v>
      </c>
      <c r="AK34" s="48">
        <f>VLOOKUP($A34,'ADR Raw Data'!$B$6:$BE$43,'ADR Raw Data'!V$1,FALSE)</f>
        <v>-2.6626354613301899</v>
      </c>
      <c r="AL34" s="48">
        <f>VLOOKUP($A34,'ADR Raw Data'!$B$6:$BE$43,'ADR Raw Data'!W$1,FALSE)</f>
        <v>-4.6797252119747101</v>
      </c>
      <c r="AM34" s="48">
        <f>VLOOKUP($A34,'ADR Raw Data'!$B$6:$BE$43,'ADR Raw Data'!X$1,FALSE)</f>
        <v>-4.4134027600980001</v>
      </c>
      <c r="AN34" s="49">
        <f>VLOOKUP($A34,'ADR Raw Data'!$B$6:$BE$43,'ADR Raw Data'!Y$1,FALSE)</f>
        <v>-6.5154109823565003</v>
      </c>
      <c r="AO34" s="48">
        <f>VLOOKUP($A34,'ADR Raw Data'!$B$6:$BE$43,'ADR Raw Data'!AA$1,FALSE)</f>
        <v>-12.9151474798844</v>
      </c>
      <c r="AP34" s="48">
        <f>VLOOKUP($A34,'ADR Raw Data'!$B$6:$BE$43,'ADR Raw Data'!AB$1,FALSE)</f>
        <v>-9.9992075506480305</v>
      </c>
      <c r="AQ34" s="49">
        <f>VLOOKUP($A34,'ADR Raw Data'!$B$6:$BE$43,'ADR Raw Data'!AC$1,FALSE)</f>
        <v>-11.364724018416499</v>
      </c>
      <c r="AR34" s="50">
        <f>VLOOKUP($A34,'ADR Raw Data'!$B$6:$BE$43,'ADR Raw Data'!AE$1,FALSE)</f>
        <v>-7.7889411174488501</v>
      </c>
      <c r="AS34" s="40"/>
      <c r="AT34" s="51">
        <f>VLOOKUP($A34,'RevPAR Raw Data'!$B$6:$BE$43,'RevPAR Raw Data'!G$1,FALSE)</f>
        <v>61.404533029612701</v>
      </c>
      <c r="AU34" s="52">
        <f>VLOOKUP($A34,'RevPAR Raw Data'!$B$6:$BE$43,'RevPAR Raw Data'!H$1,FALSE)</f>
        <v>68.545063455906202</v>
      </c>
      <c r="AV34" s="52">
        <f>VLOOKUP($A34,'RevPAR Raw Data'!$B$6:$BE$43,'RevPAR Raw Data'!I$1,FALSE)</f>
        <v>86.988610478359902</v>
      </c>
      <c r="AW34" s="52">
        <f>VLOOKUP($A34,'RevPAR Raw Data'!$B$6:$BE$43,'RevPAR Raw Data'!J$1,FALSE)</f>
        <v>91.9268239505369</v>
      </c>
      <c r="AX34" s="52">
        <f>VLOOKUP($A34,'RevPAR Raw Data'!$B$6:$BE$43,'RevPAR Raw Data'!K$1,FALSE)</f>
        <v>90.499677839244995</v>
      </c>
      <c r="AY34" s="53">
        <f>VLOOKUP($A34,'RevPAR Raw Data'!$B$6:$BE$43,'RevPAR Raw Data'!L$1,FALSE)</f>
        <v>79.872941750732096</v>
      </c>
      <c r="AZ34" s="52">
        <f>VLOOKUP($A34,'RevPAR Raw Data'!$B$6:$BE$43,'RevPAR Raw Data'!N$1,FALSE)</f>
        <v>111.32195248942401</v>
      </c>
      <c r="BA34" s="52">
        <f>VLOOKUP($A34,'RevPAR Raw Data'!$B$6:$BE$43,'RevPAR Raw Data'!O$1,FALSE)</f>
        <v>131.96154897494301</v>
      </c>
      <c r="BB34" s="53">
        <f>VLOOKUP($A34,'RevPAR Raw Data'!$B$6:$BE$43,'RevPAR Raw Data'!P$1,FALSE)</f>
        <v>121.641750732183</v>
      </c>
      <c r="BC34" s="54">
        <f>VLOOKUP($A34,'RevPAR Raw Data'!$B$6:$BE$43,'RevPAR Raw Data'!R$1,FALSE)</f>
        <v>91.806887174003904</v>
      </c>
      <c r="BE34" s="47">
        <f>VLOOKUP($A34,'RevPAR Raw Data'!$B$6:$BE$43,'RevPAR Raw Data'!T$1,FALSE)</f>
        <v>-34.347292956739501</v>
      </c>
      <c r="BF34" s="48">
        <f>VLOOKUP($A34,'RevPAR Raw Data'!$B$6:$BE$43,'RevPAR Raw Data'!U$1,FALSE)</f>
        <v>-23.162865827802602</v>
      </c>
      <c r="BG34" s="48">
        <f>VLOOKUP($A34,'RevPAR Raw Data'!$B$6:$BE$43,'RevPAR Raw Data'!V$1,FALSE)</f>
        <v>-16.1023205669173</v>
      </c>
      <c r="BH34" s="48">
        <f>VLOOKUP($A34,'RevPAR Raw Data'!$B$6:$BE$43,'RevPAR Raw Data'!W$1,FALSE)</f>
        <v>-11.022491641277</v>
      </c>
      <c r="BI34" s="48">
        <f>VLOOKUP($A34,'RevPAR Raw Data'!$B$6:$BE$43,'RevPAR Raw Data'!X$1,FALSE)</f>
        <v>5.4181551815258899</v>
      </c>
      <c r="BJ34" s="49">
        <f>VLOOKUP($A34,'RevPAR Raw Data'!$B$6:$BE$43,'RevPAR Raw Data'!Y$1,FALSE)</f>
        <v>-16.026586472455399</v>
      </c>
      <c r="BK34" s="48">
        <f>VLOOKUP($A34,'RevPAR Raw Data'!$B$6:$BE$43,'RevPAR Raw Data'!AA$1,FALSE)</f>
        <v>5.3494467839158002</v>
      </c>
      <c r="BL34" s="48">
        <f>VLOOKUP($A34,'RevPAR Raw Data'!$B$6:$BE$43,'RevPAR Raw Data'!AB$1,FALSE)</f>
        <v>7.1059242252607904</v>
      </c>
      <c r="BM34" s="49">
        <f>VLOOKUP($A34,'RevPAR Raw Data'!$B$6:$BE$43,'RevPAR Raw Data'!AC$1,FALSE)</f>
        <v>6.2949795492855198</v>
      </c>
      <c r="BN34" s="50">
        <f>VLOOKUP($A34,'RevPAR Raw Data'!$B$6:$BE$43,'RevPAR Raw Data'!AE$1,FALSE)</f>
        <v>-8.7744176143702806</v>
      </c>
    </row>
    <row r="35" spans="1:66" x14ac:dyDescent="0.25">
      <c r="A35" s="63" t="s">
        <v>94</v>
      </c>
      <c r="B35" s="47">
        <f>VLOOKUP($A35,'Occupancy Raw Data'!$B$8:$BE$45,'Occupancy Raw Data'!G$3,FALSE)</f>
        <v>51.852272727272698</v>
      </c>
      <c r="C35" s="48">
        <f>VLOOKUP($A35,'Occupancy Raw Data'!$B$8:$BE$45,'Occupancy Raw Data'!H$3,FALSE)</f>
        <v>62.034090909090899</v>
      </c>
      <c r="D35" s="48">
        <f>VLOOKUP($A35,'Occupancy Raw Data'!$B$8:$BE$45,'Occupancy Raw Data'!I$3,FALSE)</f>
        <v>67.795454545454504</v>
      </c>
      <c r="E35" s="48">
        <f>VLOOKUP($A35,'Occupancy Raw Data'!$B$8:$BE$45,'Occupancy Raw Data'!J$3,FALSE)</f>
        <v>68.613636363636303</v>
      </c>
      <c r="F35" s="48">
        <f>VLOOKUP($A35,'Occupancy Raw Data'!$B$8:$BE$45,'Occupancy Raw Data'!K$3,FALSE)</f>
        <v>59.886363636363598</v>
      </c>
      <c r="G35" s="49">
        <f>VLOOKUP($A35,'Occupancy Raw Data'!$B$8:$BE$45,'Occupancy Raw Data'!L$3,FALSE)</f>
        <v>62.036363636363603</v>
      </c>
      <c r="H35" s="48">
        <f>VLOOKUP($A35,'Occupancy Raw Data'!$B$8:$BE$45,'Occupancy Raw Data'!N$3,FALSE)</f>
        <v>66.375</v>
      </c>
      <c r="I35" s="48">
        <f>VLOOKUP($A35,'Occupancy Raw Data'!$B$8:$BE$45,'Occupancy Raw Data'!O$3,FALSE)</f>
        <v>68.886363636363598</v>
      </c>
      <c r="J35" s="49">
        <f>VLOOKUP($A35,'Occupancy Raw Data'!$B$8:$BE$45,'Occupancy Raw Data'!P$3,FALSE)</f>
        <v>67.630681818181799</v>
      </c>
      <c r="K35" s="50">
        <f>VLOOKUP($A35,'Occupancy Raw Data'!$B$8:$BE$45,'Occupancy Raw Data'!R$3,FALSE)</f>
        <v>63.634740259740198</v>
      </c>
      <c r="M35" s="47">
        <f>VLOOKUP($A35,'Occupancy Raw Data'!$B$8:$BE$45,'Occupancy Raw Data'!T$3,FALSE)</f>
        <v>-20.218713421771302</v>
      </c>
      <c r="N35" s="48">
        <f>VLOOKUP($A35,'Occupancy Raw Data'!$B$8:$BE$45,'Occupancy Raw Data'!U$3,FALSE)</f>
        <v>-8.1498333880884193</v>
      </c>
      <c r="O35" s="48">
        <f>VLOOKUP($A35,'Occupancy Raw Data'!$B$8:$BE$45,'Occupancy Raw Data'!V$3,FALSE)</f>
        <v>-7.5282037239868496</v>
      </c>
      <c r="P35" s="48">
        <f>VLOOKUP($A35,'Occupancy Raw Data'!$B$8:$BE$45,'Occupancy Raw Data'!W$3,FALSE)</f>
        <v>-5.8750434833024103</v>
      </c>
      <c r="Q35" s="48">
        <f>VLOOKUP($A35,'Occupancy Raw Data'!$B$8:$BE$45,'Occupancy Raw Data'!X$3,FALSE)</f>
        <v>-8.6576364603310108</v>
      </c>
      <c r="R35" s="49">
        <f>VLOOKUP($A35,'Occupancy Raw Data'!$B$8:$BE$45,'Occupancy Raw Data'!Y$3,FALSE)</f>
        <v>-9.9107357670684699</v>
      </c>
      <c r="S35" s="48">
        <f>VLOOKUP($A35,'Occupancy Raw Data'!$B$8:$BE$45,'Occupancy Raw Data'!AA$3,FALSE)</f>
        <v>-10.262335009428</v>
      </c>
      <c r="T35" s="48">
        <f>VLOOKUP($A35,'Occupancy Raw Data'!$B$8:$BE$45,'Occupancy Raw Data'!AB$3,FALSE)</f>
        <v>-8.3645218417945593</v>
      </c>
      <c r="U35" s="49">
        <f>VLOOKUP($A35,'Occupancy Raw Data'!$B$8:$BE$45,'Occupancy Raw Data'!AC$3,FALSE)</f>
        <v>-9.3057377862162696</v>
      </c>
      <c r="V35" s="50">
        <f>VLOOKUP($A35,'Occupancy Raw Data'!$B$8:$BE$45,'Occupancy Raw Data'!AE$3,FALSE)</f>
        <v>-9.72787977285574</v>
      </c>
      <c r="X35" s="51">
        <f>VLOOKUP($A35,'ADR Raw Data'!$B$6:$BE$43,'ADR Raw Data'!G$1,FALSE)</f>
        <v>100.387503835196</v>
      </c>
      <c r="Y35" s="52">
        <f>VLOOKUP($A35,'ADR Raw Data'!$B$6:$BE$43,'ADR Raw Data'!H$1,FALSE)</f>
        <v>105.818974171093</v>
      </c>
      <c r="Z35" s="52">
        <f>VLOOKUP($A35,'ADR Raw Data'!$B$6:$BE$43,'ADR Raw Data'!I$1,FALSE)</f>
        <v>108.937918203151</v>
      </c>
      <c r="AA35" s="52">
        <f>VLOOKUP($A35,'ADR Raw Data'!$B$6:$BE$43,'ADR Raw Data'!J$1,FALSE)</f>
        <v>107.12108314011201</v>
      </c>
      <c r="AB35" s="52">
        <f>VLOOKUP($A35,'ADR Raw Data'!$B$6:$BE$43,'ADR Raw Data'!K$1,FALSE)</f>
        <v>101.62758633775999</v>
      </c>
      <c r="AC35" s="53">
        <f>VLOOKUP($A35,'ADR Raw Data'!$B$6:$BE$43,'ADR Raw Data'!L$1,FALSE)</f>
        <v>105.07151450761999</v>
      </c>
      <c r="AD35" s="52">
        <f>VLOOKUP($A35,'ADR Raw Data'!$B$6:$BE$43,'ADR Raw Data'!N$1,FALSE)</f>
        <v>114.584197911316</v>
      </c>
      <c r="AE35" s="52">
        <f>VLOOKUP($A35,'ADR Raw Data'!$B$6:$BE$43,'ADR Raw Data'!O$1,FALSE)</f>
        <v>115.035381062355</v>
      </c>
      <c r="AF35" s="53">
        <f>VLOOKUP($A35,'ADR Raw Data'!$B$6:$BE$43,'ADR Raw Data'!P$1,FALSE)</f>
        <v>114.813977988742</v>
      </c>
      <c r="AG35" s="54">
        <f>VLOOKUP($A35,'ADR Raw Data'!$B$6:$BE$43,'ADR Raw Data'!R$1,FALSE)</f>
        <v>108.02986912931399</v>
      </c>
      <c r="AI35" s="47">
        <f>VLOOKUP($A35,'ADR Raw Data'!$B$6:$BE$43,'ADR Raw Data'!T$1,FALSE)</f>
        <v>-1.01033049166805</v>
      </c>
      <c r="AJ35" s="48">
        <f>VLOOKUP($A35,'ADR Raw Data'!$B$6:$BE$43,'ADR Raw Data'!U$1,FALSE)</f>
        <v>5.1006597241354399</v>
      </c>
      <c r="AK35" s="48">
        <f>VLOOKUP($A35,'ADR Raw Data'!$B$6:$BE$43,'ADR Raw Data'!V$1,FALSE)</f>
        <v>4.2628610969639498</v>
      </c>
      <c r="AL35" s="48">
        <f>VLOOKUP($A35,'ADR Raw Data'!$B$6:$BE$43,'ADR Raw Data'!W$1,FALSE)</f>
        <v>2.1868294791338401</v>
      </c>
      <c r="AM35" s="48">
        <f>VLOOKUP($A35,'ADR Raw Data'!$B$6:$BE$43,'ADR Raw Data'!X$1,FALSE)</f>
        <v>3.27788863809063</v>
      </c>
      <c r="AN35" s="49">
        <f>VLOOKUP($A35,'ADR Raw Data'!$B$6:$BE$43,'ADR Raw Data'!Y$1,FALSE)</f>
        <v>2.9371595529377301</v>
      </c>
      <c r="AO35" s="48">
        <f>VLOOKUP($A35,'ADR Raw Data'!$B$6:$BE$43,'ADR Raw Data'!AA$1,FALSE)</f>
        <v>-0.12705953967164799</v>
      </c>
      <c r="AP35" s="48">
        <f>VLOOKUP($A35,'ADR Raw Data'!$B$6:$BE$43,'ADR Raw Data'!AB$1,FALSE)</f>
        <v>0.18250663703457201</v>
      </c>
      <c r="AQ35" s="49">
        <f>VLOOKUP($A35,'ADR Raw Data'!$B$6:$BE$43,'ADR Raw Data'!AC$1,FALSE)</f>
        <v>3.1098906076435E-2</v>
      </c>
      <c r="AR35" s="50">
        <f>VLOOKUP($A35,'ADR Raw Data'!$B$6:$BE$43,'ADR Raw Data'!AE$1,FALSE)</f>
        <v>1.9983099664253701</v>
      </c>
      <c r="AS35" s="40"/>
      <c r="AT35" s="51">
        <f>VLOOKUP($A35,'RevPAR Raw Data'!$B$6:$BE$43,'RevPAR Raw Data'!G$1,FALSE)</f>
        <v>52.053202272727198</v>
      </c>
      <c r="AU35" s="52">
        <f>VLOOKUP($A35,'RevPAR Raw Data'!$B$6:$BE$43,'RevPAR Raw Data'!H$1,FALSE)</f>
        <v>65.643838636363597</v>
      </c>
      <c r="AV35" s="52">
        <f>VLOOKUP($A35,'RevPAR Raw Data'!$B$6:$BE$43,'RevPAR Raw Data'!I$1,FALSE)</f>
        <v>73.854956818181805</v>
      </c>
      <c r="AW35" s="52">
        <f>VLOOKUP($A35,'RevPAR Raw Data'!$B$6:$BE$43,'RevPAR Raw Data'!J$1,FALSE)</f>
        <v>73.499670454545395</v>
      </c>
      <c r="AX35" s="52">
        <f>VLOOKUP($A35,'RevPAR Raw Data'!$B$6:$BE$43,'RevPAR Raw Data'!K$1,FALSE)</f>
        <v>60.861065909090897</v>
      </c>
      <c r="AY35" s="53">
        <f>VLOOKUP($A35,'RevPAR Raw Data'!$B$6:$BE$43,'RevPAR Raw Data'!L$1,FALSE)</f>
        <v>65.182546818181805</v>
      </c>
      <c r="AZ35" s="52">
        <f>VLOOKUP($A35,'RevPAR Raw Data'!$B$6:$BE$43,'RevPAR Raw Data'!N$1,FALSE)</f>
        <v>76.055261363636305</v>
      </c>
      <c r="BA35" s="52">
        <f>VLOOKUP($A35,'RevPAR Raw Data'!$B$6:$BE$43,'RevPAR Raw Data'!O$1,FALSE)</f>
        <v>79.243690909090901</v>
      </c>
      <c r="BB35" s="53">
        <f>VLOOKUP($A35,'RevPAR Raw Data'!$B$6:$BE$43,'RevPAR Raw Data'!P$1,FALSE)</f>
        <v>77.649476136363603</v>
      </c>
      <c r="BC35" s="54">
        <f>VLOOKUP($A35,'RevPAR Raw Data'!$B$6:$BE$43,'RevPAR Raw Data'!R$1,FALSE)</f>
        <v>68.744526623376601</v>
      </c>
      <c r="BE35" s="47">
        <f>VLOOKUP($A35,'RevPAR Raw Data'!$B$6:$BE$43,'RevPAR Raw Data'!T$1,FALSE)</f>
        <v>-21.0247680867162</v>
      </c>
      <c r="BF35" s="48">
        <f>VLOOKUP($A35,'RevPAR Raw Data'!$B$6:$BE$43,'RevPAR Raw Data'!U$1,FALSE)</f>
        <v>-3.46486893316334</v>
      </c>
      <c r="BG35" s="48">
        <f>VLOOKUP($A35,'RevPAR Raw Data'!$B$6:$BE$43,'RevPAR Raw Data'!V$1,FALSE)</f>
        <v>-3.5862594948729298</v>
      </c>
      <c r="BH35" s="48">
        <f>VLOOKUP($A35,'RevPAR Raw Data'!$B$6:$BE$43,'RevPAR Raw Data'!W$1,FALSE)</f>
        <v>-3.8166911869733502</v>
      </c>
      <c r="BI35" s="48">
        <f>VLOOKUP($A35,'RevPAR Raw Data'!$B$6:$BE$43,'RevPAR Raw Data'!X$1,FALSE)</f>
        <v>-5.6635355041007598</v>
      </c>
      <c r="BJ35" s="49">
        <f>VLOOKUP($A35,'RevPAR Raw Data'!$B$6:$BE$43,'RevPAR Raw Data'!Y$1,FALSE)</f>
        <v>-7.2646703364796004</v>
      </c>
      <c r="BK35" s="48">
        <f>VLOOKUP($A35,'RevPAR Raw Data'!$B$6:$BE$43,'RevPAR Raw Data'!AA$1,FALSE)</f>
        <v>-10.376355273477101</v>
      </c>
      <c r="BL35" s="48">
        <f>VLOOKUP($A35,'RevPAR Raw Data'!$B$6:$BE$43,'RevPAR Raw Data'!AB$1,FALSE)</f>
        <v>-8.19728101227747</v>
      </c>
      <c r="BM35" s="49">
        <f>VLOOKUP($A35,'RevPAR Raw Data'!$B$6:$BE$43,'RevPAR Raw Data'!AC$1,FALSE)</f>
        <v>-9.2775328627936897</v>
      </c>
      <c r="BN35" s="50">
        <f>VLOOKUP($A35,'RevPAR Raw Data'!$B$6:$BE$43,'RevPAR Raw Data'!AE$1,FALSE)</f>
        <v>-7.9239629974532297</v>
      </c>
    </row>
    <row r="36" spans="1:66" x14ac:dyDescent="0.25">
      <c r="A36" s="63" t="s">
        <v>44</v>
      </c>
      <c r="B36" s="47">
        <f>VLOOKUP($A36,'Occupancy Raw Data'!$B$8:$BE$45,'Occupancy Raw Data'!G$3,FALSE)</f>
        <v>55.616815988973102</v>
      </c>
      <c r="C36" s="48">
        <f>VLOOKUP($A36,'Occupancy Raw Data'!$B$8:$BE$45,'Occupancy Raw Data'!H$3,FALSE)</f>
        <v>65.161957270847594</v>
      </c>
      <c r="D36" s="48">
        <f>VLOOKUP($A36,'Occupancy Raw Data'!$B$8:$BE$45,'Occupancy Raw Data'!I$3,FALSE)</f>
        <v>65.920055134389997</v>
      </c>
      <c r="E36" s="48">
        <f>VLOOKUP($A36,'Occupancy Raw Data'!$B$8:$BE$45,'Occupancy Raw Data'!J$3,FALSE)</f>
        <v>65.196416264644995</v>
      </c>
      <c r="F36" s="48">
        <f>VLOOKUP($A36,'Occupancy Raw Data'!$B$8:$BE$45,'Occupancy Raw Data'!K$3,FALSE)</f>
        <v>64.472777394900007</v>
      </c>
      <c r="G36" s="49">
        <f>VLOOKUP($A36,'Occupancy Raw Data'!$B$8:$BE$45,'Occupancy Raw Data'!L$3,FALSE)</f>
        <v>63.273604410751197</v>
      </c>
      <c r="H36" s="48">
        <f>VLOOKUP($A36,'Occupancy Raw Data'!$B$8:$BE$45,'Occupancy Raw Data'!N$3,FALSE)</f>
        <v>70.399724328049601</v>
      </c>
      <c r="I36" s="48">
        <f>VLOOKUP($A36,'Occupancy Raw Data'!$B$8:$BE$45,'Occupancy Raw Data'!O$3,FALSE)</f>
        <v>72.363886974500303</v>
      </c>
      <c r="J36" s="49">
        <f>VLOOKUP($A36,'Occupancy Raw Data'!$B$8:$BE$45,'Occupancy Raw Data'!P$3,FALSE)</f>
        <v>71.381805651274902</v>
      </c>
      <c r="K36" s="50">
        <f>VLOOKUP($A36,'Occupancy Raw Data'!$B$8:$BE$45,'Occupancy Raw Data'!R$3,FALSE)</f>
        <v>65.5902333366151</v>
      </c>
      <c r="M36" s="47">
        <f>VLOOKUP($A36,'Occupancy Raw Data'!$B$8:$BE$45,'Occupancy Raw Data'!T$3,FALSE)</f>
        <v>-8.2021819191678595</v>
      </c>
      <c r="N36" s="48">
        <f>VLOOKUP($A36,'Occupancy Raw Data'!$B$8:$BE$45,'Occupancy Raw Data'!U$3,FALSE)</f>
        <v>0.73010452316540697</v>
      </c>
      <c r="O36" s="48">
        <f>VLOOKUP($A36,'Occupancy Raw Data'!$B$8:$BE$45,'Occupancy Raw Data'!V$3,FALSE)</f>
        <v>-4.5590814329849101</v>
      </c>
      <c r="P36" s="48">
        <f>VLOOKUP($A36,'Occupancy Raw Data'!$B$8:$BE$45,'Occupancy Raw Data'!W$3,FALSE)</f>
        <v>-9.23206569012447</v>
      </c>
      <c r="Q36" s="48">
        <f>VLOOKUP($A36,'Occupancy Raw Data'!$B$8:$BE$45,'Occupancy Raw Data'!X$3,FALSE)</f>
        <v>0.57614547886508805</v>
      </c>
      <c r="R36" s="49">
        <f>VLOOKUP($A36,'Occupancy Raw Data'!$B$8:$BE$45,'Occupancy Raw Data'!Y$3,FALSE)</f>
        <v>-4.2109768264885599</v>
      </c>
      <c r="S36" s="48">
        <f>VLOOKUP($A36,'Occupancy Raw Data'!$B$8:$BE$45,'Occupancy Raw Data'!AA$3,FALSE)</f>
        <v>-1.2292208266357501</v>
      </c>
      <c r="T36" s="48">
        <f>VLOOKUP($A36,'Occupancy Raw Data'!$B$8:$BE$45,'Occupancy Raw Data'!AB$3,FALSE)</f>
        <v>-4.5678616525461502</v>
      </c>
      <c r="U36" s="49">
        <f>VLOOKUP($A36,'Occupancy Raw Data'!$B$8:$BE$45,'Occupancy Raw Data'!AC$3,FALSE)</f>
        <v>-2.9501939105966</v>
      </c>
      <c r="V36" s="50">
        <f>VLOOKUP($A36,'Occupancy Raw Data'!$B$8:$BE$45,'Occupancy Raw Data'!AE$3,FALSE)</f>
        <v>-3.8224691755787701</v>
      </c>
      <c r="X36" s="51">
        <f>VLOOKUP($A36,'ADR Raw Data'!$B$6:$BE$43,'ADR Raw Data'!G$1,FALSE)</f>
        <v>89.744542627013601</v>
      </c>
      <c r="Y36" s="52">
        <f>VLOOKUP($A36,'ADR Raw Data'!$B$6:$BE$43,'ADR Raw Data'!H$1,FALSE)</f>
        <v>95.463966261237402</v>
      </c>
      <c r="Z36" s="52">
        <f>VLOOKUP($A36,'ADR Raw Data'!$B$6:$BE$43,'ADR Raw Data'!I$1,FALSE)</f>
        <v>96.399148039728104</v>
      </c>
      <c r="AA36" s="52">
        <f>VLOOKUP($A36,'ADR Raw Data'!$B$6:$BE$43,'ADR Raw Data'!J$1,FALSE)</f>
        <v>95.492395877378399</v>
      </c>
      <c r="AB36" s="52">
        <f>VLOOKUP($A36,'ADR Raw Data'!$B$6:$BE$43,'ADR Raw Data'!K$1,FALSE)</f>
        <v>94.251415018706496</v>
      </c>
      <c r="AC36" s="53">
        <f>VLOOKUP($A36,'ADR Raw Data'!$B$6:$BE$43,'ADR Raw Data'!L$1,FALSE)</f>
        <v>94.412115532077095</v>
      </c>
      <c r="AD36" s="52">
        <f>VLOOKUP($A36,'ADR Raw Data'!$B$6:$BE$43,'ADR Raw Data'!N$1,FALSE)</f>
        <v>103.83070778267199</v>
      </c>
      <c r="AE36" s="52">
        <f>VLOOKUP($A36,'ADR Raw Data'!$B$6:$BE$43,'ADR Raw Data'!O$1,FALSE)</f>
        <v>104.90042338095201</v>
      </c>
      <c r="AF36" s="53">
        <f>VLOOKUP($A36,'ADR Raw Data'!$B$6:$BE$43,'ADR Raw Data'!P$1,FALSE)</f>
        <v>104.372924233647</v>
      </c>
      <c r="AG36" s="54">
        <f>VLOOKUP($A36,'ADR Raw Data'!$B$6:$BE$43,'ADR Raw Data'!R$1,FALSE)</f>
        <v>97.509355884118804</v>
      </c>
      <c r="AI36" s="47">
        <f>VLOOKUP($A36,'ADR Raw Data'!$B$6:$BE$43,'ADR Raw Data'!T$1,FALSE)</f>
        <v>1.33049624321169</v>
      </c>
      <c r="AJ36" s="48">
        <f>VLOOKUP($A36,'ADR Raw Data'!$B$6:$BE$43,'ADR Raw Data'!U$1,FALSE)</f>
        <v>7.4134408460009196</v>
      </c>
      <c r="AK36" s="48">
        <f>VLOOKUP($A36,'ADR Raw Data'!$B$6:$BE$43,'ADR Raw Data'!V$1,FALSE)</f>
        <v>5.4731866385459398</v>
      </c>
      <c r="AL36" s="48">
        <f>VLOOKUP($A36,'ADR Raw Data'!$B$6:$BE$43,'ADR Raw Data'!W$1,FALSE)</f>
        <v>4.8451579745569902</v>
      </c>
      <c r="AM36" s="48">
        <f>VLOOKUP($A36,'ADR Raw Data'!$B$6:$BE$43,'ADR Raw Data'!X$1,FALSE)</f>
        <v>7.2092378041745899</v>
      </c>
      <c r="AN36" s="49">
        <f>VLOOKUP($A36,'ADR Raw Data'!$B$6:$BE$43,'ADR Raw Data'!Y$1,FALSE)</f>
        <v>5.3253134169914196</v>
      </c>
      <c r="AO36" s="48">
        <f>VLOOKUP($A36,'ADR Raw Data'!$B$6:$BE$43,'ADR Raw Data'!AA$1,FALSE)</f>
        <v>6.2759414046283197</v>
      </c>
      <c r="AP36" s="48">
        <f>VLOOKUP($A36,'ADR Raw Data'!$B$6:$BE$43,'ADR Raw Data'!AB$1,FALSE)</f>
        <v>3.3878283743662898</v>
      </c>
      <c r="AQ36" s="49">
        <f>VLOOKUP($A36,'ADR Raw Data'!$B$6:$BE$43,'ADR Raw Data'!AC$1,FALSE)</f>
        <v>4.7507296183325698</v>
      </c>
      <c r="AR36" s="50">
        <f>VLOOKUP($A36,'ADR Raw Data'!$B$6:$BE$43,'ADR Raw Data'!AE$1,FALSE)</f>
        <v>5.1650674889320696</v>
      </c>
      <c r="AS36" s="40"/>
      <c r="AT36" s="51">
        <f>VLOOKUP($A36,'RevPAR Raw Data'!$B$6:$BE$43,'RevPAR Raw Data'!G$1,FALSE)</f>
        <v>49.913057133011698</v>
      </c>
      <c r="AU36" s="52">
        <f>VLOOKUP($A36,'RevPAR Raw Data'!$B$6:$BE$43,'RevPAR Raw Data'!H$1,FALSE)</f>
        <v>62.206188904203898</v>
      </c>
      <c r="AV36" s="52">
        <f>VLOOKUP($A36,'RevPAR Raw Data'!$B$6:$BE$43,'RevPAR Raw Data'!I$1,FALSE)</f>
        <v>63.546371536871099</v>
      </c>
      <c r="AW36" s="52">
        <f>VLOOKUP($A36,'RevPAR Raw Data'!$B$6:$BE$43,'RevPAR Raw Data'!J$1,FALSE)</f>
        <v>62.257619917298399</v>
      </c>
      <c r="AX36" s="52">
        <f>VLOOKUP($A36,'RevPAR Raw Data'!$B$6:$BE$43,'RevPAR Raw Data'!K$1,FALSE)</f>
        <v>60.766504996554097</v>
      </c>
      <c r="AY36" s="53">
        <f>VLOOKUP($A36,'RevPAR Raw Data'!$B$6:$BE$43,'RevPAR Raw Data'!L$1,FALSE)</f>
        <v>59.737948497587801</v>
      </c>
      <c r="AZ36" s="52">
        <f>VLOOKUP($A36,'RevPAR Raw Data'!$B$6:$BE$43,'RevPAR Raw Data'!N$1,FALSE)</f>
        <v>73.096532046864198</v>
      </c>
      <c r="BA36" s="52">
        <f>VLOOKUP($A36,'RevPAR Raw Data'!$B$6:$BE$43,'RevPAR Raw Data'!O$1,FALSE)</f>
        <v>75.910023811164706</v>
      </c>
      <c r="BB36" s="53">
        <f>VLOOKUP($A36,'RevPAR Raw Data'!$B$6:$BE$43,'RevPAR Raw Data'!P$1,FALSE)</f>
        <v>74.503277929014402</v>
      </c>
      <c r="BC36" s="54">
        <f>VLOOKUP($A36,'RevPAR Raw Data'!$B$6:$BE$43,'RevPAR Raw Data'!R$1,FALSE)</f>
        <v>63.956614049423997</v>
      </c>
      <c r="BE36" s="47">
        <f>VLOOKUP($A36,'RevPAR Raw Data'!$B$6:$BE$43,'RevPAR Raw Data'!T$1,FALSE)</f>
        <v>-6.98081539825208</v>
      </c>
      <c r="BF36" s="48">
        <f>VLOOKUP($A36,'RevPAR Raw Data'!$B$6:$BE$43,'RevPAR Raw Data'!U$1,FALSE)</f>
        <v>8.1976712361051796</v>
      </c>
      <c r="BG36" s="48">
        <f>VLOOKUP($A36,'RevPAR Raw Data'!$B$6:$BE$43,'RevPAR Raw Data'!V$1,FALSE)</f>
        <v>0.66457816973047401</v>
      </c>
      <c r="BH36" s="48">
        <f>VLOOKUP($A36,'RevPAR Raw Data'!$B$6:$BE$43,'RevPAR Raw Data'!W$1,FALSE)</f>
        <v>-4.8342158825688903</v>
      </c>
      <c r="BI36" s="48">
        <f>VLOOKUP($A36,'RevPAR Raw Data'!$B$6:$BE$43,'RevPAR Raw Data'!X$1,FALSE)</f>
        <v>7.8269189807090598</v>
      </c>
      <c r="BJ36" s="49">
        <f>VLOOKUP($A36,'RevPAR Raw Data'!$B$6:$BE$43,'RevPAR Raw Data'!Y$1,FALSE)</f>
        <v>0.89008887657545999</v>
      </c>
      <c r="BK36" s="48">
        <f>VLOOKUP($A36,'RevPAR Raw Data'!$B$6:$BE$43,'RevPAR Raw Data'!AA$1,FALSE)</f>
        <v>4.96957539917942</v>
      </c>
      <c r="BL36" s="48">
        <f>VLOOKUP($A36,'RevPAR Raw Data'!$B$6:$BE$43,'RevPAR Raw Data'!AB$1,FALSE)</f>
        <v>-1.3347845913466101</v>
      </c>
      <c r="BM36" s="49">
        <f>VLOOKUP($A36,'RevPAR Raw Data'!$B$6:$BE$43,'RevPAR Raw Data'!AC$1,FALSE)</f>
        <v>1.66037997182701</v>
      </c>
      <c r="BN36" s="50">
        <f>VLOOKUP($A36,'RevPAR Raw Data'!$B$6:$BE$43,'RevPAR Raw Data'!AE$1,FALSE)</f>
        <v>1.14516520069102</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54.795776321597103</v>
      </c>
      <c r="C39" s="48">
        <f>VLOOKUP($A39,'Occupancy Raw Data'!$B$8:$BE$45,'Occupancy Raw Data'!H$3,FALSE)</f>
        <v>64.835500628119306</v>
      </c>
      <c r="D39" s="48">
        <f>VLOOKUP($A39,'Occupancy Raw Data'!$B$8:$BE$45,'Occupancy Raw Data'!I$3,FALSE)</f>
        <v>70.563270295046294</v>
      </c>
      <c r="E39" s="48">
        <f>VLOOKUP($A39,'Occupancy Raw Data'!$B$8:$BE$45,'Occupancy Raw Data'!J$3,FALSE)</f>
        <v>73.445828947815102</v>
      </c>
      <c r="F39" s="48">
        <f>VLOOKUP($A39,'Occupancy Raw Data'!$B$8:$BE$45,'Occupancy Raw Data'!K$3,FALSE)</f>
        <v>70.020031915254805</v>
      </c>
      <c r="G39" s="49">
        <f>VLOOKUP($A39,'Occupancy Raw Data'!$B$8:$BE$45,'Occupancy Raw Data'!L$3,FALSE)</f>
        <v>66.732081621566493</v>
      </c>
      <c r="H39" s="48">
        <f>VLOOKUP($A39,'Occupancy Raw Data'!$B$8:$BE$45,'Occupancy Raw Data'!N$3,FALSE)</f>
        <v>72.848266730044401</v>
      </c>
      <c r="I39" s="48">
        <f>VLOOKUP($A39,'Occupancy Raw Data'!$B$8:$BE$45,'Occupancy Raw Data'!O$3,FALSE)</f>
        <v>72.729433334465</v>
      </c>
      <c r="J39" s="49">
        <f>VLOOKUP($A39,'Occupancy Raw Data'!$B$8:$BE$45,'Occupancy Raw Data'!P$3,FALSE)</f>
        <v>72.7888500322547</v>
      </c>
      <c r="K39" s="50">
        <f>VLOOKUP($A39,'Occupancy Raw Data'!$B$8:$BE$45,'Occupancy Raw Data'!R$3,FALSE)</f>
        <v>68.462586881763102</v>
      </c>
      <c r="M39" s="47">
        <f>VLOOKUP($A39,'Occupancy Raw Data'!$B$8:$BE$45,'Occupancy Raw Data'!T$3,FALSE)</f>
        <v>-12.1892944327347</v>
      </c>
      <c r="N39" s="48">
        <f>VLOOKUP($A39,'Occupancy Raw Data'!$B$8:$BE$45,'Occupancy Raw Data'!U$3,FALSE)</f>
        <v>-4.7094640443567002</v>
      </c>
      <c r="O39" s="48">
        <f>VLOOKUP($A39,'Occupancy Raw Data'!$B$8:$BE$45,'Occupancy Raw Data'!V$3,FALSE)</f>
        <v>-4.6503154071040003</v>
      </c>
      <c r="P39" s="48">
        <f>VLOOKUP($A39,'Occupancy Raw Data'!$B$8:$BE$45,'Occupancy Raw Data'!W$3,FALSE)</f>
        <v>-3.3418715028309398</v>
      </c>
      <c r="Q39" s="48">
        <f>VLOOKUP($A39,'Occupancy Raw Data'!$B$8:$BE$45,'Occupancy Raw Data'!X$3,FALSE)</f>
        <v>-1.5701329870451599</v>
      </c>
      <c r="R39" s="49">
        <f>VLOOKUP($A39,'Occupancy Raw Data'!$B$8:$BE$45,'Occupancy Raw Data'!Y$3,FALSE)</f>
        <v>-5.0938582955120699</v>
      </c>
      <c r="S39" s="48">
        <f>VLOOKUP($A39,'Occupancy Raw Data'!$B$8:$BE$45,'Occupancy Raw Data'!AA$3,FALSE)</f>
        <v>-1.93375302577353</v>
      </c>
      <c r="T39" s="48">
        <f>VLOOKUP($A39,'Occupancy Raw Data'!$B$8:$BE$45,'Occupancy Raw Data'!AB$3,FALSE)</f>
        <v>-1.8306660579468499</v>
      </c>
      <c r="U39" s="49">
        <f>VLOOKUP($A39,'Occupancy Raw Data'!$B$8:$BE$45,'Occupancy Raw Data'!AC$3,FALSE)</f>
        <v>-1.8822786931336</v>
      </c>
      <c r="V39" s="50">
        <f>VLOOKUP($A39,'Occupancy Raw Data'!$B$8:$BE$45,'Occupancy Raw Data'!AE$3,FALSE)</f>
        <v>-4.1407355398885901</v>
      </c>
      <c r="X39" s="51">
        <f>VLOOKUP($A39,'ADR Raw Data'!$B$6:$BE$43,'ADR Raw Data'!G$1,FALSE)</f>
        <v>106.70701406530701</v>
      </c>
      <c r="Y39" s="52">
        <f>VLOOKUP($A39,'ADR Raw Data'!$B$6:$BE$43,'ADR Raw Data'!H$1,FALSE)</f>
        <v>112.10167731462001</v>
      </c>
      <c r="Z39" s="52">
        <f>VLOOKUP($A39,'ADR Raw Data'!$B$6:$BE$43,'ADR Raw Data'!I$1,FALSE)</f>
        <v>119.78345619015499</v>
      </c>
      <c r="AA39" s="52">
        <f>VLOOKUP($A39,'ADR Raw Data'!$B$6:$BE$43,'ADR Raw Data'!J$1,FALSE)</f>
        <v>126.323209134615</v>
      </c>
      <c r="AB39" s="52">
        <f>VLOOKUP($A39,'ADR Raw Data'!$B$6:$BE$43,'ADR Raw Data'!K$1,FALSE)</f>
        <v>131.16350918876901</v>
      </c>
      <c r="AC39" s="53">
        <f>VLOOKUP($A39,'ADR Raw Data'!$B$6:$BE$43,'ADR Raw Data'!L$1,FALSE)</f>
        <v>119.970962624525</v>
      </c>
      <c r="AD39" s="52">
        <f>VLOOKUP($A39,'ADR Raw Data'!$B$6:$BE$43,'ADR Raw Data'!N$1,FALSE)</f>
        <v>141.604285514541</v>
      </c>
      <c r="AE39" s="52">
        <f>VLOOKUP($A39,'ADR Raw Data'!$B$6:$BE$43,'ADR Raw Data'!O$1,FALSE)</f>
        <v>134.25872695018899</v>
      </c>
      <c r="AF39" s="53">
        <f>VLOOKUP($A39,'ADR Raw Data'!$B$6:$BE$43,'ADR Raw Data'!P$1,FALSE)</f>
        <v>137.93450427968301</v>
      </c>
      <c r="AG39" s="54">
        <f>VLOOKUP($A39,'ADR Raw Data'!$B$6:$BE$43,'ADR Raw Data'!R$1,FALSE)</f>
        <v>125.427730428622</v>
      </c>
      <c r="AI39" s="47">
        <f>VLOOKUP($A39,'ADR Raw Data'!$B$6:$BE$43,'ADR Raw Data'!T$1,FALSE)</f>
        <v>-3.58571634746753</v>
      </c>
      <c r="AJ39" s="48">
        <f>VLOOKUP($A39,'ADR Raw Data'!$B$6:$BE$43,'ADR Raw Data'!U$1,FALSE)</f>
        <v>0.56685278435723596</v>
      </c>
      <c r="AK39" s="48">
        <f>VLOOKUP($A39,'ADR Raw Data'!$B$6:$BE$43,'ADR Raw Data'!V$1,FALSE)</f>
        <v>1.88641110814234</v>
      </c>
      <c r="AL39" s="48">
        <f>VLOOKUP($A39,'ADR Raw Data'!$B$6:$BE$43,'ADR Raw Data'!W$1,FALSE)</f>
        <v>2.39019447595278</v>
      </c>
      <c r="AM39" s="48">
        <f>VLOOKUP($A39,'ADR Raw Data'!$B$6:$BE$43,'ADR Raw Data'!X$1,FALSE)</f>
        <v>3.1299576552653701</v>
      </c>
      <c r="AN39" s="49">
        <f>VLOOKUP($A39,'ADR Raw Data'!$B$6:$BE$43,'ADR Raw Data'!Y$1,FALSE)</f>
        <v>1.3573701924061701</v>
      </c>
      <c r="AO39" s="48">
        <f>VLOOKUP($A39,'ADR Raw Data'!$B$6:$BE$43,'ADR Raw Data'!AA$1,FALSE)</f>
        <v>1.8063127477385399</v>
      </c>
      <c r="AP39" s="48">
        <f>VLOOKUP($A39,'ADR Raw Data'!$B$6:$BE$43,'ADR Raw Data'!AB$1,FALSE)</f>
        <v>0.77622586364373802</v>
      </c>
      <c r="AQ39" s="49">
        <f>VLOOKUP($A39,'ADR Raw Data'!$B$6:$BE$43,'ADR Raw Data'!AC$1,FALSE)</f>
        <v>1.3016399432377099</v>
      </c>
      <c r="AR39" s="50">
        <f>VLOOKUP($A39,'ADR Raw Data'!$B$6:$BE$43,'ADR Raw Data'!AE$1,FALSE)</f>
        <v>1.4407390104697899</v>
      </c>
      <c r="AS39" s="40"/>
      <c r="AT39" s="51">
        <f>VLOOKUP($A39,'RevPAR Raw Data'!$B$6:$BE$43,'RevPAR Raw Data'!G$1,FALSE)</f>
        <v>58.470936746681097</v>
      </c>
      <c r="AU39" s="52">
        <f>VLOOKUP($A39,'RevPAR Raw Data'!$B$6:$BE$43,'RevPAR Raw Data'!H$1,FALSE)</f>
        <v>72.681683699453302</v>
      </c>
      <c r="AV39" s="52">
        <f>VLOOKUP($A39,'RevPAR Raw Data'!$B$6:$BE$43,'RevPAR Raw Data'!I$1,FALSE)</f>
        <v>84.523123960207698</v>
      </c>
      <c r="AW39" s="52">
        <f>VLOOKUP($A39,'RevPAR Raw Data'!$B$6:$BE$43,'RevPAR Raw Data'!J$1,FALSE)</f>
        <v>92.779128102400406</v>
      </c>
      <c r="AX39" s="52">
        <f>VLOOKUP($A39,'RevPAR Raw Data'!$B$6:$BE$43,'RevPAR Raw Data'!K$1,FALSE)</f>
        <v>91.840730995144796</v>
      </c>
      <c r="AY39" s="53">
        <f>VLOOKUP($A39,'RevPAR Raw Data'!$B$6:$BE$43,'RevPAR Raw Data'!L$1,FALSE)</f>
        <v>80.059120700777498</v>
      </c>
      <c r="AZ39" s="52">
        <f>VLOOKUP($A39,'RevPAR Raw Data'!$B$6:$BE$43,'RevPAR Raw Data'!N$1,FALSE)</f>
        <v>103.156267612806</v>
      </c>
      <c r="BA39" s="52">
        <f>VLOOKUP($A39,'RevPAR Raw Data'!$B$6:$BE$43,'RevPAR Raw Data'!O$1,FALSE)</f>
        <v>97.645611312939195</v>
      </c>
      <c r="BB39" s="53">
        <f>VLOOKUP($A39,'RevPAR Raw Data'!$B$6:$BE$43,'RevPAR Raw Data'!P$1,FALSE)</f>
        <v>100.400939462873</v>
      </c>
      <c r="BC39" s="54">
        <f>VLOOKUP($A39,'RevPAR Raw Data'!$B$6:$BE$43,'RevPAR Raw Data'!R$1,FALSE)</f>
        <v>85.871068918519001</v>
      </c>
      <c r="BE39" s="47">
        <f>VLOOKUP($A39,'RevPAR Raw Data'!$B$6:$BE$43,'RevPAR Raw Data'!T$1,FALSE)</f>
        <v>-15.337937257086701</v>
      </c>
      <c r="BF39" s="48">
        <f>VLOOKUP($A39,'RevPAR Raw Data'!$B$6:$BE$43,'RevPAR Raw Data'!U$1,FALSE)</f>
        <v>-4.1693069880631999</v>
      </c>
      <c r="BG39" s="48">
        <f>VLOOKUP($A39,'RevPAR Raw Data'!$B$6:$BE$43,'RevPAR Raw Data'!V$1,FALSE)</f>
        <v>-2.8516283653649199</v>
      </c>
      <c r="BH39" s="48">
        <f>VLOOKUP($A39,'RevPAR Raw Data'!$B$6:$BE$43,'RevPAR Raw Data'!W$1,FALSE)</f>
        <v>-1.03155425493227</v>
      </c>
      <c r="BI39" s="48">
        <f>VLOOKUP($A39,'RevPAR Raw Data'!$B$6:$BE$43,'RevPAR Raw Data'!X$1,FALSE)</f>
        <v>1.51068017059434</v>
      </c>
      <c r="BJ39" s="49">
        <f>VLOOKUP($A39,'RevPAR Raw Data'!$B$6:$BE$43,'RevPAR Raw Data'!Y$1,FALSE)</f>
        <v>-3.80563061725258</v>
      </c>
      <c r="BK39" s="48">
        <f>VLOOKUP($A39,'RevPAR Raw Data'!$B$6:$BE$43,'RevPAR Raw Data'!AA$1,FALSE)</f>
        <v>-0.16236990544931201</v>
      </c>
      <c r="BL39" s="48">
        <f>VLOOKUP($A39,'RevPAR Raw Data'!$B$6:$BE$43,'RevPAR Raw Data'!AB$1,FALSE)</f>
        <v>-1.0686502977218399</v>
      </c>
      <c r="BM39" s="49">
        <f>VLOOKUP($A39,'RevPAR Raw Data'!$B$6:$BE$43,'RevPAR Raw Data'!AC$1,FALSE)</f>
        <v>-0.60513924120877804</v>
      </c>
      <c r="BN39" s="50">
        <f>VLOOKUP($A39,'RevPAR Raw Data'!$B$6:$BE$43,'RevPAR Raw Data'!AE$1,FALSE)</f>
        <v>-2.7596537216623598</v>
      </c>
    </row>
    <row r="40" spans="1:66" x14ac:dyDescent="0.25">
      <c r="A40" s="63" t="s">
        <v>78</v>
      </c>
      <c r="B40" s="47">
        <f>VLOOKUP($A40,'Occupancy Raw Data'!$B$8:$BE$45,'Occupancy Raw Data'!G$3,FALSE)</f>
        <v>54.874651810584901</v>
      </c>
      <c r="C40" s="48">
        <f>VLOOKUP($A40,'Occupancy Raw Data'!$B$8:$BE$45,'Occupancy Raw Data'!H$3,FALSE)</f>
        <v>67.966573816155901</v>
      </c>
      <c r="D40" s="48">
        <f>VLOOKUP($A40,'Occupancy Raw Data'!$B$8:$BE$45,'Occupancy Raw Data'!I$3,FALSE)</f>
        <v>72.701949860724199</v>
      </c>
      <c r="E40" s="48">
        <f>VLOOKUP($A40,'Occupancy Raw Data'!$B$8:$BE$45,'Occupancy Raw Data'!J$3,FALSE)</f>
        <v>73.630454967502303</v>
      </c>
      <c r="F40" s="48">
        <f>VLOOKUP($A40,'Occupancy Raw Data'!$B$8:$BE$45,'Occupancy Raw Data'!K$3,FALSE)</f>
        <v>70.009285051067707</v>
      </c>
      <c r="G40" s="49">
        <f>VLOOKUP($A40,'Occupancy Raw Data'!$B$8:$BE$45,'Occupancy Raw Data'!L$3,FALSE)</f>
        <v>67.836583101206998</v>
      </c>
      <c r="H40" s="48">
        <f>VLOOKUP($A40,'Occupancy Raw Data'!$B$8:$BE$45,'Occupancy Raw Data'!N$3,FALSE)</f>
        <v>82.822655524605295</v>
      </c>
      <c r="I40" s="48">
        <f>VLOOKUP($A40,'Occupancy Raw Data'!$B$8:$BE$45,'Occupancy Raw Data'!O$3,FALSE)</f>
        <v>84.215413184772501</v>
      </c>
      <c r="J40" s="49">
        <f>VLOOKUP($A40,'Occupancy Raw Data'!$B$8:$BE$45,'Occupancy Raw Data'!P$3,FALSE)</f>
        <v>83.519034354688898</v>
      </c>
      <c r="K40" s="50">
        <f>VLOOKUP($A40,'Occupancy Raw Data'!$B$8:$BE$45,'Occupancy Raw Data'!R$3,FALSE)</f>
        <v>72.317283459344694</v>
      </c>
      <c r="M40" s="47">
        <f>VLOOKUP($A40,'Occupancy Raw Data'!$B$8:$BE$45,'Occupancy Raw Data'!T$3,FALSE)</f>
        <v>-2.4752475247524699</v>
      </c>
      <c r="N40" s="48">
        <f>VLOOKUP($A40,'Occupancy Raw Data'!$B$8:$BE$45,'Occupancy Raw Data'!U$3,FALSE)</f>
        <v>-0.54347826086956497</v>
      </c>
      <c r="O40" s="48">
        <f>VLOOKUP($A40,'Occupancy Raw Data'!$B$8:$BE$45,'Occupancy Raw Data'!V$3,FALSE)</f>
        <v>-0.25477707006369399</v>
      </c>
      <c r="P40" s="48">
        <f>VLOOKUP($A40,'Occupancy Raw Data'!$B$8:$BE$45,'Occupancy Raw Data'!W$3,FALSE)</f>
        <v>-4.57280385078219</v>
      </c>
      <c r="Q40" s="48">
        <f>VLOOKUP($A40,'Occupancy Raw Data'!$B$8:$BE$45,'Occupancy Raw Data'!X$3,FALSE)</f>
        <v>3.1463748290013598</v>
      </c>
      <c r="R40" s="49">
        <f>VLOOKUP($A40,'Occupancy Raw Data'!$B$8:$BE$45,'Occupancy Raw Data'!Y$3,FALSE)</f>
        <v>-0.97587422065600404</v>
      </c>
      <c r="S40" s="48">
        <f>VLOOKUP($A40,'Occupancy Raw Data'!$B$8:$BE$45,'Occupancy Raw Data'!AA$3,FALSE)</f>
        <v>6.1904761904761898</v>
      </c>
      <c r="T40" s="48">
        <f>VLOOKUP($A40,'Occupancy Raw Data'!$B$8:$BE$45,'Occupancy Raw Data'!AB$3,FALSE)</f>
        <v>4.4930875576036797</v>
      </c>
      <c r="U40" s="49">
        <f>VLOOKUP($A40,'Occupancy Raw Data'!$B$8:$BE$45,'Occupancy Raw Data'!AC$3,FALSE)</f>
        <v>5.3278688524590097</v>
      </c>
      <c r="V40" s="50">
        <f>VLOOKUP($A40,'Occupancy Raw Data'!$B$8:$BE$45,'Occupancy Raw Data'!AE$3,FALSE)</f>
        <v>1.0190846766722199</v>
      </c>
      <c r="X40" s="51">
        <f>VLOOKUP($A40,'ADR Raw Data'!$B$6:$BE$43,'ADR Raw Data'!G$1,FALSE)</f>
        <v>123.41898477157299</v>
      </c>
      <c r="Y40" s="52">
        <f>VLOOKUP($A40,'ADR Raw Data'!$B$6:$BE$43,'ADR Raw Data'!H$1,FALSE)</f>
        <v>125.576106557377</v>
      </c>
      <c r="Z40" s="52">
        <f>VLOOKUP($A40,'ADR Raw Data'!$B$6:$BE$43,'ADR Raw Data'!I$1,FALSE)</f>
        <v>126.375376756066</v>
      </c>
      <c r="AA40" s="52">
        <f>VLOOKUP($A40,'ADR Raw Data'!$B$6:$BE$43,'ADR Raw Data'!J$1,FALSE)</f>
        <v>115.541021437578</v>
      </c>
      <c r="AB40" s="52">
        <f>VLOOKUP($A40,'ADR Raw Data'!$B$6:$BE$43,'ADR Raw Data'!K$1,FALSE)</f>
        <v>128.91465517241301</v>
      </c>
      <c r="AC40" s="53">
        <f>VLOOKUP($A40,'ADR Raw Data'!$B$6:$BE$43,'ADR Raw Data'!L$1,FALSE)</f>
        <v>123.909096632904</v>
      </c>
      <c r="AD40" s="52">
        <f>VLOOKUP($A40,'ADR Raw Data'!$B$6:$BE$43,'ADR Raw Data'!N$1,FALSE)</f>
        <v>160.666423766816</v>
      </c>
      <c r="AE40" s="52">
        <f>VLOOKUP($A40,'ADR Raw Data'!$B$6:$BE$43,'ADR Raw Data'!O$1,FALSE)</f>
        <v>164.199151047409</v>
      </c>
      <c r="AF40" s="53">
        <f>VLOOKUP($A40,'ADR Raw Data'!$B$6:$BE$43,'ADR Raw Data'!P$1,FALSE)</f>
        <v>162.44751528627</v>
      </c>
      <c r="AG40" s="54">
        <f>VLOOKUP($A40,'ADR Raw Data'!$B$6:$BE$43,'ADR Raw Data'!R$1,FALSE)</f>
        <v>136.62564380044</v>
      </c>
      <c r="AI40" s="47">
        <f>VLOOKUP($A40,'ADR Raw Data'!$B$6:$BE$43,'ADR Raw Data'!T$1,FALSE)</f>
        <v>-6.8033390301095098</v>
      </c>
      <c r="AJ40" s="48">
        <f>VLOOKUP($A40,'ADR Raw Data'!$B$6:$BE$43,'ADR Raw Data'!U$1,FALSE)</f>
        <v>0.87748733872200901</v>
      </c>
      <c r="AK40" s="48">
        <f>VLOOKUP($A40,'ADR Raw Data'!$B$6:$BE$43,'ADR Raw Data'!V$1,FALSE)</f>
        <v>-1.07892607332824</v>
      </c>
      <c r="AL40" s="48">
        <f>VLOOKUP($A40,'ADR Raw Data'!$B$6:$BE$43,'ADR Raw Data'!W$1,FALSE)</f>
        <v>-5.7326471438258997</v>
      </c>
      <c r="AM40" s="48">
        <f>VLOOKUP($A40,'ADR Raw Data'!$B$6:$BE$43,'ADR Raw Data'!X$1,FALSE)</f>
        <v>13.91240678228</v>
      </c>
      <c r="AN40" s="49">
        <f>VLOOKUP($A40,'ADR Raw Data'!$B$6:$BE$43,'ADR Raw Data'!Y$1,FALSE)</f>
        <v>7.9138702958835197E-2</v>
      </c>
      <c r="AO40" s="48">
        <f>VLOOKUP($A40,'ADR Raw Data'!$B$6:$BE$43,'ADR Raw Data'!AA$1,FALSE)</f>
        <v>2.7607912807043999</v>
      </c>
      <c r="AP40" s="48">
        <f>VLOOKUP($A40,'ADR Raw Data'!$B$6:$BE$43,'ADR Raw Data'!AB$1,FALSE)</f>
        <v>4.2146736661978998</v>
      </c>
      <c r="AQ40" s="49">
        <f>VLOOKUP($A40,'ADR Raw Data'!$B$6:$BE$43,'ADR Raw Data'!AC$1,FALSE)</f>
        <v>3.4933824929188901</v>
      </c>
      <c r="AR40" s="50">
        <f>VLOOKUP($A40,'ADR Raw Data'!$B$6:$BE$43,'ADR Raw Data'!AE$1,FALSE)</f>
        <v>1.7293090468765999</v>
      </c>
      <c r="AS40" s="40"/>
      <c r="AT40" s="51">
        <f>VLOOKUP($A40,'RevPAR Raw Data'!$B$6:$BE$43,'RevPAR Raw Data'!G$1,FALSE)</f>
        <v>67.725738161559804</v>
      </c>
      <c r="AU40" s="52">
        <f>VLOOKUP($A40,'RevPAR Raw Data'!$B$6:$BE$43,'RevPAR Raw Data'!H$1,FALSE)</f>
        <v>85.349777158774302</v>
      </c>
      <c r="AV40" s="52">
        <f>VLOOKUP($A40,'RevPAR Raw Data'!$B$6:$BE$43,'RevPAR Raw Data'!I$1,FALSE)</f>
        <v>91.877363045496693</v>
      </c>
      <c r="AW40" s="52">
        <f>VLOOKUP($A40,'RevPAR Raw Data'!$B$6:$BE$43,'RevPAR Raw Data'!J$1,FALSE)</f>
        <v>85.073379758588601</v>
      </c>
      <c r="AX40" s="52">
        <f>VLOOKUP($A40,'RevPAR Raw Data'!$B$6:$BE$43,'RevPAR Raw Data'!K$1,FALSE)</f>
        <v>90.252228412256201</v>
      </c>
      <c r="AY40" s="53">
        <f>VLOOKUP($A40,'RevPAR Raw Data'!$B$6:$BE$43,'RevPAR Raw Data'!L$1,FALSE)</f>
        <v>84.055697307335095</v>
      </c>
      <c r="AZ40" s="52">
        <f>VLOOKUP($A40,'RevPAR Raw Data'!$B$6:$BE$43,'RevPAR Raw Data'!N$1,FALSE)</f>
        <v>133.06819870009201</v>
      </c>
      <c r="BA40" s="52">
        <f>VLOOKUP($A40,'RevPAR Raw Data'!$B$6:$BE$43,'RevPAR Raw Data'!O$1,FALSE)</f>
        <v>138.28099350046401</v>
      </c>
      <c r="BB40" s="53">
        <f>VLOOKUP($A40,'RevPAR Raw Data'!$B$6:$BE$43,'RevPAR Raw Data'!P$1,FALSE)</f>
        <v>135.67459610027799</v>
      </c>
      <c r="BC40" s="54">
        <f>VLOOKUP($A40,'RevPAR Raw Data'!$B$6:$BE$43,'RevPAR Raw Data'!R$1,FALSE)</f>
        <v>98.803954105318994</v>
      </c>
      <c r="BE40" s="47">
        <f>VLOOKUP($A40,'RevPAR Raw Data'!$B$6:$BE$43,'RevPAR Raw Data'!T$1,FALSE)</f>
        <v>-9.1101870739186808</v>
      </c>
      <c r="BF40" s="48">
        <f>VLOOKUP($A40,'RevPAR Raw Data'!$B$6:$BE$43,'RevPAR Raw Data'!U$1,FALSE)</f>
        <v>0.32924012492460702</v>
      </c>
      <c r="BG40" s="48">
        <f>VLOOKUP($A40,'RevPAR Raw Data'!$B$6:$BE$43,'RevPAR Raw Data'!V$1,FALSE)</f>
        <v>-1.33095428715415</v>
      </c>
      <c r="BH40" s="48">
        <f>VLOOKUP($A40,'RevPAR Raw Data'!$B$6:$BE$43,'RevPAR Raw Data'!W$1,FALSE)</f>
        <v>-10.0433082852634</v>
      </c>
      <c r="BI40" s="48">
        <f>VLOOKUP($A40,'RevPAR Raw Data'!$B$6:$BE$43,'RevPAR Raw Data'!X$1,FALSE)</f>
        <v>17.4965180763873</v>
      </c>
      <c r="BJ40" s="49">
        <f>VLOOKUP($A40,'RevPAR Raw Data'!$B$6:$BE$43,'RevPAR Raw Data'!Y$1,FALSE)</f>
        <v>-0.89750781189790496</v>
      </c>
      <c r="BK40" s="48">
        <f>VLOOKUP($A40,'RevPAR Raw Data'!$B$6:$BE$43,'RevPAR Raw Data'!AA$1,FALSE)</f>
        <v>9.1221735980813392</v>
      </c>
      <c r="BL40" s="48">
        <f>VLOOKUP($A40,'RevPAR Raw Data'!$B$6:$BE$43,'RevPAR Raw Data'!AB$1,FALSE)</f>
        <v>8.8971302018911196</v>
      </c>
      <c r="BM40" s="49">
        <f>VLOOKUP($A40,'RevPAR Raw Data'!$B$6:$BE$43,'RevPAR Raw Data'!AC$1,FALSE)</f>
        <v>9.0073741831153793</v>
      </c>
      <c r="BN40" s="50">
        <f>VLOOKUP($A40,'RevPAR Raw Data'!$B$6:$BE$43,'RevPAR Raw Data'!AE$1,FALSE)</f>
        <v>2.7660168470578599</v>
      </c>
    </row>
    <row r="41" spans="1:66" x14ac:dyDescent="0.25">
      <c r="A41" s="63" t="s">
        <v>79</v>
      </c>
      <c r="B41" s="47">
        <f>VLOOKUP($A41,'Occupancy Raw Data'!$B$8:$BE$45,'Occupancy Raw Data'!G$3,FALSE)</f>
        <v>58.468025298664699</v>
      </c>
      <c r="C41" s="48">
        <f>VLOOKUP($A41,'Occupancy Raw Data'!$B$8:$BE$45,'Occupancy Raw Data'!H$3,FALSE)</f>
        <v>69.852424455375896</v>
      </c>
      <c r="D41" s="48">
        <f>VLOOKUP($A41,'Occupancy Raw Data'!$B$8:$BE$45,'Occupancy Raw Data'!I$3,FALSE)</f>
        <v>71.257905832747696</v>
      </c>
      <c r="E41" s="48">
        <f>VLOOKUP($A41,'Occupancy Raw Data'!$B$8:$BE$45,'Occupancy Raw Data'!J$3,FALSE)</f>
        <v>74.631061138439904</v>
      </c>
      <c r="F41" s="48">
        <f>VLOOKUP($A41,'Occupancy Raw Data'!$B$8:$BE$45,'Occupancy Raw Data'!K$3,FALSE)</f>
        <v>71.117357695010497</v>
      </c>
      <c r="G41" s="49">
        <f>VLOOKUP($A41,'Occupancy Raw Data'!$B$8:$BE$45,'Occupancy Raw Data'!L$3,FALSE)</f>
        <v>69.065354884047693</v>
      </c>
      <c r="H41" s="48">
        <f>VLOOKUP($A41,'Occupancy Raw Data'!$B$8:$BE$45,'Occupancy Raw Data'!N$3,FALSE)</f>
        <v>81.166549543218494</v>
      </c>
      <c r="I41" s="48">
        <f>VLOOKUP($A41,'Occupancy Raw Data'!$B$8:$BE$45,'Occupancy Raw Data'!O$3,FALSE)</f>
        <v>80.393534785664002</v>
      </c>
      <c r="J41" s="49">
        <f>VLOOKUP($A41,'Occupancy Raw Data'!$B$8:$BE$45,'Occupancy Raw Data'!P$3,FALSE)</f>
        <v>80.780042164441298</v>
      </c>
      <c r="K41" s="50">
        <f>VLOOKUP($A41,'Occupancy Raw Data'!$B$8:$BE$45,'Occupancy Raw Data'!R$3,FALSE)</f>
        <v>72.412408392731606</v>
      </c>
      <c r="M41" s="47">
        <f>VLOOKUP($A41,'Occupancy Raw Data'!$B$8:$BE$45,'Occupancy Raw Data'!T$3,FALSE)</f>
        <v>-6.8309070548712203</v>
      </c>
      <c r="N41" s="48">
        <f>VLOOKUP($A41,'Occupancy Raw Data'!$B$8:$BE$45,'Occupancy Raw Data'!U$3,FALSE)</f>
        <v>2.6859504132231402</v>
      </c>
      <c r="O41" s="48">
        <f>VLOOKUP($A41,'Occupancy Raw Data'!$B$8:$BE$45,'Occupancy Raw Data'!V$3,FALSE)</f>
        <v>-2.6871401151631402</v>
      </c>
      <c r="P41" s="48">
        <f>VLOOKUP($A41,'Occupancy Raw Data'!$B$8:$BE$45,'Occupancy Raw Data'!W$3,FALSE)</f>
        <v>0.66350710900473897</v>
      </c>
      <c r="Q41" s="48">
        <f>VLOOKUP($A41,'Occupancy Raw Data'!$B$8:$BE$45,'Occupancy Raw Data'!X$3,FALSE)</f>
        <v>-2.5986525505293501</v>
      </c>
      <c r="R41" s="49">
        <f>VLOOKUP($A41,'Occupancy Raw Data'!$B$8:$BE$45,'Occupancy Raw Data'!Y$3,FALSE)</f>
        <v>-1.66099659795877</v>
      </c>
      <c r="S41" s="48">
        <f>VLOOKUP($A41,'Occupancy Raw Data'!$B$8:$BE$45,'Occupancy Raw Data'!AA$3,FALSE)</f>
        <v>0.17346053772766601</v>
      </c>
      <c r="T41" s="48">
        <f>VLOOKUP($A41,'Occupancy Raw Data'!$B$8:$BE$45,'Occupancy Raw Data'!AB$3,FALSE)</f>
        <v>2.2341376228775598</v>
      </c>
      <c r="U41" s="49">
        <f>VLOOKUP($A41,'Occupancy Raw Data'!$B$8:$BE$45,'Occupancy Raw Data'!AC$3,FALSE)</f>
        <v>1.1883802816901401</v>
      </c>
      <c r="V41" s="50">
        <f>VLOOKUP($A41,'Occupancy Raw Data'!$B$8:$BE$45,'Occupancy Raw Data'!AE$3,FALSE)</f>
        <v>-0.77039482734901599</v>
      </c>
      <c r="X41" s="51">
        <f>VLOOKUP($A41,'ADR Raw Data'!$B$6:$BE$43,'ADR Raw Data'!G$1,FALSE)</f>
        <v>148.77367788461501</v>
      </c>
      <c r="Y41" s="52">
        <f>VLOOKUP($A41,'ADR Raw Data'!$B$6:$BE$43,'ADR Raw Data'!H$1,FALSE)</f>
        <v>149.400613682092</v>
      </c>
      <c r="Z41" s="52">
        <f>VLOOKUP($A41,'ADR Raw Data'!$B$6:$BE$43,'ADR Raw Data'!I$1,FALSE)</f>
        <v>158.25895463510801</v>
      </c>
      <c r="AA41" s="52">
        <f>VLOOKUP($A41,'ADR Raw Data'!$B$6:$BE$43,'ADR Raw Data'!J$1,FALSE)</f>
        <v>158.73967043314499</v>
      </c>
      <c r="AB41" s="52">
        <f>VLOOKUP($A41,'ADR Raw Data'!$B$6:$BE$43,'ADR Raw Data'!K$1,FALSE)</f>
        <v>160.857104743083</v>
      </c>
      <c r="AC41" s="53">
        <f>VLOOKUP($A41,'ADR Raw Data'!$B$6:$BE$43,'ADR Raw Data'!L$1,FALSE)</f>
        <v>155.50008343508301</v>
      </c>
      <c r="AD41" s="52">
        <f>VLOOKUP($A41,'ADR Raw Data'!$B$6:$BE$43,'ADR Raw Data'!N$1,FALSE)</f>
        <v>204.896536796536</v>
      </c>
      <c r="AE41" s="52">
        <f>VLOOKUP($A41,'ADR Raw Data'!$B$6:$BE$43,'ADR Raw Data'!O$1,FALSE)</f>
        <v>208.17687062937</v>
      </c>
      <c r="AF41" s="53">
        <f>VLOOKUP($A41,'ADR Raw Data'!$B$6:$BE$43,'ADR Raw Data'!P$1,FALSE)</f>
        <v>206.52885602435799</v>
      </c>
      <c r="AG41" s="54">
        <f>VLOOKUP($A41,'ADR Raw Data'!$B$6:$BE$43,'ADR Raw Data'!R$1,FALSE)</f>
        <v>171.764487730486</v>
      </c>
      <c r="AI41" s="47">
        <f>VLOOKUP($A41,'ADR Raw Data'!$B$6:$BE$43,'ADR Raw Data'!T$1,FALSE)</f>
        <v>-12.324223076073199</v>
      </c>
      <c r="AJ41" s="48">
        <f>VLOOKUP($A41,'ADR Raw Data'!$B$6:$BE$43,'ADR Raw Data'!U$1,FALSE)</f>
        <v>-7.9052730678989098</v>
      </c>
      <c r="AK41" s="48">
        <f>VLOOKUP($A41,'ADR Raw Data'!$B$6:$BE$43,'ADR Raw Data'!V$1,FALSE)</f>
        <v>-1.69362322388861</v>
      </c>
      <c r="AL41" s="48">
        <f>VLOOKUP($A41,'ADR Raw Data'!$B$6:$BE$43,'ADR Raw Data'!W$1,FALSE)</f>
        <v>3.4535142504602501</v>
      </c>
      <c r="AM41" s="48">
        <f>VLOOKUP($A41,'ADR Raw Data'!$B$6:$BE$43,'ADR Raw Data'!X$1,FALSE)</f>
        <v>2.7578411417054198</v>
      </c>
      <c r="AN41" s="49">
        <f>VLOOKUP($A41,'ADR Raw Data'!$B$6:$BE$43,'ADR Raw Data'!Y$1,FALSE)</f>
        <v>-2.97205513310342</v>
      </c>
      <c r="AO41" s="48">
        <f>VLOOKUP($A41,'ADR Raw Data'!$B$6:$BE$43,'ADR Raw Data'!AA$1,FALSE)</f>
        <v>3.8836329698418499</v>
      </c>
      <c r="AP41" s="48">
        <f>VLOOKUP($A41,'ADR Raw Data'!$B$6:$BE$43,'ADR Raw Data'!AB$1,FALSE)</f>
        <v>2.4713702431859299</v>
      </c>
      <c r="AQ41" s="49">
        <f>VLOOKUP($A41,'ADR Raw Data'!$B$6:$BE$43,'ADR Raw Data'!AC$1,FALSE)</f>
        <v>3.1859712492684999</v>
      </c>
      <c r="AR41" s="50">
        <f>VLOOKUP($A41,'ADR Raw Data'!$B$6:$BE$43,'ADR Raw Data'!AE$1,FALSE)</f>
        <v>-0.55947170890625197</v>
      </c>
      <c r="AS41" s="40"/>
      <c r="AT41" s="51">
        <f>VLOOKUP($A41,'RevPAR Raw Data'!$B$6:$BE$43,'RevPAR Raw Data'!G$1,FALSE)</f>
        <v>86.985031623330897</v>
      </c>
      <c r="AU41" s="52">
        <f>VLOOKUP($A41,'RevPAR Raw Data'!$B$6:$BE$43,'RevPAR Raw Data'!H$1,FALSE)</f>
        <v>104.359950808151</v>
      </c>
      <c r="AV41" s="52">
        <f>VLOOKUP($A41,'RevPAR Raw Data'!$B$6:$BE$43,'RevPAR Raw Data'!I$1,FALSE)</f>
        <v>112.772016865776</v>
      </c>
      <c r="AW41" s="52">
        <f>VLOOKUP($A41,'RevPAR Raw Data'!$B$6:$BE$43,'RevPAR Raw Data'!J$1,FALSE)</f>
        <v>118.469100491918</v>
      </c>
      <c r="AX41" s="52">
        <f>VLOOKUP($A41,'RevPAR Raw Data'!$B$6:$BE$43,'RevPAR Raw Data'!K$1,FALSE)</f>
        <v>114.397322557976</v>
      </c>
      <c r="AY41" s="53">
        <f>VLOOKUP($A41,'RevPAR Raw Data'!$B$6:$BE$43,'RevPAR Raw Data'!L$1,FALSE)</f>
        <v>107.39668446943</v>
      </c>
      <c r="AZ41" s="52">
        <f>VLOOKUP($A41,'RevPAR Raw Data'!$B$6:$BE$43,'RevPAR Raw Data'!N$1,FALSE)</f>
        <v>166.30744905130001</v>
      </c>
      <c r="BA41" s="52">
        <f>VLOOKUP($A41,'RevPAR Raw Data'!$B$6:$BE$43,'RevPAR Raw Data'!O$1,FALSE)</f>
        <v>167.36074490512999</v>
      </c>
      <c r="BB41" s="53">
        <f>VLOOKUP($A41,'RevPAR Raw Data'!$B$6:$BE$43,'RevPAR Raw Data'!P$1,FALSE)</f>
        <v>166.834096978215</v>
      </c>
      <c r="BC41" s="54">
        <f>VLOOKUP($A41,'RevPAR Raw Data'!$B$6:$BE$43,'RevPAR Raw Data'!R$1,FALSE)</f>
        <v>124.378802329083</v>
      </c>
      <c r="BE41" s="47">
        <f>VLOOKUP($A41,'RevPAR Raw Data'!$B$6:$BE$43,'RevPAR Raw Data'!T$1,FALSE)</f>
        <v>-18.3132739073829</v>
      </c>
      <c r="BF41" s="48">
        <f>VLOOKUP($A41,'RevPAR Raw Data'!$B$6:$BE$43,'RevPAR Raw Data'!U$1,FALSE)</f>
        <v>-5.4316543693094204</v>
      </c>
      <c r="BG41" s="48">
        <f>VLOOKUP($A41,'RevPAR Raw Data'!$B$6:$BE$43,'RevPAR Raw Data'!V$1,FALSE)</f>
        <v>-4.3352533100029298</v>
      </c>
      <c r="BH41" s="48">
        <f>VLOOKUP($A41,'RevPAR Raw Data'!$B$6:$BE$43,'RevPAR Raw Data'!W$1,FALSE)</f>
        <v>4.1399356720272804</v>
      </c>
      <c r="BI41" s="48">
        <f>VLOOKUP($A41,'RevPAR Raw Data'!$B$6:$BE$43,'RevPAR Raw Data'!X$1,FALSE)</f>
        <v>8.7521882007591506E-2</v>
      </c>
      <c r="BJ41" s="49">
        <f>VLOOKUP($A41,'RevPAR Raw Data'!$B$6:$BE$43,'RevPAR Raw Data'!Y$1,FALSE)</f>
        <v>-4.5836859964118899</v>
      </c>
      <c r="BK41" s="48">
        <f>VLOOKUP($A41,'RevPAR Raw Data'!$B$6:$BE$43,'RevPAR Raw Data'!AA$1,FALSE)</f>
        <v>4.06383007820238</v>
      </c>
      <c r="BL41" s="48">
        <f>VLOOKUP($A41,'RevPAR Raw Data'!$B$6:$BE$43,'RevPAR Raw Data'!AB$1,FALSE)</f>
        <v>4.7607216784671103</v>
      </c>
      <c r="BM41" s="49">
        <f>VLOOKUP($A41,'RevPAR Raw Data'!$B$6:$BE$43,'RevPAR Raw Data'!AC$1,FALSE)</f>
        <v>4.4122129850652696</v>
      </c>
      <c r="BN41" s="50">
        <f>VLOOKUP($A41,'RevPAR Raw Data'!$B$6:$BE$43,'RevPAR Raw Data'!AE$1,FALSE)</f>
        <v>-1.3255563951493701</v>
      </c>
    </row>
    <row r="42" spans="1:66" x14ac:dyDescent="0.25">
      <c r="A42" s="63" t="s">
        <v>80</v>
      </c>
      <c r="B42" s="47">
        <f>VLOOKUP($A42,'Occupancy Raw Data'!$B$8:$BE$45,'Occupancy Raw Data'!G$3,FALSE)</f>
        <v>65.784534534534501</v>
      </c>
      <c r="C42" s="48">
        <f>VLOOKUP($A42,'Occupancy Raw Data'!$B$8:$BE$45,'Occupancy Raw Data'!H$3,FALSE)</f>
        <v>73.747586354859394</v>
      </c>
      <c r="D42" s="48">
        <f>VLOOKUP($A42,'Occupancy Raw Data'!$B$8:$BE$45,'Occupancy Raw Data'!I$3,FALSE)</f>
        <v>75.927912465136203</v>
      </c>
      <c r="E42" s="48">
        <f>VLOOKUP($A42,'Occupancy Raw Data'!$B$8:$BE$45,'Occupancy Raw Data'!J$3,FALSE)</f>
        <v>74.932954301652003</v>
      </c>
      <c r="F42" s="48">
        <f>VLOOKUP($A42,'Occupancy Raw Data'!$B$8:$BE$45,'Occupancy Raw Data'!K$3,FALSE)</f>
        <v>74.986590860330395</v>
      </c>
      <c r="G42" s="49">
        <f>VLOOKUP($A42,'Occupancy Raw Data'!$B$8:$BE$45,'Occupancy Raw Data'!L$3,FALSE)</f>
        <v>73.075602849051705</v>
      </c>
      <c r="H42" s="48">
        <f>VLOOKUP($A42,'Occupancy Raw Data'!$B$8:$BE$45,'Occupancy Raw Data'!N$3,FALSE)</f>
        <v>86.2583136665951</v>
      </c>
      <c r="I42" s="48">
        <f>VLOOKUP($A42,'Occupancy Raw Data'!$B$8:$BE$45,'Occupancy Raw Data'!O$3,FALSE)</f>
        <v>87.674318815704694</v>
      </c>
      <c r="J42" s="49">
        <f>VLOOKUP($A42,'Occupancy Raw Data'!$B$8:$BE$45,'Occupancy Raw Data'!P$3,FALSE)</f>
        <v>86.966316241149897</v>
      </c>
      <c r="K42" s="50">
        <f>VLOOKUP($A42,'Occupancy Raw Data'!$B$8:$BE$45,'Occupancy Raw Data'!R$3,FALSE)</f>
        <v>77.044256466838206</v>
      </c>
      <c r="M42" s="47">
        <f>VLOOKUP($A42,'Occupancy Raw Data'!$B$8:$BE$45,'Occupancy Raw Data'!T$3,FALSE)</f>
        <v>-4.0064944083674998</v>
      </c>
      <c r="N42" s="48">
        <f>VLOOKUP($A42,'Occupancy Raw Data'!$B$8:$BE$45,'Occupancy Raw Data'!U$3,FALSE)</f>
        <v>3.2831940695832098</v>
      </c>
      <c r="O42" s="48">
        <f>VLOOKUP($A42,'Occupancy Raw Data'!$B$8:$BE$45,'Occupancy Raw Data'!V$3,FALSE)</f>
        <v>4.3952785837593504</v>
      </c>
      <c r="P42" s="48">
        <f>VLOOKUP($A42,'Occupancy Raw Data'!$B$8:$BE$45,'Occupancy Raw Data'!W$3,FALSE)</f>
        <v>2.7733079768454201</v>
      </c>
      <c r="Q42" s="48">
        <f>VLOOKUP($A42,'Occupancy Raw Data'!$B$8:$BE$45,'Occupancy Raw Data'!X$3,FALSE)</f>
        <v>0.96713554273203395</v>
      </c>
      <c r="R42" s="49">
        <f>VLOOKUP($A42,'Occupancy Raw Data'!$B$8:$BE$45,'Occupancy Raw Data'!Y$3,FALSE)</f>
        <v>1.5379288426222699</v>
      </c>
      <c r="S42" s="48">
        <f>VLOOKUP($A42,'Occupancy Raw Data'!$B$8:$BE$45,'Occupancy Raw Data'!AA$3,FALSE)</f>
        <v>8.0351832325258599</v>
      </c>
      <c r="T42" s="48">
        <f>VLOOKUP($A42,'Occupancy Raw Data'!$B$8:$BE$45,'Occupancy Raw Data'!AB$3,FALSE)</f>
        <v>7.68131470109806</v>
      </c>
      <c r="U42" s="49">
        <f>VLOOKUP($A42,'Occupancy Raw Data'!$B$8:$BE$45,'Occupancy Raw Data'!AC$3,FALSE)</f>
        <v>7.8565182992762796</v>
      </c>
      <c r="V42" s="50">
        <f>VLOOKUP($A42,'Occupancy Raw Data'!$B$8:$BE$45,'Occupancy Raw Data'!AE$3,FALSE)</f>
        <v>3.4931313194664599</v>
      </c>
      <c r="X42" s="51">
        <f>VLOOKUP($A42,'ADR Raw Data'!$B$6:$BE$43,'ADR Raw Data'!G$1,FALSE)</f>
        <v>142.782166700631</v>
      </c>
      <c r="Y42" s="52">
        <f>VLOOKUP($A42,'ADR Raw Data'!$B$6:$BE$43,'ADR Raw Data'!H$1,FALSE)</f>
        <v>145.09839630531999</v>
      </c>
      <c r="Z42" s="52">
        <f>VLOOKUP($A42,'ADR Raw Data'!$B$6:$BE$43,'ADR Raw Data'!I$1,FALSE)</f>
        <v>144.91161839502601</v>
      </c>
      <c r="AA42" s="52">
        <f>VLOOKUP($A42,'ADR Raw Data'!$B$6:$BE$43,'ADR Raw Data'!J$1,FALSE)</f>
        <v>142.54162521026399</v>
      </c>
      <c r="AB42" s="52">
        <f>VLOOKUP($A42,'ADR Raw Data'!$B$6:$BE$43,'ADR Raw Data'!K$1,FALSE)</f>
        <v>141.96797146024801</v>
      </c>
      <c r="AC42" s="53">
        <f>VLOOKUP($A42,'ADR Raw Data'!$B$6:$BE$43,'ADR Raw Data'!L$1,FALSE)</f>
        <v>143.475728084081</v>
      </c>
      <c r="AD42" s="52">
        <f>VLOOKUP($A42,'ADR Raw Data'!$B$6:$BE$43,'ADR Raw Data'!N$1,FALSE)</f>
        <v>188.05596505409699</v>
      </c>
      <c r="AE42" s="52">
        <f>VLOOKUP($A42,'ADR Raw Data'!$B$6:$BE$43,'ADR Raw Data'!O$1,FALSE)</f>
        <v>193.04794200416001</v>
      </c>
      <c r="AF42" s="53">
        <f>VLOOKUP($A42,'ADR Raw Data'!$B$6:$BE$43,'ADR Raw Data'!P$1,FALSE)</f>
        <v>190.57227365239899</v>
      </c>
      <c r="AG42" s="54">
        <f>VLOOKUP($A42,'ADR Raw Data'!$B$6:$BE$43,'ADR Raw Data'!R$1,FALSE)</f>
        <v>158.664354662264</v>
      </c>
      <c r="AI42" s="47">
        <f>VLOOKUP($A42,'ADR Raw Data'!$B$6:$BE$43,'ADR Raw Data'!T$1,FALSE)</f>
        <v>-8.9360449421580099E-2</v>
      </c>
      <c r="AJ42" s="48">
        <f>VLOOKUP($A42,'ADR Raw Data'!$B$6:$BE$43,'ADR Raw Data'!U$1,FALSE)</f>
        <v>2.5234005091056702</v>
      </c>
      <c r="AK42" s="48">
        <f>VLOOKUP($A42,'ADR Raw Data'!$B$6:$BE$43,'ADR Raw Data'!V$1,FALSE)</f>
        <v>1.8441158576086101</v>
      </c>
      <c r="AL42" s="48">
        <f>VLOOKUP($A42,'ADR Raw Data'!$B$6:$BE$43,'ADR Raw Data'!W$1,FALSE)</f>
        <v>0.26631039644091797</v>
      </c>
      <c r="AM42" s="48">
        <f>VLOOKUP($A42,'ADR Raw Data'!$B$6:$BE$43,'ADR Raw Data'!X$1,FALSE)</f>
        <v>0.113418202323723</v>
      </c>
      <c r="AN42" s="49">
        <f>VLOOKUP($A42,'ADR Raw Data'!$B$6:$BE$43,'ADR Raw Data'!Y$1,FALSE)</f>
        <v>0.946250826650605</v>
      </c>
      <c r="AO42" s="48">
        <f>VLOOKUP($A42,'ADR Raw Data'!$B$6:$BE$43,'ADR Raw Data'!AA$1,FALSE)</f>
        <v>5.9114037626942899</v>
      </c>
      <c r="AP42" s="48">
        <f>VLOOKUP($A42,'ADR Raw Data'!$B$6:$BE$43,'ADR Raw Data'!AB$1,FALSE)</f>
        <v>4.2691622559700004</v>
      </c>
      <c r="AQ42" s="49">
        <f>VLOOKUP($A42,'ADR Raw Data'!$B$6:$BE$43,'ADR Raw Data'!AC$1,FALSE)</f>
        <v>5.0628296215306401</v>
      </c>
      <c r="AR42" s="50">
        <f>VLOOKUP($A42,'ADR Raw Data'!$B$6:$BE$43,'ADR Raw Data'!AE$1,FALSE)</f>
        <v>2.8420134769648802</v>
      </c>
      <c r="AS42" s="40"/>
      <c r="AT42" s="51">
        <f>VLOOKUP($A42,'RevPAR Raw Data'!$B$6:$BE$43,'RevPAR Raw Data'!G$1,FALSE)</f>
        <v>93.928583762333702</v>
      </c>
      <c r="AU42" s="52">
        <f>VLOOKUP($A42,'RevPAR Raw Data'!$B$6:$BE$43,'RevPAR Raw Data'!H$1,FALSE)</f>
        <v>107.00656511478201</v>
      </c>
      <c r="AV42" s="52">
        <f>VLOOKUP($A42,'RevPAR Raw Data'!$B$6:$BE$43,'RevPAR Raw Data'!I$1,FALSE)</f>
        <v>110.028366766788</v>
      </c>
      <c r="AW42" s="52">
        <f>VLOOKUP($A42,'RevPAR Raw Data'!$B$6:$BE$43,'RevPAR Raw Data'!J$1,FALSE)</f>
        <v>106.810650879639</v>
      </c>
      <c r="AX42" s="52">
        <f>VLOOKUP($A42,'RevPAR Raw Data'!$B$6:$BE$43,'RevPAR Raw Data'!K$1,FALSE)</f>
        <v>106.45694191160599</v>
      </c>
      <c r="AY42" s="53">
        <f>VLOOKUP($A42,'RevPAR Raw Data'!$B$6:$BE$43,'RevPAR Raw Data'!L$1,FALSE)</f>
        <v>104.84575323950899</v>
      </c>
      <c r="AZ42" s="52">
        <f>VLOOKUP($A42,'RevPAR Raw Data'!$B$6:$BE$43,'RevPAR Raw Data'!N$1,FALSE)</f>
        <v>162.21390420510599</v>
      </c>
      <c r="BA42" s="52">
        <f>VLOOKUP($A42,'RevPAR Raw Data'!$B$6:$BE$43,'RevPAR Raw Data'!O$1,FALSE)</f>
        <v>169.25346813988401</v>
      </c>
      <c r="BB42" s="53">
        <f>VLOOKUP($A42,'RevPAR Raw Data'!$B$6:$BE$43,'RevPAR Raw Data'!P$1,FALSE)</f>
        <v>165.733686172495</v>
      </c>
      <c r="BC42" s="54">
        <f>VLOOKUP($A42,'RevPAR Raw Data'!$B$6:$BE$43,'RevPAR Raw Data'!R$1,FALSE)</f>
        <v>122.241772327448</v>
      </c>
      <c r="BE42" s="47">
        <f>VLOOKUP($A42,'RevPAR Raw Data'!$B$6:$BE$43,'RevPAR Raw Data'!T$1,FALSE)</f>
        <v>-4.0922746363797096</v>
      </c>
      <c r="BF42" s="48">
        <f>VLOOKUP($A42,'RevPAR Raw Data'!$B$6:$BE$43,'RevPAR Raw Data'!U$1,FALSE)</f>
        <v>5.8894427145556802</v>
      </c>
      <c r="BG42" s="48">
        <f>VLOOKUP($A42,'RevPAR Raw Data'!$B$6:$BE$43,'RevPAR Raw Data'!V$1,FALSE)</f>
        <v>6.3204484707171398</v>
      </c>
      <c r="BH42" s="48">
        <f>VLOOKUP($A42,'RevPAR Raw Data'!$B$6:$BE$43,'RevPAR Raw Data'!W$1,FALSE)</f>
        <v>3.0470039807539999</v>
      </c>
      <c r="BI42" s="48">
        <f>VLOOKUP($A42,'RevPAR Raw Data'!$B$6:$BE$43,'RevPAR Raw Data'!X$1,FALSE)</f>
        <v>1.08165065280235</v>
      </c>
      <c r="BJ42" s="49">
        <f>VLOOKUP($A42,'RevPAR Raw Data'!$B$6:$BE$43,'RevPAR Raw Data'!Y$1,FALSE)</f>
        <v>2.4987323336594902</v>
      </c>
      <c r="BK42" s="48">
        <f>VLOOKUP($A42,'RevPAR Raw Data'!$B$6:$BE$43,'RevPAR Raw Data'!AA$1,FALSE)</f>
        <v>14.421579119166999</v>
      </c>
      <c r="BL42" s="48">
        <f>VLOOKUP($A42,'RevPAR Raw Data'!$B$6:$BE$43,'RevPAR Raw Data'!AB$1,FALSE)</f>
        <v>12.278404745049601</v>
      </c>
      <c r="BM42" s="49">
        <f>VLOOKUP($A42,'RevPAR Raw Data'!$B$6:$BE$43,'RevPAR Raw Data'!AC$1,FALSE)</f>
        <v>13.3171100564836</v>
      </c>
      <c r="BN42" s="50">
        <f>VLOOKUP($A42,'RevPAR Raw Data'!$B$6:$BE$43,'RevPAR Raw Data'!AE$1,FALSE)</f>
        <v>6.4344200592986596</v>
      </c>
    </row>
    <row r="43" spans="1:66" x14ac:dyDescent="0.25">
      <c r="A43" s="66" t="s">
        <v>81</v>
      </c>
      <c r="B43" s="47">
        <f>VLOOKUP($A43,'Occupancy Raw Data'!$B$8:$BE$45,'Occupancy Raw Data'!G$3,FALSE)</f>
        <v>55.241267878159199</v>
      </c>
      <c r="C43" s="48">
        <f>VLOOKUP($A43,'Occupancy Raw Data'!$B$8:$BE$45,'Occupancy Raw Data'!H$3,FALSE)</f>
        <v>65.953202609163895</v>
      </c>
      <c r="D43" s="48">
        <f>VLOOKUP($A43,'Occupancy Raw Data'!$B$8:$BE$45,'Occupancy Raw Data'!I$3,FALSE)</f>
        <v>70.487323213181398</v>
      </c>
      <c r="E43" s="48">
        <f>VLOOKUP($A43,'Occupancy Raw Data'!$B$8:$BE$45,'Occupancy Raw Data'!J$3,FALSE)</f>
        <v>70.076399832438995</v>
      </c>
      <c r="F43" s="48">
        <f>VLOOKUP($A43,'Occupancy Raw Data'!$B$8:$BE$45,'Occupancy Raw Data'!K$3,FALSE)</f>
        <v>66.164648620613903</v>
      </c>
      <c r="G43" s="49">
        <f>VLOOKUP($A43,'Occupancy Raw Data'!$B$8:$BE$45,'Occupancy Raw Data'!L$3,FALSE)</f>
        <v>65.584568430711499</v>
      </c>
      <c r="H43" s="48">
        <f>VLOOKUP($A43,'Occupancy Raw Data'!$B$8:$BE$45,'Occupancy Raw Data'!N$3,FALSE)</f>
        <v>69.807105383894097</v>
      </c>
      <c r="I43" s="48">
        <f>VLOOKUP($A43,'Occupancy Raw Data'!$B$8:$BE$45,'Occupancy Raw Data'!O$3,FALSE)</f>
        <v>70.483333665795598</v>
      </c>
      <c r="J43" s="49">
        <f>VLOOKUP($A43,'Occupancy Raw Data'!$B$8:$BE$45,'Occupancy Raw Data'!P$3,FALSE)</f>
        <v>70.145219524844904</v>
      </c>
      <c r="K43" s="50">
        <f>VLOOKUP($A43,'Occupancy Raw Data'!$B$8:$BE$45,'Occupancy Raw Data'!R$3,FALSE)</f>
        <v>66.887611600463899</v>
      </c>
      <c r="M43" s="47">
        <f>VLOOKUP($A43,'Occupancy Raw Data'!$B$8:$BE$45,'Occupancy Raw Data'!T$3,FALSE)</f>
        <v>-3.3096207224841399</v>
      </c>
      <c r="N43" s="48">
        <f>VLOOKUP($A43,'Occupancy Raw Data'!$B$8:$BE$45,'Occupancy Raw Data'!U$3,FALSE)</f>
        <v>4.0333506917787796</v>
      </c>
      <c r="O43" s="48">
        <f>VLOOKUP($A43,'Occupancy Raw Data'!$B$8:$BE$45,'Occupancy Raw Data'!V$3,FALSE)</f>
        <v>2.1700026761036502</v>
      </c>
      <c r="P43" s="48">
        <f>VLOOKUP($A43,'Occupancy Raw Data'!$B$8:$BE$45,'Occupancy Raw Data'!W$3,FALSE)</f>
        <v>-1.2393013207100001</v>
      </c>
      <c r="Q43" s="48">
        <f>VLOOKUP($A43,'Occupancy Raw Data'!$B$8:$BE$45,'Occupancy Raw Data'!X$3,FALSE)</f>
        <v>9.9615393869027694E-2</v>
      </c>
      <c r="R43" s="49">
        <f>VLOOKUP($A43,'Occupancy Raw Data'!$B$8:$BE$45,'Occupancy Raw Data'!Y$3,FALSE)</f>
        <v>0.41329602708731999</v>
      </c>
      <c r="S43" s="48">
        <f>VLOOKUP($A43,'Occupancy Raw Data'!$B$8:$BE$45,'Occupancy Raw Data'!AA$3,FALSE)</f>
        <v>-0.63498560503467305</v>
      </c>
      <c r="T43" s="48">
        <f>VLOOKUP($A43,'Occupancy Raw Data'!$B$8:$BE$45,'Occupancy Raw Data'!AB$3,FALSE)</f>
        <v>-2.4249135711379202</v>
      </c>
      <c r="U43" s="49">
        <f>VLOOKUP($A43,'Occupancy Raw Data'!$B$8:$BE$45,'Occupancy Raw Data'!AC$3,FALSE)</f>
        <v>-1.5423970023345701</v>
      </c>
      <c r="V43" s="50">
        <f>VLOOKUP($A43,'Occupancy Raw Data'!$B$8:$BE$45,'Occupancy Raw Data'!AE$3,FALSE)</f>
        <v>-0.18079076924290099</v>
      </c>
      <c r="X43" s="51">
        <f>VLOOKUP($A43,'ADR Raw Data'!$B$6:$BE$43,'ADR Raw Data'!G$1,FALSE)</f>
        <v>123.075853825876</v>
      </c>
      <c r="Y43" s="52">
        <f>VLOOKUP($A43,'ADR Raw Data'!$B$6:$BE$43,'ADR Raw Data'!H$1,FALSE)</f>
        <v>133.653583461875</v>
      </c>
      <c r="Z43" s="52">
        <f>VLOOKUP($A43,'ADR Raw Data'!$B$6:$BE$43,'ADR Raw Data'!I$1,FALSE)</f>
        <v>138.16774337785799</v>
      </c>
      <c r="AA43" s="52">
        <f>VLOOKUP($A43,'ADR Raw Data'!$B$6:$BE$43,'ADR Raw Data'!J$1,FALSE)</f>
        <v>135.62171477369699</v>
      </c>
      <c r="AB43" s="52">
        <f>VLOOKUP($A43,'ADR Raw Data'!$B$6:$BE$43,'ADR Raw Data'!K$1,FALSE)</f>
        <v>130.12829388887201</v>
      </c>
      <c r="AC43" s="53">
        <f>VLOOKUP($A43,'ADR Raw Data'!$B$6:$BE$43,'ADR Raw Data'!L$1,FALSE)</f>
        <v>132.55129325814599</v>
      </c>
      <c r="AD43" s="52">
        <f>VLOOKUP($A43,'ADR Raw Data'!$B$6:$BE$43,'ADR Raw Data'!N$1,FALSE)</f>
        <v>124.157473353336</v>
      </c>
      <c r="AE43" s="52">
        <f>VLOOKUP($A43,'ADR Raw Data'!$B$6:$BE$43,'ADR Raw Data'!O$1,FALSE)</f>
        <v>124.154105111224</v>
      </c>
      <c r="AF43" s="53">
        <f>VLOOKUP($A43,'ADR Raw Data'!$B$6:$BE$43,'ADR Raw Data'!P$1,FALSE)</f>
        <v>124.155781114476</v>
      </c>
      <c r="AG43" s="54">
        <f>VLOOKUP($A43,'ADR Raw Data'!$B$6:$BE$43,'ADR Raw Data'!R$1,FALSE)</f>
        <v>130.035751448534</v>
      </c>
      <c r="AI43" s="47">
        <f>VLOOKUP($A43,'ADR Raw Data'!$B$6:$BE$43,'ADR Raw Data'!T$1,FALSE)</f>
        <v>5.2137543495442502</v>
      </c>
      <c r="AJ43" s="48">
        <f>VLOOKUP($A43,'ADR Raw Data'!$B$6:$BE$43,'ADR Raw Data'!U$1,FALSE)</f>
        <v>5.5986658581523798</v>
      </c>
      <c r="AK43" s="48">
        <f>VLOOKUP($A43,'ADR Raw Data'!$B$6:$BE$43,'ADR Raw Data'!V$1,FALSE)</f>
        <v>5.5448270296131801</v>
      </c>
      <c r="AL43" s="48">
        <f>VLOOKUP($A43,'ADR Raw Data'!$B$6:$BE$43,'ADR Raw Data'!W$1,FALSE)</f>
        <v>4.9608335962768404</v>
      </c>
      <c r="AM43" s="48">
        <f>VLOOKUP($A43,'ADR Raw Data'!$B$6:$BE$43,'ADR Raw Data'!X$1,FALSE)</f>
        <v>4.0108463778890702</v>
      </c>
      <c r="AN43" s="49">
        <f>VLOOKUP($A43,'ADR Raw Data'!$B$6:$BE$43,'ADR Raw Data'!Y$1,FALSE)</f>
        <v>5.1273089341212801</v>
      </c>
      <c r="AO43" s="48">
        <f>VLOOKUP($A43,'ADR Raw Data'!$B$6:$BE$43,'ADR Raw Data'!AA$1,FALSE)</f>
        <v>3.3589753394441599</v>
      </c>
      <c r="AP43" s="48">
        <f>VLOOKUP($A43,'ADR Raw Data'!$B$6:$BE$43,'ADR Raw Data'!AB$1,FALSE)</f>
        <v>2.4105957358889598</v>
      </c>
      <c r="AQ43" s="49">
        <f>VLOOKUP($A43,'ADR Raw Data'!$B$6:$BE$43,'ADR Raw Data'!AC$1,FALSE)</f>
        <v>2.8760245333217198</v>
      </c>
      <c r="AR43" s="50">
        <f>VLOOKUP($A43,'ADR Raw Data'!$B$6:$BE$43,'ADR Raw Data'!AE$1,FALSE)</f>
        <v>4.4920509063142697</v>
      </c>
      <c r="AS43" s="40"/>
      <c r="AT43" s="51">
        <f>VLOOKUP($A43,'RevPAR Raw Data'!$B$6:$BE$43,'RevPAR Raw Data'!G$1,FALSE)</f>
        <v>67.988662105284106</v>
      </c>
      <c r="AU43" s="52">
        <f>VLOOKUP($A43,'RevPAR Raw Data'!$B$6:$BE$43,'RevPAR Raw Data'!H$1,FALSE)</f>
        <v>88.148818695019003</v>
      </c>
      <c r="AV43" s="52">
        <f>VLOOKUP($A43,'RevPAR Raw Data'!$B$6:$BE$43,'RevPAR Raw Data'!I$1,FALSE)</f>
        <v>97.390743851110003</v>
      </c>
      <c r="AW43" s="52">
        <f>VLOOKUP($A43,'RevPAR Raw Data'!$B$6:$BE$43,'RevPAR Raw Data'!J$1,FALSE)</f>
        <v>95.038815104426405</v>
      </c>
      <c r="AX43" s="52">
        <f>VLOOKUP($A43,'RevPAR Raw Data'!$B$6:$BE$43,'RevPAR Raw Data'!K$1,FALSE)</f>
        <v>86.098928407572103</v>
      </c>
      <c r="AY43" s="53">
        <f>VLOOKUP($A43,'RevPAR Raw Data'!$B$6:$BE$43,'RevPAR Raw Data'!L$1,FALSE)</f>
        <v>86.933193632682304</v>
      </c>
      <c r="AZ43" s="52">
        <f>VLOOKUP($A43,'RevPAR Raw Data'!$B$6:$BE$43,'RevPAR Raw Data'!N$1,FALSE)</f>
        <v>86.670738265743694</v>
      </c>
      <c r="BA43" s="52">
        <f>VLOOKUP($A43,'RevPAR Raw Data'!$B$6:$BE$43,'RevPAR Raw Data'!O$1,FALSE)</f>
        <v>87.507952165326799</v>
      </c>
      <c r="BB43" s="53">
        <f>VLOOKUP($A43,'RevPAR Raw Data'!$B$6:$BE$43,'RevPAR Raw Data'!P$1,FALSE)</f>
        <v>87.089345215535204</v>
      </c>
      <c r="BC43" s="54">
        <f>VLOOKUP($A43,'RevPAR Raw Data'!$B$6:$BE$43,'RevPAR Raw Data'!R$1,FALSE)</f>
        <v>86.977808370640304</v>
      </c>
      <c r="BE43" s="47">
        <f>VLOOKUP($A43,'RevPAR Raw Data'!$B$6:$BE$43,'RevPAR Raw Data'!T$1,FALSE)</f>
        <v>1.7315781326881701</v>
      </c>
      <c r="BF43" s="48">
        <f>VLOOKUP($A43,'RevPAR Raw Data'!$B$6:$BE$43,'RevPAR Raw Data'!U$1,FALSE)</f>
        <v>9.8578303780513394</v>
      </c>
      <c r="BG43" s="48">
        <f>VLOOKUP($A43,'RevPAR Raw Data'!$B$6:$BE$43,'RevPAR Raw Data'!V$1,FALSE)</f>
        <v>7.8351526006447596</v>
      </c>
      <c r="BH43" s="48">
        <f>VLOOKUP($A43,'RevPAR Raw Data'!$B$6:$BE$43,'RevPAR Raw Data'!W$1,FALSE)</f>
        <v>3.66005259928995</v>
      </c>
      <c r="BI43" s="48">
        <f>VLOOKUP($A43,'RevPAR Raw Data'!$B$6:$BE$43,'RevPAR Raw Data'!X$1,FALSE)</f>
        <v>4.1144571921749096</v>
      </c>
      <c r="BJ43" s="49">
        <f>VLOOKUP($A43,'RevPAR Raw Data'!$B$6:$BE$43,'RevPAR Raw Data'!Y$1,FALSE)</f>
        <v>5.5617959253298199</v>
      </c>
      <c r="BK43" s="48">
        <f>VLOOKUP($A43,'RevPAR Raw Data'!$B$6:$BE$43,'RevPAR Raw Data'!AA$1,FALSE)</f>
        <v>2.70266072452735</v>
      </c>
      <c r="BL43" s="48">
        <f>VLOOKUP($A43,'RevPAR Raw Data'!$B$6:$BE$43,'RevPAR Raw Data'!AB$1,FALSE)</f>
        <v>-7.2772698393802807E-2</v>
      </c>
      <c r="BM43" s="49">
        <f>VLOOKUP($A43,'RevPAR Raw Data'!$B$6:$BE$43,'RevPAR Raw Data'!AC$1,FALSE)</f>
        <v>1.2892678147987799</v>
      </c>
      <c r="BN43" s="50">
        <f>VLOOKUP($A43,'RevPAR Raw Data'!$B$6:$BE$43,'RevPAR Raw Data'!AE$1,FALSE)</f>
        <v>4.3031389236830604</v>
      </c>
    </row>
    <row r="44" spans="1:66" x14ac:dyDescent="0.25">
      <c r="A44" s="63" t="s">
        <v>82</v>
      </c>
      <c r="B44" s="47">
        <f>VLOOKUP($A44,'Occupancy Raw Data'!$B$8:$BE$45,'Occupancy Raw Data'!G$3,FALSE)</f>
        <v>49.4791194854606</v>
      </c>
      <c r="C44" s="48">
        <f>VLOOKUP($A44,'Occupancy Raw Data'!$B$8:$BE$45,'Occupancy Raw Data'!H$3,FALSE)</f>
        <v>59.914847359362199</v>
      </c>
      <c r="D44" s="48">
        <f>VLOOKUP($A44,'Occupancy Raw Data'!$B$8:$BE$45,'Occupancy Raw Data'!I$3,FALSE)</f>
        <v>63.991303560105003</v>
      </c>
      <c r="E44" s="48">
        <f>VLOOKUP($A44,'Occupancy Raw Data'!$B$8:$BE$45,'Occupancy Raw Data'!J$3,FALSE)</f>
        <v>68.375758673792902</v>
      </c>
      <c r="F44" s="48">
        <f>VLOOKUP($A44,'Occupancy Raw Data'!$B$8:$BE$45,'Occupancy Raw Data'!K$3,FALSE)</f>
        <v>70.957514267596693</v>
      </c>
      <c r="G44" s="49">
        <f>VLOOKUP($A44,'Occupancy Raw Data'!$B$8:$BE$45,'Occupancy Raw Data'!L$3,FALSE)</f>
        <v>62.543708669263502</v>
      </c>
      <c r="H44" s="48">
        <f>VLOOKUP($A44,'Occupancy Raw Data'!$B$8:$BE$45,'Occupancy Raw Data'!N$3,FALSE)</f>
        <v>78.748075006793997</v>
      </c>
      <c r="I44" s="48">
        <f>VLOOKUP($A44,'Occupancy Raw Data'!$B$8:$BE$45,'Occupancy Raw Data'!O$3,FALSE)</f>
        <v>76.311260077905601</v>
      </c>
      <c r="J44" s="49">
        <f>VLOOKUP($A44,'Occupancy Raw Data'!$B$8:$BE$45,'Occupancy Raw Data'!P$3,FALSE)</f>
        <v>77.529667542349799</v>
      </c>
      <c r="K44" s="50">
        <f>VLOOKUP($A44,'Occupancy Raw Data'!$B$8:$BE$45,'Occupancy Raw Data'!R$3,FALSE)</f>
        <v>66.825411204431006</v>
      </c>
      <c r="M44" s="47">
        <f>VLOOKUP($A44,'Occupancy Raw Data'!$B$8:$BE$45,'Occupancy Raw Data'!T$3,FALSE)</f>
        <v>-3.8956583486293002</v>
      </c>
      <c r="N44" s="48">
        <f>VLOOKUP($A44,'Occupancy Raw Data'!$B$8:$BE$45,'Occupancy Raw Data'!U$3,FALSE)</f>
        <v>1.90306937279313</v>
      </c>
      <c r="O44" s="48">
        <f>VLOOKUP($A44,'Occupancy Raw Data'!$B$8:$BE$45,'Occupancy Raw Data'!V$3,FALSE)</f>
        <v>2.48043540653428</v>
      </c>
      <c r="P44" s="48">
        <f>VLOOKUP($A44,'Occupancy Raw Data'!$B$8:$BE$45,'Occupancy Raw Data'!W$3,FALSE)</f>
        <v>3.3331101278067998</v>
      </c>
      <c r="Q44" s="48">
        <f>VLOOKUP($A44,'Occupancy Raw Data'!$B$8:$BE$45,'Occupancy Raw Data'!X$3,FALSE)</f>
        <v>3.8903529233122498</v>
      </c>
      <c r="R44" s="49">
        <f>VLOOKUP($A44,'Occupancy Raw Data'!$B$8:$BE$45,'Occupancy Raw Data'!Y$3,FALSE)</f>
        <v>1.7984586511680201</v>
      </c>
      <c r="S44" s="48">
        <f>VLOOKUP($A44,'Occupancy Raw Data'!$B$8:$BE$45,'Occupancy Raw Data'!AA$3,FALSE)</f>
        <v>1.2945458028876999</v>
      </c>
      <c r="T44" s="48">
        <f>VLOOKUP($A44,'Occupancy Raw Data'!$B$8:$BE$45,'Occupancy Raw Data'!AB$3,FALSE)</f>
        <v>2.4046088182069001</v>
      </c>
      <c r="U44" s="49">
        <f>VLOOKUP($A44,'Occupancy Raw Data'!$B$8:$BE$45,'Occupancy Raw Data'!AC$3,FALSE)</f>
        <v>1.8378311342336799</v>
      </c>
      <c r="V44" s="50">
        <f>VLOOKUP($A44,'Occupancy Raw Data'!$B$8:$BE$45,'Occupancy Raw Data'!AE$3,FALSE)</f>
        <v>1.81150649543721</v>
      </c>
      <c r="X44" s="51">
        <f>VLOOKUP($A44,'ADR Raw Data'!$B$6:$BE$43,'ADR Raw Data'!G$1,FALSE)</f>
        <v>98.353914317099907</v>
      </c>
      <c r="Y44" s="52">
        <f>VLOOKUP($A44,'ADR Raw Data'!$B$6:$BE$43,'ADR Raw Data'!H$1,FALSE)</f>
        <v>106.19094798911399</v>
      </c>
      <c r="Z44" s="52">
        <f>VLOOKUP($A44,'ADR Raw Data'!$B$6:$BE$43,'ADR Raw Data'!I$1,FALSE)</f>
        <v>109.48438137032799</v>
      </c>
      <c r="AA44" s="52">
        <f>VLOOKUP($A44,'ADR Raw Data'!$B$6:$BE$43,'ADR Raw Data'!J$1,FALSE)</f>
        <v>113.563027291997</v>
      </c>
      <c r="AB44" s="52">
        <f>VLOOKUP($A44,'ADR Raw Data'!$B$6:$BE$43,'ADR Raw Data'!K$1,FALSE)</f>
        <v>119.559130601302</v>
      </c>
      <c r="AC44" s="53">
        <f>VLOOKUP($A44,'ADR Raw Data'!$B$6:$BE$43,'ADR Raw Data'!L$1,FALSE)</f>
        <v>110.270098780452</v>
      </c>
      <c r="AD44" s="52">
        <f>VLOOKUP($A44,'ADR Raw Data'!$B$6:$BE$43,'ADR Raw Data'!N$1,FALSE)</f>
        <v>143.09823766248701</v>
      </c>
      <c r="AE44" s="52">
        <f>VLOOKUP($A44,'ADR Raw Data'!$B$6:$BE$43,'ADR Raw Data'!O$1,FALSE)</f>
        <v>136.95098171889799</v>
      </c>
      <c r="AF44" s="53">
        <f>VLOOKUP($A44,'ADR Raw Data'!$B$6:$BE$43,'ADR Raw Data'!P$1,FALSE)</f>
        <v>140.07291289361399</v>
      </c>
      <c r="AG44" s="54">
        <f>VLOOKUP($A44,'ADR Raw Data'!$B$6:$BE$43,'ADR Raw Data'!R$1,FALSE)</f>
        <v>120.149156241527</v>
      </c>
      <c r="AI44" s="47">
        <f>VLOOKUP($A44,'ADR Raw Data'!$B$6:$BE$43,'ADR Raw Data'!T$1,FALSE)</f>
        <v>1.4902219504821399</v>
      </c>
      <c r="AJ44" s="48">
        <f>VLOOKUP($A44,'ADR Raw Data'!$B$6:$BE$43,'ADR Raw Data'!U$1,FALSE)</f>
        <v>9.0177460102030302</v>
      </c>
      <c r="AK44" s="48">
        <f>VLOOKUP($A44,'ADR Raw Data'!$B$6:$BE$43,'ADR Raw Data'!V$1,FALSE)</f>
        <v>10.3345764266169</v>
      </c>
      <c r="AL44" s="48">
        <f>VLOOKUP($A44,'ADR Raw Data'!$B$6:$BE$43,'ADR Raw Data'!W$1,FALSE)</f>
        <v>14.679831457226699</v>
      </c>
      <c r="AM44" s="48">
        <f>VLOOKUP($A44,'ADR Raw Data'!$B$6:$BE$43,'ADR Raw Data'!X$1,FALSE)</f>
        <v>12.812684582052601</v>
      </c>
      <c r="AN44" s="49">
        <f>VLOOKUP($A44,'ADR Raw Data'!$B$6:$BE$43,'ADR Raw Data'!Y$1,FALSE)</f>
        <v>10.3263449884953</v>
      </c>
      <c r="AO44" s="48">
        <f>VLOOKUP($A44,'ADR Raw Data'!$B$6:$BE$43,'ADR Raw Data'!AA$1,FALSE)</f>
        <v>10.1419955418817</v>
      </c>
      <c r="AP44" s="48">
        <f>VLOOKUP($A44,'ADR Raw Data'!$B$6:$BE$43,'ADR Raw Data'!AB$1,FALSE)</f>
        <v>6.6189435017194098</v>
      </c>
      <c r="AQ44" s="49">
        <f>VLOOKUP($A44,'ADR Raw Data'!$B$6:$BE$43,'ADR Raw Data'!AC$1,FALSE)</f>
        <v>8.4148230915470492</v>
      </c>
      <c r="AR44" s="50">
        <f>VLOOKUP($A44,'ADR Raw Data'!$B$6:$BE$43,'ADR Raw Data'!AE$1,FALSE)</f>
        <v>9.5822080501295002</v>
      </c>
      <c r="AS44" s="40"/>
      <c r="AT44" s="51">
        <f>VLOOKUP($A44,'RevPAR Raw Data'!$B$6:$BE$43,'RevPAR Raw Data'!G$1,FALSE)</f>
        <v>48.664650783585401</v>
      </c>
      <c r="AU44" s="52">
        <f>VLOOKUP($A44,'RevPAR Raw Data'!$B$6:$BE$43,'RevPAR Raw Data'!H$1,FALSE)</f>
        <v>63.6241443971374</v>
      </c>
      <c r="AV44" s="52">
        <f>VLOOKUP($A44,'RevPAR Raw Data'!$B$6:$BE$43,'RevPAR Raw Data'!I$1,FALSE)</f>
        <v>70.060482833589901</v>
      </c>
      <c r="AW44" s="52">
        <f>VLOOKUP($A44,'RevPAR Raw Data'!$B$6:$BE$43,'RevPAR Raw Data'!J$1,FALSE)</f>
        <v>77.649581483830005</v>
      </c>
      <c r="AX44" s="52">
        <f>VLOOKUP($A44,'RevPAR Raw Data'!$B$6:$BE$43,'RevPAR Raw Data'!K$1,FALSE)</f>
        <v>84.836187154633507</v>
      </c>
      <c r="AY44" s="53">
        <f>VLOOKUP($A44,'RevPAR Raw Data'!$B$6:$BE$43,'RevPAR Raw Data'!L$1,FALSE)</f>
        <v>68.9670093305553</v>
      </c>
      <c r="AZ44" s="52">
        <f>VLOOKUP($A44,'RevPAR Raw Data'!$B$6:$BE$43,'RevPAR Raw Data'!N$1,FALSE)</f>
        <v>112.68710752785501</v>
      </c>
      <c r="BA44" s="52">
        <f>VLOOKUP($A44,'RevPAR Raw Data'!$B$6:$BE$43,'RevPAR Raw Data'!O$1,FALSE)</f>
        <v>104.50901983875301</v>
      </c>
      <c r="BB44" s="53">
        <f>VLOOKUP($A44,'RevPAR Raw Data'!$B$6:$BE$43,'RevPAR Raw Data'!P$1,FALSE)</f>
        <v>108.59806368330401</v>
      </c>
      <c r="BC44" s="54">
        <f>VLOOKUP($A44,'RevPAR Raw Data'!$B$6:$BE$43,'RevPAR Raw Data'!R$1,FALSE)</f>
        <v>80.290167717055098</v>
      </c>
      <c r="BE44" s="47">
        <f>VLOOKUP($A44,'RevPAR Raw Data'!$B$6:$BE$43,'RevPAR Raw Data'!T$1,FALSE)</f>
        <v>-2.4634903539742199</v>
      </c>
      <c r="BF44" s="48">
        <f>VLOOKUP($A44,'RevPAR Raw Data'!$B$6:$BE$43,'RevPAR Raw Data'!U$1,FALSE)</f>
        <v>11.092429345432601</v>
      </c>
      <c r="BG44" s="48">
        <f>VLOOKUP($A44,'RevPAR Raw Data'!$B$6:$BE$43,'RevPAR Raw Data'!V$1,FALSE)</f>
        <v>13.071354325952401</v>
      </c>
      <c r="BH44" s="48">
        <f>VLOOKUP($A44,'RevPAR Raw Data'!$B$6:$BE$43,'RevPAR Raw Data'!W$1,FALSE)</f>
        <v>18.502236534079401</v>
      </c>
      <c r="BI44" s="48">
        <f>VLOOKUP($A44,'RevPAR Raw Data'!$B$6:$BE$43,'RevPAR Raw Data'!X$1,FALSE)</f>
        <v>17.2014961545575</v>
      </c>
      <c r="BJ44" s="49">
        <f>VLOOKUP($A44,'RevPAR Raw Data'!$B$6:$BE$43,'RevPAR Raw Data'!Y$1,FALSE)</f>
        <v>12.3105186844583</v>
      </c>
      <c r="BK44" s="48">
        <f>VLOOKUP($A44,'RevPAR Raw Data'!$B$6:$BE$43,'RevPAR Raw Data'!AA$1,FALSE)</f>
        <v>11.5678341223859</v>
      </c>
      <c r="BL44" s="48">
        <f>VLOOKUP($A44,'RevPAR Raw Data'!$B$6:$BE$43,'RevPAR Raw Data'!AB$1,FALSE)</f>
        <v>9.1827120190407996</v>
      </c>
      <c r="BM44" s="49">
        <f>VLOOKUP($A44,'RevPAR Raw Data'!$B$6:$BE$43,'RevPAR Raw Data'!AC$1,FALSE)</f>
        <v>10.407304464447799</v>
      </c>
      <c r="BN44" s="50">
        <f>VLOOKUP($A44,'RevPAR Raw Data'!$B$6:$BE$43,'RevPAR Raw Data'!AE$1,FALSE)</f>
        <v>11.567296866801099</v>
      </c>
    </row>
    <row r="45" spans="1:66" x14ac:dyDescent="0.25">
      <c r="A45" s="63" t="s">
        <v>83</v>
      </c>
      <c r="B45" s="47">
        <f>VLOOKUP($A45,'Occupancy Raw Data'!$B$8:$BE$45,'Occupancy Raw Data'!G$3,FALSE)</f>
        <v>48.771929824561397</v>
      </c>
      <c r="C45" s="48">
        <f>VLOOKUP($A45,'Occupancy Raw Data'!$B$8:$BE$45,'Occupancy Raw Data'!H$3,FALSE)</f>
        <v>62.706766917293201</v>
      </c>
      <c r="D45" s="48">
        <f>VLOOKUP($A45,'Occupancy Raw Data'!$B$8:$BE$45,'Occupancy Raw Data'!I$3,FALSE)</f>
        <v>66.942355889724297</v>
      </c>
      <c r="E45" s="48">
        <f>VLOOKUP($A45,'Occupancy Raw Data'!$B$8:$BE$45,'Occupancy Raw Data'!J$3,FALSE)</f>
        <v>69.223057644110199</v>
      </c>
      <c r="F45" s="48">
        <f>VLOOKUP($A45,'Occupancy Raw Data'!$B$8:$BE$45,'Occupancy Raw Data'!K$3,FALSE)</f>
        <v>64.862155388471095</v>
      </c>
      <c r="G45" s="49">
        <f>VLOOKUP($A45,'Occupancy Raw Data'!$B$8:$BE$45,'Occupancy Raw Data'!L$3,FALSE)</f>
        <v>62.501253132831998</v>
      </c>
      <c r="H45" s="48">
        <f>VLOOKUP($A45,'Occupancy Raw Data'!$B$8:$BE$45,'Occupancy Raw Data'!N$3,FALSE)</f>
        <v>70.426065162907193</v>
      </c>
      <c r="I45" s="48">
        <f>VLOOKUP($A45,'Occupancy Raw Data'!$B$8:$BE$45,'Occupancy Raw Data'!O$3,FALSE)</f>
        <v>69.749373433583898</v>
      </c>
      <c r="J45" s="49">
        <f>VLOOKUP($A45,'Occupancy Raw Data'!$B$8:$BE$45,'Occupancy Raw Data'!P$3,FALSE)</f>
        <v>70.087719298245602</v>
      </c>
      <c r="K45" s="50">
        <f>VLOOKUP($A45,'Occupancy Raw Data'!$B$8:$BE$45,'Occupancy Raw Data'!R$3,FALSE)</f>
        <v>64.668814894378798</v>
      </c>
      <c r="M45" s="47">
        <f>VLOOKUP($A45,'Occupancy Raw Data'!$B$8:$BE$45,'Occupancy Raw Data'!T$3,FALSE)</f>
        <v>-3.66336633663366</v>
      </c>
      <c r="N45" s="48">
        <f>VLOOKUP($A45,'Occupancy Raw Data'!$B$8:$BE$45,'Occupancy Raw Data'!U$3,FALSE)</f>
        <v>-7.9872204472843406E-2</v>
      </c>
      <c r="O45" s="48">
        <f>VLOOKUP($A45,'Occupancy Raw Data'!$B$8:$BE$45,'Occupancy Raw Data'!V$3,FALSE)</f>
        <v>3.3668730650154699</v>
      </c>
      <c r="P45" s="48">
        <f>VLOOKUP($A45,'Occupancy Raw Data'!$B$8:$BE$45,'Occupancy Raw Data'!W$3,FALSE)</f>
        <v>5.8237547892720301</v>
      </c>
      <c r="Q45" s="48">
        <f>VLOOKUP($A45,'Occupancy Raw Data'!$B$8:$BE$45,'Occupancy Raw Data'!X$3,FALSE)</f>
        <v>4.10297666934835</v>
      </c>
      <c r="R45" s="49">
        <f>VLOOKUP($A45,'Occupancy Raw Data'!$B$8:$BE$45,'Occupancy Raw Data'!Y$3,FALSE)</f>
        <v>2.1714192068174301</v>
      </c>
      <c r="S45" s="48">
        <f>VLOOKUP($A45,'Occupancy Raw Data'!$B$8:$BE$45,'Occupancy Raw Data'!AA$3,FALSE)</f>
        <v>8.2851637764932509</v>
      </c>
      <c r="T45" s="48">
        <f>VLOOKUP($A45,'Occupancy Raw Data'!$B$8:$BE$45,'Occupancy Raw Data'!AB$3,FALSE)</f>
        <v>7.70123839009287</v>
      </c>
      <c r="U45" s="49">
        <f>VLOOKUP($A45,'Occupancy Raw Data'!$B$8:$BE$45,'Occupancy Raw Data'!AC$3,FALSE)</f>
        <v>7.9938212010040504</v>
      </c>
      <c r="V45" s="50">
        <f>VLOOKUP($A45,'Occupancy Raw Data'!$B$8:$BE$45,'Occupancy Raw Data'!AE$3,FALSE)</f>
        <v>3.90611516999367</v>
      </c>
      <c r="X45" s="51">
        <f>VLOOKUP($A45,'ADR Raw Data'!$B$6:$BE$43,'ADR Raw Data'!G$1,FALSE)</f>
        <v>95.477754367934196</v>
      </c>
      <c r="Y45" s="52">
        <f>VLOOKUP($A45,'ADR Raw Data'!$B$6:$BE$43,'ADR Raw Data'!H$1,FALSE)</f>
        <v>105.480839328537</v>
      </c>
      <c r="Z45" s="52">
        <f>VLOOKUP($A45,'ADR Raw Data'!$B$6:$BE$43,'ADR Raw Data'!I$1,FALSE)</f>
        <v>108.583365780606</v>
      </c>
      <c r="AA45" s="52">
        <f>VLOOKUP($A45,'ADR Raw Data'!$B$6:$BE$43,'ADR Raw Data'!J$1,FALSE)</f>
        <v>107.775333091962</v>
      </c>
      <c r="AB45" s="52">
        <f>VLOOKUP($A45,'ADR Raw Data'!$B$6:$BE$43,'ADR Raw Data'!K$1,FALSE)</f>
        <v>103.136313755795</v>
      </c>
      <c r="AC45" s="53">
        <f>VLOOKUP($A45,'ADR Raw Data'!$B$6:$BE$43,'ADR Raw Data'!L$1,FALSE)</f>
        <v>104.605917876333</v>
      </c>
      <c r="AD45" s="52">
        <f>VLOOKUP($A45,'ADR Raw Data'!$B$6:$BE$43,'ADR Raw Data'!N$1,FALSE)</f>
        <v>113.55768683274</v>
      </c>
      <c r="AE45" s="52">
        <f>VLOOKUP($A45,'ADR Raw Data'!$B$6:$BE$43,'ADR Raw Data'!O$1,FALSE)</f>
        <v>115.86889687387701</v>
      </c>
      <c r="AF45" s="53">
        <f>VLOOKUP($A45,'ADR Raw Data'!$B$6:$BE$43,'ADR Raw Data'!P$1,FALSE)</f>
        <v>114.707713212944</v>
      </c>
      <c r="AG45" s="54">
        <f>VLOOKUP($A45,'ADR Raw Data'!$B$6:$BE$43,'ADR Raw Data'!R$1,FALSE)</f>
        <v>107.733995681541</v>
      </c>
      <c r="AI45" s="47">
        <f>VLOOKUP($A45,'ADR Raw Data'!$B$6:$BE$43,'ADR Raw Data'!T$1,FALSE)</f>
        <v>7.5149048968654597</v>
      </c>
      <c r="AJ45" s="48">
        <f>VLOOKUP($A45,'ADR Raw Data'!$B$6:$BE$43,'ADR Raw Data'!U$1,FALSE)</f>
        <v>11.847915946909101</v>
      </c>
      <c r="AK45" s="48">
        <f>VLOOKUP($A45,'ADR Raw Data'!$B$6:$BE$43,'ADR Raw Data'!V$1,FALSE)</f>
        <v>13.102702924434199</v>
      </c>
      <c r="AL45" s="48">
        <f>VLOOKUP($A45,'ADR Raw Data'!$B$6:$BE$43,'ADR Raw Data'!W$1,FALSE)</f>
        <v>13.38133186224</v>
      </c>
      <c r="AM45" s="48">
        <f>VLOOKUP($A45,'ADR Raw Data'!$B$6:$BE$43,'ADR Raw Data'!X$1,FALSE)</f>
        <v>9.8432563888121596</v>
      </c>
      <c r="AN45" s="49">
        <f>VLOOKUP($A45,'ADR Raw Data'!$B$6:$BE$43,'ADR Raw Data'!Y$1,FALSE)</f>
        <v>11.482603131074599</v>
      </c>
      <c r="AO45" s="48">
        <f>VLOOKUP($A45,'ADR Raw Data'!$B$6:$BE$43,'ADR Raw Data'!AA$1,FALSE)</f>
        <v>8.40589609598244</v>
      </c>
      <c r="AP45" s="48">
        <f>VLOOKUP($A45,'ADR Raw Data'!$B$6:$BE$43,'ADR Raw Data'!AB$1,FALSE)</f>
        <v>9.4089623969347205</v>
      </c>
      <c r="AQ45" s="49">
        <f>VLOOKUP($A45,'ADR Raw Data'!$B$6:$BE$43,'ADR Raw Data'!AC$1,FALSE)</f>
        <v>8.9061407337169598</v>
      </c>
      <c r="AR45" s="50">
        <f>VLOOKUP($A45,'ADR Raw Data'!$B$6:$BE$43,'ADR Raw Data'!AE$1,FALSE)</f>
        <v>10.7730281880501</v>
      </c>
      <c r="AS45" s="40"/>
      <c r="AT45" s="51">
        <f>VLOOKUP($A45,'RevPAR Raw Data'!$B$6:$BE$43,'RevPAR Raw Data'!G$1,FALSE)</f>
        <v>46.566343358395898</v>
      </c>
      <c r="AU45" s="52">
        <f>VLOOKUP($A45,'RevPAR Raw Data'!$B$6:$BE$43,'RevPAR Raw Data'!H$1,FALSE)</f>
        <v>66.143624060150302</v>
      </c>
      <c r="AV45" s="52">
        <f>VLOOKUP($A45,'RevPAR Raw Data'!$B$6:$BE$43,'RevPAR Raw Data'!I$1,FALSE)</f>
        <v>72.688263157894696</v>
      </c>
      <c r="AW45" s="52">
        <f>VLOOKUP($A45,'RevPAR Raw Data'!$B$6:$BE$43,'RevPAR Raw Data'!J$1,FALSE)</f>
        <v>74.605380952380898</v>
      </c>
      <c r="AX45" s="52">
        <f>VLOOKUP($A45,'RevPAR Raw Data'!$B$6:$BE$43,'RevPAR Raw Data'!K$1,FALSE)</f>
        <v>66.896436090225507</v>
      </c>
      <c r="AY45" s="53">
        <f>VLOOKUP($A45,'RevPAR Raw Data'!$B$6:$BE$43,'RevPAR Raw Data'!L$1,FALSE)</f>
        <v>65.380009523809505</v>
      </c>
      <c r="AZ45" s="52">
        <f>VLOOKUP($A45,'RevPAR Raw Data'!$B$6:$BE$43,'RevPAR Raw Data'!N$1,FALSE)</f>
        <v>79.974210526315701</v>
      </c>
      <c r="BA45" s="52">
        <f>VLOOKUP($A45,'RevPAR Raw Data'!$B$6:$BE$43,'RevPAR Raw Data'!O$1,FALSE)</f>
        <v>80.817829573934802</v>
      </c>
      <c r="BB45" s="53">
        <f>VLOOKUP($A45,'RevPAR Raw Data'!$B$6:$BE$43,'RevPAR Raw Data'!P$1,FALSE)</f>
        <v>80.396020050125301</v>
      </c>
      <c r="BC45" s="54">
        <f>VLOOKUP($A45,'RevPAR Raw Data'!$B$6:$BE$43,'RevPAR Raw Data'!R$1,FALSE)</f>
        <v>69.670298245614006</v>
      </c>
      <c r="BE45" s="47">
        <f>VLOOKUP($A45,'RevPAR Raw Data'!$B$6:$BE$43,'RevPAR Raw Data'!T$1,FALSE)</f>
        <v>3.5762400640099901</v>
      </c>
      <c r="BF45" s="48">
        <f>VLOOKUP($A45,'RevPAR Raw Data'!$B$6:$BE$43,'RevPAR Raw Data'!U$1,FALSE)</f>
        <v>11.7585805507854</v>
      </c>
      <c r="BG45" s="48">
        <f>VLOOKUP($A45,'RevPAR Raw Data'!$B$6:$BE$43,'RevPAR Raw Data'!V$1,FALSE)</f>
        <v>16.910727365001399</v>
      </c>
      <c r="BH45" s="48">
        <f>VLOOKUP($A45,'RevPAR Raw Data'!$B$6:$BE$43,'RevPAR Raw Data'!W$1,FALSE)</f>
        <v>19.984382606707602</v>
      </c>
      <c r="BI45" s="48">
        <f>VLOOKUP($A45,'RevPAR Raw Data'!$B$6:$BE$43,'RevPAR Raw Data'!X$1,FALSE)</f>
        <v>14.3500995712976</v>
      </c>
      <c r="BJ45" s="49">
        <f>VLOOKUP($A45,'RevPAR Raw Data'!$B$6:$BE$43,'RevPAR Raw Data'!Y$1,FALSE)</f>
        <v>13.9033577877229</v>
      </c>
      <c r="BK45" s="48">
        <f>VLOOKUP($A45,'RevPAR Raw Data'!$B$6:$BE$43,'RevPAR Raw Data'!AA$1,FALSE)</f>
        <v>17.387502130909699</v>
      </c>
      <c r="BL45" s="48">
        <f>VLOOKUP($A45,'RevPAR Raw Data'!$B$6:$BE$43,'RevPAR Raw Data'!AB$1,FALSE)</f>
        <v>17.834807411249699</v>
      </c>
      <c r="BM45" s="49">
        <f>VLOOKUP($A45,'RevPAR Raw Data'!$B$6:$BE$43,'RevPAR Raw Data'!AC$1,FALSE)</f>
        <v>17.6119029008841</v>
      </c>
      <c r="BN45" s="50">
        <f>VLOOKUP($A45,'RevPAR Raw Data'!$B$6:$BE$43,'RevPAR Raw Data'!AE$1,FALSE)</f>
        <v>15.0999502463649</v>
      </c>
    </row>
    <row r="46" spans="1:66" x14ac:dyDescent="0.25">
      <c r="A46" s="66" t="s">
        <v>84</v>
      </c>
      <c r="B46" s="47">
        <f>VLOOKUP($A46,'Occupancy Raw Data'!$B$8:$BE$45,'Occupancy Raw Data'!G$3,FALSE)</f>
        <v>47.141578206931797</v>
      </c>
      <c r="C46" s="48">
        <f>VLOOKUP($A46,'Occupancy Raw Data'!$B$8:$BE$45,'Occupancy Raw Data'!H$3,FALSE)</f>
        <v>60.058831052564202</v>
      </c>
      <c r="D46" s="48">
        <f>VLOOKUP($A46,'Occupancy Raw Data'!$B$8:$BE$45,'Occupancy Raw Data'!I$3,FALSE)</f>
        <v>66.300038368077693</v>
      </c>
      <c r="E46" s="48">
        <f>VLOOKUP($A46,'Occupancy Raw Data'!$B$8:$BE$45,'Occupancy Raw Data'!J$3,FALSE)</f>
        <v>69.164854840772406</v>
      </c>
      <c r="F46" s="48">
        <f>VLOOKUP($A46,'Occupancy Raw Data'!$B$8:$BE$45,'Occupancy Raw Data'!K$3,FALSE)</f>
        <v>67.029031845504505</v>
      </c>
      <c r="G46" s="49">
        <f>VLOOKUP($A46,'Occupancy Raw Data'!$B$8:$BE$45,'Occupancy Raw Data'!L$3,FALSE)</f>
        <v>61.938866862770098</v>
      </c>
      <c r="H46" s="48">
        <f>VLOOKUP($A46,'Occupancy Raw Data'!$B$8:$BE$45,'Occupancy Raw Data'!N$3,FALSE)</f>
        <v>71.236731039774895</v>
      </c>
      <c r="I46" s="48">
        <f>VLOOKUP($A46,'Occupancy Raw Data'!$B$8:$BE$45,'Occupancy Raw Data'!O$3,FALSE)</f>
        <v>68.039391226499504</v>
      </c>
      <c r="J46" s="49">
        <f>VLOOKUP($A46,'Occupancy Raw Data'!$B$8:$BE$45,'Occupancy Raw Data'!P$3,FALSE)</f>
        <v>69.638061133137199</v>
      </c>
      <c r="K46" s="50">
        <f>VLOOKUP($A46,'Occupancy Raw Data'!$B$8:$BE$45,'Occupancy Raw Data'!R$3,FALSE)</f>
        <v>64.138636654303596</v>
      </c>
      <c r="M46" s="47">
        <f>VLOOKUP($A46,'Occupancy Raw Data'!$B$8:$BE$45,'Occupancy Raw Data'!T$3,FALSE)</f>
        <v>-13.4379291756361</v>
      </c>
      <c r="N46" s="48">
        <f>VLOOKUP($A46,'Occupancy Raw Data'!$B$8:$BE$45,'Occupancy Raw Data'!U$3,FALSE)</f>
        <v>-8.13500326156041</v>
      </c>
      <c r="O46" s="48">
        <f>VLOOKUP($A46,'Occupancy Raw Data'!$B$8:$BE$45,'Occupancy Raw Data'!V$3,FALSE)</f>
        <v>-0.940684118873933</v>
      </c>
      <c r="P46" s="48">
        <f>VLOOKUP($A46,'Occupancy Raw Data'!$B$8:$BE$45,'Occupancy Raw Data'!W$3,FALSE)</f>
        <v>4.7132718539069298</v>
      </c>
      <c r="Q46" s="48">
        <f>VLOOKUP($A46,'Occupancy Raw Data'!$B$8:$BE$45,'Occupancy Raw Data'!X$3,FALSE)</f>
        <v>2.8066278832592002</v>
      </c>
      <c r="R46" s="49">
        <f>VLOOKUP($A46,'Occupancy Raw Data'!$B$8:$BE$45,'Occupancy Raw Data'!Y$3,FALSE)</f>
        <v>-2.6172218872262598</v>
      </c>
      <c r="S46" s="48">
        <f>VLOOKUP($A46,'Occupancy Raw Data'!$B$8:$BE$45,'Occupancy Raw Data'!AA$3,FALSE)</f>
        <v>3.0840488384442999</v>
      </c>
      <c r="T46" s="48">
        <f>VLOOKUP($A46,'Occupancy Raw Data'!$B$8:$BE$45,'Occupancy Raw Data'!AB$3,FALSE)</f>
        <v>7.1157002502123303</v>
      </c>
      <c r="U46" s="49">
        <f>VLOOKUP($A46,'Occupancy Raw Data'!$B$8:$BE$45,'Occupancy Raw Data'!AC$3,FALSE)</f>
        <v>5.0149712070086299</v>
      </c>
      <c r="V46" s="50">
        <f>VLOOKUP($A46,'Occupancy Raw Data'!$B$8:$BE$45,'Occupancy Raw Data'!AE$3,FALSE)</f>
        <v>-0.37105211590227499</v>
      </c>
      <c r="X46" s="51">
        <f>VLOOKUP($A46,'ADR Raw Data'!$B$6:$BE$43,'ADR Raw Data'!G$1,FALSE)</f>
        <v>114.76288388496999</v>
      </c>
      <c r="Y46" s="52">
        <f>VLOOKUP($A46,'ADR Raw Data'!$B$6:$BE$43,'ADR Raw Data'!H$1,FALSE)</f>
        <v>149.221699318568</v>
      </c>
      <c r="Z46" s="52">
        <f>VLOOKUP($A46,'ADR Raw Data'!$B$6:$BE$43,'ADR Raw Data'!I$1,FALSE)</f>
        <v>165.88016782407399</v>
      </c>
      <c r="AA46" s="52">
        <f>VLOOKUP($A46,'ADR Raw Data'!$B$6:$BE$43,'ADR Raw Data'!J$1,FALSE)</f>
        <v>166.52247411242601</v>
      </c>
      <c r="AB46" s="52">
        <f>VLOOKUP($A46,'ADR Raw Data'!$B$6:$BE$43,'ADR Raw Data'!K$1,FALSE)</f>
        <v>163.372484258729</v>
      </c>
      <c r="AC46" s="53">
        <f>VLOOKUP($A46,'ADR Raw Data'!$B$6:$BE$43,'ADR Raw Data'!L$1,FALSE)</f>
        <v>154.46923848853999</v>
      </c>
      <c r="AD46" s="52">
        <f>VLOOKUP($A46,'ADR Raw Data'!$B$6:$BE$43,'ADR Raw Data'!N$1,FALSE)</f>
        <v>170.35730700179499</v>
      </c>
      <c r="AE46" s="52">
        <f>VLOOKUP($A46,'ADR Raw Data'!$B$6:$BE$43,'ADR Raw Data'!O$1,FALSE)</f>
        <v>154.87888721804501</v>
      </c>
      <c r="AF46" s="53">
        <f>VLOOKUP($A46,'ADR Raw Data'!$B$6:$BE$43,'ADR Raw Data'!P$1,FALSE)</f>
        <v>162.79576492194599</v>
      </c>
      <c r="AG46" s="54">
        <f>VLOOKUP($A46,'ADR Raw Data'!$B$6:$BE$43,'ADR Raw Data'!R$1,FALSE)</f>
        <v>157.052228742344</v>
      </c>
      <c r="AI46" s="47">
        <f>VLOOKUP($A46,'ADR Raw Data'!$B$6:$BE$43,'ADR Raw Data'!T$1,FALSE)</f>
        <v>-19.0010296963092</v>
      </c>
      <c r="AJ46" s="48">
        <f>VLOOKUP($A46,'ADR Raw Data'!$B$6:$BE$43,'ADR Raw Data'!U$1,FALSE)</f>
        <v>-4.2576499897174198</v>
      </c>
      <c r="AK46" s="48">
        <f>VLOOKUP($A46,'ADR Raw Data'!$B$6:$BE$43,'ADR Raw Data'!V$1,FALSE)</f>
        <v>7.3250598004273897</v>
      </c>
      <c r="AL46" s="48">
        <f>VLOOKUP($A46,'ADR Raw Data'!$B$6:$BE$43,'ADR Raw Data'!W$1,FALSE)</f>
        <v>15.4618992177184</v>
      </c>
      <c r="AM46" s="48">
        <f>VLOOKUP($A46,'ADR Raw Data'!$B$6:$BE$43,'ADR Raw Data'!X$1,FALSE)</f>
        <v>11.6385965177095</v>
      </c>
      <c r="AN46" s="49">
        <f>VLOOKUP($A46,'ADR Raw Data'!$B$6:$BE$43,'ADR Raw Data'!Y$1,FALSE)</f>
        <v>3.8173661367594298</v>
      </c>
      <c r="AO46" s="48">
        <f>VLOOKUP($A46,'ADR Raw Data'!$B$6:$BE$43,'ADR Raw Data'!AA$1,FALSE)</f>
        <v>8.9487732783060796</v>
      </c>
      <c r="AP46" s="48">
        <f>VLOOKUP($A46,'ADR Raw Data'!$B$6:$BE$43,'ADR Raw Data'!AB$1,FALSE)</f>
        <v>8.8623522293458805</v>
      </c>
      <c r="AQ46" s="49">
        <f>VLOOKUP($A46,'ADR Raw Data'!$B$6:$BE$43,'ADR Raw Data'!AC$1,FALSE)</f>
        <v>8.8102960206508492</v>
      </c>
      <c r="AR46" s="50">
        <f>VLOOKUP($A46,'ADR Raw Data'!$B$6:$BE$43,'ADR Raw Data'!AE$1,FALSE)</f>
        <v>5.3814265338864304</v>
      </c>
      <c r="AS46" s="40"/>
      <c r="AT46" s="51">
        <f>VLOOKUP($A46,'RevPAR Raw Data'!$B$6:$BE$43,'RevPAR Raw Data'!G$1,FALSE)</f>
        <v>54.101034659163503</v>
      </c>
      <c r="AU46" s="52">
        <f>VLOOKUP($A46,'RevPAR Raw Data'!$B$6:$BE$43,'RevPAR Raw Data'!H$1,FALSE)</f>
        <v>89.620808287504701</v>
      </c>
      <c r="AV46" s="52">
        <f>VLOOKUP($A46,'RevPAR Raw Data'!$B$6:$BE$43,'RevPAR Raw Data'!I$1,FALSE)</f>
        <v>109.978614912392</v>
      </c>
      <c r="AW46" s="52">
        <f>VLOOKUP($A46,'RevPAR Raw Data'!$B$6:$BE$43,'RevPAR Raw Data'!J$1,FALSE)</f>
        <v>115.175027497122</v>
      </c>
      <c r="AX46" s="52">
        <f>VLOOKUP($A46,'RevPAR Raw Data'!$B$6:$BE$43,'RevPAR Raw Data'!K$1,FALSE)</f>
        <v>109.506994500575</v>
      </c>
      <c r="AY46" s="53">
        <f>VLOOKUP($A46,'RevPAR Raw Data'!$B$6:$BE$43,'RevPAR Raw Data'!L$1,FALSE)</f>
        <v>95.676495971351798</v>
      </c>
      <c r="AZ46" s="52">
        <f>VLOOKUP($A46,'RevPAR Raw Data'!$B$6:$BE$43,'RevPAR Raw Data'!N$1,FALSE)</f>
        <v>121.35697659547201</v>
      </c>
      <c r="BA46" s="52">
        <f>VLOOKUP($A46,'RevPAR Raw Data'!$B$6:$BE$43,'RevPAR Raw Data'!O$1,FALSE)</f>
        <v>105.37865200153399</v>
      </c>
      <c r="BB46" s="53">
        <f>VLOOKUP($A46,'RevPAR Raw Data'!$B$6:$BE$43,'RevPAR Raw Data'!P$1,FALSE)</f>
        <v>113.36781429850301</v>
      </c>
      <c r="BC46" s="54">
        <f>VLOOKUP($A46,'RevPAR Raw Data'!$B$6:$BE$43,'RevPAR Raw Data'!R$1,FALSE)</f>
        <v>100.731158350538</v>
      </c>
      <c r="BE46" s="47">
        <f>VLOOKUP($A46,'RevPAR Raw Data'!$B$6:$BE$43,'RevPAR Raw Data'!T$1,FALSE)</f>
        <v>-29.885613958713702</v>
      </c>
      <c r="BF46" s="48">
        <f>VLOOKUP($A46,'RevPAR Raw Data'!$B$6:$BE$43,'RevPAR Raw Data'!U$1,FALSE)</f>
        <v>-12.046293285748501</v>
      </c>
      <c r="BG46" s="48">
        <f>VLOOKUP($A46,'RevPAR Raw Data'!$B$6:$BE$43,'RevPAR Raw Data'!V$1,FALSE)</f>
        <v>6.31547000731282</v>
      </c>
      <c r="BH46" s="48">
        <f>VLOOKUP($A46,'RevPAR Raw Data'!$B$6:$BE$43,'RevPAR Raw Data'!W$1,FALSE)</f>
        <v>20.9039324155335</v>
      </c>
      <c r="BI46" s="48">
        <f>VLOOKUP($A46,'RevPAR Raw Data'!$B$6:$BE$43,'RevPAR Raw Data'!X$1,FALSE)</f>
        <v>14.7718764960547</v>
      </c>
      <c r="BJ46" s="49">
        <f>VLOOKUP($A46,'RevPAR Raw Data'!$B$6:$BE$43,'RevPAR Raw Data'!Y$1,FALSE)</f>
        <v>1.10023530748634</v>
      </c>
      <c r="BK46" s="48">
        <f>VLOOKUP($A46,'RevPAR Raw Data'!$B$6:$BE$43,'RevPAR Raw Data'!AA$1,FALSE)</f>
        <v>12.308806655094999</v>
      </c>
      <c r="BL46" s="48">
        <f>VLOOKUP($A46,'RevPAR Raw Data'!$B$6:$BE$43,'RevPAR Raw Data'!AB$1,FALSE)</f>
        <v>16.608670899316401</v>
      </c>
      <c r="BM46" s="49">
        <f>VLOOKUP($A46,'RevPAR Raw Data'!$B$6:$BE$43,'RevPAR Raw Data'!AC$1,FALSE)</f>
        <v>14.267101036347301</v>
      </c>
      <c r="BN46" s="50">
        <f>VLOOKUP($A46,'RevPAR Raw Data'!$B$6:$BE$43,'RevPAR Raw Data'!AE$1,FALSE)</f>
        <v>4.9904065209644504</v>
      </c>
    </row>
    <row r="47" spans="1:66" x14ac:dyDescent="0.25">
      <c r="A47" s="63" t="s">
        <v>85</v>
      </c>
      <c r="B47" s="47">
        <f>VLOOKUP($A47,'Occupancy Raw Data'!$B$8:$BE$45,'Occupancy Raw Data'!G$3,FALSE)</f>
        <v>44.098939929328601</v>
      </c>
      <c r="C47" s="48">
        <f>VLOOKUP($A47,'Occupancy Raw Data'!$B$8:$BE$45,'Occupancy Raw Data'!H$3,FALSE)</f>
        <v>56.042402826855103</v>
      </c>
      <c r="D47" s="48">
        <f>VLOOKUP($A47,'Occupancy Raw Data'!$B$8:$BE$45,'Occupancy Raw Data'!I$3,FALSE)</f>
        <v>61.201413427561803</v>
      </c>
      <c r="E47" s="48">
        <f>VLOOKUP($A47,'Occupancy Raw Data'!$B$8:$BE$45,'Occupancy Raw Data'!J$3,FALSE)</f>
        <v>63.180212014134199</v>
      </c>
      <c r="F47" s="48">
        <f>VLOOKUP($A47,'Occupancy Raw Data'!$B$8:$BE$45,'Occupancy Raw Data'!K$3,FALSE)</f>
        <v>57.738515901059998</v>
      </c>
      <c r="G47" s="49">
        <f>VLOOKUP($A47,'Occupancy Raw Data'!$B$8:$BE$45,'Occupancy Raw Data'!L$3,FALSE)</f>
        <v>56.452296819787897</v>
      </c>
      <c r="H47" s="48">
        <f>VLOOKUP($A47,'Occupancy Raw Data'!$B$8:$BE$45,'Occupancy Raw Data'!N$3,FALSE)</f>
        <v>58.727915194346203</v>
      </c>
      <c r="I47" s="48">
        <f>VLOOKUP($A47,'Occupancy Raw Data'!$B$8:$BE$45,'Occupancy Raw Data'!O$3,FALSE)</f>
        <v>59.363957597173098</v>
      </c>
      <c r="J47" s="49">
        <f>VLOOKUP($A47,'Occupancy Raw Data'!$B$8:$BE$45,'Occupancy Raw Data'!P$3,FALSE)</f>
        <v>59.045936395759703</v>
      </c>
      <c r="K47" s="50">
        <f>VLOOKUP($A47,'Occupancy Raw Data'!$B$8:$BE$45,'Occupancy Raw Data'!R$3,FALSE)</f>
        <v>57.193336698636998</v>
      </c>
      <c r="M47" s="47">
        <f>VLOOKUP($A47,'Occupancy Raw Data'!$B$8:$BE$45,'Occupancy Raw Data'!T$3,FALSE)</f>
        <v>-16.910785619174401</v>
      </c>
      <c r="N47" s="48">
        <f>VLOOKUP($A47,'Occupancy Raw Data'!$B$8:$BE$45,'Occupancy Raw Data'!U$3,FALSE)</f>
        <v>-20.5410821643286</v>
      </c>
      <c r="O47" s="48">
        <f>VLOOKUP($A47,'Occupancy Raw Data'!$B$8:$BE$45,'Occupancy Raw Data'!V$3,FALSE)</f>
        <v>-16.6506256015399</v>
      </c>
      <c r="P47" s="48">
        <f>VLOOKUP($A47,'Occupancy Raw Data'!$B$8:$BE$45,'Occupancy Raw Data'!W$3,FALSE)</f>
        <v>-14.9381541389153</v>
      </c>
      <c r="Q47" s="48">
        <f>VLOOKUP($A47,'Occupancy Raw Data'!$B$8:$BE$45,'Occupancy Raw Data'!X$3,FALSE)</f>
        <v>-16.632653061224399</v>
      </c>
      <c r="R47" s="49">
        <f>VLOOKUP($A47,'Occupancy Raw Data'!$B$8:$BE$45,'Occupancy Raw Data'!Y$3,FALSE)</f>
        <v>-17.119734384727099</v>
      </c>
      <c r="S47" s="48">
        <f>VLOOKUP($A47,'Occupancy Raw Data'!$B$8:$BE$45,'Occupancy Raw Data'!AA$3,FALSE)</f>
        <v>-13.2567849686847</v>
      </c>
      <c r="T47" s="48">
        <f>VLOOKUP($A47,'Occupancy Raw Data'!$B$8:$BE$45,'Occupancy Raw Data'!AB$3,FALSE)</f>
        <v>-9.0909090909090899</v>
      </c>
      <c r="U47" s="49">
        <f>VLOOKUP($A47,'Occupancy Raw Data'!$B$8:$BE$45,'Occupancy Raw Data'!AC$3,FALSE)</f>
        <v>-11.2114771519659</v>
      </c>
      <c r="V47" s="50">
        <f>VLOOKUP($A47,'Occupancy Raw Data'!$B$8:$BE$45,'Occupancy Raw Data'!AE$3,FALSE)</f>
        <v>-15.460379047903199</v>
      </c>
      <c r="X47" s="51">
        <f>VLOOKUP($A47,'ADR Raw Data'!$B$6:$BE$43,'ADR Raw Data'!G$1,FALSE)</f>
        <v>86.754951923076902</v>
      </c>
      <c r="Y47" s="52">
        <f>VLOOKUP($A47,'ADR Raw Data'!$B$6:$BE$43,'ADR Raw Data'!H$1,FALSE)</f>
        <v>89.580252206809504</v>
      </c>
      <c r="Z47" s="52">
        <f>VLOOKUP($A47,'ADR Raw Data'!$B$6:$BE$43,'ADR Raw Data'!I$1,FALSE)</f>
        <v>93.407852193995296</v>
      </c>
      <c r="AA47" s="52">
        <f>VLOOKUP($A47,'ADR Raw Data'!$B$6:$BE$43,'ADR Raw Data'!J$1,FALSE)</f>
        <v>92.887125279642007</v>
      </c>
      <c r="AB47" s="52">
        <f>VLOOKUP($A47,'ADR Raw Data'!$B$6:$BE$43,'ADR Raw Data'!K$1,FALSE)</f>
        <v>92.083806609547096</v>
      </c>
      <c r="AC47" s="53">
        <f>VLOOKUP($A47,'ADR Raw Data'!$B$6:$BE$43,'ADR Raw Data'!L$1,FALSE)</f>
        <v>91.221079118678006</v>
      </c>
      <c r="AD47" s="52">
        <f>VLOOKUP($A47,'ADR Raw Data'!$B$6:$BE$43,'ADR Raw Data'!N$1,FALSE)</f>
        <v>97.820060168471699</v>
      </c>
      <c r="AE47" s="52">
        <f>VLOOKUP($A47,'ADR Raw Data'!$B$6:$BE$43,'ADR Raw Data'!O$1,FALSE)</f>
        <v>94.841226190476107</v>
      </c>
      <c r="AF47" s="53">
        <f>VLOOKUP($A47,'ADR Raw Data'!$B$6:$BE$43,'ADR Raw Data'!P$1,FALSE)</f>
        <v>96.3226211849192</v>
      </c>
      <c r="AG47" s="54">
        <f>VLOOKUP($A47,'ADR Raw Data'!$B$6:$BE$43,'ADR Raw Data'!R$1,FALSE)</f>
        <v>92.725876434245293</v>
      </c>
      <c r="AI47" s="47">
        <f>VLOOKUP($A47,'ADR Raw Data'!$B$6:$BE$43,'ADR Raw Data'!T$1,FALSE)</f>
        <v>3.3332681391672598</v>
      </c>
      <c r="AJ47" s="48">
        <f>VLOOKUP($A47,'ADR Raw Data'!$B$6:$BE$43,'ADR Raw Data'!U$1,FALSE)</f>
        <v>5.0528039031175398</v>
      </c>
      <c r="AK47" s="48">
        <f>VLOOKUP($A47,'ADR Raw Data'!$B$6:$BE$43,'ADR Raw Data'!V$1,FALSE)</f>
        <v>7.6155729323625003</v>
      </c>
      <c r="AL47" s="48">
        <f>VLOOKUP($A47,'ADR Raw Data'!$B$6:$BE$43,'ADR Raw Data'!W$1,FALSE)</f>
        <v>6.5370796384185104</v>
      </c>
      <c r="AM47" s="48">
        <f>VLOOKUP($A47,'ADR Raw Data'!$B$6:$BE$43,'ADR Raw Data'!X$1,FALSE)</f>
        <v>5.8841901146068096</v>
      </c>
      <c r="AN47" s="49">
        <f>VLOOKUP($A47,'ADR Raw Data'!$B$6:$BE$43,'ADR Raw Data'!Y$1,FALSE)</f>
        <v>5.8762019873307096</v>
      </c>
      <c r="AO47" s="48">
        <f>VLOOKUP($A47,'ADR Raw Data'!$B$6:$BE$43,'ADR Raw Data'!AA$1,FALSE)</f>
        <v>3.1945122317092598</v>
      </c>
      <c r="AP47" s="48">
        <f>VLOOKUP($A47,'ADR Raw Data'!$B$6:$BE$43,'ADR Raw Data'!AB$1,FALSE)</f>
        <v>0.400616977160204</v>
      </c>
      <c r="AQ47" s="49">
        <f>VLOOKUP($A47,'ADR Raw Data'!$B$6:$BE$43,'ADR Raw Data'!AC$1,FALSE)</f>
        <v>1.7883185636382799</v>
      </c>
      <c r="AR47" s="50">
        <f>VLOOKUP($A47,'ADR Raw Data'!$B$6:$BE$43,'ADR Raw Data'!AE$1,FALSE)</f>
        <v>4.7304331492372702</v>
      </c>
      <c r="AS47" s="40"/>
      <c r="AT47" s="51">
        <f>VLOOKUP($A47,'RevPAR Raw Data'!$B$6:$BE$43,'RevPAR Raw Data'!G$1,FALSE)</f>
        <v>38.258014134275598</v>
      </c>
      <c r="AU47" s="52">
        <f>VLOOKUP($A47,'RevPAR Raw Data'!$B$6:$BE$43,'RevPAR Raw Data'!H$1,FALSE)</f>
        <v>50.202925795052998</v>
      </c>
      <c r="AV47" s="52">
        <f>VLOOKUP($A47,'RevPAR Raw Data'!$B$6:$BE$43,'RevPAR Raw Data'!I$1,FALSE)</f>
        <v>57.166925795052997</v>
      </c>
      <c r="AW47" s="52">
        <f>VLOOKUP($A47,'RevPAR Raw Data'!$B$6:$BE$43,'RevPAR Raw Data'!J$1,FALSE)</f>
        <v>58.686282685512303</v>
      </c>
      <c r="AX47" s="52">
        <f>VLOOKUP($A47,'RevPAR Raw Data'!$B$6:$BE$43,'RevPAR Raw Data'!K$1,FALSE)</f>
        <v>53.1678233215547</v>
      </c>
      <c r="AY47" s="53">
        <f>VLOOKUP($A47,'RevPAR Raw Data'!$B$6:$BE$43,'RevPAR Raw Data'!L$1,FALSE)</f>
        <v>51.496394346289698</v>
      </c>
      <c r="AZ47" s="52">
        <f>VLOOKUP($A47,'RevPAR Raw Data'!$B$6:$BE$43,'RevPAR Raw Data'!N$1,FALSE)</f>
        <v>57.447681978798499</v>
      </c>
      <c r="BA47" s="52">
        <f>VLOOKUP($A47,'RevPAR Raw Data'!$B$6:$BE$43,'RevPAR Raw Data'!O$1,FALSE)</f>
        <v>56.301505300353298</v>
      </c>
      <c r="BB47" s="53">
        <f>VLOOKUP($A47,'RevPAR Raw Data'!$B$6:$BE$43,'RevPAR Raw Data'!P$1,FALSE)</f>
        <v>56.874593639575899</v>
      </c>
      <c r="BC47" s="54">
        <f>VLOOKUP($A47,'RevPAR Raw Data'!$B$6:$BE$43,'RevPAR Raw Data'!R$1,FALSE)</f>
        <v>53.033022715800101</v>
      </c>
      <c r="BE47" s="47">
        <f>VLOOKUP($A47,'RevPAR Raw Data'!$B$6:$BE$43,'RevPAR Raw Data'!T$1,FALSE)</f>
        <v>-14.141199309133899</v>
      </c>
      <c r="BF47" s="48">
        <f>VLOOKUP($A47,'RevPAR Raw Data'!$B$6:$BE$43,'RevPAR Raw Data'!U$1,FALSE)</f>
        <v>-16.526178862552801</v>
      </c>
      <c r="BG47" s="48">
        <f>VLOOKUP($A47,'RevPAR Raw Data'!$B$6:$BE$43,'RevPAR Raw Data'!V$1,FALSE)</f>
        <v>-10.3030932055573</v>
      </c>
      <c r="BH47" s="48">
        <f>VLOOKUP($A47,'RevPAR Raw Data'!$B$6:$BE$43,'RevPAR Raw Data'!W$1,FALSE)</f>
        <v>-9.3775935330674098</v>
      </c>
      <c r="BI47" s="48">
        <f>VLOOKUP($A47,'RevPAR Raw Data'!$B$6:$BE$43,'RevPAR Raw Data'!X$1,FALSE)</f>
        <v>-11.727159873843</v>
      </c>
      <c r="BJ47" s="49">
        <f>VLOOKUP($A47,'RevPAR Raw Data'!$B$6:$BE$43,'RevPAR Raw Data'!Y$1,FALSE)</f>
        <v>-12.249522569537399</v>
      </c>
      <c r="BK47" s="48">
        <f>VLOOKUP($A47,'RevPAR Raw Data'!$B$6:$BE$43,'RevPAR Raw Data'!AA$1,FALSE)</f>
        <v>-10.4857623543315</v>
      </c>
      <c r="BL47" s="48">
        <f>VLOOKUP($A47,'RevPAR Raw Data'!$B$6:$BE$43,'RevPAR Raw Data'!AB$1,FALSE)</f>
        <v>-8.7267118389452598</v>
      </c>
      <c r="BM47" s="49">
        <f>VLOOKUP($A47,'RevPAR Raw Data'!$B$6:$BE$43,'RevPAR Raw Data'!AC$1,FALSE)</f>
        <v>-9.6236555154943701</v>
      </c>
      <c r="BN47" s="50">
        <f>VLOOKUP($A47,'RevPAR Raw Data'!$B$6:$BE$43,'RevPAR Raw Data'!AE$1,FALSE)</f>
        <v>-11.4612887941457</v>
      </c>
    </row>
    <row r="48" spans="1:66" ht="15" thickBot="1" x14ac:dyDescent="0.3">
      <c r="A48" s="63" t="s">
        <v>86</v>
      </c>
      <c r="B48" s="67">
        <f>VLOOKUP($A48,'Occupancy Raw Data'!$B$8:$BE$45,'Occupancy Raw Data'!G$3,FALSE)</f>
        <v>51.1668868339938</v>
      </c>
      <c r="C48" s="68">
        <f>VLOOKUP($A48,'Occupancy Raw Data'!$B$8:$BE$45,'Occupancy Raw Data'!H$3,FALSE)</f>
        <v>67.107001321003906</v>
      </c>
      <c r="D48" s="68">
        <f>VLOOKUP($A48,'Occupancy Raw Data'!$B$8:$BE$45,'Occupancy Raw Data'!I$3,FALSE)</f>
        <v>73.858799354175801</v>
      </c>
      <c r="E48" s="68">
        <f>VLOOKUP($A48,'Occupancy Raw Data'!$B$8:$BE$45,'Occupancy Raw Data'!J$3,FALSE)</f>
        <v>78.746514017319797</v>
      </c>
      <c r="F48" s="68">
        <f>VLOOKUP($A48,'Occupancy Raw Data'!$B$8:$BE$45,'Occupancy Raw Data'!K$3,FALSE)</f>
        <v>75.605460149713707</v>
      </c>
      <c r="G48" s="69">
        <f>VLOOKUP($A48,'Occupancy Raw Data'!$B$8:$BE$45,'Occupancy Raw Data'!L$3,FALSE)</f>
        <v>69.296932335241394</v>
      </c>
      <c r="H48" s="68">
        <f>VLOOKUP($A48,'Occupancy Raw Data'!$B$8:$BE$45,'Occupancy Raw Data'!N$3,FALSE)</f>
        <v>78.115367679436304</v>
      </c>
      <c r="I48" s="68">
        <f>VLOOKUP($A48,'Occupancy Raw Data'!$B$8:$BE$45,'Occupancy Raw Data'!O$3,FALSE)</f>
        <v>77.675033025098998</v>
      </c>
      <c r="J48" s="69">
        <f>VLOOKUP($A48,'Occupancy Raw Data'!$B$8:$BE$45,'Occupancy Raw Data'!P$3,FALSE)</f>
        <v>77.895200352267693</v>
      </c>
      <c r="K48" s="70">
        <f>VLOOKUP($A48,'Occupancy Raw Data'!$B$8:$BE$45,'Occupancy Raw Data'!R$3,FALSE)</f>
        <v>71.753580340105998</v>
      </c>
      <c r="M48" s="67">
        <f>VLOOKUP($A48,'Occupancy Raw Data'!$B$8:$BE$45,'Occupancy Raw Data'!T$3,FALSE)</f>
        <v>7.5203221864347206E-2</v>
      </c>
      <c r="N48" s="68">
        <f>VLOOKUP($A48,'Occupancy Raw Data'!$B$8:$BE$45,'Occupancy Raw Data'!U$3,FALSE)</f>
        <v>3.2013644631594298</v>
      </c>
      <c r="O48" s="68">
        <f>VLOOKUP($A48,'Occupancy Raw Data'!$B$8:$BE$45,'Occupancy Raw Data'!V$3,FALSE)</f>
        <v>6.1493379355965301</v>
      </c>
      <c r="P48" s="68">
        <f>VLOOKUP($A48,'Occupancy Raw Data'!$B$8:$BE$45,'Occupancy Raw Data'!W$3,FALSE)</f>
        <v>9.7437598133101897</v>
      </c>
      <c r="Q48" s="68">
        <f>VLOOKUP($A48,'Occupancy Raw Data'!$B$8:$BE$45,'Occupancy Raw Data'!X$3,FALSE)</f>
        <v>8.6596263327221195</v>
      </c>
      <c r="R48" s="69">
        <f>VLOOKUP($A48,'Occupancy Raw Data'!$B$8:$BE$45,'Occupancy Raw Data'!Y$3,FALSE)</f>
        <v>5.9363232483586099</v>
      </c>
      <c r="S48" s="68">
        <f>VLOOKUP($A48,'Occupancy Raw Data'!$B$8:$BE$45,'Occupancy Raw Data'!AA$3,FALSE)</f>
        <v>14.3804232133705</v>
      </c>
      <c r="T48" s="68">
        <f>VLOOKUP($A48,'Occupancy Raw Data'!$B$8:$BE$45,'Occupancy Raw Data'!AB$3,FALSE)</f>
        <v>10.6982780597464</v>
      </c>
      <c r="U48" s="69">
        <f>VLOOKUP($A48,'Occupancy Raw Data'!$B$8:$BE$45,'Occupancy Raw Data'!AC$3,FALSE)</f>
        <v>12.5144344118204</v>
      </c>
      <c r="V48" s="70">
        <f>VLOOKUP($A48,'Occupancy Raw Data'!$B$8:$BE$45,'Occupancy Raw Data'!AE$3,FALSE)</f>
        <v>7.8928450437963802</v>
      </c>
      <c r="X48" s="71">
        <f>VLOOKUP($A48,'ADR Raw Data'!$B$6:$BE$43,'ADR Raw Data'!G$1,FALSE)</f>
        <v>114.40185886402701</v>
      </c>
      <c r="Y48" s="72">
        <f>VLOOKUP($A48,'ADR Raw Data'!$B$6:$BE$43,'ADR Raw Data'!H$1,FALSE)</f>
        <v>121.410452755905</v>
      </c>
      <c r="Z48" s="72">
        <f>VLOOKUP($A48,'ADR Raw Data'!$B$6:$BE$43,'ADR Raw Data'!I$1,FALSE)</f>
        <v>124.97821144674</v>
      </c>
      <c r="AA48" s="72">
        <f>VLOOKUP($A48,'ADR Raw Data'!$B$6:$BE$43,'ADR Raw Data'!J$1,FALSE)</f>
        <v>124.30796831313999</v>
      </c>
      <c r="AB48" s="72">
        <f>VLOOKUP($A48,'ADR Raw Data'!$B$6:$BE$43,'ADR Raw Data'!K$1,FALSE)</f>
        <v>126.179602019025</v>
      </c>
      <c r="AC48" s="73">
        <f>VLOOKUP($A48,'ADR Raw Data'!$B$6:$BE$43,'ADR Raw Data'!L$1,FALSE)</f>
        <v>122.835177920867</v>
      </c>
      <c r="AD48" s="72">
        <f>VLOOKUP($A48,'ADR Raw Data'!$B$6:$BE$43,'ADR Raw Data'!N$1,FALSE)</f>
        <v>145.97084554678599</v>
      </c>
      <c r="AE48" s="72">
        <f>VLOOKUP($A48,'ADR Raw Data'!$B$6:$BE$43,'ADR Raw Data'!O$1,FALSE)</f>
        <v>146.00016061980301</v>
      </c>
      <c r="AF48" s="73">
        <f>VLOOKUP($A48,'ADR Raw Data'!$B$6:$BE$43,'ADR Raw Data'!P$1,FALSE)</f>
        <v>145.985461654418</v>
      </c>
      <c r="AG48" s="74">
        <f>VLOOKUP($A48,'ADR Raw Data'!$B$6:$BE$43,'ADR Raw Data'!R$1,FALSE)</f>
        <v>130.015689655172</v>
      </c>
      <c r="AI48" s="67">
        <f>VLOOKUP($A48,'ADR Raw Data'!$B$6:$BE$43,'ADR Raw Data'!T$1,FALSE)</f>
        <v>5.2934462018163799</v>
      </c>
      <c r="AJ48" s="68">
        <f>VLOOKUP($A48,'ADR Raw Data'!$B$6:$BE$43,'ADR Raw Data'!U$1,FALSE)</f>
        <v>5.8104453265907896</v>
      </c>
      <c r="AK48" s="68">
        <f>VLOOKUP($A48,'ADR Raw Data'!$B$6:$BE$43,'ADR Raw Data'!V$1,FALSE)</f>
        <v>6.4354150692969503</v>
      </c>
      <c r="AL48" s="68">
        <f>VLOOKUP($A48,'ADR Raw Data'!$B$6:$BE$43,'ADR Raw Data'!W$1,FALSE)</f>
        <v>4.2960878644595599</v>
      </c>
      <c r="AM48" s="68">
        <f>VLOOKUP($A48,'ADR Raw Data'!$B$6:$BE$43,'ADR Raw Data'!X$1,FALSE)</f>
        <v>2.4649552593602899</v>
      </c>
      <c r="AN48" s="69">
        <f>VLOOKUP($A48,'ADR Raw Data'!$B$6:$BE$43,'ADR Raw Data'!Y$1,FALSE)</f>
        <v>4.8772082084755599</v>
      </c>
      <c r="AO48" s="68">
        <f>VLOOKUP($A48,'ADR Raw Data'!$B$6:$BE$43,'ADR Raw Data'!AA$1,FALSE)</f>
        <v>4.7957315835890304</v>
      </c>
      <c r="AP48" s="68">
        <f>VLOOKUP($A48,'ADR Raw Data'!$B$6:$BE$43,'ADR Raw Data'!AB$1,FALSE)</f>
        <v>4.6542814463485502</v>
      </c>
      <c r="AQ48" s="69">
        <f>VLOOKUP($A48,'ADR Raw Data'!$B$6:$BE$43,'ADR Raw Data'!AC$1,FALSE)</f>
        <v>4.7238224802118802</v>
      </c>
      <c r="AR48" s="70">
        <f>VLOOKUP($A48,'ADR Raw Data'!$B$6:$BE$43,'ADR Raw Data'!AE$1,FALSE)</f>
        <v>5.0641569138796996</v>
      </c>
      <c r="AS48" s="40"/>
      <c r="AT48" s="71">
        <f>VLOOKUP($A48,'RevPAR Raw Data'!$B$6:$BE$43,'RevPAR Raw Data'!G$1,FALSE)</f>
        <v>58.535869660942303</v>
      </c>
      <c r="AU48" s="72">
        <f>VLOOKUP($A48,'RevPAR Raw Data'!$B$6:$BE$43,'RevPAR Raw Data'!H$1,FALSE)</f>
        <v>81.474914134742406</v>
      </c>
      <c r="AV48" s="72">
        <f>VLOOKUP($A48,'RevPAR Raw Data'!$B$6:$BE$43,'RevPAR Raw Data'!I$1,FALSE)</f>
        <v>92.307406428885898</v>
      </c>
      <c r="AW48" s="72">
        <f>VLOOKUP($A48,'RevPAR Raw Data'!$B$6:$BE$43,'RevPAR Raw Data'!J$1,FALSE)</f>
        <v>97.888191692352805</v>
      </c>
      <c r="AX48" s="72">
        <f>VLOOKUP($A48,'RevPAR Raw Data'!$B$6:$BE$43,'RevPAR Raw Data'!K$1,FALSE)</f>
        <v>95.398668721561705</v>
      </c>
      <c r="AY48" s="73">
        <f>VLOOKUP($A48,'RevPAR Raw Data'!$B$6:$BE$43,'RevPAR Raw Data'!L$1,FALSE)</f>
        <v>85.121010127697005</v>
      </c>
      <c r="AZ48" s="72">
        <f>VLOOKUP($A48,'RevPAR Raw Data'!$B$6:$BE$43,'RevPAR Raw Data'!N$1,FALSE)</f>
        <v>114.02566270365401</v>
      </c>
      <c r="BA48" s="72">
        <f>VLOOKUP($A48,'RevPAR Raw Data'!$B$6:$BE$43,'RevPAR Raw Data'!O$1,FALSE)</f>
        <v>113.40567297813</v>
      </c>
      <c r="BB48" s="73">
        <f>VLOOKUP($A48,'RevPAR Raw Data'!$B$6:$BE$43,'RevPAR Raw Data'!P$1,FALSE)</f>
        <v>113.715667840892</v>
      </c>
      <c r="BC48" s="74">
        <f>VLOOKUP($A48,'RevPAR Raw Data'!$B$6:$BE$43,'RevPAR Raw Data'!R$1,FALSE)</f>
        <v>93.290912331467098</v>
      </c>
      <c r="BE48" s="67">
        <f>VLOOKUP($A48,'RevPAR Raw Data'!$B$6:$BE$43,'RevPAR Raw Data'!T$1,FALSE)</f>
        <v>5.3726302657721501</v>
      </c>
      <c r="BF48" s="68">
        <f>VLOOKUP($A48,'RevPAR Raw Data'!$B$6:$BE$43,'RevPAR Raw Data'!U$1,FALSE)</f>
        <v>9.1978233215870198</v>
      </c>
      <c r="BG48" s="68">
        <f>VLOOKUP($A48,'RevPAR Raw Data'!$B$6:$BE$43,'RevPAR Raw Data'!V$1,FALSE)</f>
        <v>12.9804884250628</v>
      </c>
      <c r="BH48" s="68">
        <f>VLOOKUP($A48,'RevPAR Raw Data'!$B$6:$BE$43,'RevPAR Raw Data'!W$1,FALSE)</f>
        <v>14.4584481606514</v>
      </c>
      <c r="BI48" s="68">
        <f>VLOOKUP($A48,'RevPAR Raw Data'!$B$6:$BE$43,'RevPAR Raw Data'!X$1,FALSE)</f>
        <v>11.3380375068118</v>
      </c>
      <c r="BJ48" s="69">
        <f>VLOOKUP($A48,'RevPAR Raw Data'!$B$6:$BE$43,'RevPAR Raw Data'!Y$1,FALSE)</f>
        <v>11.103058301584699</v>
      </c>
      <c r="BK48" s="68">
        <f>VLOOKUP($A48,'RevPAR Raw Data'!$B$6:$BE$43,'RevPAR Raw Data'!AA$1,FALSE)</f>
        <v>19.865801294857</v>
      </c>
      <c r="BL48" s="68">
        <f>VLOOKUP($A48,'RevPAR Raw Data'!$B$6:$BE$43,'RevPAR Raw Data'!AB$1,FALSE)</f>
        <v>15.8504874769085</v>
      </c>
      <c r="BM48" s="69">
        <f>VLOOKUP($A48,'RevPAR Raw Data'!$B$6:$BE$43,'RevPAR Raw Data'!AC$1,FALSE)</f>
        <v>17.829416558049299</v>
      </c>
      <c r="BN48" s="70">
        <f>VLOOKUP($A48,'RevPAR Raw Data'!$B$6:$BE$43,'RevPAR Raw Data'!AE$1,FALSE)</f>
        <v>13.356708015663299</v>
      </c>
    </row>
    <row r="49" spans="1:45" ht="14.25" customHeight="1" x14ac:dyDescent="0.25">
      <c r="A49" s="166" t="s">
        <v>106</v>
      </c>
      <c r="B49" s="166"/>
      <c r="C49" s="166"/>
      <c r="D49" s="166"/>
      <c r="E49" s="166"/>
      <c r="F49" s="166"/>
      <c r="G49" s="166"/>
      <c r="H49" s="166"/>
      <c r="I49" s="166"/>
      <c r="J49" s="166"/>
      <c r="K49" s="166"/>
      <c r="AS49" s="40"/>
    </row>
    <row r="50" spans="1:45" x14ac:dyDescent="0.25">
      <c r="A50" s="166"/>
      <c r="B50" s="166"/>
      <c r="C50" s="166"/>
      <c r="D50" s="166"/>
      <c r="E50" s="166"/>
      <c r="F50" s="166"/>
      <c r="G50" s="166"/>
      <c r="H50" s="166"/>
      <c r="I50" s="166"/>
      <c r="J50" s="166"/>
      <c r="K50" s="166"/>
      <c r="AS50" s="40"/>
    </row>
    <row r="51" spans="1:45" x14ac:dyDescent="0.25">
      <c r="A51" s="166"/>
      <c r="B51" s="166"/>
      <c r="C51" s="166"/>
      <c r="D51" s="166"/>
      <c r="E51" s="166"/>
      <c r="F51" s="166"/>
      <c r="G51" s="166"/>
      <c r="H51" s="166"/>
      <c r="I51" s="166"/>
      <c r="J51" s="166"/>
      <c r="K51" s="166"/>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yM9ml/KczUKHpF3Aone5FSIWvYazzRaJar4tWmw/DMdXkWplXWUtPfR1BGKkm5z28GLEEKLe1c773MRq4Bo2TA==" saltValue="C4v5uJsOG9E+4gCkFptAB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5" sqref="A35"/>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8" t="str">
        <f>'Occupancy Raw Data'!B2</f>
        <v>July 23, 2023 - August 19, 2023
Rolling-28 Day Period</v>
      </c>
      <c r="B1" s="163" t="s">
        <v>66</v>
      </c>
      <c r="C1" s="164"/>
      <c r="D1" s="164"/>
      <c r="E1" s="164"/>
      <c r="F1" s="164"/>
      <c r="G1" s="164"/>
      <c r="H1" s="164"/>
      <c r="I1" s="164"/>
      <c r="J1" s="164"/>
      <c r="K1" s="165"/>
      <c r="L1" s="40"/>
      <c r="M1" s="163" t="s">
        <v>73</v>
      </c>
      <c r="N1" s="164"/>
      <c r="O1" s="164"/>
      <c r="P1" s="164"/>
      <c r="Q1" s="164"/>
      <c r="R1" s="164"/>
      <c r="S1" s="164"/>
      <c r="T1" s="164"/>
      <c r="U1" s="164"/>
      <c r="V1" s="165"/>
      <c r="X1" s="163" t="s">
        <v>67</v>
      </c>
      <c r="Y1" s="164"/>
      <c r="Z1" s="164"/>
      <c r="AA1" s="164"/>
      <c r="AB1" s="164"/>
      <c r="AC1" s="164"/>
      <c r="AD1" s="164"/>
      <c r="AE1" s="164"/>
      <c r="AF1" s="164"/>
      <c r="AG1" s="165"/>
      <c r="AI1" s="163" t="s">
        <v>74</v>
      </c>
      <c r="AJ1" s="164"/>
      <c r="AK1" s="164"/>
      <c r="AL1" s="164"/>
      <c r="AM1" s="164"/>
      <c r="AN1" s="164"/>
      <c r="AO1" s="164"/>
      <c r="AP1" s="164"/>
      <c r="AQ1" s="164"/>
      <c r="AR1" s="165"/>
      <c r="AS1" s="40"/>
      <c r="AT1" s="163" t="s">
        <v>68</v>
      </c>
      <c r="AU1" s="164"/>
      <c r="AV1" s="164"/>
      <c r="AW1" s="164"/>
      <c r="AX1" s="164"/>
      <c r="AY1" s="164"/>
      <c r="AZ1" s="164"/>
      <c r="BA1" s="164"/>
      <c r="BB1" s="164"/>
      <c r="BC1" s="165"/>
      <c r="BE1" s="163" t="s">
        <v>75</v>
      </c>
      <c r="BF1" s="164"/>
      <c r="BG1" s="164"/>
      <c r="BH1" s="164"/>
      <c r="BI1" s="164"/>
      <c r="BJ1" s="164"/>
      <c r="BK1" s="164"/>
      <c r="BL1" s="164"/>
      <c r="BM1" s="164"/>
      <c r="BN1" s="165"/>
    </row>
    <row r="2" spans="1:66" x14ac:dyDescent="0.25">
      <c r="A2" s="168"/>
      <c r="B2" s="42"/>
      <c r="C2" s="43"/>
      <c r="D2" s="43"/>
      <c r="E2" s="43"/>
      <c r="F2" s="43"/>
      <c r="G2" s="161" t="s">
        <v>64</v>
      </c>
      <c r="H2" s="43"/>
      <c r="I2" s="43"/>
      <c r="J2" s="161" t="s">
        <v>65</v>
      </c>
      <c r="K2" s="162" t="s">
        <v>56</v>
      </c>
      <c r="L2" s="44"/>
      <c r="M2" s="42"/>
      <c r="N2" s="43"/>
      <c r="O2" s="43"/>
      <c r="P2" s="43"/>
      <c r="Q2" s="43"/>
      <c r="R2" s="161" t="s">
        <v>64</v>
      </c>
      <c r="S2" s="43"/>
      <c r="T2" s="43"/>
      <c r="U2" s="161" t="s">
        <v>65</v>
      </c>
      <c r="V2" s="162" t="s">
        <v>56</v>
      </c>
      <c r="X2" s="42"/>
      <c r="Y2" s="43"/>
      <c r="Z2" s="43"/>
      <c r="AA2" s="43"/>
      <c r="AB2" s="43"/>
      <c r="AC2" s="161" t="s">
        <v>64</v>
      </c>
      <c r="AD2" s="43"/>
      <c r="AE2" s="43"/>
      <c r="AF2" s="161" t="s">
        <v>65</v>
      </c>
      <c r="AG2" s="162" t="s">
        <v>56</v>
      </c>
      <c r="AI2" s="42"/>
      <c r="AJ2" s="43"/>
      <c r="AK2" s="43"/>
      <c r="AL2" s="43"/>
      <c r="AM2" s="43"/>
      <c r="AN2" s="161" t="s">
        <v>64</v>
      </c>
      <c r="AO2" s="43"/>
      <c r="AP2" s="43"/>
      <c r="AQ2" s="161" t="s">
        <v>65</v>
      </c>
      <c r="AR2" s="162" t="s">
        <v>56</v>
      </c>
      <c r="AS2" s="44"/>
      <c r="AT2" s="42"/>
      <c r="AU2" s="43"/>
      <c r="AV2" s="43"/>
      <c r="AW2" s="43"/>
      <c r="AX2" s="43"/>
      <c r="AY2" s="161" t="s">
        <v>64</v>
      </c>
      <c r="AZ2" s="43"/>
      <c r="BA2" s="43"/>
      <c r="BB2" s="161" t="s">
        <v>65</v>
      </c>
      <c r="BC2" s="162" t="s">
        <v>56</v>
      </c>
      <c r="BE2" s="42"/>
      <c r="BF2" s="43"/>
      <c r="BG2" s="43"/>
      <c r="BH2" s="43"/>
      <c r="BI2" s="43"/>
      <c r="BJ2" s="161" t="s">
        <v>64</v>
      </c>
      <c r="BK2" s="43"/>
      <c r="BL2" s="43"/>
      <c r="BM2" s="161" t="s">
        <v>65</v>
      </c>
      <c r="BN2" s="162" t="s">
        <v>56</v>
      </c>
    </row>
    <row r="3" spans="1:66" x14ac:dyDescent="0.25">
      <c r="A3" s="168"/>
      <c r="B3" s="45" t="s">
        <v>57</v>
      </c>
      <c r="C3" s="44" t="s">
        <v>58</v>
      </c>
      <c r="D3" s="44" t="s">
        <v>59</v>
      </c>
      <c r="E3" s="44" t="s">
        <v>60</v>
      </c>
      <c r="F3" s="44" t="s">
        <v>61</v>
      </c>
      <c r="G3" s="161"/>
      <c r="H3" s="44" t="s">
        <v>62</v>
      </c>
      <c r="I3" s="44" t="s">
        <v>63</v>
      </c>
      <c r="J3" s="161"/>
      <c r="K3" s="162"/>
      <c r="L3" s="44"/>
      <c r="M3" s="45" t="s">
        <v>57</v>
      </c>
      <c r="N3" s="44" t="s">
        <v>58</v>
      </c>
      <c r="O3" s="44" t="s">
        <v>59</v>
      </c>
      <c r="P3" s="44" t="s">
        <v>60</v>
      </c>
      <c r="Q3" s="44" t="s">
        <v>61</v>
      </c>
      <c r="R3" s="161"/>
      <c r="S3" s="44" t="s">
        <v>62</v>
      </c>
      <c r="T3" s="44" t="s">
        <v>63</v>
      </c>
      <c r="U3" s="161"/>
      <c r="V3" s="162"/>
      <c r="X3" s="45" t="s">
        <v>57</v>
      </c>
      <c r="Y3" s="44" t="s">
        <v>58</v>
      </c>
      <c r="Z3" s="44" t="s">
        <v>59</v>
      </c>
      <c r="AA3" s="44" t="s">
        <v>60</v>
      </c>
      <c r="AB3" s="44" t="s">
        <v>61</v>
      </c>
      <c r="AC3" s="161"/>
      <c r="AD3" s="44" t="s">
        <v>62</v>
      </c>
      <c r="AE3" s="44" t="s">
        <v>63</v>
      </c>
      <c r="AF3" s="161"/>
      <c r="AG3" s="162"/>
      <c r="AI3" s="45" t="s">
        <v>57</v>
      </c>
      <c r="AJ3" s="44" t="s">
        <v>58</v>
      </c>
      <c r="AK3" s="44" t="s">
        <v>59</v>
      </c>
      <c r="AL3" s="44" t="s">
        <v>60</v>
      </c>
      <c r="AM3" s="44" t="s">
        <v>61</v>
      </c>
      <c r="AN3" s="161"/>
      <c r="AO3" s="44" t="s">
        <v>62</v>
      </c>
      <c r="AP3" s="44" t="s">
        <v>63</v>
      </c>
      <c r="AQ3" s="161"/>
      <c r="AR3" s="162"/>
      <c r="AS3" s="44"/>
      <c r="AT3" s="45" t="s">
        <v>57</v>
      </c>
      <c r="AU3" s="44" t="s">
        <v>58</v>
      </c>
      <c r="AV3" s="44" t="s">
        <v>59</v>
      </c>
      <c r="AW3" s="44" t="s">
        <v>60</v>
      </c>
      <c r="AX3" s="44" t="s">
        <v>61</v>
      </c>
      <c r="AY3" s="161"/>
      <c r="AZ3" s="44" t="s">
        <v>62</v>
      </c>
      <c r="BA3" s="44" t="s">
        <v>63</v>
      </c>
      <c r="BB3" s="161"/>
      <c r="BC3" s="162"/>
      <c r="BE3" s="45" t="s">
        <v>57</v>
      </c>
      <c r="BF3" s="44" t="s">
        <v>58</v>
      </c>
      <c r="BG3" s="44" t="s">
        <v>59</v>
      </c>
      <c r="BH3" s="44" t="s">
        <v>60</v>
      </c>
      <c r="BI3" s="44" t="s">
        <v>61</v>
      </c>
      <c r="BJ3" s="161"/>
      <c r="BK3" s="44" t="s">
        <v>62</v>
      </c>
      <c r="BL3" s="44" t="s">
        <v>63</v>
      </c>
      <c r="BM3" s="161"/>
      <c r="BN3" s="162"/>
    </row>
    <row r="4" spans="1:66" x14ac:dyDescent="0.25">
      <c r="A4" s="46" t="s">
        <v>15</v>
      </c>
      <c r="B4" s="47">
        <f>VLOOKUP($A4,'Occupancy Raw Data'!$B$8:$BE$45,'Occupancy Raw Data'!AG$3,FALSE)</f>
        <v>57.5648094435724</v>
      </c>
      <c r="C4" s="48">
        <f>VLOOKUP($A4,'Occupancy Raw Data'!$B$8:$BE$45,'Occupancy Raw Data'!AH$3,FALSE)</f>
        <v>65.6965247709593</v>
      </c>
      <c r="D4" s="48">
        <f>VLOOKUP($A4,'Occupancy Raw Data'!$B$8:$BE$45,'Occupancy Raw Data'!AI$3,FALSE)</f>
        <v>69.876564141772306</v>
      </c>
      <c r="E4" s="48">
        <f>VLOOKUP($A4,'Occupancy Raw Data'!$B$8:$BE$45,'Occupancy Raw Data'!AJ$3,FALSE)</f>
        <v>70.299881637596997</v>
      </c>
      <c r="F4" s="48">
        <f>VLOOKUP($A4,'Occupancy Raw Data'!$B$8:$BE$45,'Occupancy Raw Data'!AK$3,FALSE)</f>
        <v>68.830246750146898</v>
      </c>
      <c r="G4" s="49">
        <f>VLOOKUP($A4,'Occupancy Raw Data'!$B$8:$BE$45,'Occupancy Raw Data'!AL$3,FALSE)</f>
        <v>66.453694942766305</v>
      </c>
      <c r="H4" s="48">
        <f>VLOOKUP($A4,'Occupancy Raw Data'!$B$8:$BE$45,'Occupancy Raw Data'!AN$3,FALSE)</f>
        <v>74.2758797550959</v>
      </c>
      <c r="I4" s="48">
        <f>VLOOKUP($A4,'Occupancy Raw Data'!$B$8:$BE$45,'Occupancy Raw Data'!AO$3,FALSE)</f>
        <v>77.114859551890703</v>
      </c>
      <c r="J4" s="49">
        <f>VLOOKUP($A4,'Occupancy Raw Data'!$B$8:$BE$45,'Occupancy Raw Data'!AP$3,FALSE)</f>
        <v>75.695369621961106</v>
      </c>
      <c r="K4" s="50">
        <f>VLOOKUP($A4,'Occupancy Raw Data'!$B$8:$BE$45,'Occupancy Raw Data'!AR$3,FALSE)</f>
        <v>69.094206428910596</v>
      </c>
      <c r="M4" s="47">
        <f>VLOOKUP($A4,'Occupancy Raw Data'!$B$8:$BE$45,'Occupancy Raw Data'!AT$3,FALSE)</f>
        <v>-1.08737257543986</v>
      </c>
      <c r="N4" s="48">
        <f>VLOOKUP($A4,'Occupancy Raw Data'!$B$8:$BE$45,'Occupancy Raw Data'!AU$3,FALSE)</f>
        <v>0.208098621549972</v>
      </c>
      <c r="O4" s="48">
        <f>VLOOKUP($A4,'Occupancy Raw Data'!$B$8:$BE$45,'Occupancy Raw Data'!AV$3,FALSE)</f>
        <v>0.84006584639817905</v>
      </c>
      <c r="P4" s="48">
        <f>VLOOKUP($A4,'Occupancy Raw Data'!$B$8:$BE$45,'Occupancy Raw Data'!AW$3,FALSE)</f>
        <v>0.28457043601642001</v>
      </c>
      <c r="Q4" s="48">
        <f>VLOOKUP($A4,'Occupancy Raw Data'!$B$8:$BE$45,'Occupancy Raw Data'!AX$3,FALSE)</f>
        <v>-0.308694215581581</v>
      </c>
      <c r="R4" s="49">
        <f>VLOOKUP($A4,'Occupancy Raw Data'!$B$8:$BE$45,'Occupancy Raw Data'!AY$3,FALSE)</f>
        <v>2.1839228653027801E-2</v>
      </c>
      <c r="S4" s="48">
        <f>VLOOKUP($A4,'Occupancy Raw Data'!$B$8:$BE$45,'Occupancy Raw Data'!BA$3,FALSE)</f>
        <v>-0.54714935980845603</v>
      </c>
      <c r="T4" s="48">
        <f>VLOOKUP($A4,'Occupancy Raw Data'!$B$8:$BE$45,'Occupancy Raw Data'!BB$3,FALSE)</f>
        <v>-0.53868273461112104</v>
      </c>
      <c r="U4" s="49">
        <f>VLOOKUP($A4,'Occupancy Raw Data'!$B$8:$BE$45,'Occupancy Raw Data'!BC$3,FALSE)</f>
        <v>-0.54283675854783298</v>
      </c>
      <c r="V4" s="50">
        <f>VLOOKUP($A4,'Occupancy Raw Data'!$B$8:$BE$45,'Occupancy Raw Data'!BE$3,FALSE)</f>
        <v>-0.15556117936941299</v>
      </c>
      <c r="X4" s="51">
        <f>VLOOKUP($A4,'ADR Raw Data'!$B$6:$BE$43,'ADR Raw Data'!AG$1,FALSE)</f>
        <v>147.70427535033599</v>
      </c>
      <c r="Y4" s="52">
        <f>VLOOKUP($A4,'ADR Raw Data'!$B$6:$BE$43,'ADR Raw Data'!AH$1,FALSE)</f>
        <v>149.684402153267</v>
      </c>
      <c r="Z4" s="52">
        <f>VLOOKUP($A4,'ADR Raw Data'!$B$6:$BE$43,'ADR Raw Data'!AI$1,FALSE)</f>
        <v>153.20686841157399</v>
      </c>
      <c r="AA4" s="52">
        <f>VLOOKUP($A4,'ADR Raw Data'!$B$6:$BE$43,'ADR Raw Data'!AJ$1,FALSE)</f>
        <v>152.816280594137</v>
      </c>
      <c r="AB4" s="52">
        <f>VLOOKUP($A4,'ADR Raw Data'!$B$6:$BE$43,'ADR Raw Data'!AK$1,FALSE)</f>
        <v>151.88781036178099</v>
      </c>
      <c r="AC4" s="53">
        <f>VLOOKUP($A4,'ADR Raw Data'!$B$6:$BE$43,'ADR Raw Data'!AL$1,FALSE)</f>
        <v>151.20124318711299</v>
      </c>
      <c r="AD4" s="52">
        <f>VLOOKUP($A4,'ADR Raw Data'!$B$6:$BE$43,'ADR Raw Data'!AN$1,FALSE)</f>
        <v>170.181316639074</v>
      </c>
      <c r="AE4" s="52">
        <f>VLOOKUP($A4,'ADR Raw Data'!$B$6:$BE$43,'ADR Raw Data'!AO$1,FALSE)</f>
        <v>174.144222913043</v>
      </c>
      <c r="AF4" s="53">
        <f>VLOOKUP($A4,'ADR Raw Data'!$B$6:$BE$43,'ADR Raw Data'!AP$1,FALSE)</f>
        <v>172.199927258668</v>
      </c>
      <c r="AG4" s="54">
        <f>VLOOKUP($A4,'ADR Raw Data'!$B$6:$BE$43,'ADR Raw Data'!AR$1,FALSE)</f>
        <v>157.774144999832</v>
      </c>
      <c r="AI4" s="47">
        <f>VLOOKUP($A4,'ADR Raw Data'!$B$6:$BE$43,'ADR Raw Data'!AT$1,FALSE)</f>
        <v>1.7459066809441199</v>
      </c>
      <c r="AJ4" s="48">
        <f>VLOOKUP($A4,'ADR Raw Data'!$B$6:$BE$43,'ADR Raw Data'!AU$1,FALSE)</f>
        <v>2.3399574501674398</v>
      </c>
      <c r="AK4" s="48">
        <f>VLOOKUP($A4,'ADR Raw Data'!$B$6:$BE$43,'ADR Raw Data'!AV$1,FALSE)</f>
        <v>2.8251855346963302</v>
      </c>
      <c r="AL4" s="48">
        <f>VLOOKUP($A4,'ADR Raw Data'!$B$6:$BE$43,'ADR Raw Data'!AW$1,FALSE)</f>
        <v>2.7460053502069499</v>
      </c>
      <c r="AM4" s="48">
        <f>VLOOKUP($A4,'ADR Raw Data'!$B$6:$BE$43,'ADR Raw Data'!AX$1,FALSE)</f>
        <v>1.94344125909628</v>
      </c>
      <c r="AN4" s="49">
        <f>VLOOKUP($A4,'ADR Raw Data'!$B$6:$BE$43,'ADR Raw Data'!AY$1,FALSE)</f>
        <v>2.34977764644331</v>
      </c>
      <c r="AO4" s="48">
        <f>VLOOKUP($A4,'ADR Raw Data'!$B$6:$BE$43,'ADR Raw Data'!BA$1,FALSE)</f>
        <v>1.9264774449369</v>
      </c>
      <c r="AP4" s="48">
        <f>VLOOKUP($A4,'ADR Raw Data'!$B$6:$BE$43,'ADR Raw Data'!BB$1,FALSE)</f>
        <v>1.78059280861555</v>
      </c>
      <c r="AQ4" s="49">
        <f>VLOOKUP($A4,'ADR Raw Data'!$B$6:$BE$43,'ADR Raw Data'!BC$1,FALSE)</f>
        <v>1.8513290704645899</v>
      </c>
      <c r="AR4" s="50">
        <f>VLOOKUP($A4,'ADR Raw Data'!$B$6:$BE$43,'ADR Raw Data'!BE$1,FALSE)</f>
        <v>2.1617777312560502</v>
      </c>
      <c r="AT4" s="51">
        <f>VLOOKUP($A4,'RevPAR Raw Data'!$B$6:$BE$43,'RevPAR Raw Data'!AG$1,FALSE)</f>
        <v>85.025684645430701</v>
      </c>
      <c r="AU4" s="52">
        <f>VLOOKUP($A4,'RevPAR Raw Data'!$B$6:$BE$43,'RevPAR Raw Data'!AH$1,FALSE)</f>
        <v>98.337450338883997</v>
      </c>
      <c r="AV4" s="52">
        <f>VLOOKUP($A4,'RevPAR Raw Data'!$B$6:$BE$43,'RevPAR Raw Data'!AI$1,FALSE)</f>
        <v>107.055695675214</v>
      </c>
      <c r="AW4" s="52">
        <f>VLOOKUP($A4,'RevPAR Raw Data'!$B$6:$BE$43,'RevPAR Raw Data'!AJ$1,FALSE)</f>
        <v>107.429664380657</v>
      </c>
      <c r="AX4" s="52">
        <f>VLOOKUP($A4,'RevPAR Raw Data'!$B$6:$BE$43,'RevPAR Raw Data'!AK$1,FALSE)</f>
        <v>104.54475465540899</v>
      </c>
      <c r="AY4" s="53">
        <f>VLOOKUP($A4,'RevPAR Raw Data'!$B$6:$BE$43,'RevPAR Raw Data'!AL$1,FALSE)</f>
        <v>100.47881289723399</v>
      </c>
      <c r="AZ4" s="52">
        <f>VLOOKUP($A4,'RevPAR Raw Data'!$B$6:$BE$43,'RevPAR Raw Data'!AN$1,FALSE)</f>
        <v>126.403670112478</v>
      </c>
      <c r="BA4" s="52">
        <f>VLOOKUP($A4,'RevPAR Raw Data'!$B$6:$BE$43,'RevPAR Raw Data'!AO$1,FALSE)</f>
        <v>134.29107291712501</v>
      </c>
      <c r="BB4" s="53">
        <f>VLOOKUP($A4,'RevPAR Raw Data'!$B$6:$BE$43,'RevPAR Raw Data'!AP$1,FALSE)</f>
        <v>130.347371427197</v>
      </c>
      <c r="BC4" s="54">
        <f>VLOOKUP($A4,'RevPAR Raw Data'!$B$6:$BE$43,'RevPAR Raw Data'!AR$1,FALSE)</f>
        <v>109.01279343763299</v>
      </c>
      <c r="BE4" s="47">
        <f>VLOOKUP($A4,'RevPAR Raw Data'!$B$6:$BE$43,'RevPAR Raw Data'!AT$1,FALSE)</f>
        <v>0.63954959506289699</v>
      </c>
      <c r="BF4" s="48">
        <f>VLOOKUP($A4,'RevPAR Raw Data'!$B$6:$BE$43,'RevPAR Raw Data'!AU$1,FALSE)</f>
        <v>2.5529254909160701</v>
      </c>
      <c r="BG4" s="48">
        <f>VLOOKUP($A4,'RevPAR Raw Data'!$B$6:$BE$43,'RevPAR Raw Data'!AV$1,FALSE)</f>
        <v>3.6889847998688698</v>
      </c>
      <c r="BH4" s="48">
        <f>VLOOKUP($A4,'RevPAR Raw Data'!$B$6:$BE$43,'RevPAR Raw Data'!AW$1,FALSE)</f>
        <v>3.0383901056214899</v>
      </c>
      <c r="BI4" s="48">
        <f>VLOOKUP($A4,'RevPAR Raw Data'!$B$6:$BE$43,'RevPAR Raw Data'!AX$1,FALSE)</f>
        <v>1.6287477527646399</v>
      </c>
      <c r="BJ4" s="49">
        <f>VLOOKUP($A4,'RevPAR Raw Data'!$B$6:$BE$43,'RevPAR Raw Data'!AY$1,FALSE)</f>
        <v>2.3721300484093799</v>
      </c>
      <c r="BK4" s="48">
        <f>VLOOKUP($A4,'RevPAR Raw Data'!$B$6:$BE$43,'RevPAR Raw Data'!BA$1,FALSE)</f>
        <v>1.3687873761216101</v>
      </c>
      <c r="BL4" s="48">
        <f>VLOOKUP($A4,'RevPAR Raw Data'!$B$6:$BE$43,'RevPAR Raw Data'!BB$1,FALSE)</f>
        <v>1.23231832797069</v>
      </c>
      <c r="BM4" s="49">
        <f>VLOOKUP($A4,'RevPAR Raw Data'!$B$6:$BE$43,'RevPAR Raw Data'!BC$1,FALSE)</f>
        <v>1.2984426172005901</v>
      </c>
      <c r="BN4" s="50">
        <f>VLOOKUP($A4,'RevPAR Raw Data'!$B$6:$BE$43,'RevPAR Raw Data'!BE$1,FALSE)</f>
        <v>2.0028536649525499</v>
      </c>
    </row>
    <row r="5" spans="1:66" x14ac:dyDescent="0.25">
      <c r="A5" s="46" t="s">
        <v>69</v>
      </c>
      <c r="B5" s="47">
        <f>VLOOKUP($A5,'Occupancy Raw Data'!$B$8:$BE$45,'Occupancy Raw Data'!AG$3,FALSE)</f>
        <v>56.6069894192836</v>
      </c>
      <c r="C5" s="48">
        <f>VLOOKUP($A5,'Occupancy Raw Data'!$B$8:$BE$45,'Occupancy Raw Data'!AH$3,FALSE)</f>
        <v>66.813797126173597</v>
      </c>
      <c r="D5" s="48">
        <f>VLOOKUP($A5,'Occupancy Raw Data'!$B$8:$BE$45,'Occupancy Raw Data'!AI$3,FALSE)</f>
        <v>71.193189834919295</v>
      </c>
      <c r="E5" s="48">
        <f>VLOOKUP($A5,'Occupancy Raw Data'!$B$8:$BE$45,'Occupancy Raw Data'!AJ$3,FALSE)</f>
        <v>71.424428175019898</v>
      </c>
      <c r="F5" s="48">
        <f>VLOOKUP($A5,'Occupancy Raw Data'!$B$8:$BE$45,'Occupancy Raw Data'!AK$3,FALSE)</f>
        <v>69.031150547917207</v>
      </c>
      <c r="G5" s="49">
        <f>VLOOKUP($A5,'Occupancy Raw Data'!$B$8:$BE$45,'Occupancy Raw Data'!AL$3,FALSE)</f>
        <v>67.014264078290907</v>
      </c>
      <c r="H5" s="48">
        <f>VLOOKUP($A5,'Occupancy Raw Data'!$B$8:$BE$45,'Occupancy Raw Data'!AN$3,FALSE)</f>
        <v>75.686581905403898</v>
      </c>
      <c r="I5" s="48">
        <f>VLOOKUP($A5,'Occupancy Raw Data'!$B$8:$BE$45,'Occupancy Raw Data'!AO$3,FALSE)</f>
        <v>77.854264975621902</v>
      </c>
      <c r="J5" s="49">
        <f>VLOOKUP($A5,'Occupancy Raw Data'!$B$8:$BE$45,'Occupancy Raw Data'!AP$3,FALSE)</f>
        <v>76.7704234405129</v>
      </c>
      <c r="K5" s="50">
        <f>VLOOKUP($A5,'Occupancy Raw Data'!$B$8:$BE$45,'Occupancy Raw Data'!AR$3,FALSE)</f>
        <v>69.801875530530495</v>
      </c>
      <c r="M5" s="47">
        <f>VLOOKUP($A5,'Occupancy Raw Data'!$B$8:$BE$45,'Occupancy Raw Data'!AT$3,FALSE)</f>
        <v>-2.1694668701716999</v>
      </c>
      <c r="N5" s="48">
        <f>VLOOKUP($A5,'Occupancy Raw Data'!$B$8:$BE$45,'Occupancy Raw Data'!AU$3,FALSE)</f>
        <v>0.48501372726325598</v>
      </c>
      <c r="O5" s="48">
        <f>VLOOKUP($A5,'Occupancy Raw Data'!$B$8:$BE$45,'Occupancy Raw Data'!AV$3,FALSE)</f>
        <v>1.79428000439362</v>
      </c>
      <c r="P5" s="48">
        <f>VLOOKUP($A5,'Occupancy Raw Data'!$B$8:$BE$45,'Occupancy Raw Data'!AW$3,FALSE)</f>
        <v>2.20645899344236E-2</v>
      </c>
      <c r="Q5" s="48">
        <f>VLOOKUP($A5,'Occupancy Raw Data'!$B$8:$BE$45,'Occupancy Raw Data'!AX$3,FALSE)</f>
        <v>-1.0597721817724199</v>
      </c>
      <c r="R5" s="49">
        <f>VLOOKUP($A5,'Occupancy Raw Data'!$B$8:$BE$45,'Occupancy Raw Data'!AY$3,FALSE)</f>
        <v>-0.118837273517435</v>
      </c>
      <c r="S5" s="48">
        <f>VLOOKUP($A5,'Occupancy Raw Data'!$B$8:$BE$45,'Occupancy Raw Data'!BA$3,FALSE)</f>
        <v>-0.94275690599852802</v>
      </c>
      <c r="T5" s="48">
        <f>VLOOKUP($A5,'Occupancy Raw Data'!$B$8:$BE$45,'Occupancy Raw Data'!BB$3,FALSE)</f>
        <v>-0.59809476634776804</v>
      </c>
      <c r="U5" s="49">
        <f>VLOOKUP($A5,'Occupancy Raw Data'!$B$8:$BE$45,'Occupancy Raw Data'!BC$3,FALSE)</f>
        <v>-0.76829015772446796</v>
      </c>
      <c r="V5" s="50">
        <f>VLOOKUP($A5,'Occupancy Raw Data'!$B$8:$BE$45,'Occupancy Raw Data'!BE$3,FALSE)</f>
        <v>-0.32355608721567802</v>
      </c>
      <c r="X5" s="51">
        <f>VLOOKUP($A5,'ADR Raw Data'!$B$6:$BE$43,'ADR Raw Data'!AG$1,FALSE)</f>
        <v>123.87957377811099</v>
      </c>
      <c r="Y5" s="52">
        <f>VLOOKUP($A5,'ADR Raw Data'!$B$6:$BE$43,'ADR Raw Data'!AH$1,FALSE)</f>
        <v>129.980315509646</v>
      </c>
      <c r="Z5" s="52">
        <f>VLOOKUP($A5,'ADR Raw Data'!$B$6:$BE$43,'ADR Raw Data'!AI$1,FALSE)</f>
        <v>133.65336504117801</v>
      </c>
      <c r="AA5" s="52">
        <f>VLOOKUP($A5,'ADR Raw Data'!$B$6:$BE$43,'ADR Raw Data'!AJ$1,FALSE)</f>
        <v>133.12487785906299</v>
      </c>
      <c r="AB5" s="52">
        <f>VLOOKUP($A5,'ADR Raw Data'!$B$6:$BE$43,'ADR Raw Data'!AK$1,FALSE)</f>
        <v>130.79680856314201</v>
      </c>
      <c r="AC5" s="53">
        <f>VLOOKUP($A5,'ADR Raw Data'!$B$6:$BE$43,'ADR Raw Data'!AL$1,FALSE)</f>
        <v>130.56880067949601</v>
      </c>
      <c r="AD5" s="52">
        <f>VLOOKUP($A5,'ADR Raw Data'!$B$6:$BE$43,'ADR Raw Data'!AN$1,FALSE)</f>
        <v>147.74567746954099</v>
      </c>
      <c r="AE5" s="52">
        <f>VLOOKUP($A5,'ADR Raw Data'!$B$6:$BE$43,'ADR Raw Data'!AO$1,FALSE)</f>
        <v>150.711787475861</v>
      </c>
      <c r="AF5" s="53">
        <f>VLOOKUP($A5,'ADR Raw Data'!$B$6:$BE$43,'ADR Raw Data'!AP$1,FALSE)</f>
        <v>149.249670179427</v>
      </c>
      <c r="AG5" s="54">
        <f>VLOOKUP($A5,'ADR Raw Data'!$B$6:$BE$43,'ADR Raw Data'!AR$1,FALSE)</f>
        <v>136.43933031756401</v>
      </c>
      <c r="AI5" s="47">
        <f>VLOOKUP($A5,'ADR Raw Data'!$B$6:$BE$43,'ADR Raw Data'!AT$1,FALSE)</f>
        <v>2.5557563770610199</v>
      </c>
      <c r="AJ5" s="48">
        <f>VLOOKUP($A5,'ADR Raw Data'!$B$6:$BE$43,'ADR Raw Data'!AU$1,FALSE)</f>
        <v>4.20904843671756</v>
      </c>
      <c r="AK5" s="48">
        <f>VLOOKUP($A5,'ADR Raw Data'!$B$6:$BE$43,'ADR Raw Data'!AV$1,FALSE)</f>
        <v>5.1881318431712504</v>
      </c>
      <c r="AL5" s="48">
        <f>VLOOKUP($A5,'ADR Raw Data'!$B$6:$BE$43,'ADR Raw Data'!AW$1,FALSE)</f>
        <v>4.7917384237813296</v>
      </c>
      <c r="AM5" s="48">
        <f>VLOOKUP($A5,'ADR Raw Data'!$B$6:$BE$43,'ADR Raw Data'!AX$1,FALSE)</f>
        <v>3.5075559921195598</v>
      </c>
      <c r="AN5" s="49">
        <f>VLOOKUP($A5,'ADR Raw Data'!$B$6:$BE$43,'ADR Raw Data'!AY$1,FALSE)</f>
        <v>4.1484588843635004</v>
      </c>
      <c r="AO5" s="48">
        <f>VLOOKUP($A5,'ADR Raw Data'!$B$6:$BE$43,'ADR Raw Data'!BA$1,FALSE)</f>
        <v>3.1741660530451501</v>
      </c>
      <c r="AP5" s="48">
        <f>VLOOKUP($A5,'ADR Raw Data'!$B$6:$BE$43,'ADR Raw Data'!BB$1,FALSE)</f>
        <v>2.8881591755804701</v>
      </c>
      <c r="AQ5" s="49">
        <f>VLOOKUP($A5,'ADR Raw Data'!$B$6:$BE$43,'ADR Raw Data'!BC$1,FALSE)</f>
        <v>3.0295523594110101</v>
      </c>
      <c r="AR5" s="50">
        <f>VLOOKUP($A5,'ADR Raw Data'!$B$6:$BE$43,'ADR Raw Data'!BE$1,FALSE)</f>
        <v>3.7397690395257199</v>
      </c>
      <c r="AT5" s="51">
        <f>VLOOKUP($A5,'RevPAR Raw Data'!$B$6:$BE$43,'RevPAR Raw Data'!AG$1,FALSE)</f>
        <v>70.124497221229106</v>
      </c>
      <c r="AU5" s="52">
        <f>VLOOKUP($A5,'RevPAR Raw Data'!$B$6:$BE$43,'RevPAR Raw Data'!AH$1,FALSE)</f>
        <v>86.844784308575598</v>
      </c>
      <c r="AV5" s="52">
        <f>VLOOKUP($A5,'RevPAR Raw Data'!$B$6:$BE$43,'RevPAR Raw Data'!AI$1,FALSE)</f>
        <v>95.152093894523901</v>
      </c>
      <c r="AW5" s="52">
        <f>VLOOKUP($A5,'RevPAR Raw Data'!$B$6:$BE$43,'RevPAR Raw Data'!AJ$1,FALSE)</f>
        <v>95.083682769529801</v>
      </c>
      <c r="AX5" s="52">
        <f>VLOOKUP($A5,'RevPAR Raw Data'!$B$6:$BE$43,'RevPAR Raw Data'!AK$1,FALSE)</f>
        <v>90.290541831094103</v>
      </c>
      <c r="AY5" s="53">
        <f>VLOOKUP($A5,'RevPAR Raw Data'!$B$6:$BE$43,'RevPAR Raw Data'!AL$1,FALSE)</f>
        <v>87.499720891214807</v>
      </c>
      <c r="AZ5" s="52">
        <f>VLOOKUP($A5,'RevPAR Raw Data'!$B$6:$BE$43,'RevPAR Raw Data'!AN$1,FALSE)</f>
        <v>111.823653189678</v>
      </c>
      <c r="BA5" s="52">
        <f>VLOOKUP($A5,'RevPAR Raw Data'!$B$6:$BE$43,'RevPAR Raw Data'!AO$1,FALSE)</f>
        <v>117.33555437095301</v>
      </c>
      <c r="BB5" s="53">
        <f>VLOOKUP($A5,'RevPAR Raw Data'!$B$6:$BE$43,'RevPAR Raw Data'!AP$1,FALSE)</f>
        <v>114.579603780315</v>
      </c>
      <c r="BC5" s="54">
        <f>VLOOKUP($A5,'RevPAR Raw Data'!$B$6:$BE$43,'RevPAR Raw Data'!AR$1,FALSE)</f>
        <v>95.237211522955803</v>
      </c>
      <c r="BE5" s="47">
        <f>VLOOKUP($A5,'RevPAR Raw Data'!$B$6:$BE$43,'RevPAR Raw Data'!AT$1,FALSE)</f>
        <v>0.33084321900667601</v>
      </c>
      <c r="BF5" s="48">
        <f>VLOOKUP($A5,'RevPAR Raw Data'!$B$6:$BE$43,'RevPAR Raw Data'!AU$1,FALSE)</f>
        <v>4.7144766266860598</v>
      </c>
      <c r="BG5" s="48">
        <f>VLOOKUP($A5,'RevPAR Raw Data'!$B$6:$BE$43,'RevPAR Raw Data'!AV$1,FALSE)</f>
        <v>7.0755014598284696</v>
      </c>
      <c r="BH5" s="48">
        <f>VLOOKUP($A5,'RevPAR Raw Data'!$B$6:$BE$43,'RevPAR Raw Data'!AW$1,FALSE)</f>
        <v>4.8148602911496896</v>
      </c>
      <c r="BI5" s="48">
        <f>VLOOKUP($A5,'RevPAR Raw Data'!$B$6:$BE$43,'RevPAR Raw Data'!AX$1,FALSE)</f>
        <v>2.4106117076825599</v>
      </c>
      <c r="BJ5" s="49">
        <f>VLOOKUP($A5,'RevPAR Raw Data'!$B$6:$BE$43,'RevPAR Raw Data'!AY$1,FALSE)</f>
        <v>4.0246916954148997</v>
      </c>
      <c r="BK5" s="48">
        <f>VLOOKUP($A5,'RevPAR Raw Data'!$B$6:$BE$43,'RevPAR Raw Data'!BA$1,FALSE)</f>
        <v>2.2014844773736799</v>
      </c>
      <c r="BL5" s="48">
        <f>VLOOKUP($A5,'RevPAR Raw Data'!$B$6:$BE$43,'RevPAR Raw Data'!BB$1,FALSE)</f>
        <v>2.2727904803597698</v>
      </c>
      <c r="BM5" s="49">
        <f>VLOOKUP($A5,'RevPAR Raw Data'!$B$6:$BE$43,'RevPAR Raw Data'!BC$1,FALSE)</f>
        <v>2.2379864490860801</v>
      </c>
      <c r="BN5" s="50">
        <f>VLOOKUP($A5,'RevPAR Raw Data'!$B$6:$BE$43,'RevPAR Raw Data'!BE$1,FALSE)</f>
        <v>3.4041127019348498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59.089602215174402</v>
      </c>
      <c r="C7" s="48">
        <f>VLOOKUP($A7,'Occupancy Raw Data'!$B$8:$BE$45,'Occupancy Raw Data'!AH$3,FALSE)</f>
        <v>69.154757007568193</v>
      </c>
      <c r="D7" s="48">
        <f>VLOOKUP($A7,'Occupancy Raw Data'!$B$8:$BE$45,'Occupancy Raw Data'!AI$3,FALSE)</f>
        <v>73.183249015057797</v>
      </c>
      <c r="E7" s="48">
        <f>VLOOKUP($A7,'Occupancy Raw Data'!$B$8:$BE$45,'Occupancy Raw Data'!AJ$3,FALSE)</f>
        <v>72.866917225040197</v>
      </c>
      <c r="F7" s="48">
        <f>VLOOKUP($A7,'Occupancy Raw Data'!$B$8:$BE$45,'Occupancy Raw Data'!AK$3,FALSE)</f>
        <v>69.445446038884398</v>
      </c>
      <c r="G7" s="49">
        <f>VLOOKUP($A7,'Occupancy Raw Data'!$B$8:$BE$45,'Occupancy Raw Data'!AL$3,FALSE)</f>
        <v>68.747597301279896</v>
      </c>
      <c r="H7" s="48">
        <f>VLOOKUP($A7,'Occupancy Raw Data'!$B$8:$BE$45,'Occupancy Raw Data'!AN$3,FALSE)</f>
        <v>74.134037060714107</v>
      </c>
      <c r="I7" s="48">
        <f>VLOOKUP($A7,'Occupancy Raw Data'!$B$8:$BE$45,'Occupancy Raw Data'!AO$3,FALSE)</f>
        <v>76.826767595212203</v>
      </c>
      <c r="J7" s="49">
        <f>VLOOKUP($A7,'Occupancy Raw Data'!$B$8:$BE$45,'Occupancy Raw Data'!AP$3,FALSE)</f>
        <v>75.480402327963205</v>
      </c>
      <c r="K7" s="50">
        <f>VLOOKUP($A7,'Occupancy Raw Data'!$B$8:$BE$45,'Occupancy Raw Data'!AR$3,FALSE)</f>
        <v>70.6711744264787</v>
      </c>
      <c r="M7" s="47">
        <f>VLOOKUP($A7,'Occupancy Raw Data'!$B$8:$BE$45,'Occupancy Raw Data'!AT$3,FALSE)</f>
        <v>4.3148579371853604</v>
      </c>
      <c r="N7" s="48">
        <f>VLOOKUP($A7,'Occupancy Raw Data'!$B$8:$BE$45,'Occupancy Raw Data'!AU$3,FALSE)</f>
        <v>6.8972591467507698</v>
      </c>
      <c r="O7" s="48">
        <f>VLOOKUP($A7,'Occupancy Raw Data'!$B$8:$BE$45,'Occupancy Raw Data'!AV$3,FALSE)</f>
        <v>6.4416005378533701</v>
      </c>
      <c r="P7" s="48">
        <f>VLOOKUP($A7,'Occupancy Raw Data'!$B$8:$BE$45,'Occupancy Raw Data'!AW$3,FALSE)</f>
        <v>5.7048156106079704</v>
      </c>
      <c r="Q7" s="48">
        <f>VLOOKUP($A7,'Occupancy Raw Data'!$B$8:$BE$45,'Occupancy Raw Data'!AX$3,FALSE)</f>
        <v>4.7917641822785804</v>
      </c>
      <c r="R7" s="49">
        <f>VLOOKUP($A7,'Occupancy Raw Data'!$B$8:$BE$45,'Occupancy Raw Data'!AY$3,FALSE)</f>
        <v>5.66689177328794</v>
      </c>
      <c r="S7" s="48">
        <f>VLOOKUP($A7,'Occupancy Raw Data'!$B$8:$BE$45,'Occupancy Raw Data'!BA$3,FALSE)</f>
        <v>3.6221604037028001</v>
      </c>
      <c r="T7" s="48">
        <f>VLOOKUP($A7,'Occupancy Raw Data'!$B$8:$BE$45,'Occupancy Raw Data'!BB$3,FALSE)</f>
        <v>1.5736176792854399</v>
      </c>
      <c r="U7" s="49">
        <f>VLOOKUP($A7,'Occupancy Raw Data'!$B$8:$BE$45,'Occupancy Raw Data'!BC$3,FALSE)</f>
        <v>2.5694046409012699</v>
      </c>
      <c r="V7" s="50">
        <f>VLOOKUP($A7,'Occupancy Raw Data'!$B$8:$BE$45,'Occupancy Raw Data'!BE$3,FALSE)</f>
        <v>4.7014868943976298</v>
      </c>
      <c r="X7" s="51">
        <f>VLOOKUP($A7,'ADR Raw Data'!$B$6:$BE$43,'ADR Raw Data'!AG$1,FALSE)</f>
        <v>146.58733860825799</v>
      </c>
      <c r="Y7" s="52">
        <f>VLOOKUP($A7,'ADR Raw Data'!$B$6:$BE$43,'ADR Raw Data'!AH$1,FALSE)</f>
        <v>156.31580505682999</v>
      </c>
      <c r="Z7" s="52">
        <f>VLOOKUP($A7,'ADR Raw Data'!$B$6:$BE$43,'ADR Raw Data'!AI$1,FALSE)</f>
        <v>161.16378142852801</v>
      </c>
      <c r="AA7" s="52">
        <f>VLOOKUP($A7,'ADR Raw Data'!$B$6:$BE$43,'ADR Raw Data'!AJ$1,FALSE)</f>
        <v>160.59780388585301</v>
      </c>
      <c r="AB7" s="52">
        <f>VLOOKUP($A7,'ADR Raw Data'!$B$6:$BE$43,'ADR Raw Data'!AK$1,FALSE)</f>
        <v>155.02181204269701</v>
      </c>
      <c r="AC7" s="53">
        <f>VLOOKUP($A7,'ADR Raw Data'!$B$6:$BE$43,'ADR Raw Data'!AL$1,FALSE)</f>
        <v>156.32153635237501</v>
      </c>
      <c r="AD7" s="52">
        <f>VLOOKUP($A7,'ADR Raw Data'!$B$6:$BE$43,'ADR Raw Data'!AN$1,FALSE)</f>
        <v>153.920939556062</v>
      </c>
      <c r="AE7" s="52">
        <f>VLOOKUP($A7,'ADR Raw Data'!$B$6:$BE$43,'ADR Raw Data'!AO$1,FALSE)</f>
        <v>154.91992698165899</v>
      </c>
      <c r="AF7" s="53">
        <f>VLOOKUP($A7,'ADR Raw Data'!$B$6:$BE$43,'ADR Raw Data'!AP$1,FALSE)</f>
        <v>154.429342879373</v>
      </c>
      <c r="AG7" s="54">
        <f>VLOOKUP($A7,'ADR Raw Data'!$B$6:$BE$43,'ADR Raw Data'!AR$1,FALSE)</f>
        <v>155.744144031313</v>
      </c>
      <c r="AI7" s="47">
        <f>VLOOKUP($A7,'ADR Raw Data'!$B$6:$BE$43,'ADR Raw Data'!AT$1,FALSE)</f>
        <v>4.4795379213079203</v>
      </c>
      <c r="AJ7" s="48">
        <f>VLOOKUP($A7,'ADR Raw Data'!$B$6:$BE$43,'ADR Raw Data'!AU$1,FALSE)</f>
        <v>5.1922408831470497</v>
      </c>
      <c r="AK7" s="48">
        <f>VLOOKUP($A7,'ADR Raw Data'!$B$6:$BE$43,'ADR Raw Data'!AV$1,FALSE)</f>
        <v>5.0849937111638104</v>
      </c>
      <c r="AL7" s="48">
        <f>VLOOKUP($A7,'ADR Raw Data'!$B$6:$BE$43,'ADR Raw Data'!AW$1,FALSE)</f>
        <v>5.5796782150904001</v>
      </c>
      <c r="AM7" s="48">
        <f>VLOOKUP($A7,'ADR Raw Data'!$B$6:$BE$43,'ADR Raw Data'!AX$1,FALSE)</f>
        <v>5.5982562825048303</v>
      </c>
      <c r="AN7" s="49">
        <f>VLOOKUP($A7,'ADR Raw Data'!$B$6:$BE$43,'ADR Raw Data'!AY$1,FALSE)</f>
        <v>5.2377382795173197</v>
      </c>
      <c r="AO7" s="48">
        <f>VLOOKUP($A7,'ADR Raw Data'!$B$6:$BE$43,'ADR Raw Data'!BA$1,FALSE)</f>
        <v>6.3467084175291797</v>
      </c>
      <c r="AP7" s="48">
        <f>VLOOKUP($A7,'ADR Raw Data'!$B$6:$BE$43,'ADR Raw Data'!BB$1,FALSE)</f>
        <v>4.4281993338446499</v>
      </c>
      <c r="AQ7" s="49">
        <f>VLOOKUP($A7,'ADR Raw Data'!$B$6:$BE$43,'ADR Raw Data'!BC$1,FALSE)</f>
        <v>5.3455539045105596</v>
      </c>
      <c r="AR7" s="50">
        <f>VLOOKUP($A7,'ADR Raw Data'!$B$6:$BE$43,'ADR Raw Data'!BE$1,FALSE)</f>
        <v>5.2791953824743798</v>
      </c>
      <c r="AT7" s="51">
        <f>VLOOKUP($A7,'RevPAR Raw Data'!$B$6:$BE$43,'RevPAR Raw Data'!AG$1,FALSE)</f>
        <v>86.617875281430599</v>
      </c>
      <c r="AU7" s="52">
        <f>VLOOKUP($A7,'RevPAR Raw Data'!$B$6:$BE$43,'RevPAR Raw Data'!AH$1,FALSE)</f>
        <v>108.099815151474</v>
      </c>
      <c r="AV7" s="52">
        <f>VLOOKUP($A7,'RevPAR Raw Data'!$B$6:$BE$43,'RevPAR Raw Data'!AI$1,FALSE)</f>
        <v>117.94489148492301</v>
      </c>
      <c r="AW7" s="52">
        <f>VLOOKUP($A7,'RevPAR Raw Data'!$B$6:$BE$43,'RevPAR Raw Data'!AJ$1,FALSE)</f>
        <v>117.02266882273599</v>
      </c>
      <c r="AX7" s="52">
        <f>VLOOKUP($A7,'RevPAR Raw Data'!$B$6:$BE$43,'RevPAR Raw Data'!AK$1,FALSE)</f>
        <v>107.655588830612</v>
      </c>
      <c r="AY7" s="53">
        <f>VLOOKUP($A7,'RevPAR Raw Data'!$B$6:$BE$43,'RevPAR Raw Data'!AL$1,FALSE)</f>
        <v>107.467300306704</v>
      </c>
      <c r="AZ7" s="52">
        <f>VLOOKUP($A7,'RevPAR Raw Data'!$B$6:$BE$43,'RevPAR Raw Data'!AN$1,FALSE)</f>
        <v>114.10780637469</v>
      </c>
      <c r="BA7" s="52">
        <f>VLOOKUP($A7,'RevPAR Raw Data'!$B$6:$BE$43,'RevPAR Raw Data'!AO$1,FALSE)</f>
        <v>119.019972260871</v>
      </c>
      <c r="BB7" s="53">
        <f>VLOOKUP($A7,'RevPAR Raw Data'!$B$6:$BE$43,'RevPAR Raw Data'!AP$1,FALSE)</f>
        <v>116.563889317781</v>
      </c>
      <c r="BC7" s="54">
        <f>VLOOKUP($A7,'RevPAR Raw Data'!$B$6:$BE$43,'RevPAR Raw Data'!AR$1,FALSE)</f>
        <v>110.066215687395</v>
      </c>
      <c r="BE7" s="47">
        <f>VLOOKUP($A7,'RevPAR Raw Data'!$B$6:$BE$43,'RevPAR Raw Data'!AT$1,FALSE)</f>
        <v>8.98768155604008</v>
      </c>
      <c r="BF7" s="48">
        <f>VLOOKUP($A7,'RevPAR Raw Data'!$B$6:$BE$43,'RevPAR Raw Data'!AU$1,FALSE)</f>
        <v>12.447622339132</v>
      </c>
      <c r="BG7" s="48">
        <f>VLOOKUP($A7,'RevPAR Raw Data'!$B$6:$BE$43,'RevPAR Raw Data'!AV$1,FALSE)</f>
        <v>11.8541492312653</v>
      </c>
      <c r="BH7" s="48">
        <f>VLOOKUP($A7,'RevPAR Raw Data'!$B$6:$BE$43,'RevPAR Raw Data'!AW$1,FALSE)</f>
        <v>11.6028041795345</v>
      </c>
      <c r="BI7" s="48">
        <f>VLOOKUP($A7,'RevPAR Raw Data'!$B$6:$BE$43,'RevPAR Raw Data'!AX$1,FALSE)</f>
        <v>10.6582757041606</v>
      </c>
      <c r="BJ7" s="49">
        <f>VLOOKUP($A7,'RevPAR Raw Data'!$B$6:$BE$43,'RevPAR Raw Data'!AY$1,FALSE)</f>
        <v>11.201447012473499</v>
      </c>
      <c r="BK7" s="48">
        <f>VLOOKUP($A7,'RevPAR Raw Data'!$B$6:$BE$43,'RevPAR Raw Data'!BA$1,FALSE)</f>
        <v>10.1987567804702</v>
      </c>
      <c r="BL7" s="48">
        <f>VLOOKUP($A7,'RevPAR Raw Data'!$B$6:$BE$43,'RevPAR Raw Data'!BB$1,FALSE)</f>
        <v>6.0714999407214796</v>
      </c>
      <c r="BM7" s="49">
        <f>VLOOKUP($A7,'RevPAR Raw Data'!$B$6:$BE$43,'RevPAR Raw Data'!BC$1,FALSE)</f>
        <v>8.0523074555161998</v>
      </c>
      <c r="BN7" s="50">
        <f>VLOOKUP($A7,'RevPAR Raw Data'!$B$6:$BE$43,'RevPAR Raw Data'!BE$1,FALSE)</f>
        <v>10.228882955908601</v>
      </c>
    </row>
    <row r="8" spans="1:66" x14ac:dyDescent="0.25">
      <c r="A8" s="63" t="s">
        <v>88</v>
      </c>
      <c r="B8" s="47">
        <f>VLOOKUP($A8,'Occupancy Raw Data'!$B$8:$BE$45,'Occupancy Raw Data'!AG$3,FALSE)</f>
        <v>63.254410399257097</v>
      </c>
      <c r="C8" s="48">
        <f>VLOOKUP($A8,'Occupancy Raw Data'!$B$8:$BE$45,'Occupancy Raw Data'!AH$3,FALSE)</f>
        <v>76.446920458062493</v>
      </c>
      <c r="D8" s="48">
        <f>VLOOKUP($A8,'Occupancy Raw Data'!$B$8:$BE$45,'Occupancy Raw Data'!AI$3,FALSE)</f>
        <v>79.572887650881995</v>
      </c>
      <c r="E8" s="48">
        <f>VLOOKUP($A8,'Occupancy Raw Data'!$B$8:$BE$45,'Occupancy Raw Data'!AJ$3,FALSE)</f>
        <v>77.354792118023298</v>
      </c>
      <c r="F8" s="48">
        <f>VLOOKUP($A8,'Occupancy Raw Data'!$B$8:$BE$45,'Occupancy Raw Data'!AK$3,FALSE)</f>
        <v>72.761271020323903</v>
      </c>
      <c r="G8" s="49">
        <f>VLOOKUP($A8,'Occupancy Raw Data'!$B$8:$BE$45,'Occupancy Raw Data'!AL$3,FALSE)</f>
        <v>73.8780563293098</v>
      </c>
      <c r="H8" s="48">
        <f>VLOOKUP($A8,'Occupancy Raw Data'!$B$8:$BE$45,'Occupancy Raw Data'!AN$3,FALSE)</f>
        <v>75.776333436500494</v>
      </c>
      <c r="I8" s="48">
        <f>VLOOKUP($A8,'Occupancy Raw Data'!$B$8:$BE$45,'Occupancy Raw Data'!AO$3,FALSE)</f>
        <v>75.082533787269099</v>
      </c>
      <c r="J8" s="49">
        <f>VLOOKUP($A8,'Occupancy Raw Data'!$B$8:$BE$45,'Occupancy Raw Data'!AP$3,FALSE)</f>
        <v>75.429433611884804</v>
      </c>
      <c r="K8" s="50">
        <f>VLOOKUP($A8,'Occupancy Raw Data'!$B$8:$BE$45,'Occupancy Raw Data'!AR$3,FALSE)</f>
        <v>74.321306981474095</v>
      </c>
      <c r="M8" s="47">
        <f>VLOOKUP($A8,'Occupancy Raw Data'!$B$8:$BE$45,'Occupancy Raw Data'!AT$3,FALSE)</f>
        <v>10.890092752133301</v>
      </c>
      <c r="N8" s="48">
        <f>VLOOKUP($A8,'Occupancy Raw Data'!$B$8:$BE$45,'Occupancy Raw Data'!AU$3,FALSE)</f>
        <v>11.226068886236</v>
      </c>
      <c r="O8" s="48">
        <f>VLOOKUP($A8,'Occupancy Raw Data'!$B$8:$BE$45,'Occupancy Raw Data'!AV$3,FALSE)</f>
        <v>7.8385074912914101</v>
      </c>
      <c r="P8" s="48">
        <f>VLOOKUP($A8,'Occupancy Raw Data'!$B$8:$BE$45,'Occupancy Raw Data'!AW$3,FALSE)</f>
        <v>-1.5605661486270901</v>
      </c>
      <c r="Q8" s="48">
        <f>VLOOKUP($A8,'Occupancy Raw Data'!$B$8:$BE$45,'Occupancy Raw Data'!AX$3,FALSE)</f>
        <v>-0.64223052506016698</v>
      </c>
      <c r="R8" s="49">
        <f>VLOOKUP($A8,'Occupancy Raw Data'!$B$8:$BE$45,'Occupancy Raw Data'!AY$3,FALSE)</f>
        <v>5.1431022339375403</v>
      </c>
      <c r="S8" s="48">
        <f>VLOOKUP($A8,'Occupancy Raw Data'!$B$8:$BE$45,'Occupancy Raw Data'!BA$3,FALSE)</f>
        <v>0.21037744120258201</v>
      </c>
      <c r="T8" s="48">
        <f>VLOOKUP($A8,'Occupancy Raw Data'!$B$8:$BE$45,'Occupancy Raw Data'!BB$3,FALSE)</f>
        <v>9.2666040413401596E-2</v>
      </c>
      <c r="U8" s="49">
        <f>VLOOKUP($A8,'Occupancy Raw Data'!$B$8:$BE$45,'Occupancy Raw Data'!BC$3,FALSE)</f>
        <v>0.15175783117543701</v>
      </c>
      <c r="V8" s="50">
        <f>VLOOKUP($A8,'Occupancy Raw Data'!$B$8:$BE$45,'Occupancy Raw Data'!BE$3,FALSE)</f>
        <v>3.64646385800522</v>
      </c>
      <c r="X8" s="51">
        <f>VLOOKUP($A8,'ADR Raw Data'!$B$6:$BE$43,'ADR Raw Data'!AG$1,FALSE)</f>
        <v>152.89965667685999</v>
      </c>
      <c r="Y8" s="52">
        <f>VLOOKUP($A8,'ADR Raw Data'!$B$6:$BE$43,'ADR Raw Data'!AH$1,FALSE)</f>
        <v>171.02305060728699</v>
      </c>
      <c r="Z8" s="52">
        <f>VLOOKUP($A8,'ADR Raw Data'!$B$6:$BE$43,'ADR Raw Data'!AI$1,FALSE)</f>
        <v>178.05847919097599</v>
      </c>
      <c r="AA8" s="52">
        <f>VLOOKUP($A8,'ADR Raw Data'!$B$6:$BE$43,'ADR Raw Data'!AJ$1,FALSE)</f>
        <v>173.023451587089</v>
      </c>
      <c r="AB8" s="52">
        <f>VLOOKUP($A8,'ADR Raw Data'!$B$6:$BE$43,'ADR Raw Data'!AK$1,FALSE)</f>
        <v>157.51493920811001</v>
      </c>
      <c r="AC8" s="53">
        <f>VLOOKUP($A8,'ADR Raw Data'!$B$6:$BE$43,'ADR Raw Data'!AL$1,FALSE)</f>
        <v>167.19327475212901</v>
      </c>
      <c r="AD8" s="52">
        <f>VLOOKUP($A8,'ADR Raw Data'!$B$6:$BE$43,'ADR Raw Data'!AN$1,FALSE)</f>
        <v>138.30680020422</v>
      </c>
      <c r="AE8" s="52">
        <f>VLOOKUP($A8,'ADR Raw Data'!$B$6:$BE$43,'ADR Raw Data'!AO$1,FALSE)</f>
        <v>135.05362989935</v>
      </c>
      <c r="AF8" s="53">
        <f>VLOOKUP($A8,'ADR Raw Data'!$B$6:$BE$43,'ADR Raw Data'!AP$1,FALSE)</f>
        <v>136.68769571387</v>
      </c>
      <c r="AG8" s="54">
        <f>VLOOKUP($A8,'ADR Raw Data'!$B$6:$BE$43,'ADR Raw Data'!AR$1,FALSE)</f>
        <v>158.347441735948</v>
      </c>
      <c r="AI8" s="47">
        <f>VLOOKUP($A8,'ADR Raw Data'!$B$6:$BE$43,'ADR Raw Data'!AT$1,FALSE)</f>
        <v>9.0626442150004198</v>
      </c>
      <c r="AJ8" s="48">
        <f>VLOOKUP($A8,'ADR Raw Data'!$B$6:$BE$43,'ADR Raw Data'!AU$1,FALSE)</f>
        <v>10.872995039094601</v>
      </c>
      <c r="AK8" s="48">
        <f>VLOOKUP($A8,'ADR Raw Data'!$B$6:$BE$43,'ADR Raw Data'!AV$1,FALSE)</f>
        <v>11.0285123951413</v>
      </c>
      <c r="AL8" s="48">
        <f>VLOOKUP($A8,'ADR Raw Data'!$B$6:$BE$43,'ADR Raw Data'!AW$1,FALSE)</f>
        <v>8.5035763923168997</v>
      </c>
      <c r="AM8" s="48">
        <f>VLOOKUP($A8,'ADR Raw Data'!$B$6:$BE$43,'ADR Raw Data'!AX$1,FALSE)</f>
        <v>4.4277194133904301</v>
      </c>
      <c r="AN8" s="49">
        <f>VLOOKUP($A8,'ADR Raw Data'!$B$6:$BE$43,'ADR Raw Data'!AY$1,FALSE)</f>
        <v>8.7792591419709503</v>
      </c>
      <c r="AO8" s="48">
        <f>VLOOKUP($A8,'ADR Raw Data'!$B$6:$BE$43,'ADR Raw Data'!BA$1,FALSE)</f>
        <v>1.8470318803086001</v>
      </c>
      <c r="AP8" s="48">
        <f>VLOOKUP($A8,'ADR Raw Data'!$B$6:$BE$43,'ADR Raw Data'!BB$1,FALSE)</f>
        <v>0.93951237838575397</v>
      </c>
      <c r="AQ8" s="49">
        <f>VLOOKUP($A8,'ADR Raw Data'!$B$6:$BE$43,'ADR Raw Data'!BC$1,FALSE)</f>
        <v>1.3991707911551901</v>
      </c>
      <c r="AR8" s="50">
        <f>VLOOKUP($A8,'ADR Raw Data'!$B$6:$BE$43,'ADR Raw Data'!BE$1,FALSE)</f>
        <v>6.9685825071450198</v>
      </c>
      <c r="AT8" s="51">
        <f>VLOOKUP($A8,'RevPAR Raw Data'!$B$6:$BE$43,'RevPAR Raw Data'!AG$1,FALSE)</f>
        <v>96.715776333436494</v>
      </c>
      <c r="AU8" s="52">
        <f>VLOOKUP($A8,'RevPAR Raw Data'!$B$6:$BE$43,'RevPAR Raw Data'!AH$1,FALSE)</f>
        <v>130.74185546270499</v>
      </c>
      <c r="AV8" s="52">
        <f>VLOOKUP($A8,'RevPAR Raw Data'!$B$6:$BE$43,'RevPAR Raw Data'!AI$1,FALSE)</f>
        <v>141.68627359950401</v>
      </c>
      <c r="AW8" s="52">
        <f>VLOOKUP($A8,'RevPAR Raw Data'!$B$6:$BE$43,'RevPAR Raw Data'!AJ$1,FALSE)</f>
        <v>133.841931290622</v>
      </c>
      <c r="AX8" s="52">
        <f>VLOOKUP($A8,'RevPAR Raw Data'!$B$6:$BE$43,'RevPAR Raw Data'!AK$1,FALSE)</f>
        <v>114.609871814711</v>
      </c>
      <c r="AY8" s="53">
        <f>VLOOKUP($A8,'RevPAR Raw Data'!$B$6:$BE$43,'RevPAR Raw Data'!AL$1,FALSE)</f>
        <v>123.519141700196</v>
      </c>
      <c r="AZ8" s="52">
        <f>VLOOKUP($A8,'RevPAR Raw Data'!$B$6:$BE$43,'RevPAR Raw Data'!AN$1,FALSE)</f>
        <v>104.803822088104</v>
      </c>
      <c r="BA8" s="52">
        <f>VLOOKUP($A8,'RevPAR Raw Data'!$B$6:$BE$43,'RevPAR Raw Data'!AO$1,FALSE)</f>
        <v>101.401687300113</v>
      </c>
      <c r="BB8" s="53">
        <f>VLOOKUP($A8,'RevPAR Raw Data'!$B$6:$BE$43,'RevPAR Raw Data'!AP$1,FALSE)</f>
        <v>103.102754694109</v>
      </c>
      <c r="BC8" s="54">
        <f>VLOOKUP($A8,'RevPAR Raw Data'!$B$6:$BE$43,'RevPAR Raw Data'!AR$1,FALSE)</f>
        <v>117.685888269885</v>
      </c>
      <c r="BE8" s="47">
        <f>VLOOKUP($A8,'RevPAR Raw Data'!$B$6:$BE$43,'RevPAR Raw Data'!AT$1,FALSE)</f>
        <v>20.939667327943098</v>
      </c>
      <c r="BF8" s="48">
        <f>VLOOKUP($A8,'RevPAR Raw Data'!$B$6:$BE$43,'RevPAR Raw Data'!AU$1,FALSE)</f>
        <v>23.319673838416399</v>
      </c>
      <c r="BG8" s="48">
        <f>VLOOKUP($A8,'RevPAR Raw Data'!$B$6:$BE$43,'RevPAR Raw Data'!AV$1,FALSE)</f>
        <v>19.731490656703802</v>
      </c>
      <c r="BH8" s="48">
        <f>VLOOKUP($A8,'RevPAR Raw Data'!$B$6:$BE$43,'RevPAR Raw Data'!AW$1,FALSE)</f>
        <v>6.8103063090886602</v>
      </c>
      <c r="BI8" s="48">
        <f>VLOOKUP($A8,'RevPAR Raw Data'!$B$6:$BE$43,'RevPAR Raw Data'!AX$1,FALSE)</f>
        <v>3.7570527226934498</v>
      </c>
      <c r="BJ8" s="49">
        <f>VLOOKUP($A8,'RevPAR Raw Data'!$B$6:$BE$43,'RevPAR Raw Data'!AY$1,FALSE)</f>
        <v>14.373887648962301</v>
      </c>
      <c r="BK8" s="48">
        <f>VLOOKUP($A8,'RevPAR Raw Data'!$B$6:$BE$43,'RevPAR Raw Data'!BA$1,FALSE)</f>
        <v>2.0612950599191699</v>
      </c>
      <c r="BL8" s="48">
        <f>VLOOKUP($A8,'RevPAR Raw Data'!$B$6:$BE$43,'RevPAR Raw Data'!BB$1,FALSE)</f>
        <v>1.03304902771939</v>
      </c>
      <c r="BM8" s="49">
        <f>VLOOKUP($A8,'RevPAR Raw Data'!$B$6:$BE$43,'RevPAR Raw Data'!BC$1,FALSE)</f>
        <v>1.5530519735777299</v>
      </c>
      <c r="BN8" s="50">
        <f>VLOOKUP($A8,'RevPAR Raw Data'!$B$6:$BE$43,'RevPAR Raw Data'!BE$1,FALSE)</f>
        <v>10.8691532076885</v>
      </c>
    </row>
    <row r="9" spans="1:66" x14ac:dyDescent="0.25">
      <c r="A9" s="63" t="s">
        <v>89</v>
      </c>
      <c r="B9" s="47">
        <f>VLOOKUP($A9,'Occupancy Raw Data'!$B$8:$BE$45,'Occupancy Raw Data'!AG$3,FALSE)</f>
        <v>56.451893018409102</v>
      </c>
      <c r="C9" s="48">
        <f>VLOOKUP($A9,'Occupancy Raw Data'!$B$8:$BE$45,'Occupancy Raw Data'!AH$3,FALSE)</f>
        <v>67.833159661919595</v>
      </c>
      <c r="D9" s="48">
        <f>VLOOKUP($A9,'Occupancy Raw Data'!$B$8:$BE$45,'Occupancy Raw Data'!AI$3,FALSE)</f>
        <v>72.255991663772093</v>
      </c>
      <c r="E9" s="48">
        <f>VLOOKUP($A9,'Occupancy Raw Data'!$B$8:$BE$45,'Occupancy Raw Data'!AJ$3,FALSE)</f>
        <v>71.190806993168906</v>
      </c>
      <c r="F9" s="48">
        <f>VLOOKUP($A9,'Occupancy Raw Data'!$B$8:$BE$45,'Occupancy Raw Data'!AK$3,FALSE)</f>
        <v>66.730346185017893</v>
      </c>
      <c r="G9" s="49">
        <f>VLOOKUP($A9,'Occupancy Raw Data'!$B$8:$BE$45,'Occupancy Raw Data'!AL$3,FALSE)</f>
        <v>66.892439504457499</v>
      </c>
      <c r="H9" s="48">
        <f>VLOOKUP($A9,'Occupancy Raw Data'!$B$8:$BE$45,'Occupancy Raw Data'!AN$3,FALSE)</f>
        <v>69.396202385087406</v>
      </c>
      <c r="I9" s="48">
        <f>VLOOKUP($A9,'Occupancy Raw Data'!$B$8:$BE$45,'Occupancy Raw Data'!AO$3,FALSE)</f>
        <v>72.797267569758006</v>
      </c>
      <c r="J9" s="49">
        <f>VLOOKUP($A9,'Occupancy Raw Data'!$B$8:$BE$45,'Occupancy Raw Data'!AP$3,FALSE)</f>
        <v>71.096734977422699</v>
      </c>
      <c r="K9" s="50">
        <f>VLOOKUP($A9,'Occupancy Raw Data'!$B$8:$BE$45,'Occupancy Raw Data'!AR$3,FALSE)</f>
        <v>68.093666782447599</v>
      </c>
      <c r="M9" s="47">
        <f>VLOOKUP($A9,'Occupancy Raw Data'!$B$8:$BE$45,'Occupancy Raw Data'!AT$3,FALSE)</f>
        <v>3.60249144001979</v>
      </c>
      <c r="N9" s="48">
        <f>VLOOKUP($A9,'Occupancy Raw Data'!$B$8:$BE$45,'Occupancy Raw Data'!AU$3,FALSE)</f>
        <v>10.6126361967058</v>
      </c>
      <c r="O9" s="48">
        <f>VLOOKUP($A9,'Occupancy Raw Data'!$B$8:$BE$45,'Occupancy Raw Data'!AV$3,FALSE)</f>
        <v>10.5327606720984</v>
      </c>
      <c r="P9" s="48">
        <f>VLOOKUP($A9,'Occupancy Raw Data'!$B$8:$BE$45,'Occupancy Raw Data'!AW$3,FALSE)</f>
        <v>6.6371164727905896</v>
      </c>
      <c r="Q9" s="48">
        <f>VLOOKUP($A9,'Occupancy Raw Data'!$B$8:$BE$45,'Occupancy Raw Data'!AX$3,FALSE)</f>
        <v>3.83776870599283</v>
      </c>
      <c r="R9" s="49">
        <f>VLOOKUP($A9,'Occupancy Raw Data'!$B$8:$BE$45,'Occupancy Raw Data'!AY$3,FALSE)</f>
        <v>7.12784160291588</v>
      </c>
      <c r="S9" s="48">
        <f>VLOOKUP($A9,'Occupancy Raw Data'!$B$8:$BE$45,'Occupancy Raw Data'!BA$3,FALSE)</f>
        <v>-1.73450971452828</v>
      </c>
      <c r="T9" s="48">
        <f>VLOOKUP($A9,'Occupancy Raw Data'!$B$8:$BE$45,'Occupancy Raw Data'!BB$3,FALSE)</f>
        <v>-3.3700712092799301</v>
      </c>
      <c r="U9" s="49">
        <f>VLOOKUP($A9,'Occupancy Raw Data'!$B$8:$BE$45,'Occupancy Raw Data'!BC$3,FALSE)</f>
        <v>-2.5787081218366601</v>
      </c>
      <c r="V9" s="50">
        <f>VLOOKUP($A9,'Occupancy Raw Data'!$B$8:$BE$45,'Occupancy Raw Data'!BE$3,FALSE)</f>
        <v>4.0356383899914396</v>
      </c>
      <c r="X9" s="51">
        <f>VLOOKUP($A9,'ADR Raw Data'!$B$6:$BE$43,'ADR Raw Data'!AG$1,FALSE)</f>
        <v>130.15109777982801</v>
      </c>
      <c r="Y9" s="52">
        <f>VLOOKUP($A9,'ADR Raw Data'!$B$6:$BE$43,'ADR Raw Data'!AH$1,FALSE)</f>
        <v>137.58981651376101</v>
      </c>
      <c r="Z9" s="52">
        <f>VLOOKUP($A9,'ADR Raw Data'!$B$6:$BE$43,'ADR Raw Data'!AI$1,FALSE)</f>
        <v>140.067891679685</v>
      </c>
      <c r="AA9" s="52">
        <f>VLOOKUP($A9,'ADR Raw Data'!$B$6:$BE$43,'ADR Raw Data'!AJ$1,FALSE)</f>
        <v>139.38205488920499</v>
      </c>
      <c r="AB9" s="52">
        <f>VLOOKUP($A9,'ADR Raw Data'!$B$6:$BE$43,'ADR Raw Data'!AK$1,FALSE)</f>
        <v>133.98938101847801</v>
      </c>
      <c r="AC9" s="53">
        <f>VLOOKUP($A9,'ADR Raw Data'!$B$6:$BE$43,'ADR Raw Data'!AL$1,FALSE)</f>
        <v>136.53277213327499</v>
      </c>
      <c r="AD9" s="52">
        <f>VLOOKUP($A9,'ADR Raw Data'!$B$6:$BE$43,'ADR Raw Data'!AN$1,FALSE)</f>
        <v>130.69460855057301</v>
      </c>
      <c r="AE9" s="52">
        <f>VLOOKUP($A9,'ADR Raw Data'!$B$6:$BE$43,'ADR Raw Data'!AO$1,FALSE)</f>
        <v>131.44579443339899</v>
      </c>
      <c r="AF9" s="53">
        <f>VLOOKUP($A9,'ADR Raw Data'!$B$6:$BE$43,'ADR Raw Data'!AP$1,FALSE)</f>
        <v>131.079185139949</v>
      </c>
      <c r="AG9" s="54">
        <f>VLOOKUP($A9,'ADR Raw Data'!$B$6:$BE$43,'ADR Raw Data'!AR$1,FALSE)</f>
        <v>134.90588607863901</v>
      </c>
      <c r="AI9" s="47">
        <f>VLOOKUP($A9,'ADR Raw Data'!$B$6:$BE$43,'ADR Raw Data'!AT$1,FALSE)</f>
        <v>6.5500090174208401</v>
      </c>
      <c r="AJ9" s="48">
        <f>VLOOKUP($A9,'ADR Raw Data'!$B$6:$BE$43,'ADR Raw Data'!AU$1,FALSE)</f>
        <v>5.7776056796516801</v>
      </c>
      <c r="AK9" s="48">
        <f>VLOOKUP($A9,'ADR Raw Data'!$B$6:$BE$43,'ADR Raw Data'!AV$1,FALSE)</f>
        <v>6.0657306930994404</v>
      </c>
      <c r="AL9" s="48">
        <f>VLOOKUP($A9,'ADR Raw Data'!$B$6:$BE$43,'ADR Raw Data'!AW$1,FALSE)</f>
        <v>5.3607407254382098</v>
      </c>
      <c r="AM9" s="48">
        <f>VLOOKUP($A9,'ADR Raw Data'!$B$6:$BE$43,'ADR Raw Data'!AX$1,FALSE)</f>
        <v>5.0755273764248399</v>
      </c>
      <c r="AN9" s="49">
        <f>VLOOKUP($A9,'ADR Raw Data'!$B$6:$BE$43,'ADR Raw Data'!AY$1,FALSE)</f>
        <v>5.7949246039405198</v>
      </c>
      <c r="AO9" s="48">
        <f>VLOOKUP($A9,'ADR Raw Data'!$B$6:$BE$43,'ADR Raw Data'!BA$1,FALSE)</f>
        <v>4.2283389072606603</v>
      </c>
      <c r="AP9" s="48">
        <f>VLOOKUP($A9,'ADR Raw Data'!$B$6:$BE$43,'ADR Raw Data'!BB$1,FALSE)</f>
        <v>4.2547047747693201</v>
      </c>
      <c r="AQ9" s="49">
        <f>VLOOKUP($A9,'ADR Raw Data'!$B$6:$BE$43,'ADR Raw Data'!BC$1,FALSE)</f>
        <v>4.2394791315063101</v>
      </c>
      <c r="AR9" s="50">
        <f>VLOOKUP($A9,'ADR Raw Data'!$B$6:$BE$43,'ADR Raw Data'!BE$1,FALSE)</f>
        <v>5.3944228099962901</v>
      </c>
      <c r="AT9" s="51">
        <f>VLOOKUP($A9,'RevPAR Raw Data'!$B$6:$BE$43,'RevPAR Raw Data'!AG$1,FALSE)</f>
        <v>73.472758480953999</v>
      </c>
      <c r="AU9" s="52">
        <f>VLOOKUP($A9,'RevPAR Raw Data'!$B$6:$BE$43,'RevPAR Raw Data'!AH$1,FALSE)</f>
        <v>93.331519914322101</v>
      </c>
      <c r="AV9" s="52">
        <f>VLOOKUP($A9,'RevPAR Raw Data'!$B$6:$BE$43,'RevPAR Raw Data'!AI$1,FALSE)</f>
        <v>101.207444135695</v>
      </c>
      <c r="AW9" s="52">
        <f>VLOOKUP($A9,'RevPAR Raw Data'!$B$6:$BE$43,'RevPAR Raw Data'!AJ$1,FALSE)</f>
        <v>99.227209679286702</v>
      </c>
      <c r="AX9" s="52">
        <f>VLOOKUP($A9,'RevPAR Raw Data'!$B$6:$BE$43,'RevPAR Raw Data'!AK$1,FALSE)</f>
        <v>89.411577804793296</v>
      </c>
      <c r="AY9" s="53">
        <f>VLOOKUP($A9,'RevPAR Raw Data'!$B$6:$BE$43,'RevPAR Raw Data'!AL$1,FALSE)</f>
        <v>91.330102003010296</v>
      </c>
      <c r="AZ9" s="52">
        <f>VLOOKUP($A9,'RevPAR Raw Data'!$B$6:$BE$43,'RevPAR Raw Data'!AN$1,FALSE)</f>
        <v>90.697095056153699</v>
      </c>
      <c r="BA9" s="52">
        <f>VLOOKUP($A9,'RevPAR Raw Data'!$B$6:$BE$43,'RevPAR Raw Data'!AO$1,FALSE)</f>
        <v>95.688946682875894</v>
      </c>
      <c r="BB9" s="53">
        <f>VLOOKUP($A9,'RevPAR Raw Data'!$B$6:$BE$43,'RevPAR Raw Data'!AP$1,FALSE)</f>
        <v>93.193020869514797</v>
      </c>
      <c r="BC9" s="54">
        <f>VLOOKUP($A9,'RevPAR Raw Data'!$B$6:$BE$43,'RevPAR Raw Data'!AR$1,FALSE)</f>
        <v>91.862364536297306</v>
      </c>
      <c r="BE9" s="47">
        <f>VLOOKUP($A9,'RevPAR Raw Data'!$B$6:$BE$43,'RevPAR Raw Data'!AT$1,FALSE)</f>
        <v>10.388463971613699</v>
      </c>
      <c r="BF9" s="48">
        <f>VLOOKUP($A9,'RevPAR Raw Data'!$B$6:$BE$43,'RevPAR Raw Data'!AU$1,FALSE)</f>
        <v>17.003398148019102</v>
      </c>
      <c r="BG9" s="48">
        <f>VLOOKUP($A9,'RevPAR Raw Data'!$B$6:$BE$43,'RevPAR Raw Data'!AV$1,FALSE)</f>
        <v>17.237380262116101</v>
      </c>
      <c r="BH9" s="48">
        <f>VLOOKUP($A9,'RevPAR Raw Data'!$B$6:$BE$43,'RevPAR Raw Data'!AW$1,FALSE)</f>
        <v>12.3536558039804</v>
      </c>
      <c r="BI9" s="48">
        <f>VLOOKUP($A9,'RevPAR Raw Data'!$B$6:$BE$43,'RevPAR Raw Data'!AX$1,FALSE)</f>
        <v>9.1080830837342095</v>
      </c>
      <c r="BJ9" s="49">
        <f>VLOOKUP($A9,'RevPAR Raw Data'!$B$6:$BE$43,'RevPAR Raw Data'!AY$1,FALSE)</f>
        <v>13.3358192536336</v>
      </c>
      <c r="BK9" s="48">
        <f>VLOOKUP($A9,'RevPAR Raw Data'!$B$6:$BE$43,'RevPAR Raw Data'!BA$1,FALSE)</f>
        <v>2.4204882436227599</v>
      </c>
      <c r="BL9" s="48">
        <f>VLOOKUP($A9,'RevPAR Raw Data'!$B$6:$BE$43,'RevPAR Raw Data'!BB$1,FALSE)</f>
        <v>0.74124698483502005</v>
      </c>
      <c r="BM9" s="49">
        <f>VLOOKUP($A9,'RevPAR Raw Data'!$B$6:$BE$43,'RevPAR Raw Data'!BC$1,FALSE)</f>
        <v>1.55144721698192</v>
      </c>
      <c r="BN9" s="50">
        <f>VLOOKUP($A9,'RevPAR Raw Data'!$B$6:$BE$43,'RevPAR Raw Data'!BE$1,FALSE)</f>
        <v>9.6477605978263998</v>
      </c>
    </row>
    <row r="10" spans="1:66" x14ac:dyDescent="0.25">
      <c r="A10" s="63" t="s">
        <v>26</v>
      </c>
      <c r="B10" s="47">
        <f>VLOOKUP($A10,'Occupancy Raw Data'!$B$8:$BE$45,'Occupancy Raw Data'!AG$3,FALSE)</f>
        <v>57.045060658578798</v>
      </c>
      <c r="C10" s="48">
        <f>VLOOKUP($A10,'Occupancy Raw Data'!$B$8:$BE$45,'Occupancy Raw Data'!AH$3,FALSE)</f>
        <v>68.093587521663693</v>
      </c>
      <c r="D10" s="48">
        <f>VLOOKUP($A10,'Occupancy Raw Data'!$B$8:$BE$45,'Occupancy Raw Data'!AI$3,FALSE)</f>
        <v>75.586366262276101</v>
      </c>
      <c r="E10" s="48">
        <f>VLOOKUP($A10,'Occupancy Raw Data'!$B$8:$BE$45,'Occupancy Raw Data'!AJ$3,FALSE)</f>
        <v>74.913344887348302</v>
      </c>
      <c r="F10" s="48">
        <f>VLOOKUP($A10,'Occupancy Raw Data'!$B$8:$BE$45,'Occupancy Raw Data'!AK$3,FALSE)</f>
        <v>65.826112073945595</v>
      </c>
      <c r="G10" s="49">
        <f>VLOOKUP($A10,'Occupancy Raw Data'!$B$8:$BE$45,'Occupancy Raw Data'!AL$3,FALSE)</f>
        <v>68.292894280762496</v>
      </c>
      <c r="H10" s="48">
        <f>VLOOKUP($A10,'Occupancy Raw Data'!$B$8:$BE$45,'Occupancy Raw Data'!AN$3,FALSE)</f>
        <v>67.949162333911005</v>
      </c>
      <c r="I10" s="48">
        <f>VLOOKUP($A10,'Occupancy Raw Data'!$B$8:$BE$45,'Occupancy Raw Data'!AO$3,FALSE)</f>
        <v>72.076834199884402</v>
      </c>
      <c r="J10" s="49">
        <f>VLOOKUP($A10,'Occupancy Raw Data'!$B$8:$BE$45,'Occupancy Raw Data'!AP$3,FALSE)</f>
        <v>70.012998266897696</v>
      </c>
      <c r="K10" s="50">
        <f>VLOOKUP($A10,'Occupancy Raw Data'!$B$8:$BE$45,'Occupancy Raw Data'!AR$3,FALSE)</f>
        <v>68.784352562515394</v>
      </c>
      <c r="M10" s="47">
        <f>VLOOKUP($A10,'Occupancy Raw Data'!$B$8:$BE$45,'Occupancy Raw Data'!AT$3,FALSE)</f>
        <v>10.181442905778599</v>
      </c>
      <c r="N10" s="48">
        <f>VLOOKUP($A10,'Occupancy Raw Data'!$B$8:$BE$45,'Occupancy Raw Data'!AU$3,FALSE)</f>
        <v>12.345818867066001</v>
      </c>
      <c r="O10" s="48">
        <f>VLOOKUP($A10,'Occupancy Raw Data'!$B$8:$BE$45,'Occupancy Raw Data'!AV$3,FALSE)</f>
        <v>13.2045885231233</v>
      </c>
      <c r="P10" s="48">
        <f>VLOOKUP($A10,'Occupancy Raw Data'!$B$8:$BE$45,'Occupancy Raw Data'!AW$3,FALSE)</f>
        <v>11.343939313887899</v>
      </c>
      <c r="Q10" s="48">
        <f>VLOOKUP($A10,'Occupancy Raw Data'!$B$8:$BE$45,'Occupancy Raw Data'!AX$3,FALSE)</f>
        <v>6.63780866490566</v>
      </c>
      <c r="R10" s="49">
        <f>VLOOKUP($A10,'Occupancy Raw Data'!$B$8:$BE$45,'Occupancy Raw Data'!AY$3,FALSE)</f>
        <v>10.806139660220699</v>
      </c>
      <c r="S10" s="48">
        <f>VLOOKUP($A10,'Occupancy Raw Data'!$B$8:$BE$45,'Occupancy Raw Data'!BA$3,FALSE)</f>
        <v>2.86574841907917</v>
      </c>
      <c r="T10" s="48">
        <f>VLOOKUP($A10,'Occupancy Raw Data'!$B$8:$BE$45,'Occupancy Raw Data'!BB$3,FALSE)</f>
        <v>3.61774544886417</v>
      </c>
      <c r="U10" s="49">
        <f>VLOOKUP($A10,'Occupancy Raw Data'!$B$8:$BE$45,'Occupancy Raw Data'!BC$3,FALSE)</f>
        <v>3.2514622646472402</v>
      </c>
      <c r="V10" s="50">
        <f>VLOOKUP($A10,'Occupancy Raw Data'!$B$8:$BE$45,'Occupancy Raw Data'!BE$3,FALSE)</f>
        <v>8.4974777737665796</v>
      </c>
      <c r="X10" s="51">
        <f>VLOOKUP($A10,'ADR Raw Data'!$B$6:$BE$43,'ADR Raw Data'!AG$1,FALSE)</f>
        <v>136.47192617347699</v>
      </c>
      <c r="Y10" s="52">
        <f>VLOOKUP($A10,'ADR Raw Data'!$B$6:$BE$43,'ADR Raw Data'!AH$1,FALSE)</f>
        <v>155.19578942903101</v>
      </c>
      <c r="Z10" s="52">
        <f>VLOOKUP($A10,'ADR Raw Data'!$B$6:$BE$43,'ADR Raw Data'!AI$1,FALSE)</f>
        <v>162.69203874961701</v>
      </c>
      <c r="AA10" s="52">
        <f>VLOOKUP($A10,'ADR Raw Data'!$B$6:$BE$43,'ADR Raw Data'!AJ$1,FALSE)</f>
        <v>158.688401388085</v>
      </c>
      <c r="AB10" s="52">
        <f>VLOOKUP($A10,'ADR Raw Data'!$B$6:$BE$43,'ADR Raw Data'!AK$1,FALSE)</f>
        <v>143.85116371933799</v>
      </c>
      <c r="AC10" s="53">
        <f>VLOOKUP($A10,'ADR Raw Data'!$B$6:$BE$43,'ADR Raw Data'!AL$1,FALSE)</f>
        <v>152.30641407604699</v>
      </c>
      <c r="AD10" s="52">
        <f>VLOOKUP($A10,'ADR Raw Data'!$B$6:$BE$43,'ADR Raw Data'!AN$1,FALSE)</f>
        <v>129.615119452474</v>
      </c>
      <c r="AE10" s="52">
        <f>VLOOKUP($A10,'ADR Raw Data'!$B$6:$BE$43,'ADR Raw Data'!AO$1,FALSE)</f>
        <v>130.88988658678301</v>
      </c>
      <c r="AF10" s="53">
        <f>VLOOKUP($A10,'ADR Raw Data'!$B$6:$BE$43,'ADR Raw Data'!AP$1,FALSE)</f>
        <v>130.27129174660101</v>
      </c>
      <c r="AG10" s="54">
        <f>VLOOKUP($A10,'ADR Raw Data'!$B$6:$BE$43,'ADR Raw Data'!AR$1,FALSE)</f>
        <v>145.89820837232699</v>
      </c>
      <c r="AI10" s="47">
        <f>VLOOKUP($A10,'ADR Raw Data'!$B$6:$BE$43,'ADR Raw Data'!AT$1,FALSE)</f>
        <v>6.4037832269386996</v>
      </c>
      <c r="AJ10" s="48">
        <f>VLOOKUP($A10,'ADR Raw Data'!$B$6:$BE$43,'ADR Raw Data'!AU$1,FALSE)</f>
        <v>6.2765969057778204</v>
      </c>
      <c r="AK10" s="48">
        <f>VLOOKUP($A10,'ADR Raw Data'!$B$6:$BE$43,'ADR Raw Data'!AV$1,FALSE)</f>
        <v>7.2961219512455502</v>
      </c>
      <c r="AL10" s="48">
        <f>VLOOKUP($A10,'ADR Raw Data'!$B$6:$BE$43,'ADR Raw Data'!AW$1,FALSE)</f>
        <v>4.7560697867287702</v>
      </c>
      <c r="AM10" s="48">
        <f>VLOOKUP($A10,'ADR Raw Data'!$B$6:$BE$43,'ADR Raw Data'!AX$1,FALSE)</f>
        <v>3.1948808508303399</v>
      </c>
      <c r="AN10" s="49">
        <f>VLOOKUP($A10,'ADR Raw Data'!$B$6:$BE$43,'ADR Raw Data'!AY$1,FALSE)</f>
        <v>5.6805925551001</v>
      </c>
      <c r="AO10" s="48">
        <f>VLOOKUP($A10,'ADR Raw Data'!$B$6:$BE$43,'ADR Raw Data'!BA$1,FALSE)</f>
        <v>6.9320496851907203</v>
      </c>
      <c r="AP10" s="48">
        <f>VLOOKUP($A10,'ADR Raw Data'!$B$6:$BE$43,'ADR Raw Data'!BB$1,FALSE)</f>
        <v>6.8081665607604798</v>
      </c>
      <c r="AQ10" s="49">
        <f>VLOOKUP($A10,'ADR Raw Data'!$B$6:$BE$43,'ADR Raw Data'!BC$1,FALSE)</f>
        <v>6.8700717625777399</v>
      </c>
      <c r="AR10" s="50">
        <f>VLOOKUP($A10,'ADR Raw Data'!$B$6:$BE$43,'ADR Raw Data'!BE$1,FALSE)</f>
        <v>6.2403316279741903</v>
      </c>
      <c r="AT10" s="51">
        <f>VLOOKUP($A10,'RevPAR Raw Data'!$B$6:$BE$43,'RevPAR Raw Data'!AG$1,FALSE)</f>
        <v>77.850493067590904</v>
      </c>
      <c r="AU10" s="52">
        <f>VLOOKUP($A10,'RevPAR Raw Data'!$B$6:$BE$43,'RevPAR Raw Data'!AH$1,FALSE)</f>
        <v>105.67838070479399</v>
      </c>
      <c r="AV10" s="52">
        <f>VLOOKUP($A10,'RevPAR Raw Data'!$B$6:$BE$43,'RevPAR Raw Data'!AI$1,FALSE)</f>
        <v>122.97300028885</v>
      </c>
      <c r="AW10" s="52">
        <f>VLOOKUP($A10,'RevPAR Raw Data'!$B$6:$BE$43,'RevPAR Raw Data'!AJ$1,FALSE)</f>
        <v>118.878789428076</v>
      </c>
      <c r="AX10" s="52">
        <f>VLOOKUP($A10,'RevPAR Raw Data'!$B$6:$BE$43,'RevPAR Raw Data'!AK$1,FALSE)</f>
        <v>94.691628249566705</v>
      </c>
      <c r="AY10" s="53">
        <f>VLOOKUP($A10,'RevPAR Raw Data'!$B$6:$BE$43,'RevPAR Raw Data'!AL$1,FALSE)</f>
        <v>104.014458347775</v>
      </c>
      <c r="AZ10" s="52">
        <f>VLOOKUP($A10,'RevPAR Raw Data'!$B$6:$BE$43,'RevPAR Raw Data'!AN$1,FALSE)</f>
        <v>88.072387926054304</v>
      </c>
      <c r="BA10" s="52">
        <f>VLOOKUP($A10,'RevPAR Raw Data'!$B$6:$BE$43,'RevPAR Raw Data'!AO$1,FALSE)</f>
        <v>94.341286539572494</v>
      </c>
      <c r="BB10" s="53">
        <f>VLOOKUP($A10,'RevPAR Raw Data'!$B$6:$BE$43,'RevPAR Raw Data'!AP$1,FALSE)</f>
        <v>91.206837232813399</v>
      </c>
      <c r="BC10" s="54">
        <f>VLOOKUP($A10,'RevPAR Raw Data'!$B$6:$BE$43,'RevPAR Raw Data'!AR$1,FALSE)</f>
        <v>100.355138029215</v>
      </c>
      <c r="BE10" s="47">
        <f>VLOOKUP($A10,'RevPAR Raw Data'!$B$6:$BE$43,'RevPAR Raw Data'!AT$1,FALSE)</f>
        <v>17.237223665777901</v>
      </c>
      <c r="BF10" s="48">
        <f>VLOOKUP($A10,'RevPAR Raw Data'!$B$6:$BE$43,'RevPAR Raw Data'!AU$1,FALSE)</f>
        <v>19.3973130578471</v>
      </c>
      <c r="BG10" s="48">
        <f>VLOOKUP($A10,'RevPAR Raw Data'!$B$6:$BE$43,'RevPAR Raw Data'!AV$1,FALSE)</f>
        <v>21.464133356176099</v>
      </c>
      <c r="BH10" s="48">
        <f>VLOOKUP($A10,'RevPAR Raw Data'!$B$6:$BE$43,'RevPAR Raw Data'!AW$1,FALSE)</f>
        <v>16.6395347709494</v>
      </c>
      <c r="BI10" s="48">
        <f>VLOOKUP($A10,'RevPAR Raw Data'!$B$6:$BE$43,'RevPAR Raw Data'!AX$1,FALSE)</f>
        <v>10.0447595936858</v>
      </c>
      <c r="BJ10" s="49">
        <f>VLOOKUP($A10,'RevPAR Raw Data'!$B$6:$BE$43,'RevPAR Raw Data'!AY$1,FALSE)</f>
        <v>17.100584980352998</v>
      </c>
      <c r="BK10" s="48">
        <f>VLOOKUP($A10,'RevPAR Raw Data'!$B$6:$BE$43,'RevPAR Raw Data'!BA$1,FALSE)</f>
        <v>9.9964532085330298</v>
      </c>
      <c r="BL10" s="48">
        <f>VLOOKUP($A10,'RevPAR Raw Data'!$B$6:$BE$43,'RevPAR Raw Data'!BB$1,FALSE)</f>
        <v>10.672214145527599</v>
      </c>
      <c r="BM10" s="49">
        <f>VLOOKUP($A10,'RevPAR Raw Data'!$B$6:$BE$43,'RevPAR Raw Data'!BC$1,FALSE)</f>
        <v>10.3449118181393</v>
      </c>
      <c r="BN10" s="50">
        <f>VLOOKUP($A10,'RevPAR Raw Data'!$B$6:$BE$43,'RevPAR Raw Data'!BE$1,FALSE)</f>
        <v>15.2680801948372</v>
      </c>
    </row>
    <row r="11" spans="1:66" x14ac:dyDescent="0.25">
      <c r="A11" s="63" t="s">
        <v>24</v>
      </c>
      <c r="B11" s="47">
        <f>VLOOKUP($A11,'Occupancy Raw Data'!$B$8:$BE$45,'Occupancy Raw Data'!AG$3,FALSE)</f>
        <v>52.075767063243497</v>
      </c>
      <c r="C11" s="48">
        <f>VLOOKUP($A11,'Occupancy Raw Data'!$B$8:$BE$45,'Occupancy Raw Data'!AH$3,FALSE)</f>
        <v>64.643080776455804</v>
      </c>
      <c r="D11" s="48">
        <f>VLOOKUP($A11,'Occupancy Raw Data'!$B$8:$BE$45,'Occupancy Raw Data'!AI$3,FALSE)</f>
        <v>67.510958046336796</v>
      </c>
      <c r="E11" s="48">
        <f>VLOOKUP($A11,'Occupancy Raw Data'!$B$8:$BE$45,'Occupancy Raw Data'!AJ$3,FALSE)</f>
        <v>68.387601753287399</v>
      </c>
      <c r="F11" s="48">
        <f>VLOOKUP($A11,'Occupancy Raw Data'!$B$8:$BE$45,'Occupancy Raw Data'!AK$3,FALSE)</f>
        <v>64.013775829680597</v>
      </c>
      <c r="G11" s="49">
        <f>VLOOKUP($A11,'Occupancy Raw Data'!$B$8:$BE$45,'Occupancy Raw Data'!AL$3,FALSE)</f>
        <v>63.326236693800801</v>
      </c>
      <c r="H11" s="48">
        <f>VLOOKUP($A11,'Occupancy Raw Data'!$B$8:$BE$45,'Occupancy Raw Data'!AN$3,FALSE)</f>
        <v>71.418284283030602</v>
      </c>
      <c r="I11" s="48">
        <f>VLOOKUP($A11,'Occupancy Raw Data'!$B$8:$BE$45,'Occupancy Raw Data'!AO$3,FALSE)</f>
        <v>75.554164057608006</v>
      </c>
      <c r="J11" s="49">
        <f>VLOOKUP($A11,'Occupancy Raw Data'!$B$8:$BE$45,'Occupancy Raw Data'!AP$3,FALSE)</f>
        <v>73.486224170319304</v>
      </c>
      <c r="K11" s="50">
        <f>VLOOKUP($A11,'Occupancy Raw Data'!$B$8:$BE$45,'Occupancy Raw Data'!AR$3,FALSE)</f>
        <v>66.229090258520401</v>
      </c>
      <c r="M11" s="47">
        <f>VLOOKUP($A11,'Occupancy Raw Data'!$B$8:$BE$45,'Occupancy Raw Data'!AT$3,FALSE)</f>
        <v>-8.3824802567864101</v>
      </c>
      <c r="N11" s="48">
        <f>VLOOKUP($A11,'Occupancy Raw Data'!$B$8:$BE$45,'Occupancy Raw Data'!AU$3,FALSE)</f>
        <v>-1.1721433642357499</v>
      </c>
      <c r="O11" s="48">
        <f>VLOOKUP($A11,'Occupancy Raw Data'!$B$8:$BE$45,'Occupancy Raw Data'!AV$3,FALSE)</f>
        <v>-1.6981653486291099</v>
      </c>
      <c r="P11" s="48">
        <f>VLOOKUP($A11,'Occupancy Raw Data'!$B$8:$BE$45,'Occupancy Raw Data'!AW$3,FALSE)</f>
        <v>-1.53997408391782</v>
      </c>
      <c r="Q11" s="48">
        <f>VLOOKUP($A11,'Occupancy Raw Data'!$B$8:$BE$45,'Occupancy Raw Data'!AX$3,FALSE)</f>
        <v>-7.5980260685043399</v>
      </c>
      <c r="R11" s="49">
        <f>VLOOKUP($A11,'Occupancy Raw Data'!$B$8:$BE$45,'Occupancy Raw Data'!AY$3,FALSE)</f>
        <v>-3.9528139817286498</v>
      </c>
      <c r="S11" s="48">
        <f>VLOOKUP($A11,'Occupancy Raw Data'!$B$8:$BE$45,'Occupancy Raw Data'!BA$3,FALSE)</f>
        <v>-5.6259597798929502</v>
      </c>
      <c r="T11" s="48">
        <f>VLOOKUP($A11,'Occupancy Raw Data'!$B$8:$BE$45,'Occupancy Raw Data'!BB$3,FALSE)</f>
        <v>-6.1099368346515801</v>
      </c>
      <c r="U11" s="49">
        <f>VLOOKUP($A11,'Occupancy Raw Data'!$B$8:$BE$45,'Occupancy Raw Data'!BC$3,FALSE)</f>
        <v>-5.8753795387530197</v>
      </c>
      <c r="V11" s="50">
        <f>VLOOKUP($A11,'Occupancy Raw Data'!$B$8:$BE$45,'Occupancy Raw Data'!BE$3,FALSE)</f>
        <v>-4.5707570961268003</v>
      </c>
      <c r="X11" s="51">
        <f>VLOOKUP($A11,'ADR Raw Data'!$B$6:$BE$43,'ADR Raw Data'!AG$1,FALSE)</f>
        <v>121.797114170624</v>
      </c>
      <c r="Y11" s="52">
        <f>VLOOKUP($A11,'ADR Raw Data'!$B$6:$BE$43,'ADR Raw Data'!AH$1,FALSE)</f>
        <v>125.15161912142101</v>
      </c>
      <c r="Z11" s="52">
        <f>VLOOKUP($A11,'ADR Raw Data'!$B$6:$BE$43,'ADR Raw Data'!AI$1,FALSE)</f>
        <v>125.325942586838</v>
      </c>
      <c r="AA11" s="52">
        <f>VLOOKUP($A11,'ADR Raw Data'!$B$6:$BE$43,'ADR Raw Data'!AJ$1,FALSE)</f>
        <v>125.201233347067</v>
      </c>
      <c r="AB11" s="52">
        <f>VLOOKUP($A11,'ADR Raw Data'!$B$6:$BE$43,'ADR Raw Data'!AK$1,FALSE)</f>
        <v>128.90929668394699</v>
      </c>
      <c r="AC11" s="53">
        <f>VLOOKUP($A11,'ADR Raw Data'!$B$6:$BE$43,'ADR Raw Data'!AL$1,FALSE)</f>
        <v>125.40748922200601</v>
      </c>
      <c r="AD11" s="52">
        <f>VLOOKUP($A11,'ADR Raw Data'!$B$6:$BE$43,'ADR Raw Data'!AN$1,FALSE)</f>
        <v>149.14299241593901</v>
      </c>
      <c r="AE11" s="52">
        <f>VLOOKUP($A11,'ADR Raw Data'!$B$6:$BE$43,'ADR Raw Data'!AO$1,FALSE)</f>
        <v>151.81239101607801</v>
      </c>
      <c r="AF11" s="53">
        <f>VLOOKUP($A11,'ADR Raw Data'!$B$6:$BE$43,'ADR Raw Data'!AP$1,FALSE)</f>
        <v>150.51525083612</v>
      </c>
      <c r="AG11" s="54">
        <f>VLOOKUP($A11,'ADR Raw Data'!$B$6:$BE$43,'ADR Raw Data'!AR$1,FALSE)</f>
        <v>133.36719648826599</v>
      </c>
      <c r="AI11" s="47">
        <f>VLOOKUP($A11,'ADR Raw Data'!$B$6:$BE$43,'ADR Raw Data'!AT$1,FALSE)</f>
        <v>7.99023696320545</v>
      </c>
      <c r="AJ11" s="48">
        <f>VLOOKUP($A11,'ADR Raw Data'!$B$6:$BE$43,'ADR Raw Data'!AU$1,FALSE)</f>
        <v>10.6827010361456</v>
      </c>
      <c r="AK11" s="48">
        <f>VLOOKUP($A11,'ADR Raw Data'!$B$6:$BE$43,'ADR Raw Data'!AV$1,FALSE)</f>
        <v>8.9105625075026005</v>
      </c>
      <c r="AL11" s="48">
        <f>VLOOKUP($A11,'ADR Raw Data'!$B$6:$BE$43,'ADR Raw Data'!AW$1,FALSE)</f>
        <v>6.8656774499763804</v>
      </c>
      <c r="AM11" s="48">
        <f>VLOOKUP($A11,'ADR Raw Data'!$B$6:$BE$43,'ADR Raw Data'!AX$1,FALSE)</f>
        <v>5.8127964742184703</v>
      </c>
      <c r="AN11" s="49">
        <f>VLOOKUP($A11,'ADR Raw Data'!$B$6:$BE$43,'ADR Raw Data'!AY$1,FALSE)</f>
        <v>7.9794360013883798</v>
      </c>
      <c r="AO11" s="48">
        <f>VLOOKUP($A11,'ADR Raw Data'!$B$6:$BE$43,'ADR Raw Data'!BA$1,FALSE)</f>
        <v>3.04771484635654</v>
      </c>
      <c r="AP11" s="48">
        <f>VLOOKUP($A11,'ADR Raw Data'!$B$6:$BE$43,'ADR Raw Data'!BB$1,FALSE)</f>
        <v>-0.92696914327603797</v>
      </c>
      <c r="AQ11" s="49">
        <f>VLOOKUP($A11,'ADR Raw Data'!$B$6:$BE$43,'ADR Raw Data'!BC$1,FALSE)</f>
        <v>0.94044930002835603</v>
      </c>
      <c r="AR11" s="50">
        <f>VLOOKUP($A11,'ADR Raw Data'!$B$6:$BE$43,'ADR Raw Data'!BE$1,FALSE)</f>
        <v>5.2305238906335596</v>
      </c>
      <c r="AT11" s="51">
        <f>VLOOKUP($A11,'RevPAR Raw Data'!$B$6:$BE$43,'RevPAR Raw Data'!AG$1,FALSE)</f>
        <v>63.426781465247302</v>
      </c>
      <c r="AU11" s="52">
        <f>VLOOKUP($A11,'RevPAR Raw Data'!$B$6:$BE$43,'RevPAR Raw Data'!AH$1,FALSE)</f>
        <v>80.9018622417031</v>
      </c>
      <c r="AV11" s="52">
        <f>VLOOKUP($A11,'RevPAR Raw Data'!$B$6:$BE$43,'RevPAR Raw Data'!AI$1,FALSE)</f>
        <v>84.608744520976799</v>
      </c>
      <c r="AW11" s="52">
        <f>VLOOKUP($A11,'RevPAR Raw Data'!$B$6:$BE$43,'RevPAR Raw Data'!AJ$1,FALSE)</f>
        <v>85.622120851596705</v>
      </c>
      <c r="AX11" s="52">
        <f>VLOOKUP($A11,'RevPAR Raw Data'!$B$6:$BE$43,'RevPAR Raw Data'!AK$1,FALSE)</f>
        <v>82.519708202880395</v>
      </c>
      <c r="AY11" s="53">
        <f>VLOOKUP($A11,'RevPAR Raw Data'!$B$6:$BE$43,'RevPAR Raw Data'!AL$1,FALSE)</f>
        <v>79.4158434564809</v>
      </c>
      <c r="AZ11" s="52">
        <f>VLOOKUP($A11,'RevPAR Raw Data'!$B$6:$BE$43,'RevPAR Raw Data'!AN$1,FALSE)</f>
        <v>106.515366311834</v>
      </c>
      <c r="BA11" s="52">
        <f>VLOOKUP($A11,'RevPAR Raw Data'!$B$6:$BE$43,'RevPAR Raw Data'!AO$1,FALSE)</f>
        <v>114.70058296806501</v>
      </c>
      <c r="BB11" s="53">
        <f>VLOOKUP($A11,'RevPAR Raw Data'!$B$6:$BE$43,'RevPAR Raw Data'!AP$1,FALSE)</f>
        <v>110.60797463994901</v>
      </c>
      <c r="BC11" s="54">
        <f>VLOOKUP($A11,'RevPAR Raw Data'!$B$6:$BE$43,'RevPAR Raw Data'!AR$1,FALSE)</f>
        <v>88.327880937472003</v>
      </c>
      <c r="BE11" s="47">
        <f>VLOOKUP($A11,'RevPAR Raw Data'!$B$6:$BE$43,'RevPAR Raw Data'!AT$1,FALSE)</f>
        <v>-1.0620233294921</v>
      </c>
      <c r="BF11" s="48">
        <f>VLOOKUP($A11,'RevPAR Raw Data'!$B$6:$BE$43,'RevPAR Raw Data'!AU$1,FALSE)</f>
        <v>9.3853411005935996</v>
      </c>
      <c r="BG11" s="48">
        <f>VLOOKUP($A11,'RevPAR Raw Data'!$B$6:$BE$43,'RevPAR Raw Data'!AV$1,FALSE)</f>
        <v>7.0610810740031296</v>
      </c>
      <c r="BH11" s="48">
        <f>VLOOKUP($A11,'RevPAR Raw Data'!$B$6:$BE$43,'RevPAR Raw Data'!AW$1,FALSE)</f>
        <v>5.2199737126435304</v>
      </c>
      <c r="BI11" s="48">
        <f>VLOOKUP($A11,'RevPAR Raw Data'!$B$6:$BE$43,'RevPAR Raw Data'!AX$1,FALSE)</f>
        <v>-2.2268873857060898</v>
      </c>
      <c r="BJ11" s="49">
        <f>VLOOKUP($A11,'RevPAR Raw Data'!$B$6:$BE$43,'RevPAR Raw Data'!AY$1,FALSE)</f>
        <v>3.7112097577337599</v>
      </c>
      <c r="BK11" s="48">
        <f>VLOOKUP($A11,'RevPAR Raw Data'!$B$6:$BE$43,'RevPAR Raw Data'!BA$1,FALSE)</f>
        <v>-2.7497081449982499</v>
      </c>
      <c r="BL11" s="48">
        <f>VLOOKUP($A11,'RevPAR Raw Data'!$B$6:$BE$43,'RevPAR Raw Data'!BB$1,FALSE)</f>
        <v>-6.9802687487967399</v>
      </c>
      <c r="BM11" s="49">
        <f>VLOOKUP($A11,'RevPAR Raw Data'!$B$6:$BE$43,'RevPAR Raw Data'!BC$1,FALSE)</f>
        <v>-4.9901852044708797</v>
      </c>
      <c r="BN11" s="50">
        <f>VLOOKUP($A11,'RevPAR Raw Data'!$B$6:$BE$43,'RevPAR Raw Data'!BE$1,FALSE)</f>
        <v>0.420692252611022</v>
      </c>
    </row>
    <row r="12" spans="1:66" x14ac:dyDescent="0.25">
      <c r="A12" s="63" t="s">
        <v>27</v>
      </c>
      <c r="B12" s="47">
        <f>VLOOKUP($A12,'Occupancy Raw Data'!$B$8:$BE$45,'Occupancy Raw Data'!AG$3,FALSE)</f>
        <v>58.237898465171099</v>
      </c>
      <c r="C12" s="48">
        <f>VLOOKUP($A12,'Occupancy Raw Data'!$B$8:$BE$45,'Occupancy Raw Data'!AH$3,FALSE)</f>
        <v>64.675324675324603</v>
      </c>
      <c r="D12" s="48">
        <f>VLOOKUP($A12,'Occupancy Raw Data'!$B$8:$BE$45,'Occupancy Raw Data'!AI$3,FALSE)</f>
        <v>67.780401416765002</v>
      </c>
      <c r="E12" s="48">
        <f>VLOOKUP($A12,'Occupancy Raw Data'!$B$8:$BE$45,'Occupancy Raw Data'!AJ$3,FALSE)</f>
        <v>68.5802833530106</v>
      </c>
      <c r="F12" s="48">
        <f>VLOOKUP($A12,'Occupancy Raw Data'!$B$8:$BE$45,'Occupancy Raw Data'!AK$3,FALSE)</f>
        <v>69.902597402597394</v>
      </c>
      <c r="G12" s="49">
        <f>VLOOKUP($A12,'Occupancy Raw Data'!$B$8:$BE$45,'Occupancy Raw Data'!AL$3,FALSE)</f>
        <v>65.835301062573706</v>
      </c>
      <c r="H12" s="48">
        <f>VLOOKUP($A12,'Occupancy Raw Data'!$B$8:$BE$45,'Occupancy Raw Data'!AN$3,FALSE)</f>
        <v>78.630460448642197</v>
      </c>
      <c r="I12" s="48">
        <f>VLOOKUP($A12,'Occupancy Raw Data'!$B$8:$BE$45,'Occupancy Raw Data'!AO$3,FALSE)</f>
        <v>79.034828807555996</v>
      </c>
      <c r="J12" s="49">
        <f>VLOOKUP($A12,'Occupancy Raw Data'!$B$8:$BE$45,'Occupancy Raw Data'!AP$3,FALSE)</f>
        <v>78.832644628099104</v>
      </c>
      <c r="K12" s="50">
        <f>VLOOKUP($A12,'Occupancy Raw Data'!$B$8:$BE$45,'Occupancy Raw Data'!AR$3,FALSE)</f>
        <v>69.548827795581005</v>
      </c>
      <c r="M12" s="47">
        <f>VLOOKUP($A12,'Occupancy Raw Data'!$B$8:$BE$45,'Occupancy Raw Data'!AT$3,FALSE)</f>
        <v>-3.91137533916408</v>
      </c>
      <c r="N12" s="48">
        <f>VLOOKUP($A12,'Occupancy Raw Data'!$B$8:$BE$45,'Occupancy Raw Data'!AU$3,FALSE)</f>
        <v>4.6479453721170398E-2</v>
      </c>
      <c r="O12" s="48">
        <f>VLOOKUP($A12,'Occupancy Raw Data'!$B$8:$BE$45,'Occupancy Raw Data'!AV$3,FALSE)</f>
        <v>2.3504719569447201</v>
      </c>
      <c r="P12" s="48">
        <f>VLOOKUP($A12,'Occupancy Raw Data'!$B$8:$BE$45,'Occupancy Raw Data'!AW$3,FALSE)</f>
        <v>-2.5360945800021E-2</v>
      </c>
      <c r="Q12" s="48">
        <f>VLOOKUP($A12,'Occupancy Raw Data'!$B$8:$BE$45,'Occupancy Raw Data'!AX$3,FALSE)</f>
        <v>0.858333399192305</v>
      </c>
      <c r="R12" s="49">
        <f>VLOOKUP($A12,'Occupancy Raw Data'!$B$8:$BE$45,'Occupancy Raw Data'!AY$3,FALSE)</f>
        <v>-6.2665692077574095E-2</v>
      </c>
      <c r="S12" s="48">
        <f>VLOOKUP($A12,'Occupancy Raw Data'!$B$8:$BE$45,'Occupancy Raw Data'!BA$3,FALSE)</f>
        <v>-1.5109050929311501</v>
      </c>
      <c r="T12" s="48">
        <f>VLOOKUP($A12,'Occupancy Raw Data'!$B$8:$BE$45,'Occupancy Raw Data'!BB$3,FALSE)</f>
        <v>-3.5081458866222301</v>
      </c>
      <c r="U12" s="49">
        <f>VLOOKUP($A12,'Occupancy Raw Data'!$B$8:$BE$45,'Occupancy Raw Data'!BC$3,FALSE)</f>
        <v>-2.5222778594659498</v>
      </c>
      <c r="V12" s="50">
        <f>VLOOKUP($A12,'Occupancy Raw Data'!$B$8:$BE$45,'Occupancy Raw Data'!BE$3,FALSE)</f>
        <v>-0.87246435181375304</v>
      </c>
      <c r="X12" s="51">
        <f>VLOOKUP($A12,'ADR Raw Data'!$B$6:$BE$43,'ADR Raw Data'!AG$1,FALSE)</f>
        <v>94.001482438801801</v>
      </c>
      <c r="Y12" s="52">
        <f>VLOOKUP($A12,'ADR Raw Data'!$B$6:$BE$43,'ADR Raw Data'!AH$1,FALSE)</f>
        <v>96.803752738225597</v>
      </c>
      <c r="Z12" s="52">
        <f>VLOOKUP($A12,'ADR Raw Data'!$B$6:$BE$43,'ADR Raw Data'!AI$1,FALSE)</f>
        <v>98.6392427277477</v>
      </c>
      <c r="AA12" s="52">
        <f>VLOOKUP($A12,'ADR Raw Data'!$B$6:$BE$43,'ADR Raw Data'!AJ$1,FALSE)</f>
        <v>98.311722831934503</v>
      </c>
      <c r="AB12" s="52">
        <f>VLOOKUP($A12,'ADR Raw Data'!$B$6:$BE$43,'ADR Raw Data'!AK$1,FALSE)</f>
        <v>99.5454980365663</v>
      </c>
      <c r="AC12" s="53">
        <f>VLOOKUP($A12,'ADR Raw Data'!$B$6:$BE$43,'ADR Raw Data'!AL$1,FALSE)</f>
        <v>97.582313920645504</v>
      </c>
      <c r="AD12" s="52">
        <f>VLOOKUP($A12,'ADR Raw Data'!$B$6:$BE$43,'ADR Raw Data'!AN$1,FALSE)</f>
        <v>112.11874587087</v>
      </c>
      <c r="AE12" s="52">
        <f>VLOOKUP($A12,'ADR Raw Data'!$B$6:$BE$43,'ADR Raw Data'!AO$1,FALSE)</f>
        <v>113.08289502184699</v>
      </c>
      <c r="AF12" s="53">
        <f>VLOOKUP($A12,'ADR Raw Data'!$B$6:$BE$43,'ADR Raw Data'!AP$1,FALSE)</f>
        <v>112.602056835838</v>
      </c>
      <c r="AG12" s="54">
        <f>VLOOKUP($A12,'ADR Raw Data'!$B$6:$BE$43,'ADR Raw Data'!AR$1,FALSE)</f>
        <v>102.446506226431</v>
      </c>
      <c r="AI12" s="47">
        <f>VLOOKUP($A12,'ADR Raw Data'!$B$6:$BE$43,'ADR Raw Data'!AT$1,FALSE)</f>
        <v>1.80216559612841</v>
      </c>
      <c r="AJ12" s="48">
        <f>VLOOKUP($A12,'ADR Raw Data'!$B$6:$BE$43,'ADR Raw Data'!AU$1,FALSE)</f>
        <v>4.6033423678318401</v>
      </c>
      <c r="AK12" s="48">
        <f>VLOOKUP($A12,'ADR Raw Data'!$B$6:$BE$43,'ADR Raw Data'!AV$1,FALSE)</f>
        <v>5.2650204632650697</v>
      </c>
      <c r="AL12" s="48">
        <f>VLOOKUP($A12,'ADR Raw Data'!$B$6:$BE$43,'ADR Raw Data'!AW$1,FALSE)</f>
        <v>4.6954373534293596</v>
      </c>
      <c r="AM12" s="48">
        <f>VLOOKUP($A12,'ADR Raw Data'!$B$6:$BE$43,'ADR Raw Data'!AX$1,FALSE)</f>
        <v>4.4725227493570303</v>
      </c>
      <c r="AN12" s="49">
        <f>VLOOKUP($A12,'ADR Raw Data'!$B$6:$BE$43,'ADR Raw Data'!AY$1,FALSE)</f>
        <v>4.2558137254933497</v>
      </c>
      <c r="AO12" s="48">
        <f>VLOOKUP($A12,'ADR Raw Data'!$B$6:$BE$43,'ADR Raw Data'!BA$1,FALSE)</f>
        <v>3.2937993349247701</v>
      </c>
      <c r="AP12" s="48">
        <f>VLOOKUP($A12,'ADR Raw Data'!$B$6:$BE$43,'ADR Raw Data'!BB$1,FALSE)</f>
        <v>3.1656200533998602</v>
      </c>
      <c r="AQ12" s="49">
        <f>VLOOKUP($A12,'ADR Raw Data'!$B$6:$BE$43,'ADR Raw Data'!BC$1,FALSE)</f>
        <v>3.2240633880247</v>
      </c>
      <c r="AR12" s="50">
        <f>VLOOKUP($A12,'ADR Raw Data'!$B$6:$BE$43,'ADR Raw Data'!BE$1,FALSE)</f>
        <v>3.7970627919587701</v>
      </c>
      <c r="AT12" s="51">
        <f>VLOOKUP($A12,'RevPAR Raw Data'!$B$6:$BE$43,'RevPAR Raw Data'!AG$1,FALSE)</f>
        <v>54.744487898465103</v>
      </c>
      <c r="AU12" s="52">
        <f>VLOOKUP($A12,'RevPAR Raw Data'!$B$6:$BE$43,'RevPAR Raw Data'!AH$1,FALSE)</f>
        <v>62.608141381345902</v>
      </c>
      <c r="AV12" s="52">
        <f>VLOOKUP($A12,'RevPAR Raw Data'!$B$6:$BE$43,'RevPAR Raw Data'!AI$1,FALSE)</f>
        <v>66.858074675324602</v>
      </c>
      <c r="AW12" s="52">
        <f>VLOOKUP($A12,'RevPAR Raw Data'!$B$6:$BE$43,'RevPAR Raw Data'!AJ$1,FALSE)</f>
        <v>67.422458087367104</v>
      </c>
      <c r="AX12" s="52">
        <f>VLOOKUP($A12,'RevPAR Raw Data'!$B$6:$BE$43,'RevPAR Raw Data'!AK$1,FALSE)</f>
        <v>69.584888724911394</v>
      </c>
      <c r="AY12" s="53">
        <f>VLOOKUP($A12,'RevPAR Raw Data'!$B$6:$BE$43,'RevPAR Raw Data'!AL$1,FALSE)</f>
        <v>64.243610153482805</v>
      </c>
      <c r="AZ12" s="52">
        <f>VLOOKUP($A12,'RevPAR Raw Data'!$B$6:$BE$43,'RevPAR Raw Data'!AN$1,FALSE)</f>
        <v>88.159486127508799</v>
      </c>
      <c r="BA12" s="52">
        <f>VLOOKUP($A12,'RevPAR Raw Data'!$B$6:$BE$43,'RevPAR Raw Data'!AO$1,FALSE)</f>
        <v>89.374872491145197</v>
      </c>
      <c r="BB12" s="53">
        <f>VLOOKUP($A12,'RevPAR Raw Data'!$B$6:$BE$43,'RevPAR Raw Data'!AP$1,FALSE)</f>
        <v>88.767179309327005</v>
      </c>
      <c r="BC12" s="54">
        <f>VLOOKUP($A12,'RevPAR Raw Data'!$B$6:$BE$43,'RevPAR Raw Data'!AR$1,FALSE)</f>
        <v>71.250344198009699</v>
      </c>
      <c r="BE12" s="47">
        <f>VLOOKUP($A12,'RevPAR Raw Data'!$B$6:$BE$43,'RevPAR Raw Data'!AT$1,FALSE)</f>
        <v>-2.1796992037335401</v>
      </c>
      <c r="BF12" s="48">
        <f>VLOOKUP($A12,'RevPAR Raw Data'!$B$6:$BE$43,'RevPAR Raw Data'!AU$1,FALSE)</f>
        <v>4.6519614299384999</v>
      </c>
      <c r="BG12" s="48">
        <f>VLOOKUP($A12,'RevPAR Raw Data'!$B$6:$BE$43,'RevPAR Raw Data'!AV$1,FALSE)</f>
        <v>7.7392452497262401</v>
      </c>
      <c r="BH12" s="48">
        <f>VLOOKUP($A12,'RevPAR Raw Data'!$B$6:$BE$43,'RevPAR Raw Data'!AW$1,FALSE)</f>
        <v>4.6688856003070596</v>
      </c>
      <c r="BI12" s="48">
        <f>VLOOKUP($A12,'RevPAR Raw Data'!$B$6:$BE$43,'RevPAR Raw Data'!AX$1,FALSE)</f>
        <v>5.36924530509354</v>
      </c>
      <c r="BJ12" s="49">
        <f>VLOOKUP($A12,'RevPAR Raw Data'!$B$6:$BE$43,'RevPAR Raw Data'!AY$1,FALSE)</f>
        <v>4.19048109829117</v>
      </c>
      <c r="BK12" s="48">
        <f>VLOOKUP($A12,'RevPAR Raw Data'!$B$6:$BE$43,'RevPAR Raw Data'!BA$1,FALSE)</f>
        <v>1.7331280600912999</v>
      </c>
      <c r="BL12" s="48">
        <f>VLOOKUP($A12,'RevPAR Raw Data'!$B$6:$BE$43,'RevPAR Raw Data'!BB$1,FALSE)</f>
        <v>-0.45358040291180501</v>
      </c>
      <c r="BM12" s="49">
        <f>VLOOKUP($A12,'RevPAR Raw Data'!$B$6:$BE$43,'RevPAR Raw Data'!BC$1,FALSE)</f>
        <v>0.62046569154745201</v>
      </c>
      <c r="BN12" s="50">
        <f>VLOOKUP($A12,'RevPAR Raw Data'!$B$6:$BE$43,'RevPAR Raw Data'!BE$1,FALSE)</f>
        <v>2.8914704208691901</v>
      </c>
    </row>
    <row r="13" spans="1:66" x14ac:dyDescent="0.25">
      <c r="A13" s="63" t="s">
        <v>90</v>
      </c>
      <c r="B13" s="47">
        <f>VLOOKUP($A13,'Occupancy Raw Data'!$B$8:$BE$45,'Occupancy Raw Data'!AG$3,FALSE)</f>
        <v>61.136406753936598</v>
      </c>
      <c r="C13" s="48">
        <f>VLOOKUP($A13,'Occupancy Raw Data'!$B$8:$BE$45,'Occupancy Raw Data'!AH$3,FALSE)</f>
        <v>76.0078732688294</v>
      </c>
      <c r="D13" s="48">
        <f>VLOOKUP($A13,'Occupancy Raw Data'!$B$8:$BE$45,'Occupancy Raw Data'!AI$3,FALSE)</f>
        <v>79.688389299942997</v>
      </c>
      <c r="E13" s="48">
        <f>VLOOKUP($A13,'Occupancy Raw Data'!$B$8:$BE$45,'Occupancy Raw Data'!AJ$3,FALSE)</f>
        <v>77.836273951811805</v>
      </c>
      <c r="F13" s="48">
        <f>VLOOKUP($A13,'Occupancy Raw Data'!$B$8:$BE$45,'Occupancy Raw Data'!AK$3,FALSE)</f>
        <v>74.1225573894896</v>
      </c>
      <c r="G13" s="49">
        <f>VLOOKUP($A13,'Occupancy Raw Data'!$B$8:$BE$45,'Occupancy Raw Data'!AL$3,FALSE)</f>
        <v>73.758300132802106</v>
      </c>
      <c r="H13" s="48">
        <f>VLOOKUP($A13,'Occupancy Raw Data'!$B$8:$BE$45,'Occupancy Raw Data'!AN$3,FALSE)</f>
        <v>74.516220830961799</v>
      </c>
      <c r="I13" s="48">
        <f>VLOOKUP($A13,'Occupancy Raw Data'!$B$8:$BE$45,'Occupancy Raw Data'!AO$3,FALSE)</f>
        <v>75.7446404856763</v>
      </c>
      <c r="J13" s="49">
        <f>VLOOKUP($A13,'Occupancy Raw Data'!$B$8:$BE$45,'Occupancy Raw Data'!AP$3,FALSE)</f>
        <v>75.130430658319099</v>
      </c>
      <c r="K13" s="50">
        <f>VLOOKUP($A13,'Occupancy Raw Data'!$B$8:$BE$45,'Occupancy Raw Data'!AR$3,FALSE)</f>
        <v>74.150337425806896</v>
      </c>
      <c r="M13" s="47">
        <f>VLOOKUP($A13,'Occupancy Raw Data'!$B$8:$BE$45,'Occupancy Raw Data'!AT$3,FALSE)</f>
        <v>-4.38159741014766</v>
      </c>
      <c r="N13" s="48">
        <f>VLOOKUP($A13,'Occupancy Raw Data'!$B$8:$BE$45,'Occupancy Raw Data'!AU$3,FALSE)</f>
        <v>0.33826238249270801</v>
      </c>
      <c r="O13" s="48">
        <f>VLOOKUP($A13,'Occupancy Raw Data'!$B$8:$BE$45,'Occupancy Raw Data'!AV$3,FALSE)</f>
        <v>-1.9712678360499101</v>
      </c>
      <c r="P13" s="48">
        <f>VLOOKUP($A13,'Occupancy Raw Data'!$B$8:$BE$45,'Occupancy Raw Data'!AW$3,FALSE)</f>
        <v>-5.0890622464458604</v>
      </c>
      <c r="Q13" s="48">
        <f>VLOOKUP($A13,'Occupancy Raw Data'!$B$8:$BE$45,'Occupancy Raw Data'!AX$3,FALSE)</f>
        <v>-4.85661846994046</v>
      </c>
      <c r="R13" s="49">
        <f>VLOOKUP($A13,'Occupancy Raw Data'!$B$8:$BE$45,'Occupancy Raw Data'!AY$3,FALSE)</f>
        <v>-3.17799254518915</v>
      </c>
      <c r="S13" s="48">
        <f>VLOOKUP($A13,'Occupancy Raw Data'!$B$8:$BE$45,'Occupancy Raw Data'!BA$3,FALSE)</f>
        <v>-0.44673796549596501</v>
      </c>
      <c r="T13" s="48">
        <f>VLOOKUP($A13,'Occupancy Raw Data'!$B$8:$BE$45,'Occupancy Raw Data'!BB$3,FALSE)</f>
        <v>1.6668358055699</v>
      </c>
      <c r="U13" s="49">
        <f>VLOOKUP($A13,'Occupancy Raw Data'!$B$8:$BE$45,'Occupancy Raw Data'!BC$3,FALSE)</f>
        <v>0.60758793436976799</v>
      </c>
      <c r="V13" s="50">
        <f>VLOOKUP($A13,'Occupancy Raw Data'!$B$8:$BE$45,'Occupancy Raw Data'!BE$3,FALSE)</f>
        <v>-2.11172268212575</v>
      </c>
      <c r="X13" s="51">
        <f>VLOOKUP($A13,'ADR Raw Data'!$B$6:$BE$43,'ADR Raw Data'!AG$1,FALSE)</f>
        <v>116.334070597362</v>
      </c>
      <c r="Y13" s="52">
        <f>VLOOKUP($A13,'ADR Raw Data'!$B$6:$BE$43,'ADR Raw Data'!AH$1,FALSE)</f>
        <v>131.07400705126199</v>
      </c>
      <c r="Z13" s="52">
        <f>VLOOKUP($A13,'ADR Raw Data'!$B$6:$BE$43,'ADR Raw Data'!AI$1,FALSE)</f>
        <v>136.564792131654</v>
      </c>
      <c r="AA13" s="52">
        <f>VLOOKUP($A13,'ADR Raw Data'!$B$6:$BE$43,'ADR Raw Data'!AJ$1,FALSE)</f>
        <v>133.120035951495</v>
      </c>
      <c r="AB13" s="52">
        <f>VLOOKUP($A13,'ADR Raw Data'!$B$6:$BE$43,'ADR Raw Data'!AK$1,FALSE)</f>
        <v>125.723146595853</v>
      </c>
      <c r="AC13" s="53">
        <f>VLOOKUP($A13,'ADR Raw Data'!$B$6:$BE$43,'ADR Raw Data'!AL$1,FALSE)</f>
        <v>129.173314856731</v>
      </c>
      <c r="AD13" s="52">
        <f>VLOOKUP($A13,'ADR Raw Data'!$B$6:$BE$43,'ADR Raw Data'!AN$1,FALSE)</f>
        <v>114.408977786264</v>
      </c>
      <c r="AE13" s="52">
        <f>VLOOKUP($A13,'ADR Raw Data'!$B$6:$BE$43,'ADR Raw Data'!AO$1,FALSE)</f>
        <v>114.425698497182</v>
      </c>
      <c r="AF13" s="53">
        <f>VLOOKUP($A13,'ADR Raw Data'!$B$6:$BE$43,'ADR Raw Data'!AP$1,FALSE)</f>
        <v>114.417406489694</v>
      </c>
      <c r="AG13" s="54">
        <f>VLOOKUP($A13,'ADR Raw Data'!$B$6:$BE$43,'ADR Raw Data'!AR$1,FALSE)</f>
        <v>124.901615769803</v>
      </c>
      <c r="AI13" s="47">
        <f>VLOOKUP($A13,'ADR Raw Data'!$B$6:$BE$43,'ADR Raw Data'!AT$1,FALSE)</f>
        <v>2.4080641395882498</v>
      </c>
      <c r="AJ13" s="48">
        <f>VLOOKUP($A13,'ADR Raw Data'!$B$6:$BE$43,'ADR Raw Data'!AU$1,FALSE)</f>
        <v>5.1268305887030898</v>
      </c>
      <c r="AK13" s="48">
        <f>VLOOKUP($A13,'ADR Raw Data'!$B$6:$BE$43,'ADR Raw Data'!AV$1,FALSE)</f>
        <v>5.0460004608386901</v>
      </c>
      <c r="AL13" s="48">
        <f>VLOOKUP($A13,'ADR Raw Data'!$B$6:$BE$43,'ADR Raw Data'!AW$1,FALSE)</f>
        <v>3.1817343030813601</v>
      </c>
      <c r="AM13" s="48">
        <f>VLOOKUP($A13,'ADR Raw Data'!$B$6:$BE$43,'ADR Raw Data'!AX$1,FALSE)</f>
        <v>2.78512578823005</v>
      </c>
      <c r="AN13" s="49">
        <f>VLOOKUP($A13,'ADR Raw Data'!$B$6:$BE$43,'ADR Raw Data'!AY$1,FALSE)</f>
        <v>3.83158307398672</v>
      </c>
      <c r="AO13" s="48">
        <f>VLOOKUP($A13,'ADR Raw Data'!$B$6:$BE$43,'ADR Raw Data'!BA$1,FALSE)</f>
        <v>1.9385987733661301</v>
      </c>
      <c r="AP13" s="48">
        <f>VLOOKUP($A13,'ADR Raw Data'!$B$6:$BE$43,'ADR Raw Data'!BB$1,FALSE)</f>
        <v>2.2603924862152298</v>
      </c>
      <c r="AQ13" s="49">
        <f>VLOOKUP($A13,'ADR Raw Data'!$B$6:$BE$43,'ADR Raw Data'!BC$1,FALSE)</f>
        <v>2.0989575088478798</v>
      </c>
      <c r="AR13" s="50">
        <f>VLOOKUP($A13,'ADR Raw Data'!$B$6:$BE$43,'ADR Raw Data'!BE$1,FALSE)</f>
        <v>3.28386148005651</v>
      </c>
      <c r="AT13" s="51">
        <f>VLOOKUP($A13,'RevPAR Raw Data'!$B$6:$BE$43,'RevPAR Raw Data'!AG$1,FALSE)</f>
        <v>71.122470593815194</v>
      </c>
      <c r="AU13" s="52">
        <f>VLOOKUP($A13,'RevPAR Raw Data'!$B$6:$BE$43,'RevPAR Raw Data'!AH$1,FALSE)</f>
        <v>99.626565167899798</v>
      </c>
      <c r="AV13" s="52">
        <f>VLOOKUP($A13,'RevPAR Raw Data'!$B$6:$BE$43,'RevPAR Raw Data'!AI$1,FALSE)</f>
        <v>108.82628320053099</v>
      </c>
      <c r="AW13" s="52">
        <f>VLOOKUP($A13,'RevPAR Raw Data'!$B$6:$BE$43,'RevPAR Raw Data'!AJ$1,FALSE)</f>
        <v>103.615675867956</v>
      </c>
      <c r="AX13" s="52">
        <f>VLOOKUP($A13,'RevPAR Raw Data'!$B$6:$BE$43,'RevPAR Raw Data'!AK$1,FALSE)</f>
        <v>93.189211487383702</v>
      </c>
      <c r="AY13" s="53">
        <f>VLOOKUP($A13,'RevPAR Raw Data'!$B$6:$BE$43,'RevPAR Raw Data'!AL$1,FALSE)</f>
        <v>95.2760412635173</v>
      </c>
      <c r="AZ13" s="52">
        <f>VLOOKUP($A13,'RevPAR Raw Data'!$B$6:$BE$43,'RevPAR Raw Data'!AN$1,FALSE)</f>
        <v>85.253246537658796</v>
      </c>
      <c r="BA13" s="52">
        <f>VLOOKUP($A13,'RevPAR Raw Data'!$B$6:$BE$43,'RevPAR Raw Data'!AO$1,FALSE)</f>
        <v>86.671333949914597</v>
      </c>
      <c r="BB13" s="53">
        <f>VLOOKUP($A13,'RevPAR Raw Data'!$B$6:$BE$43,'RevPAR Raw Data'!AP$1,FALSE)</f>
        <v>85.962290243786697</v>
      </c>
      <c r="BC13" s="54">
        <f>VLOOKUP($A13,'RevPAR Raw Data'!$B$6:$BE$43,'RevPAR Raw Data'!AR$1,FALSE)</f>
        <v>92.614969543594299</v>
      </c>
      <c r="BE13" s="47">
        <f>VLOOKUP($A13,'RevPAR Raw Data'!$B$6:$BE$43,'RevPAR Raw Data'!AT$1,FALSE)</f>
        <v>-2.0790449465342902</v>
      </c>
      <c r="BF13" s="48">
        <f>VLOOKUP($A13,'RevPAR Raw Data'!$B$6:$BE$43,'RevPAR Raw Data'!AU$1,FALSE)</f>
        <v>5.4824351104915099</v>
      </c>
      <c r="BG13" s="48">
        <f>VLOOKUP($A13,'RevPAR Raw Data'!$B$6:$BE$43,'RevPAR Raw Data'!AV$1,FALSE)</f>
        <v>2.97526244069733</v>
      </c>
      <c r="BH13" s="48">
        <f>VLOOKUP($A13,'RevPAR Raw Data'!$B$6:$BE$43,'RevPAR Raw Data'!AW$1,FALSE)</f>
        <v>-2.06924838256483</v>
      </c>
      <c r="BI13" s="48">
        <f>VLOOKUP($A13,'RevPAR Raw Data'!$B$6:$BE$43,'RevPAR Raw Data'!AX$1,FALSE)</f>
        <v>-2.2067556151526602</v>
      </c>
      <c r="BJ13" s="49">
        <f>VLOOKUP($A13,'RevPAR Raw Data'!$B$6:$BE$43,'RevPAR Raw Data'!AY$1,FALSE)</f>
        <v>0.53182310434354696</v>
      </c>
      <c r="BK13" s="48">
        <f>VLOOKUP($A13,'RevPAR Raw Data'!$B$6:$BE$43,'RevPAR Raw Data'!BA$1,FALSE)</f>
        <v>1.4832003511509</v>
      </c>
      <c r="BL13" s="48">
        <f>VLOOKUP($A13,'RevPAR Raw Data'!$B$6:$BE$43,'RevPAR Raw Data'!BB$1,FALSE)</f>
        <v>3.9649053230917799</v>
      </c>
      <c r="BM13" s="49">
        <f>VLOOKUP($A13,'RevPAR Raw Data'!$B$6:$BE$43,'RevPAR Raw Data'!BC$1,FALSE)</f>
        <v>2.7192984557889601</v>
      </c>
      <c r="BN13" s="50">
        <f>VLOOKUP($A13,'RevPAR Raw Data'!$B$6:$BE$43,'RevPAR Raw Data'!BE$1,FALSE)</f>
        <v>1.10279275020681</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64.537839099538303</v>
      </c>
      <c r="C15" s="48">
        <f>VLOOKUP($A15,'Occupancy Raw Data'!$B$8:$BE$45,'Occupancy Raw Data'!AH$3,FALSE)</f>
        <v>71.905150949268503</v>
      </c>
      <c r="D15" s="48">
        <f>VLOOKUP($A15,'Occupancy Raw Data'!$B$8:$BE$45,'Occupancy Raw Data'!AI$3,FALSE)</f>
        <v>75.627010063284501</v>
      </c>
      <c r="E15" s="48">
        <f>VLOOKUP($A15,'Occupancy Raw Data'!$B$8:$BE$45,'Occupancy Raw Data'!AJ$3,FALSE)</f>
        <v>76.392779333955801</v>
      </c>
      <c r="F15" s="48">
        <f>VLOOKUP($A15,'Occupancy Raw Data'!$B$8:$BE$45,'Occupancy Raw Data'!AK$3,FALSE)</f>
        <v>74.901442058304795</v>
      </c>
      <c r="G15" s="49">
        <f>VLOOKUP($A15,'Occupancy Raw Data'!$B$8:$BE$45,'Occupancy Raw Data'!AL$3,FALSE)</f>
        <v>72.672759904970306</v>
      </c>
      <c r="H15" s="48">
        <f>VLOOKUP($A15,'Occupancy Raw Data'!$B$8:$BE$45,'Occupancy Raw Data'!AN$3,FALSE)</f>
        <v>85.499014420582995</v>
      </c>
      <c r="I15" s="48">
        <f>VLOOKUP($A15,'Occupancy Raw Data'!$B$8:$BE$45,'Occupancy Raw Data'!AO$3,FALSE)</f>
        <v>89.343422554206796</v>
      </c>
      <c r="J15" s="49">
        <f>VLOOKUP($A15,'Occupancy Raw Data'!$B$8:$BE$45,'Occupancy Raw Data'!AP$3,FALSE)</f>
        <v>87.421218487394896</v>
      </c>
      <c r="K15" s="50">
        <f>VLOOKUP($A15,'Occupancy Raw Data'!$B$8:$BE$45,'Occupancy Raw Data'!AR$3,FALSE)</f>
        <v>76.886573988306495</v>
      </c>
      <c r="M15" s="47">
        <f>VLOOKUP($A15,'Occupancy Raw Data'!$B$8:$BE$45,'Occupancy Raw Data'!AT$3,FALSE)</f>
        <v>-4.2115942188363</v>
      </c>
      <c r="N15" s="48">
        <f>VLOOKUP($A15,'Occupancy Raw Data'!$B$8:$BE$45,'Occupancy Raw Data'!AU$3,FALSE)</f>
        <v>-1.77142451733143</v>
      </c>
      <c r="O15" s="48">
        <f>VLOOKUP($A15,'Occupancy Raw Data'!$B$8:$BE$45,'Occupancy Raw Data'!AV$3,FALSE)</f>
        <v>0.29582985386898097</v>
      </c>
      <c r="P15" s="48">
        <f>VLOOKUP($A15,'Occupancy Raw Data'!$B$8:$BE$45,'Occupancy Raw Data'!AW$3,FALSE)</f>
        <v>0.54268689876954002</v>
      </c>
      <c r="Q15" s="48">
        <f>VLOOKUP($A15,'Occupancy Raw Data'!$B$8:$BE$45,'Occupancy Raw Data'!AX$3,FALSE)</f>
        <v>-1.9472963456162999</v>
      </c>
      <c r="R15" s="49">
        <f>VLOOKUP($A15,'Occupancy Raw Data'!$B$8:$BE$45,'Occupancy Raw Data'!AY$3,FALSE)</f>
        <v>-1.35382777850624</v>
      </c>
      <c r="S15" s="48">
        <f>VLOOKUP($A15,'Occupancy Raw Data'!$B$8:$BE$45,'Occupancy Raw Data'!BA$3,FALSE)</f>
        <v>0.73828795386792001</v>
      </c>
      <c r="T15" s="48">
        <f>VLOOKUP($A15,'Occupancy Raw Data'!$B$8:$BE$45,'Occupancy Raw Data'!BB$3,FALSE)</f>
        <v>1.17938416235402</v>
      </c>
      <c r="U15" s="49">
        <f>VLOOKUP($A15,'Occupancy Raw Data'!$B$8:$BE$45,'Occupancy Raw Data'!BC$3,FALSE)</f>
        <v>0.96320385006231002</v>
      </c>
      <c r="V15" s="50">
        <f>VLOOKUP($A15,'Occupancy Raw Data'!$B$8:$BE$45,'Occupancy Raw Data'!BE$3,FALSE)</f>
        <v>-0.61290408655151096</v>
      </c>
      <c r="X15" s="51">
        <f>VLOOKUP($A15,'ADR Raw Data'!$B$6:$BE$43,'ADR Raw Data'!AG$1,FALSE)</f>
        <v>145.15982997247201</v>
      </c>
      <c r="Y15" s="52">
        <f>VLOOKUP($A15,'ADR Raw Data'!$B$6:$BE$43,'ADR Raw Data'!AH$1,FALSE)</f>
        <v>145.89496513188101</v>
      </c>
      <c r="Z15" s="52">
        <f>VLOOKUP($A15,'ADR Raw Data'!$B$6:$BE$43,'ADR Raw Data'!AI$1,FALSE)</f>
        <v>148.065772753461</v>
      </c>
      <c r="AA15" s="52">
        <f>VLOOKUP($A15,'ADR Raw Data'!$B$6:$BE$43,'ADR Raw Data'!AJ$1,FALSE)</f>
        <v>149.05733653663299</v>
      </c>
      <c r="AB15" s="52">
        <f>VLOOKUP($A15,'ADR Raw Data'!$B$6:$BE$43,'ADR Raw Data'!AK$1,FALSE)</f>
        <v>149.28402238824</v>
      </c>
      <c r="AC15" s="53">
        <f>VLOOKUP($A15,'ADR Raw Data'!$B$6:$BE$43,'ADR Raw Data'!AL$1,FALSE)</f>
        <v>147.579630640256</v>
      </c>
      <c r="AD15" s="52">
        <f>VLOOKUP($A15,'ADR Raw Data'!$B$6:$BE$43,'ADR Raw Data'!AN$1,FALSE)</f>
        <v>191.05384131503101</v>
      </c>
      <c r="AE15" s="52">
        <f>VLOOKUP($A15,'ADR Raw Data'!$B$6:$BE$43,'ADR Raw Data'!AO$1,FALSE)</f>
        <v>199.823404885005</v>
      </c>
      <c r="AF15" s="53">
        <f>VLOOKUP($A15,'ADR Raw Data'!$B$6:$BE$43,'ADR Raw Data'!AP$1,FALSE)</f>
        <v>195.53503499549399</v>
      </c>
      <c r="AG15" s="54">
        <f>VLOOKUP($A15,'ADR Raw Data'!$B$6:$BE$43,'ADR Raw Data'!AR$1,FALSE)</f>
        <v>163.15838180914599</v>
      </c>
      <c r="AI15" s="47">
        <f>VLOOKUP($A15,'ADR Raw Data'!$B$6:$BE$43,'ADR Raw Data'!AT$1,FALSE)</f>
        <v>0.280034878476695</v>
      </c>
      <c r="AJ15" s="48">
        <f>VLOOKUP($A15,'ADR Raw Data'!$B$6:$BE$43,'ADR Raw Data'!AU$1,FALSE)</f>
        <v>0.50595604753988799</v>
      </c>
      <c r="AK15" s="48">
        <f>VLOOKUP($A15,'ADR Raw Data'!$B$6:$BE$43,'ADR Raw Data'!AV$1,FALSE)</f>
        <v>1.6562858753215599</v>
      </c>
      <c r="AL15" s="48">
        <f>VLOOKUP($A15,'ADR Raw Data'!$B$6:$BE$43,'ADR Raw Data'!AW$1,FALSE)</f>
        <v>2.3487460938278302</v>
      </c>
      <c r="AM15" s="48">
        <f>VLOOKUP($A15,'ADR Raw Data'!$B$6:$BE$43,'ADR Raw Data'!AX$1,FALSE)</f>
        <v>1.6146633779666999</v>
      </c>
      <c r="AN15" s="49">
        <f>VLOOKUP($A15,'ADR Raw Data'!$B$6:$BE$43,'ADR Raw Data'!AY$1,FALSE)</f>
        <v>1.3258463852231299</v>
      </c>
      <c r="AO15" s="48">
        <f>VLOOKUP($A15,'ADR Raw Data'!$B$6:$BE$43,'ADR Raw Data'!BA$1,FALSE)</f>
        <v>2.63152365270397</v>
      </c>
      <c r="AP15" s="48">
        <f>VLOOKUP($A15,'ADR Raw Data'!$B$6:$BE$43,'ADR Raw Data'!BB$1,FALSE)</f>
        <v>2.8760040285805601</v>
      </c>
      <c r="AQ15" s="49">
        <f>VLOOKUP($A15,'ADR Raw Data'!$B$6:$BE$43,'ADR Raw Data'!BC$1,FALSE)</f>
        <v>2.7638117018345101</v>
      </c>
      <c r="AR15" s="50">
        <f>VLOOKUP($A15,'ADR Raw Data'!$B$6:$BE$43,'ADR Raw Data'!BE$1,FALSE)</f>
        <v>2.0249842799875402</v>
      </c>
      <c r="AT15" s="51">
        <f>VLOOKUP($A15,'RevPAR Raw Data'!$B$6:$BE$43,'RevPAR Raw Data'!AG$1,FALSE)</f>
        <v>93.683017504797903</v>
      </c>
      <c r="AU15" s="52">
        <f>VLOOKUP($A15,'RevPAR Raw Data'!$B$6:$BE$43,'RevPAR Raw Data'!AH$1,FALSE)</f>
        <v>104.90599490546199</v>
      </c>
      <c r="AV15" s="52">
        <f>VLOOKUP($A15,'RevPAR Raw Data'!$B$6:$BE$43,'RevPAR Raw Data'!AI$1,FALSE)</f>
        <v>111.97771686054</v>
      </c>
      <c r="AW15" s="52">
        <f>VLOOKUP($A15,'RevPAR Raw Data'!$B$6:$BE$43,'RevPAR Raw Data'!AJ$1,FALSE)</f>
        <v>113.869042181502</v>
      </c>
      <c r="AX15" s="52">
        <f>VLOOKUP($A15,'RevPAR Raw Data'!$B$6:$BE$43,'RevPAR Raw Data'!AK$1,FALSE)</f>
        <v>111.81588553143401</v>
      </c>
      <c r="AY15" s="53">
        <f>VLOOKUP($A15,'RevPAR Raw Data'!$B$6:$BE$43,'RevPAR Raw Data'!AL$1,FALSE)</f>
        <v>107.25019064383601</v>
      </c>
      <c r="AZ15" s="52">
        <f>VLOOKUP($A15,'RevPAR Raw Data'!$B$6:$BE$43,'RevPAR Raw Data'!AN$1,FALSE)</f>
        <v>163.349151337016</v>
      </c>
      <c r="BA15" s="52">
        <f>VLOOKUP($A15,'RevPAR Raw Data'!$B$6:$BE$43,'RevPAR Raw Data'!AO$1,FALSE)</f>
        <v>178.52906898861301</v>
      </c>
      <c r="BB15" s="53">
        <f>VLOOKUP($A15,'RevPAR Raw Data'!$B$6:$BE$43,'RevPAR Raw Data'!AP$1,FALSE)</f>
        <v>170.93911016281501</v>
      </c>
      <c r="BC15" s="54">
        <f>VLOOKUP($A15,'RevPAR Raw Data'!$B$6:$BE$43,'RevPAR Raw Data'!AR$1,FALSE)</f>
        <v>125.446889947812</v>
      </c>
      <c r="BE15" s="47">
        <f>VLOOKUP($A15,'RevPAR Raw Data'!$B$6:$BE$43,'RevPAR Raw Data'!AT$1,FALSE)</f>
        <v>-3.9433532731122498</v>
      </c>
      <c r="BF15" s="48">
        <f>VLOOKUP($A15,'RevPAR Raw Data'!$B$6:$BE$43,'RevPAR Raw Data'!AU$1,FALSE)</f>
        <v>-1.27443109926458</v>
      </c>
      <c r="BG15" s="48">
        <f>VLOOKUP($A15,'RevPAR Raw Data'!$B$6:$BE$43,'RevPAR Raw Data'!AV$1,FALSE)</f>
        <v>1.95701551727516</v>
      </c>
      <c r="BH15" s="48">
        <f>VLOOKUP($A15,'RevPAR Raw Data'!$B$6:$BE$43,'RevPAR Raw Data'!AW$1,FALSE)</f>
        <v>2.9041793299339398</v>
      </c>
      <c r="BI15" s="48">
        <f>VLOOKUP($A15,'RevPAR Raw Data'!$B$6:$BE$43,'RevPAR Raw Data'!AX$1,FALSE)</f>
        <v>-0.36407524860274798</v>
      </c>
      <c r="BJ15" s="49">
        <f>VLOOKUP($A15,'RevPAR Raw Data'!$B$6:$BE$43,'RevPAR Raw Data'!AY$1,FALSE)</f>
        <v>-4.5931069946581797E-2</v>
      </c>
      <c r="BK15" s="48">
        <f>VLOOKUP($A15,'RevPAR Raw Data'!$B$6:$BE$43,'RevPAR Raw Data'!BA$1,FALSE)</f>
        <v>3.3892398287029901</v>
      </c>
      <c r="BL15" s="48">
        <f>VLOOKUP($A15,'RevPAR Raw Data'!$B$6:$BE$43,'RevPAR Raw Data'!BB$1,FALSE)</f>
        <v>4.0893073269563303</v>
      </c>
      <c r="BM15" s="49">
        <f>VLOOKUP($A15,'RevPAR Raw Data'!$B$6:$BE$43,'RevPAR Raw Data'!BC$1,FALSE)</f>
        <v>3.7536366926173601</v>
      </c>
      <c r="BN15" s="50">
        <f>VLOOKUP($A15,'RevPAR Raw Data'!$B$6:$BE$43,'RevPAR Raw Data'!BE$1,FALSE)</f>
        <v>1.3996689820319601</v>
      </c>
    </row>
    <row r="16" spans="1:66" x14ac:dyDescent="0.25">
      <c r="A16" s="63" t="s">
        <v>91</v>
      </c>
      <c r="B16" s="47">
        <f>VLOOKUP($A16,'Occupancy Raw Data'!$B$8:$BE$45,'Occupancy Raw Data'!AG$3,FALSE)</f>
        <v>65.498428770949701</v>
      </c>
      <c r="C16" s="48">
        <f>VLOOKUP($A16,'Occupancy Raw Data'!$B$8:$BE$45,'Occupancy Raw Data'!AH$3,FALSE)</f>
        <v>79.1332053072625</v>
      </c>
      <c r="D16" s="48">
        <f>VLOOKUP($A16,'Occupancy Raw Data'!$B$8:$BE$45,'Occupancy Raw Data'!AI$3,FALSE)</f>
        <v>83.659217877094903</v>
      </c>
      <c r="E16" s="48">
        <f>VLOOKUP($A16,'Occupancy Raw Data'!$B$8:$BE$45,'Occupancy Raw Data'!AJ$3,FALSE)</f>
        <v>83.956005586592099</v>
      </c>
      <c r="F16" s="48">
        <f>VLOOKUP($A16,'Occupancy Raw Data'!$B$8:$BE$45,'Occupancy Raw Data'!AK$3,FALSE)</f>
        <v>79.547835195530695</v>
      </c>
      <c r="G16" s="49">
        <f>VLOOKUP($A16,'Occupancy Raw Data'!$B$8:$BE$45,'Occupancy Raw Data'!AL$3,FALSE)</f>
        <v>78.358938547486005</v>
      </c>
      <c r="H16" s="48">
        <f>VLOOKUP($A16,'Occupancy Raw Data'!$B$8:$BE$45,'Occupancy Raw Data'!AN$3,FALSE)</f>
        <v>87.347241620111703</v>
      </c>
      <c r="I16" s="48">
        <f>VLOOKUP($A16,'Occupancy Raw Data'!$B$8:$BE$45,'Occupancy Raw Data'!AO$3,FALSE)</f>
        <v>90.402409217876993</v>
      </c>
      <c r="J16" s="49">
        <f>VLOOKUP($A16,'Occupancy Raw Data'!$B$8:$BE$45,'Occupancy Raw Data'!AP$3,FALSE)</f>
        <v>88.874825418994405</v>
      </c>
      <c r="K16" s="50">
        <f>VLOOKUP($A16,'Occupancy Raw Data'!$B$8:$BE$45,'Occupancy Raw Data'!AR$3,FALSE)</f>
        <v>81.363477653631193</v>
      </c>
      <c r="M16" s="47">
        <f>VLOOKUP($A16,'Occupancy Raw Data'!$B$8:$BE$45,'Occupancy Raw Data'!AT$3,FALSE)</f>
        <v>-5.7382335802807098</v>
      </c>
      <c r="N16" s="48">
        <f>VLOOKUP($A16,'Occupancy Raw Data'!$B$8:$BE$45,'Occupancy Raw Data'!AU$3,FALSE)</f>
        <v>-1.4481575576346</v>
      </c>
      <c r="O16" s="48">
        <f>VLOOKUP($A16,'Occupancy Raw Data'!$B$8:$BE$45,'Occupancy Raw Data'!AV$3,FALSE)</f>
        <v>0.35250477935389302</v>
      </c>
      <c r="P16" s="48">
        <f>VLOOKUP($A16,'Occupancy Raw Data'!$B$8:$BE$45,'Occupancy Raw Data'!AW$3,FALSE)</f>
        <v>0.48222563386671102</v>
      </c>
      <c r="Q16" s="48">
        <f>VLOOKUP($A16,'Occupancy Raw Data'!$B$8:$BE$45,'Occupancy Raw Data'!AX$3,FALSE)</f>
        <v>-0.33566996781162101</v>
      </c>
      <c r="R16" s="49">
        <f>VLOOKUP($A16,'Occupancy Raw Data'!$B$8:$BE$45,'Occupancy Raw Data'!AY$3,FALSE)</f>
        <v>-1.1906709852881501</v>
      </c>
      <c r="S16" s="48">
        <f>VLOOKUP($A16,'Occupancy Raw Data'!$B$8:$BE$45,'Occupancy Raw Data'!BA$3,FALSE)</f>
        <v>1.75480504893134</v>
      </c>
      <c r="T16" s="48">
        <f>VLOOKUP($A16,'Occupancy Raw Data'!$B$8:$BE$45,'Occupancy Raw Data'!BB$3,FALSE)</f>
        <v>3.0496581260268201</v>
      </c>
      <c r="U16" s="49">
        <f>VLOOKUP($A16,'Occupancy Raw Data'!$B$8:$BE$45,'Occupancy Raw Data'!BC$3,FALSE)</f>
        <v>2.4092670622653301</v>
      </c>
      <c r="V16" s="50">
        <f>VLOOKUP($A16,'Occupancy Raw Data'!$B$8:$BE$45,'Occupancy Raw Data'!BE$3,FALSE)</f>
        <v>-9.4632499682959198E-2</v>
      </c>
      <c r="X16" s="51">
        <f>VLOOKUP($A16,'ADR Raw Data'!$B$6:$BE$43,'ADR Raw Data'!AG$1,FALSE)</f>
        <v>102.33581821816399</v>
      </c>
      <c r="Y16" s="52">
        <f>VLOOKUP($A16,'ADR Raw Data'!$B$6:$BE$43,'ADR Raw Data'!AH$1,FALSE)</f>
        <v>107.261662103579</v>
      </c>
      <c r="Z16" s="52">
        <f>VLOOKUP($A16,'ADR Raw Data'!$B$6:$BE$43,'ADR Raw Data'!AI$1,FALSE)</f>
        <v>110.11141866131</v>
      </c>
      <c r="AA16" s="52">
        <f>VLOOKUP($A16,'ADR Raw Data'!$B$6:$BE$43,'ADR Raw Data'!AJ$1,FALSE)</f>
        <v>110.836948981077</v>
      </c>
      <c r="AB16" s="52">
        <f>VLOOKUP($A16,'ADR Raw Data'!$B$6:$BE$43,'ADR Raw Data'!AK$1,FALSE)</f>
        <v>107.18534306485201</v>
      </c>
      <c r="AC16" s="53">
        <f>VLOOKUP($A16,'ADR Raw Data'!$B$6:$BE$43,'ADR Raw Data'!AL$1,FALSE)</f>
        <v>107.797323164156</v>
      </c>
      <c r="AD16" s="52">
        <f>VLOOKUP($A16,'ADR Raw Data'!$B$6:$BE$43,'ADR Raw Data'!AN$1,FALSE)</f>
        <v>139.23897466646599</v>
      </c>
      <c r="AE16" s="52">
        <f>VLOOKUP($A16,'ADR Raw Data'!$B$6:$BE$43,'ADR Raw Data'!AO$1,FALSE)</f>
        <v>143.76676385844601</v>
      </c>
      <c r="AF16" s="53">
        <f>VLOOKUP($A16,'ADR Raw Data'!$B$6:$BE$43,'ADR Raw Data'!AP$1,FALSE)</f>
        <v>141.54178116682201</v>
      </c>
      <c r="AG16" s="54">
        <f>VLOOKUP($A16,'ADR Raw Data'!$B$6:$BE$43,'ADR Raw Data'!AR$1,FALSE)</f>
        <v>118.328664042791</v>
      </c>
      <c r="AI16" s="47">
        <f>VLOOKUP($A16,'ADR Raw Data'!$B$6:$BE$43,'ADR Raw Data'!AT$1,FALSE)</f>
        <v>2.2648154387342099</v>
      </c>
      <c r="AJ16" s="48">
        <f>VLOOKUP($A16,'ADR Raw Data'!$B$6:$BE$43,'ADR Raw Data'!AU$1,FALSE)</f>
        <v>3.40764956919273</v>
      </c>
      <c r="AK16" s="48">
        <f>VLOOKUP($A16,'ADR Raw Data'!$B$6:$BE$43,'ADR Raw Data'!AV$1,FALSE)</f>
        <v>3.9326983652565199</v>
      </c>
      <c r="AL16" s="48">
        <f>VLOOKUP($A16,'ADR Raw Data'!$B$6:$BE$43,'ADR Raw Data'!AW$1,FALSE)</f>
        <v>4.5937059022129496</v>
      </c>
      <c r="AM16" s="48">
        <f>VLOOKUP($A16,'ADR Raw Data'!$B$6:$BE$43,'ADR Raw Data'!AX$1,FALSE)</f>
        <v>3.0686090717236598</v>
      </c>
      <c r="AN16" s="49">
        <f>VLOOKUP($A16,'ADR Raw Data'!$B$6:$BE$43,'ADR Raw Data'!AY$1,FALSE)</f>
        <v>3.5730227470330398</v>
      </c>
      <c r="AO16" s="48">
        <f>VLOOKUP($A16,'ADR Raw Data'!$B$6:$BE$43,'ADR Raw Data'!BA$1,FALSE)</f>
        <v>4.8525198799824496</v>
      </c>
      <c r="AP16" s="48">
        <f>VLOOKUP($A16,'ADR Raw Data'!$B$6:$BE$43,'ADR Raw Data'!BB$1,FALSE)</f>
        <v>4.5757322552683402</v>
      </c>
      <c r="AQ16" s="49">
        <f>VLOOKUP($A16,'ADR Raw Data'!$B$6:$BE$43,'ADR Raw Data'!BC$1,FALSE)</f>
        <v>4.7208136613305802</v>
      </c>
      <c r="AR16" s="50">
        <f>VLOOKUP($A16,'ADR Raw Data'!$B$6:$BE$43,'ADR Raw Data'!BE$1,FALSE)</f>
        <v>4.2157985003591003</v>
      </c>
      <c r="AT16" s="51">
        <f>VLOOKUP($A16,'RevPAR Raw Data'!$B$6:$BE$43,'RevPAR Raw Data'!AG$1,FALSE)</f>
        <v>67.028353002793196</v>
      </c>
      <c r="AU16" s="52">
        <f>VLOOKUP($A16,'RevPAR Raw Data'!$B$6:$BE$43,'RevPAR Raw Data'!AH$1,FALSE)</f>
        <v>84.879591288407795</v>
      </c>
      <c r="AV16" s="52">
        <f>VLOOKUP($A16,'RevPAR Raw Data'!$B$6:$BE$43,'RevPAR Raw Data'!AI$1,FALSE)</f>
        <v>92.118351645425903</v>
      </c>
      <c r="AW16" s="52">
        <f>VLOOKUP($A16,'RevPAR Raw Data'!$B$6:$BE$43,'RevPAR Raw Data'!AJ$1,FALSE)</f>
        <v>93.054275078561403</v>
      </c>
      <c r="AX16" s="52">
        <f>VLOOKUP($A16,'RevPAR Raw Data'!$B$6:$BE$43,'RevPAR Raw Data'!AK$1,FALSE)</f>
        <v>85.263620054992998</v>
      </c>
      <c r="AY16" s="53">
        <f>VLOOKUP($A16,'RevPAR Raw Data'!$B$6:$BE$43,'RevPAR Raw Data'!AL$1,FALSE)</f>
        <v>84.468838214036296</v>
      </c>
      <c r="AZ16" s="52">
        <f>VLOOKUP($A16,'RevPAR Raw Data'!$B$6:$BE$43,'RevPAR Raw Data'!AN$1,FALSE)</f>
        <v>121.621403631284</v>
      </c>
      <c r="BA16" s="52">
        <f>VLOOKUP($A16,'RevPAR Raw Data'!$B$6:$BE$43,'RevPAR Raw Data'!AO$1,FALSE)</f>
        <v>129.96861818261101</v>
      </c>
      <c r="BB16" s="53">
        <f>VLOOKUP($A16,'RevPAR Raw Data'!$B$6:$BE$43,'RevPAR Raw Data'!AP$1,FALSE)</f>
        <v>125.79501090694799</v>
      </c>
      <c r="BC16" s="54">
        <f>VLOOKUP($A16,'RevPAR Raw Data'!$B$6:$BE$43,'RevPAR Raw Data'!AR$1,FALSE)</f>
        <v>96.276316126296805</v>
      </c>
      <c r="BE16" s="47">
        <f>VLOOKUP($A16,'RevPAR Raw Data'!$B$6:$BE$43,'RevPAR Raw Data'!AT$1,FALSE)</f>
        <v>-3.6033785415833202</v>
      </c>
      <c r="BF16" s="48">
        <f>VLOOKUP($A16,'RevPAR Raw Data'!$B$6:$BE$43,'RevPAR Raw Data'!AU$1,FALSE)</f>
        <v>1.9101438767841501</v>
      </c>
      <c r="BG16" s="48">
        <f>VLOOKUP($A16,'RevPAR Raw Data'!$B$6:$BE$43,'RevPAR Raw Data'!AV$1,FALSE)</f>
        <v>4.2990660943055197</v>
      </c>
      <c r="BH16" s="48">
        <f>VLOOKUP($A16,'RevPAR Raw Data'!$B$6:$BE$43,'RevPAR Raw Data'!AW$1,FALSE)</f>
        <v>5.0980835634845798</v>
      </c>
      <c r="BI16" s="48">
        <f>VLOOKUP($A16,'RevPAR Raw Data'!$B$6:$BE$43,'RevPAR Raw Data'!AX$1,FALSE)</f>
        <v>2.7226387048287202</v>
      </c>
      <c r="BJ16" s="49">
        <f>VLOOKUP($A16,'RevPAR Raw Data'!$B$6:$BE$43,'RevPAR Raw Data'!AY$1,FALSE)</f>
        <v>2.3398088165982198</v>
      </c>
      <c r="BK16" s="48">
        <f>VLOOKUP($A16,'RevPAR Raw Data'!$B$6:$BE$43,'RevPAR Raw Data'!BA$1,FALSE)</f>
        <v>6.6924771927681199</v>
      </c>
      <c r="BL16" s="48">
        <f>VLOOKUP($A16,'RevPAR Raw Data'!$B$6:$BE$43,'RevPAR Raw Data'!BB$1,FALSE)</f>
        <v>7.7649345718431899</v>
      </c>
      <c r="BM16" s="49">
        <f>VLOOKUP($A16,'RevPAR Raw Data'!$B$6:$BE$43,'RevPAR Raw Data'!BC$1,FALSE)</f>
        <v>7.2438177322092701</v>
      </c>
      <c r="BN16" s="50">
        <f>VLOOKUP($A16,'RevPAR Raw Data'!$B$6:$BE$43,'RevPAR Raw Data'!BE$1,FALSE)</f>
        <v>4.1171764851736503</v>
      </c>
    </row>
    <row r="17" spans="1:66" x14ac:dyDescent="0.25">
      <c r="A17" s="63" t="s">
        <v>32</v>
      </c>
      <c r="B17" s="47">
        <f>VLOOKUP($A17,'Occupancy Raw Data'!$B$8:$BE$45,'Occupancy Raw Data'!AG$3,FALSE)</f>
        <v>62.4585316601759</v>
      </c>
      <c r="C17" s="48">
        <f>VLOOKUP($A17,'Occupancy Raw Data'!$B$8:$BE$45,'Occupancy Raw Data'!AH$3,FALSE)</f>
        <v>71.246213760276902</v>
      </c>
      <c r="D17" s="48">
        <f>VLOOKUP($A17,'Occupancy Raw Data'!$B$8:$BE$45,'Occupancy Raw Data'!AI$3,FALSE)</f>
        <v>75.237992211163899</v>
      </c>
      <c r="E17" s="48">
        <f>VLOOKUP($A17,'Occupancy Raw Data'!$B$8:$BE$45,'Occupancy Raw Data'!AJ$3,FALSE)</f>
        <v>75.2488100389441</v>
      </c>
      <c r="F17" s="48">
        <f>VLOOKUP($A17,'Occupancy Raw Data'!$B$8:$BE$45,'Occupancy Raw Data'!AK$3,FALSE)</f>
        <v>73.424203086686802</v>
      </c>
      <c r="G17" s="49">
        <f>VLOOKUP($A17,'Occupancy Raw Data'!$B$8:$BE$45,'Occupancy Raw Data'!AL$3,FALSE)</f>
        <v>71.523150151449499</v>
      </c>
      <c r="H17" s="48">
        <f>VLOOKUP($A17,'Occupancy Raw Data'!$B$8:$BE$45,'Occupancy Raw Data'!AN$3,FALSE)</f>
        <v>83.430693783354897</v>
      </c>
      <c r="I17" s="48">
        <f>VLOOKUP($A17,'Occupancy Raw Data'!$B$8:$BE$45,'Occupancy Raw Data'!AO$3,FALSE)</f>
        <v>87.328717726813693</v>
      </c>
      <c r="J17" s="49">
        <f>VLOOKUP($A17,'Occupancy Raw Data'!$B$8:$BE$45,'Occupancy Raw Data'!AP$3,FALSE)</f>
        <v>85.379705755084302</v>
      </c>
      <c r="K17" s="50">
        <f>VLOOKUP($A17,'Occupancy Raw Data'!$B$8:$BE$45,'Occupancy Raw Data'!AR$3,FALSE)</f>
        <v>75.482166038202294</v>
      </c>
      <c r="M17" s="47">
        <f>VLOOKUP($A17,'Occupancy Raw Data'!$B$8:$BE$45,'Occupancy Raw Data'!AT$3,FALSE)</f>
        <v>-1.8529011786038001</v>
      </c>
      <c r="N17" s="48">
        <f>VLOOKUP($A17,'Occupancy Raw Data'!$B$8:$BE$45,'Occupancy Raw Data'!AU$3,FALSE)</f>
        <v>1.64103091722825</v>
      </c>
      <c r="O17" s="48">
        <f>VLOOKUP($A17,'Occupancy Raw Data'!$B$8:$BE$45,'Occupancy Raw Data'!AV$3,FALSE)</f>
        <v>4.361526534287</v>
      </c>
      <c r="P17" s="48">
        <f>VLOOKUP($A17,'Occupancy Raw Data'!$B$8:$BE$45,'Occupancy Raw Data'!AW$3,FALSE)</f>
        <v>1.7206921764562499</v>
      </c>
      <c r="Q17" s="48">
        <f>VLOOKUP($A17,'Occupancy Raw Data'!$B$8:$BE$45,'Occupancy Raw Data'!AX$3,FALSE)</f>
        <v>0.12292865221025701</v>
      </c>
      <c r="R17" s="49">
        <f>VLOOKUP($A17,'Occupancy Raw Data'!$B$8:$BE$45,'Occupancy Raw Data'!AY$3,FALSE)</f>
        <v>1.2682269329739</v>
      </c>
      <c r="S17" s="48">
        <f>VLOOKUP($A17,'Occupancy Raw Data'!$B$8:$BE$45,'Occupancy Raw Data'!BA$3,FALSE)</f>
        <v>-0.24575321203759501</v>
      </c>
      <c r="T17" s="48">
        <f>VLOOKUP($A17,'Occupancy Raw Data'!$B$8:$BE$45,'Occupancy Raw Data'!BB$3,FALSE)</f>
        <v>-0.45624563278392</v>
      </c>
      <c r="U17" s="49">
        <f>VLOOKUP($A17,'Occupancy Raw Data'!$B$8:$BE$45,'Occupancy Raw Data'!BC$3,FALSE)</f>
        <v>-0.35351303579319399</v>
      </c>
      <c r="V17" s="50">
        <f>VLOOKUP($A17,'Occupancy Raw Data'!$B$8:$BE$45,'Occupancy Raw Data'!BE$3,FALSE)</f>
        <v>0.738372692585335</v>
      </c>
      <c r="X17" s="51">
        <f>VLOOKUP($A17,'ADR Raw Data'!$B$6:$BE$43,'ADR Raw Data'!AG$1,FALSE)</f>
        <v>89.656432550083693</v>
      </c>
      <c r="Y17" s="52">
        <f>VLOOKUP($A17,'ADR Raw Data'!$B$6:$BE$43,'ADR Raw Data'!AH$1,FALSE)</f>
        <v>92.905213903228997</v>
      </c>
      <c r="Z17" s="52">
        <f>VLOOKUP($A17,'ADR Raw Data'!$B$6:$BE$43,'ADR Raw Data'!AI$1,FALSE)</f>
        <v>94.410525104241501</v>
      </c>
      <c r="AA17" s="52">
        <f>VLOOKUP($A17,'ADR Raw Data'!$B$6:$BE$43,'ADR Raw Data'!AJ$1,FALSE)</f>
        <v>95.738649487253198</v>
      </c>
      <c r="AB17" s="52">
        <f>VLOOKUP($A17,'ADR Raw Data'!$B$6:$BE$43,'ADR Raw Data'!AK$1,FALSE)</f>
        <v>94.295637290049996</v>
      </c>
      <c r="AC17" s="53">
        <f>VLOOKUP($A17,'ADR Raw Data'!$B$6:$BE$43,'ADR Raw Data'!AL$1,FALSE)</f>
        <v>93.5361868513925</v>
      </c>
      <c r="AD17" s="52">
        <f>VLOOKUP($A17,'ADR Raw Data'!$B$6:$BE$43,'ADR Raw Data'!AN$1,FALSE)</f>
        <v>120.48315745775101</v>
      </c>
      <c r="AE17" s="52">
        <f>VLOOKUP($A17,'ADR Raw Data'!$B$6:$BE$43,'ADR Raw Data'!AO$1,FALSE)</f>
        <v>125.271825567759</v>
      </c>
      <c r="AF17" s="53">
        <f>VLOOKUP($A17,'ADR Raw Data'!$B$6:$BE$43,'ADR Raw Data'!AP$1,FALSE)</f>
        <v>122.93214836236901</v>
      </c>
      <c r="AG17" s="54">
        <f>VLOOKUP($A17,'ADR Raw Data'!$B$6:$BE$43,'ADR Raw Data'!AR$1,FALSE)</f>
        <v>103.036325099468</v>
      </c>
      <c r="AI17" s="47">
        <f>VLOOKUP($A17,'ADR Raw Data'!$B$6:$BE$43,'ADR Raw Data'!AT$1,FALSE)</f>
        <v>4.5943275147791001</v>
      </c>
      <c r="AJ17" s="48">
        <f>VLOOKUP($A17,'ADR Raw Data'!$B$6:$BE$43,'ADR Raw Data'!AU$1,FALSE)</f>
        <v>7.2805382431352603</v>
      </c>
      <c r="AK17" s="48">
        <f>VLOOKUP($A17,'ADR Raw Data'!$B$6:$BE$43,'ADR Raw Data'!AV$1,FALSE)</f>
        <v>7.0809336269200598</v>
      </c>
      <c r="AL17" s="48">
        <f>VLOOKUP($A17,'ADR Raw Data'!$B$6:$BE$43,'ADR Raw Data'!AW$1,FALSE)</f>
        <v>6.5701431236189798</v>
      </c>
      <c r="AM17" s="48">
        <f>VLOOKUP($A17,'ADR Raw Data'!$B$6:$BE$43,'ADR Raw Data'!AX$1,FALSE)</f>
        <v>3.5897391351479002</v>
      </c>
      <c r="AN17" s="49">
        <f>VLOOKUP($A17,'ADR Raw Data'!$B$6:$BE$43,'ADR Raw Data'!AY$1,FALSE)</f>
        <v>5.8597131535015201</v>
      </c>
      <c r="AO17" s="48">
        <f>VLOOKUP($A17,'ADR Raw Data'!$B$6:$BE$43,'ADR Raw Data'!BA$1,FALSE)</f>
        <v>3.2673828129793501</v>
      </c>
      <c r="AP17" s="48">
        <f>VLOOKUP($A17,'ADR Raw Data'!$B$6:$BE$43,'ADR Raw Data'!BB$1,FALSE)</f>
        <v>2.7470036897949499</v>
      </c>
      <c r="AQ17" s="49">
        <f>VLOOKUP($A17,'ADR Raw Data'!$B$6:$BE$43,'ADR Raw Data'!BC$1,FALSE)</f>
        <v>2.9931409950958998</v>
      </c>
      <c r="AR17" s="50">
        <f>VLOOKUP($A17,'ADR Raw Data'!$B$6:$BE$43,'ADR Raw Data'!BE$1,FALSE)</f>
        <v>4.6189647426548399</v>
      </c>
      <c r="AT17" s="51">
        <f>VLOOKUP($A17,'RevPAR Raw Data'!$B$6:$BE$43,'RevPAR Raw Data'!AG$1,FALSE)</f>
        <v>55.998091309678301</v>
      </c>
      <c r="AU17" s="52">
        <f>VLOOKUP($A17,'RevPAR Raw Data'!$B$6:$BE$43,'RevPAR Raw Data'!AH$1,FALSE)</f>
        <v>66.191447291937095</v>
      </c>
      <c r="AV17" s="52">
        <f>VLOOKUP($A17,'RevPAR Raw Data'!$B$6:$BE$43,'RevPAR Raw Data'!AI$1,FALSE)</f>
        <v>71.032583524448199</v>
      </c>
      <c r="AW17" s="52">
        <f>VLOOKUP($A17,'RevPAR Raw Data'!$B$6:$BE$43,'RevPAR Raw Data'!AJ$1,FALSE)</f>
        <v>72.042194486513694</v>
      </c>
      <c r="AX17" s="52">
        <f>VLOOKUP($A17,'RevPAR Raw Data'!$B$6:$BE$43,'RevPAR Raw Data'!AK$1,FALSE)</f>
        <v>69.235820225731999</v>
      </c>
      <c r="AY17" s="53">
        <f>VLOOKUP($A17,'RevPAR Raw Data'!$B$6:$BE$43,'RevPAR Raw Data'!AL$1,FALSE)</f>
        <v>66.900027367661906</v>
      </c>
      <c r="AZ17" s="52">
        <f>VLOOKUP($A17,'RevPAR Raw Data'!$B$6:$BE$43,'RevPAR Raw Data'!AN$1,FALSE)</f>
        <v>100.51993415909401</v>
      </c>
      <c r="BA17" s="52">
        <f>VLOOKUP($A17,'RevPAR Raw Data'!$B$6:$BE$43,'RevPAR Raw Data'!AO$1,FALSE)</f>
        <v>109.398278941295</v>
      </c>
      <c r="BB17" s="53">
        <f>VLOOKUP($A17,'RevPAR Raw Data'!$B$6:$BE$43,'RevPAR Raw Data'!AP$1,FALSE)</f>
        <v>104.95910655019399</v>
      </c>
      <c r="BC17" s="54">
        <f>VLOOKUP($A17,'RevPAR Raw Data'!$B$6:$BE$43,'RevPAR Raw Data'!AR$1,FALSE)</f>
        <v>77.774049991242705</v>
      </c>
      <c r="BE17" s="47">
        <f>VLOOKUP($A17,'RevPAR Raw Data'!$B$6:$BE$43,'RevPAR Raw Data'!AT$1,FALSE)</f>
        <v>2.6562979875050301</v>
      </c>
      <c r="BF17" s="48">
        <f>VLOOKUP($A17,'RevPAR Raw Data'!$B$6:$BE$43,'RevPAR Raw Data'!AU$1,FALSE)</f>
        <v>9.0410450438739804</v>
      </c>
      <c r="BG17" s="48">
        <f>VLOOKUP($A17,'RevPAR Raw Data'!$B$6:$BE$43,'RevPAR Raw Data'!AV$1,FALSE)</f>
        <v>11.751296960220399</v>
      </c>
      <c r="BH17" s="48">
        <f>VLOOKUP($A17,'RevPAR Raw Data'!$B$6:$BE$43,'RevPAR Raw Data'!AW$1,FALSE)</f>
        <v>8.4038872387853303</v>
      </c>
      <c r="BI17" s="48">
        <f>VLOOKUP($A17,'RevPAR Raw Data'!$B$6:$BE$43,'RevPAR Raw Data'!AX$1,FALSE)</f>
        <v>3.7170806052948602</v>
      </c>
      <c r="BJ17" s="49">
        <f>VLOOKUP($A17,'RevPAR Raw Data'!$B$6:$BE$43,'RevPAR Raw Data'!AY$1,FALSE)</f>
        <v>7.2022545468831396</v>
      </c>
      <c r="BK17" s="48">
        <f>VLOOKUP($A17,'RevPAR Raw Data'!$B$6:$BE$43,'RevPAR Raw Data'!BA$1,FALSE)</f>
        <v>3.0135999027292901</v>
      </c>
      <c r="BL17" s="48">
        <f>VLOOKUP($A17,'RevPAR Raw Data'!$B$6:$BE$43,'RevPAR Raw Data'!BB$1,FALSE)</f>
        <v>2.2782249726439301</v>
      </c>
      <c r="BM17" s="49">
        <f>VLOOKUP($A17,'RevPAR Raw Data'!$B$6:$BE$43,'RevPAR Raw Data'!BC$1,FALSE)</f>
        <v>2.6290468157053701</v>
      </c>
      <c r="BN17" s="50">
        <f>VLOOKUP($A17,'RevPAR Raw Data'!$B$6:$BE$43,'RevPAR Raw Data'!BE$1,FALSE)</f>
        <v>5.3914426095800803</v>
      </c>
    </row>
    <row r="18" spans="1:66" x14ac:dyDescent="0.25">
      <c r="A18" s="63" t="s">
        <v>92</v>
      </c>
      <c r="B18" s="47">
        <f>VLOOKUP($A18,'Occupancy Raw Data'!$B$8:$BE$45,'Occupancy Raw Data'!AG$3,FALSE)</f>
        <v>64.276304233268903</v>
      </c>
      <c r="C18" s="48">
        <f>VLOOKUP($A18,'Occupancy Raw Data'!$B$8:$BE$45,'Occupancy Raw Data'!AH$3,FALSE)</f>
        <v>74.552081503600903</v>
      </c>
      <c r="D18" s="48">
        <f>VLOOKUP($A18,'Occupancy Raw Data'!$B$8:$BE$45,'Occupancy Raw Data'!AI$3,FALSE)</f>
        <v>77.5513788863516</v>
      </c>
      <c r="E18" s="48">
        <f>VLOOKUP($A18,'Occupancy Raw Data'!$B$8:$BE$45,'Occupancy Raw Data'!AJ$3,FALSE)</f>
        <v>77.718250483049303</v>
      </c>
      <c r="F18" s="48">
        <f>VLOOKUP($A18,'Occupancy Raw Data'!$B$8:$BE$45,'Occupancy Raw Data'!AK$3,FALSE)</f>
        <v>74.973651853152901</v>
      </c>
      <c r="G18" s="49">
        <f>VLOOKUP($A18,'Occupancy Raw Data'!$B$8:$BE$45,'Occupancy Raw Data'!AL$3,FALSE)</f>
        <v>73.814333391884702</v>
      </c>
      <c r="H18" s="48">
        <f>VLOOKUP($A18,'Occupancy Raw Data'!$B$8:$BE$45,'Occupancy Raw Data'!AN$3,FALSE)</f>
        <v>85.543650096609795</v>
      </c>
      <c r="I18" s="48">
        <f>VLOOKUP($A18,'Occupancy Raw Data'!$B$8:$BE$45,'Occupancy Raw Data'!AO$3,FALSE)</f>
        <v>89.750570876514999</v>
      </c>
      <c r="J18" s="49">
        <f>VLOOKUP($A18,'Occupancy Raw Data'!$B$8:$BE$45,'Occupancy Raw Data'!AP$3,FALSE)</f>
        <v>87.647110486562397</v>
      </c>
      <c r="K18" s="50">
        <f>VLOOKUP($A18,'Occupancy Raw Data'!$B$8:$BE$45,'Occupancy Raw Data'!AR$3,FALSE)</f>
        <v>77.766555418935496</v>
      </c>
      <c r="M18" s="47">
        <f>VLOOKUP($A18,'Occupancy Raw Data'!$B$8:$BE$45,'Occupancy Raw Data'!AT$3,FALSE)</f>
        <v>-3.2818125184675799</v>
      </c>
      <c r="N18" s="48">
        <f>VLOOKUP($A18,'Occupancy Raw Data'!$B$8:$BE$45,'Occupancy Raw Data'!AU$3,FALSE)</f>
        <v>3.2671285316046399</v>
      </c>
      <c r="O18" s="48">
        <f>VLOOKUP($A18,'Occupancy Raw Data'!$B$8:$BE$45,'Occupancy Raw Data'!AV$3,FALSE)</f>
        <v>1.4239642991817201</v>
      </c>
      <c r="P18" s="48">
        <f>VLOOKUP($A18,'Occupancy Raw Data'!$B$8:$BE$45,'Occupancy Raw Data'!AW$3,FALSE)</f>
        <v>3.1110731890954901</v>
      </c>
      <c r="Q18" s="48">
        <f>VLOOKUP($A18,'Occupancy Raw Data'!$B$8:$BE$45,'Occupancy Raw Data'!AX$3,FALSE)</f>
        <v>-1.02625932668943</v>
      </c>
      <c r="R18" s="49">
        <f>VLOOKUP($A18,'Occupancy Raw Data'!$B$8:$BE$45,'Occupancy Raw Data'!AY$3,FALSE)</f>
        <v>0.77380480100932103</v>
      </c>
      <c r="S18" s="48">
        <f>VLOOKUP($A18,'Occupancy Raw Data'!$B$8:$BE$45,'Occupancy Raw Data'!BA$3,FALSE)</f>
        <v>4.3984683426036399</v>
      </c>
      <c r="T18" s="48">
        <f>VLOOKUP($A18,'Occupancy Raw Data'!$B$8:$BE$45,'Occupancy Raw Data'!BB$3,FALSE)</f>
        <v>3.98132493977681</v>
      </c>
      <c r="U18" s="49">
        <f>VLOOKUP($A18,'Occupancy Raw Data'!$B$8:$BE$45,'Occupancy Raw Data'!BC$3,FALSE)</f>
        <v>4.1844738205102701</v>
      </c>
      <c r="V18" s="50">
        <f>VLOOKUP($A18,'Occupancy Raw Data'!$B$8:$BE$45,'Occupancy Raw Data'!BE$3,FALSE)</f>
        <v>1.84745660348803</v>
      </c>
      <c r="X18" s="51">
        <f>VLOOKUP($A18,'ADR Raw Data'!$B$6:$BE$43,'ADR Raw Data'!AG$1,FALSE)</f>
        <v>114.300535082325</v>
      </c>
      <c r="Y18" s="52">
        <f>VLOOKUP($A18,'ADR Raw Data'!$B$6:$BE$43,'ADR Raw Data'!AH$1,FALSE)</f>
        <v>123.94715595805999</v>
      </c>
      <c r="Z18" s="52">
        <f>VLOOKUP($A18,'ADR Raw Data'!$B$6:$BE$43,'ADR Raw Data'!AI$1,FALSE)</f>
        <v>127.68754697621701</v>
      </c>
      <c r="AA18" s="52">
        <f>VLOOKUP($A18,'ADR Raw Data'!$B$6:$BE$43,'ADR Raw Data'!AJ$1,FALSE)</f>
        <v>126.317270940219</v>
      </c>
      <c r="AB18" s="52">
        <f>VLOOKUP($A18,'ADR Raw Data'!$B$6:$BE$43,'ADR Raw Data'!AK$1,FALSE)</f>
        <v>119.86576449950201</v>
      </c>
      <c r="AC18" s="53">
        <f>VLOOKUP($A18,'ADR Raw Data'!$B$6:$BE$43,'ADR Raw Data'!AL$1,FALSE)</f>
        <v>122.72307854958601</v>
      </c>
      <c r="AD18" s="52">
        <f>VLOOKUP($A18,'ADR Raw Data'!$B$6:$BE$43,'ADR Raw Data'!AN$1,FALSE)</f>
        <v>157.505190405544</v>
      </c>
      <c r="AE18" s="52">
        <f>VLOOKUP($A18,'ADR Raw Data'!$B$6:$BE$43,'ADR Raw Data'!AO$1,FALSE)</f>
        <v>165.46682582933701</v>
      </c>
      <c r="AF18" s="53">
        <f>VLOOKUP($A18,'ADR Raw Data'!$B$6:$BE$43,'ADR Raw Data'!AP$1,FALSE)</f>
        <v>161.58154455133001</v>
      </c>
      <c r="AG18" s="54">
        <f>VLOOKUP($A18,'ADR Raw Data'!$B$6:$BE$43,'ADR Raw Data'!AR$1,FALSE)</f>
        <v>135.23610458039801</v>
      </c>
      <c r="AI18" s="47">
        <f>VLOOKUP($A18,'ADR Raw Data'!$B$6:$BE$43,'ADR Raw Data'!AT$1,FALSE)</f>
        <v>3.34754387768885</v>
      </c>
      <c r="AJ18" s="48">
        <f>VLOOKUP($A18,'ADR Raw Data'!$B$6:$BE$43,'ADR Raw Data'!AU$1,FALSE)</f>
        <v>7.1127977741263404</v>
      </c>
      <c r="AK18" s="48">
        <f>VLOOKUP($A18,'ADR Raw Data'!$B$6:$BE$43,'ADR Raw Data'!AV$1,FALSE)</f>
        <v>7.4149959228547599</v>
      </c>
      <c r="AL18" s="48">
        <f>VLOOKUP($A18,'ADR Raw Data'!$B$6:$BE$43,'ADR Raw Data'!AW$1,FALSE)</f>
        <v>6.90765333452023</v>
      </c>
      <c r="AM18" s="48">
        <f>VLOOKUP($A18,'ADR Raw Data'!$B$6:$BE$43,'ADR Raw Data'!AX$1,FALSE)</f>
        <v>5.4214139049699197</v>
      </c>
      <c r="AN18" s="49">
        <f>VLOOKUP($A18,'ADR Raw Data'!$B$6:$BE$43,'ADR Raw Data'!AY$1,FALSE)</f>
        <v>6.2243583677737497</v>
      </c>
      <c r="AO18" s="48">
        <f>VLOOKUP($A18,'ADR Raw Data'!$B$6:$BE$43,'ADR Raw Data'!BA$1,FALSE)</f>
        <v>8.1869849922226301</v>
      </c>
      <c r="AP18" s="48">
        <f>VLOOKUP($A18,'ADR Raw Data'!$B$6:$BE$43,'ADR Raw Data'!BB$1,FALSE)</f>
        <v>8.7207215650774899</v>
      </c>
      <c r="AQ18" s="49">
        <f>VLOOKUP($A18,'ADR Raw Data'!$B$6:$BE$43,'ADR Raw Data'!BC$1,FALSE)</f>
        <v>8.4613608625555496</v>
      </c>
      <c r="AR18" s="50">
        <f>VLOOKUP($A18,'ADR Raw Data'!$B$6:$BE$43,'ADR Raw Data'!BE$1,FALSE)</f>
        <v>7.2792238395350601</v>
      </c>
      <c r="AT18" s="51">
        <f>VLOOKUP($A18,'RevPAR Raw Data'!$B$6:$BE$43,'RevPAR Raw Data'!AG$1,FALSE)</f>
        <v>73.468159669769804</v>
      </c>
      <c r="AU18" s="52">
        <f>VLOOKUP($A18,'RevPAR Raw Data'!$B$6:$BE$43,'RevPAR Raw Data'!AH$1,FALSE)</f>
        <v>92.405184731248895</v>
      </c>
      <c r="AV18" s="52">
        <f>VLOOKUP($A18,'RevPAR Raw Data'!$B$6:$BE$43,'RevPAR Raw Data'!AI$1,FALSE)</f>
        <v>99.023453346214595</v>
      </c>
      <c r="AW18" s="52">
        <f>VLOOKUP($A18,'RevPAR Raw Data'!$B$6:$BE$43,'RevPAR Raw Data'!AJ$1,FALSE)</f>
        <v>98.171573032671702</v>
      </c>
      <c r="AX18" s="52">
        <f>VLOOKUP($A18,'RevPAR Raw Data'!$B$6:$BE$43,'RevPAR Raw Data'!AK$1,FALSE)</f>
        <v>89.867740966976896</v>
      </c>
      <c r="AY18" s="53">
        <f>VLOOKUP($A18,'RevPAR Raw Data'!$B$6:$BE$43,'RevPAR Raw Data'!AL$1,FALSE)</f>
        <v>90.587222349376404</v>
      </c>
      <c r="AZ18" s="52">
        <f>VLOOKUP($A18,'RevPAR Raw Data'!$B$6:$BE$43,'RevPAR Raw Data'!AN$1,FALSE)</f>
        <v>134.73568896451701</v>
      </c>
      <c r="BA18" s="52">
        <f>VLOOKUP($A18,'RevPAR Raw Data'!$B$6:$BE$43,'RevPAR Raw Data'!AO$1,FALSE)</f>
        <v>148.50742079307901</v>
      </c>
      <c r="BB18" s="53">
        <f>VLOOKUP($A18,'RevPAR Raw Data'!$B$6:$BE$43,'RevPAR Raw Data'!AP$1,FALSE)</f>
        <v>141.62155487879801</v>
      </c>
      <c r="BC18" s="54">
        <f>VLOOKUP($A18,'RevPAR Raw Data'!$B$6:$BE$43,'RevPAR Raw Data'!AR$1,FALSE)</f>
        <v>105.16846021492501</v>
      </c>
      <c r="BE18" s="47">
        <f>VLOOKUP($A18,'RevPAR Raw Data'!$B$6:$BE$43,'RevPAR Raw Data'!AT$1,FALSE)</f>
        <v>-4.4128754817921501E-2</v>
      </c>
      <c r="BF18" s="48">
        <f>VLOOKUP($A18,'RevPAR Raw Data'!$B$6:$BE$43,'RevPAR Raw Data'!AU$1,FALSE)</f>
        <v>10.6123105512048</v>
      </c>
      <c r="BG18" s="48">
        <f>VLOOKUP($A18,'RevPAR Raw Data'!$B$6:$BE$43,'RevPAR Raw Data'!AV$1,FALSE)</f>
        <v>8.9445471167637205</v>
      </c>
      <c r="BH18" s="48">
        <f>VLOOKUP($A18,'RevPAR Raw Data'!$B$6:$BE$43,'RevPAR Raw Data'!AW$1,FALSE)</f>
        <v>10.233628674501601</v>
      </c>
      <c r="BI18" s="48">
        <f>VLOOKUP($A18,'RevPAR Raw Data'!$B$6:$BE$43,'RevPAR Raw Data'!AX$1,FALSE)</f>
        <v>4.3395168124422998</v>
      </c>
      <c r="BJ18" s="49">
        <f>VLOOKUP($A18,'RevPAR Raw Data'!$B$6:$BE$43,'RevPAR Raw Data'!AY$1,FALSE)</f>
        <v>7.0463275526649296</v>
      </c>
      <c r="BK18" s="48">
        <f>VLOOKUP($A18,'RevPAR Raw Data'!$B$6:$BE$43,'RevPAR Raw Data'!BA$1,FALSE)</f>
        <v>12.9455552779229</v>
      </c>
      <c r="BL18" s="48">
        <f>VLOOKUP($A18,'RevPAR Raw Data'!$B$6:$BE$43,'RevPAR Raw Data'!BB$1,FALSE)</f>
        <v>13.0492467674532</v>
      </c>
      <c r="BM18" s="49">
        <f>VLOOKUP($A18,'RevPAR Raw Data'!$B$6:$BE$43,'RevPAR Raw Data'!BC$1,FALSE)</f>
        <v>12.9998981132183</v>
      </c>
      <c r="BN18" s="50">
        <f>VLOOKUP($A18,'RevPAR Raw Data'!$B$6:$BE$43,'RevPAR Raw Data'!BE$1,FALSE)</f>
        <v>9.2611609445292604</v>
      </c>
    </row>
    <row r="19" spans="1:66" x14ac:dyDescent="0.25">
      <c r="A19" s="63" t="s">
        <v>93</v>
      </c>
      <c r="B19" s="47">
        <f>VLOOKUP($A19,'Occupancy Raw Data'!$B$8:$BE$45,'Occupancy Raw Data'!AG$3,FALSE)</f>
        <v>69.107551487414099</v>
      </c>
      <c r="C19" s="48">
        <f>VLOOKUP($A19,'Occupancy Raw Data'!$B$8:$BE$45,'Occupancy Raw Data'!AH$3,FALSE)</f>
        <v>74.303527740509793</v>
      </c>
      <c r="D19" s="48">
        <f>VLOOKUP($A19,'Occupancy Raw Data'!$B$8:$BE$45,'Occupancy Raw Data'!AI$3,FALSE)</f>
        <v>78.821718885644302</v>
      </c>
      <c r="E19" s="48">
        <f>VLOOKUP($A19,'Occupancy Raw Data'!$B$8:$BE$45,'Occupancy Raw Data'!AJ$3,FALSE)</f>
        <v>79.713519059269103</v>
      </c>
      <c r="F19" s="48">
        <f>VLOOKUP($A19,'Occupancy Raw Data'!$B$8:$BE$45,'Occupancy Raw Data'!AK$3,FALSE)</f>
        <v>78.928261384263195</v>
      </c>
      <c r="G19" s="49">
        <f>VLOOKUP($A19,'Occupancy Raw Data'!$B$8:$BE$45,'Occupancy Raw Data'!AL$3,FALSE)</f>
        <v>76.174692614864895</v>
      </c>
      <c r="H19" s="48">
        <f>VLOOKUP($A19,'Occupancy Raw Data'!$B$8:$BE$45,'Occupancy Raw Data'!AN$3,FALSE)</f>
        <v>89.483860784468405</v>
      </c>
      <c r="I19" s="48">
        <f>VLOOKUP($A19,'Occupancy Raw Data'!$B$8:$BE$45,'Occupancy Raw Data'!AO$3,FALSE)</f>
        <v>93.564043879725304</v>
      </c>
      <c r="J19" s="49">
        <f>VLOOKUP($A19,'Occupancy Raw Data'!$B$8:$BE$45,'Occupancy Raw Data'!AP$3,FALSE)</f>
        <v>91.523952332096897</v>
      </c>
      <c r="K19" s="50">
        <f>VLOOKUP($A19,'Occupancy Raw Data'!$B$8:$BE$45,'Occupancy Raw Data'!AR$3,FALSE)</f>
        <v>80.560096506161202</v>
      </c>
      <c r="M19" s="47">
        <f>VLOOKUP($A19,'Occupancy Raw Data'!$B$8:$BE$45,'Occupancy Raw Data'!AT$3,FALSE)</f>
        <v>-7.9508852118306903</v>
      </c>
      <c r="N19" s="48">
        <f>VLOOKUP($A19,'Occupancy Raw Data'!$B$8:$BE$45,'Occupancy Raw Data'!AU$3,FALSE)</f>
        <v>-7.1740744517710198</v>
      </c>
      <c r="O19" s="48">
        <f>VLOOKUP($A19,'Occupancy Raw Data'!$B$8:$BE$45,'Occupancy Raw Data'!AV$3,FALSE)</f>
        <v>-2.9657167008582901</v>
      </c>
      <c r="P19" s="48">
        <f>VLOOKUP($A19,'Occupancy Raw Data'!$B$8:$BE$45,'Occupancy Raw Data'!AW$3,FALSE)</f>
        <v>-2.1066213131810998</v>
      </c>
      <c r="Q19" s="48">
        <f>VLOOKUP($A19,'Occupancy Raw Data'!$B$8:$BE$45,'Occupancy Raw Data'!AX$3,FALSE)</f>
        <v>-4.0264627667543698</v>
      </c>
      <c r="R19" s="49">
        <f>VLOOKUP($A19,'Occupancy Raw Data'!$B$8:$BE$45,'Occupancy Raw Data'!AY$3,FALSE)</f>
        <v>-4.78692769633943</v>
      </c>
      <c r="S19" s="48">
        <f>VLOOKUP($A19,'Occupancy Raw Data'!$B$8:$BE$45,'Occupancy Raw Data'!BA$3,FALSE)</f>
        <v>0.783953956076061</v>
      </c>
      <c r="T19" s="48">
        <f>VLOOKUP($A19,'Occupancy Raw Data'!$B$8:$BE$45,'Occupancy Raw Data'!BB$3,FALSE)</f>
        <v>1.07785761169622</v>
      </c>
      <c r="U19" s="49">
        <f>VLOOKUP($A19,'Occupancy Raw Data'!$B$8:$BE$45,'Occupancy Raw Data'!BC$3,FALSE)</f>
        <v>0.93396751919830001</v>
      </c>
      <c r="V19" s="50">
        <f>VLOOKUP($A19,'Occupancy Raw Data'!$B$8:$BE$45,'Occupancy Raw Data'!BE$3,FALSE)</f>
        <v>-3.0024748756299799</v>
      </c>
      <c r="X19" s="51">
        <f>VLOOKUP($A19,'ADR Raw Data'!$B$6:$BE$43,'ADR Raw Data'!AG$1,FALSE)</f>
        <v>206.327537154601</v>
      </c>
      <c r="Y19" s="52">
        <f>VLOOKUP($A19,'ADR Raw Data'!$B$6:$BE$43,'ADR Raw Data'!AH$1,FALSE)</f>
        <v>204.45238953000501</v>
      </c>
      <c r="Z19" s="52">
        <f>VLOOKUP($A19,'ADR Raw Data'!$B$6:$BE$43,'ADR Raw Data'!AI$1,FALSE)</f>
        <v>207.703006916145</v>
      </c>
      <c r="AA19" s="52">
        <f>VLOOKUP($A19,'ADR Raw Data'!$B$6:$BE$43,'ADR Raw Data'!AJ$1,FALSE)</f>
        <v>209.14149032721099</v>
      </c>
      <c r="AB19" s="52">
        <f>VLOOKUP($A19,'ADR Raw Data'!$B$6:$BE$43,'ADR Raw Data'!AK$1,FALSE)</f>
        <v>212.038382504249</v>
      </c>
      <c r="AC19" s="53">
        <f>VLOOKUP($A19,'ADR Raw Data'!$B$6:$BE$43,'ADR Raw Data'!AL$1,FALSE)</f>
        <v>208.01871215189999</v>
      </c>
      <c r="AD19" s="52">
        <f>VLOOKUP($A19,'ADR Raw Data'!$B$6:$BE$43,'ADR Raw Data'!AN$1,FALSE)</f>
        <v>269.41102951448602</v>
      </c>
      <c r="AE19" s="52">
        <f>VLOOKUP($A19,'ADR Raw Data'!$B$6:$BE$43,'ADR Raw Data'!AO$1,FALSE)</f>
        <v>282.86081877609502</v>
      </c>
      <c r="AF19" s="53">
        <f>VLOOKUP($A19,'ADR Raw Data'!$B$6:$BE$43,'ADR Raw Data'!AP$1,FALSE)</f>
        <v>276.28582371087299</v>
      </c>
      <c r="AG19" s="54">
        <f>VLOOKUP($A19,'ADR Raw Data'!$B$6:$BE$43,'ADR Raw Data'!AR$1,FALSE)</f>
        <v>230.177626525764</v>
      </c>
      <c r="AI19" s="47">
        <f>VLOOKUP($A19,'ADR Raw Data'!$B$6:$BE$43,'ADR Raw Data'!AT$1,FALSE)</f>
        <v>-3.5150925303541303E-2</v>
      </c>
      <c r="AJ19" s="48">
        <f>VLOOKUP($A19,'ADR Raw Data'!$B$6:$BE$43,'ADR Raw Data'!AU$1,FALSE)</f>
        <v>-0.337878979580779</v>
      </c>
      <c r="AK19" s="48">
        <f>VLOOKUP($A19,'ADR Raw Data'!$B$6:$BE$43,'ADR Raw Data'!AV$1,FALSE)</f>
        <v>0.98553603766944398</v>
      </c>
      <c r="AL19" s="48">
        <f>VLOOKUP($A19,'ADR Raw Data'!$B$6:$BE$43,'ADR Raw Data'!AW$1,FALSE)</f>
        <v>1.96602913150229</v>
      </c>
      <c r="AM19" s="48">
        <f>VLOOKUP($A19,'ADR Raw Data'!$B$6:$BE$43,'ADR Raw Data'!AX$1,FALSE)</f>
        <v>1.8045897878464201</v>
      </c>
      <c r="AN19" s="49">
        <f>VLOOKUP($A19,'ADR Raw Data'!$B$6:$BE$43,'ADR Raw Data'!AY$1,FALSE)</f>
        <v>0.91841015150239502</v>
      </c>
      <c r="AO19" s="48">
        <f>VLOOKUP($A19,'ADR Raw Data'!$B$6:$BE$43,'ADR Raw Data'!BA$1,FALSE)</f>
        <v>2.87674686468366</v>
      </c>
      <c r="AP19" s="48">
        <f>VLOOKUP($A19,'ADR Raw Data'!$B$6:$BE$43,'ADR Raw Data'!BB$1,FALSE)</f>
        <v>3.7861356339568899</v>
      </c>
      <c r="AQ19" s="49">
        <f>VLOOKUP($A19,'ADR Raw Data'!$B$6:$BE$43,'ADR Raw Data'!BC$1,FALSE)</f>
        <v>3.35364168555994</v>
      </c>
      <c r="AR19" s="50">
        <f>VLOOKUP($A19,'ADR Raw Data'!$B$6:$BE$43,'ADR Raw Data'!BE$1,FALSE)</f>
        <v>2.2035871250967101</v>
      </c>
      <c r="AT19" s="51">
        <f>VLOOKUP($A19,'RevPAR Raw Data'!$B$6:$BE$43,'RevPAR Raw Data'!AG$1,FALSE)</f>
        <v>142.58790897182899</v>
      </c>
      <c r="AU19" s="52">
        <f>VLOOKUP($A19,'RevPAR Raw Data'!$B$6:$BE$43,'RevPAR Raw Data'!AH$1,FALSE)</f>
        <v>151.91533797056201</v>
      </c>
      <c r="AV19" s="52">
        <f>VLOOKUP($A19,'RevPAR Raw Data'!$B$6:$BE$43,'RevPAR Raw Data'!AI$1,FALSE)</f>
        <v>163.71508022847399</v>
      </c>
      <c r="AW19" s="52">
        <f>VLOOKUP($A19,'RevPAR Raw Data'!$B$6:$BE$43,'RevPAR Raw Data'!AJ$1,FALSE)</f>
        <v>166.714041752821</v>
      </c>
      <c r="AX19" s="52">
        <f>VLOOKUP($A19,'RevPAR Raw Data'!$B$6:$BE$43,'RevPAR Raw Data'!AK$1,FALSE)</f>
        <v>167.35820877791801</v>
      </c>
      <c r="AY19" s="53">
        <f>VLOOKUP($A19,'RevPAR Raw Data'!$B$6:$BE$43,'RevPAR Raw Data'!AL$1,FALSE)</f>
        <v>158.45761456311001</v>
      </c>
      <c r="AZ19" s="52">
        <f>VLOOKUP($A19,'RevPAR Raw Data'!$B$6:$BE$43,'RevPAR Raw Data'!AN$1,FALSE)</f>
        <v>241.07939058874501</v>
      </c>
      <c r="BA19" s="52">
        <f>VLOOKUP($A19,'RevPAR Raw Data'!$B$6:$BE$43,'RevPAR Raw Data'!AO$1,FALSE)</f>
        <v>264.656020598216</v>
      </c>
      <c r="BB19" s="53">
        <f>VLOOKUP($A19,'RevPAR Raw Data'!$B$6:$BE$43,'RevPAR Raw Data'!AP$1,FALSE)</f>
        <v>252.86770559348099</v>
      </c>
      <c r="BC19" s="54">
        <f>VLOOKUP($A19,'RevPAR Raw Data'!$B$6:$BE$43,'RevPAR Raw Data'!AR$1,FALSE)</f>
        <v>185.43131806474699</v>
      </c>
      <c r="BE19" s="47">
        <f>VLOOKUP($A19,'RevPAR Raw Data'!$B$6:$BE$43,'RevPAR Raw Data'!AT$1,FALSE)</f>
        <v>-7.9832413274124496</v>
      </c>
      <c r="BF19" s="48">
        <f>VLOOKUP($A19,'RevPAR Raw Data'!$B$6:$BE$43,'RevPAR Raw Data'!AU$1,FALSE)</f>
        <v>-7.4877137417997899</v>
      </c>
      <c r="BG19" s="48">
        <f>VLOOKUP($A19,'RevPAR Raw Data'!$B$6:$BE$43,'RevPAR Raw Data'!AV$1,FALSE)</f>
        <v>-2.0094088700509798</v>
      </c>
      <c r="BH19" s="48">
        <f>VLOOKUP($A19,'RevPAR Raw Data'!$B$6:$BE$43,'RevPAR Raw Data'!AW$1,FALSE)</f>
        <v>-0.182008970386386</v>
      </c>
      <c r="BI19" s="48">
        <f>VLOOKUP($A19,'RevPAR Raw Data'!$B$6:$BE$43,'RevPAR Raw Data'!AX$1,FALSE)</f>
        <v>-2.2945341148082301</v>
      </c>
      <c r="BJ19" s="49">
        <f>VLOOKUP($A19,'RevPAR Raw Data'!$B$6:$BE$43,'RevPAR Raw Data'!AY$1,FALSE)</f>
        <v>-3.9124811747453001</v>
      </c>
      <c r="BK19" s="48">
        <f>VLOOKUP($A19,'RevPAR Raw Data'!$B$6:$BE$43,'RevPAR Raw Data'!BA$1,FALSE)</f>
        <v>3.6832531916117102</v>
      </c>
      <c r="BL19" s="48">
        <f>VLOOKUP($A19,'RevPAR Raw Data'!$B$6:$BE$43,'RevPAR Raw Data'!BB$1,FALSE)</f>
        <v>4.90480239677286</v>
      </c>
      <c r="BM19" s="49">
        <f>VLOOKUP($A19,'RevPAR Raw Data'!$B$6:$BE$43,'RevPAR Raw Data'!BC$1,FALSE)</f>
        <v>4.3189311288116601</v>
      </c>
      <c r="BN19" s="50">
        <f>VLOOKUP($A19,'RevPAR Raw Data'!$B$6:$BE$43,'RevPAR Raw Data'!BE$1,FALSE)</f>
        <v>-0.86504990032691798</v>
      </c>
    </row>
    <row r="20" spans="1:66" x14ac:dyDescent="0.25">
      <c r="A20" s="63" t="s">
        <v>29</v>
      </c>
      <c r="B20" s="47">
        <f>VLOOKUP($A20,'Occupancy Raw Data'!$B$8:$BE$45,'Occupancy Raw Data'!AG$3,FALSE)</f>
        <v>58.229318815562301</v>
      </c>
      <c r="C20" s="48">
        <f>VLOOKUP($A20,'Occupancy Raw Data'!$B$8:$BE$45,'Occupancy Raw Data'!AH$3,FALSE)</f>
        <v>60.977957774531902</v>
      </c>
      <c r="D20" s="48">
        <f>VLOOKUP($A20,'Occupancy Raw Data'!$B$8:$BE$45,'Occupancy Raw Data'!AI$3,FALSE)</f>
        <v>63.046076218297699</v>
      </c>
      <c r="E20" s="48">
        <f>VLOOKUP($A20,'Occupancy Raw Data'!$B$8:$BE$45,'Occupancy Raw Data'!AJ$3,FALSE)</f>
        <v>65.1042358252556</v>
      </c>
      <c r="F20" s="48">
        <f>VLOOKUP($A20,'Occupancy Raw Data'!$B$8:$BE$45,'Occupancy Raw Data'!AK$3,FALSE)</f>
        <v>65.897623157615101</v>
      </c>
      <c r="G20" s="49">
        <f>VLOOKUP($A20,'Occupancy Raw Data'!$B$8:$BE$45,'Occupancy Raw Data'!AL$3,FALSE)</f>
        <v>62.651042358252496</v>
      </c>
      <c r="H20" s="48">
        <f>VLOOKUP($A20,'Occupancy Raw Data'!$B$8:$BE$45,'Occupancy Raw Data'!AN$3,FALSE)</f>
        <v>79.259062541495098</v>
      </c>
      <c r="I20" s="48">
        <f>VLOOKUP($A20,'Occupancy Raw Data'!$B$8:$BE$45,'Occupancy Raw Data'!AO$3,FALSE)</f>
        <v>82.983667507635104</v>
      </c>
      <c r="J20" s="49">
        <f>VLOOKUP($A20,'Occupancy Raw Data'!$B$8:$BE$45,'Occupancy Raw Data'!AP$3,FALSE)</f>
        <v>81.121365024565094</v>
      </c>
      <c r="K20" s="50">
        <f>VLOOKUP($A20,'Occupancy Raw Data'!$B$8:$BE$45,'Occupancy Raw Data'!AR$3,FALSE)</f>
        <v>67.928277405770402</v>
      </c>
      <c r="M20" s="47">
        <f>VLOOKUP($A20,'Occupancy Raw Data'!$B$8:$BE$45,'Occupancy Raw Data'!AT$3,FALSE)</f>
        <v>1.6928517595222901</v>
      </c>
      <c r="N20" s="48">
        <f>VLOOKUP($A20,'Occupancy Raw Data'!$B$8:$BE$45,'Occupancy Raw Data'!AU$3,FALSE)</f>
        <v>1.3070814030443401</v>
      </c>
      <c r="O20" s="48">
        <f>VLOOKUP($A20,'Occupancy Raw Data'!$B$8:$BE$45,'Occupancy Raw Data'!AV$3,FALSE)</f>
        <v>1.6375896393021501</v>
      </c>
      <c r="P20" s="48">
        <f>VLOOKUP($A20,'Occupancy Raw Data'!$B$8:$BE$45,'Occupancy Raw Data'!AW$3,FALSE)</f>
        <v>2.39649141126716</v>
      </c>
      <c r="Q20" s="48">
        <f>VLOOKUP($A20,'Occupancy Raw Data'!$B$8:$BE$45,'Occupancy Raw Data'!AX$3,FALSE)</f>
        <v>-2.3321033210332098</v>
      </c>
      <c r="R20" s="49">
        <f>VLOOKUP($A20,'Occupancy Raw Data'!$B$8:$BE$45,'Occupancy Raw Data'!AY$3,FALSE)</f>
        <v>0.876583462504676</v>
      </c>
      <c r="S20" s="48">
        <f>VLOOKUP($A20,'Occupancy Raw Data'!$B$8:$BE$45,'Occupancy Raw Data'!BA$3,FALSE)</f>
        <v>-2.2236782833039799</v>
      </c>
      <c r="T20" s="48">
        <f>VLOOKUP($A20,'Occupancy Raw Data'!$B$8:$BE$45,'Occupancy Raw Data'!BB$3,FALSE)</f>
        <v>-0.93524609653641899</v>
      </c>
      <c r="U20" s="49">
        <f>VLOOKUP($A20,'Occupancy Raw Data'!$B$8:$BE$45,'Occupancy Raw Data'!BC$3,FALSE)</f>
        <v>-1.56888808329808</v>
      </c>
      <c r="V20" s="50">
        <f>VLOOKUP($A20,'Occupancy Raw Data'!$B$8:$BE$45,'Occupancy Raw Data'!BE$3,FALSE)</f>
        <v>2.8631684800067E-2</v>
      </c>
      <c r="X20" s="51">
        <f>VLOOKUP($A20,'ADR Raw Data'!$B$6:$BE$43,'ADR Raw Data'!AG$1,FALSE)</f>
        <v>140.19401687474999</v>
      </c>
      <c r="Y20" s="52">
        <f>VLOOKUP($A20,'ADR Raw Data'!$B$6:$BE$43,'ADR Raw Data'!AH$1,FALSE)</f>
        <v>141.25493440034799</v>
      </c>
      <c r="Z20" s="52">
        <f>VLOOKUP($A20,'ADR Raw Data'!$B$6:$BE$43,'ADR Raw Data'!AI$1,FALSE)</f>
        <v>138.81965669755601</v>
      </c>
      <c r="AA20" s="52">
        <f>VLOOKUP($A20,'ADR Raw Data'!$B$6:$BE$43,'ADR Raw Data'!AJ$1,FALSE)</f>
        <v>140.02181929430901</v>
      </c>
      <c r="AB20" s="52">
        <f>VLOOKUP($A20,'ADR Raw Data'!$B$6:$BE$43,'ADR Raw Data'!AK$1,FALSE)</f>
        <v>143.178361291622</v>
      </c>
      <c r="AC20" s="53">
        <f>VLOOKUP($A20,'ADR Raw Data'!$B$6:$BE$43,'ADR Raw Data'!AL$1,FALSE)</f>
        <v>140.71593949027701</v>
      </c>
      <c r="AD20" s="52">
        <f>VLOOKUP($A20,'ADR Raw Data'!$B$6:$BE$43,'ADR Raw Data'!AN$1,FALSE)</f>
        <v>181.39898475456499</v>
      </c>
      <c r="AE20" s="52">
        <f>VLOOKUP($A20,'ADR Raw Data'!$B$6:$BE$43,'ADR Raw Data'!AO$1,FALSE)</f>
        <v>189.06137891031199</v>
      </c>
      <c r="AF20" s="53">
        <f>VLOOKUP($A20,'ADR Raw Data'!$B$6:$BE$43,'ADR Raw Data'!AP$1,FALSE)</f>
        <v>185.31813459098899</v>
      </c>
      <c r="AG20" s="54">
        <f>VLOOKUP($A20,'ADR Raw Data'!$B$6:$BE$43,'ADR Raw Data'!AR$1,FALSE)</f>
        <v>155.934474130648</v>
      </c>
      <c r="AI20" s="47">
        <f>VLOOKUP($A20,'ADR Raw Data'!$B$6:$BE$43,'ADR Raw Data'!AT$1,FALSE)</f>
        <v>-2.3912946627803602</v>
      </c>
      <c r="AJ20" s="48">
        <f>VLOOKUP($A20,'ADR Raw Data'!$B$6:$BE$43,'ADR Raw Data'!AU$1,FALSE)</f>
        <v>-3.03247098132349</v>
      </c>
      <c r="AK20" s="48">
        <f>VLOOKUP($A20,'ADR Raw Data'!$B$6:$BE$43,'ADR Raw Data'!AV$1,FALSE)</f>
        <v>-3.3427272537336798</v>
      </c>
      <c r="AL20" s="48">
        <f>VLOOKUP($A20,'ADR Raw Data'!$B$6:$BE$43,'ADR Raw Data'!AW$1,FALSE)</f>
        <v>-3.1626612319926499</v>
      </c>
      <c r="AM20" s="48">
        <f>VLOOKUP($A20,'ADR Raw Data'!$B$6:$BE$43,'ADR Raw Data'!AX$1,FALSE)</f>
        <v>-2.4591656841979499</v>
      </c>
      <c r="AN20" s="49">
        <f>VLOOKUP($A20,'ADR Raw Data'!$B$6:$BE$43,'ADR Raw Data'!AY$1,FALSE)</f>
        <v>-2.8925511653501799</v>
      </c>
      <c r="AO20" s="48">
        <f>VLOOKUP($A20,'ADR Raw Data'!$B$6:$BE$43,'ADR Raw Data'!BA$1,FALSE)</f>
        <v>-4.4881312211134903</v>
      </c>
      <c r="AP20" s="48">
        <f>VLOOKUP($A20,'ADR Raw Data'!$B$6:$BE$43,'ADR Raw Data'!BB$1,FALSE)</f>
        <v>-5.3811253336928697</v>
      </c>
      <c r="AQ20" s="49">
        <f>VLOOKUP($A20,'ADR Raw Data'!$B$6:$BE$43,'ADR Raw Data'!BC$1,FALSE)</f>
        <v>-4.9404217170800298</v>
      </c>
      <c r="AR20" s="50">
        <f>VLOOKUP($A20,'ADR Raw Data'!$B$6:$BE$43,'ADR Raw Data'!BE$1,FALSE)</f>
        <v>-3.8979198568809501</v>
      </c>
      <c r="AT20" s="51">
        <f>VLOOKUP($A20,'RevPAR Raw Data'!$B$6:$BE$43,'RevPAR Raw Data'!AG$1,FALSE)</f>
        <v>81.634021046341701</v>
      </c>
      <c r="AU20" s="52">
        <f>VLOOKUP($A20,'RevPAR Raw Data'!$B$6:$BE$43,'RevPAR Raw Data'!AH$1,FALSE)</f>
        <v>86.134374253087202</v>
      </c>
      <c r="AV20" s="52">
        <f>VLOOKUP($A20,'RevPAR Raw Data'!$B$6:$BE$43,'RevPAR Raw Data'!AI$1,FALSE)</f>
        <v>87.520346567520903</v>
      </c>
      <c r="AW20" s="52">
        <f>VLOOKUP($A20,'RevPAR Raw Data'!$B$6:$BE$43,'RevPAR Raw Data'!AJ$1,FALSE)</f>
        <v>91.160135440180497</v>
      </c>
      <c r="AX20" s="52">
        <f>VLOOKUP($A20,'RevPAR Raw Data'!$B$6:$BE$43,'RevPAR Raw Data'!AK$1,FALSE)</f>
        <v>94.351136967202194</v>
      </c>
      <c r="AY20" s="53">
        <f>VLOOKUP($A20,'RevPAR Raw Data'!$B$6:$BE$43,'RevPAR Raw Data'!AL$1,FALSE)</f>
        <v>88.160002854866505</v>
      </c>
      <c r="AZ20" s="52">
        <f>VLOOKUP($A20,'RevPAR Raw Data'!$B$6:$BE$43,'RevPAR Raw Data'!AN$1,FALSE)</f>
        <v>143.775134776258</v>
      </c>
      <c r="BA20" s="52">
        <f>VLOOKUP($A20,'RevPAR Raw Data'!$B$6:$BE$43,'RevPAR Raw Data'!AO$1,FALSE)</f>
        <v>156.890066060284</v>
      </c>
      <c r="BB20" s="53">
        <f>VLOOKUP($A20,'RevPAR Raw Data'!$B$6:$BE$43,'RevPAR Raw Data'!AP$1,FALSE)</f>
        <v>150.332600418271</v>
      </c>
      <c r="BC20" s="54">
        <f>VLOOKUP($A20,'RevPAR Raw Data'!$B$6:$BE$43,'RevPAR Raw Data'!AR$1,FALSE)</f>
        <v>105.923602158696</v>
      </c>
      <c r="BE20" s="47">
        <f>VLOOKUP($A20,'RevPAR Raw Data'!$B$6:$BE$43,'RevPAR Raw Data'!AT$1,FALSE)</f>
        <v>-0.73892397703231605</v>
      </c>
      <c r="BF20" s="48">
        <f>VLOOKUP($A20,'RevPAR Raw Data'!$B$6:$BE$43,'RevPAR Raw Data'!AU$1,FALSE)</f>
        <v>-1.7650264425287501</v>
      </c>
      <c r="BG20" s="48">
        <f>VLOOKUP($A20,'RevPAR Raw Data'!$B$6:$BE$43,'RevPAR Raw Data'!AV$1,FALSE)</f>
        <v>-1.7598777696087999</v>
      </c>
      <c r="BH20" s="48">
        <f>VLOOKUP($A20,'RevPAR Raw Data'!$B$6:$BE$43,'RevPAR Raw Data'!AW$1,FALSE)</f>
        <v>-0.84196272551767004</v>
      </c>
      <c r="BI20" s="48">
        <f>VLOOKUP($A20,'RevPAR Raw Data'!$B$6:$BE$43,'RevPAR Raw Data'!AX$1,FALSE)</f>
        <v>-4.7339187206402702</v>
      </c>
      <c r="BJ20" s="49">
        <f>VLOOKUP($A20,'RevPAR Raw Data'!$B$6:$BE$43,'RevPAR Raw Data'!AY$1,FALSE)</f>
        <v>-2.0413233280054501</v>
      </c>
      <c r="BK20" s="48">
        <f>VLOOKUP($A20,'RevPAR Raw Data'!$B$6:$BE$43,'RevPAR Raw Data'!BA$1,FALSE)</f>
        <v>-6.6120079051273901</v>
      </c>
      <c r="BL20" s="48">
        <f>VLOOKUP($A20,'RevPAR Raw Data'!$B$6:$BE$43,'RevPAR Raw Data'!BB$1,FALSE)</f>
        <v>-6.2660446655961897</v>
      </c>
      <c r="BM20" s="49">
        <f>VLOOKUP($A20,'RevPAR Raw Data'!$B$6:$BE$43,'RevPAR Raw Data'!BC$1,FALSE)</f>
        <v>-6.4318001127941802</v>
      </c>
      <c r="BN20" s="50">
        <f>VLOOKUP($A20,'RevPAR Raw Data'!$B$6:$BE$43,'RevPAR Raw Data'!BE$1,FALSE)</f>
        <v>-3.87040421220807</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49.346733088862699</v>
      </c>
      <c r="C22" s="48">
        <f>VLOOKUP($A22,'Occupancy Raw Data'!$B$8:$BE$45,'Occupancy Raw Data'!AH$3,FALSE)</f>
        <v>61.359233377153501</v>
      </c>
      <c r="D22" s="48">
        <f>VLOOKUP($A22,'Occupancy Raw Data'!$B$8:$BE$45,'Occupancy Raw Data'!AI$3,FALSE)</f>
        <v>65.597250732292295</v>
      </c>
      <c r="E22" s="48">
        <f>VLOOKUP($A22,'Occupancy Raw Data'!$B$8:$BE$45,'Occupancy Raw Data'!AJ$3,FALSE)</f>
        <v>66.963812071868404</v>
      </c>
      <c r="F22" s="48">
        <f>VLOOKUP($A22,'Occupancy Raw Data'!$B$8:$BE$45,'Occupancy Raw Data'!AK$3,FALSE)</f>
        <v>65.965703346633703</v>
      </c>
      <c r="G22" s="49">
        <f>VLOOKUP($A22,'Occupancy Raw Data'!$B$8:$BE$45,'Occupancy Raw Data'!AL$3,FALSE)</f>
        <v>61.846426709842198</v>
      </c>
      <c r="H22" s="48">
        <f>VLOOKUP($A22,'Occupancy Raw Data'!$B$8:$BE$45,'Occupancy Raw Data'!AN$3,FALSE)</f>
        <v>71.535161565606401</v>
      </c>
      <c r="I22" s="48">
        <f>VLOOKUP($A22,'Occupancy Raw Data'!$B$8:$BE$45,'Occupancy Raw Data'!AO$3,FALSE)</f>
        <v>72.122725280808098</v>
      </c>
      <c r="J22" s="49">
        <f>VLOOKUP($A22,'Occupancy Raw Data'!$B$8:$BE$45,'Occupancy Raw Data'!AP$3,FALSE)</f>
        <v>71.828943423207306</v>
      </c>
      <c r="K22" s="50">
        <f>VLOOKUP($A22,'Occupancy Raw Data'!$B$8:$BE$45,'Occupancy Raw Data'!AR$3,FALSE)</f>
        <v>64.698536752519701</v>
      </c>
      <c r="M22" s="47">
        <f>VLOOKUP($A22,'Occupancy Raw Data'!$B$8:$BE$45,'Occupancy Raw Data'!AT$3,FALSE)</f>
        <v>-2.0969849243844201</v>
      </c>
      <c r="N22" s="48">
        <f>VLOOKUP($A22,'Occupancy Raw Data'!$B$8:$BE$45,'Occupancy Raw Data'!AU$3,FALSE)</f>
        <v>0.48358424804764599</v>
      </c>
      <c r="O22" s="48">
        <f>VLOOKUP($A22,'Occupancy Raw Data'!$B$8:$BE$45,'Occupancy Raw Data'!AV$3,FALSE)</f>
        <v>2.2623627300768399</v>
      </c>
      <c r="P22" s="48">
        <f>VLOOKUP($A22,'Occupancy Raw Data'!$B$8:$BE$45,'Occupancy Raw Data'!AW$3,FALSE)</f>
        <v>1.3327508579057501</v>
      </c>
      <c r="Q22" s="48">
        <f>VLOOKUP($A22,'Occupancy Raw Data'!$B$8:$BE$45,'Occupancy Raw Data'!AX$3,FALSE)</f>
        <v>1.8766355990613901</v>
      </c>
      <c r="R22" s="49">
        <f>VLOOKUP($A22,'Occupancy Raw Data'!$B$8:$BE$45,'Occupancy Raw Data'!AY$3,FALSE)</f>
        <v>0.90964992429857705</v>
      </c>
      <c r="S22" s="48">
        <f>VLOOKUP($A22,'Occupancy Raw Data'!$B$8:$BE$45,'Occupancy Raw Data'!BA$3,FALSE)</f>
        <v>-0.72807021800131</v>
      </c>
      <c r="T22" s="48">
        <f>VLOOKUP($A22,'Occupancy Raw Data'!$B$8:$BE$45,'Occupancy Raw Data'!BB$3,FALSE)</f>
        <v>0.22290132968699</v>
      </c>
      <c r="U22" s="49">
        <f>VLOOKUP($A22,'Occupancy Raw Data'!$B$8:$BE$45,'Occupancy Raw Data'!BC$3,FALSE)</f>
        <v>-0.25290629609743098</v>
      </c>
      <c r="V22" s="50">
        <f>VLOOKUP($A22,'Occupancy Raw Data'!$B$8:$BE$45,'Occupancy Raw Data'!BE$3,FALSE)</f>
        <v>0.53807536130371503</v>
      </c>
      <c r="X22" s="51">
        <f>VLOOKUP($A22,'ADR Raw Data'!$B$6:$BE$43,'ADR Raw Data'!AG$1,FALSE)</f>
        <v>109.698853887947</v>
      </c>
      <c r="Y22" s="52">
        <f>VLOOKUP($A22,'ADR Raw Data'!$B$6:$BE$43,'ADR Raw Data'!AH$1,FALSE)</f>
        <v>115.068704742574</v>
      </c>
      <c r="Z22" s="52">
        <f>VLOOKUP($A22,'ADR Raw Data'!$B$6:$BE$43,'ADR Raw Data'!AI$1,FALSE)</f>
        <v>119.510852730213</v>
      </c>
      <c r="AA22" s="52">
        <f>VLOOKUP($A22,'ADR Raw Data'!$B$6:$BE$43,'ADR Raw Data'!AJ$1,FALSE)</f>
        <v>121.220219832262</v>
      </c>
      <c r="AB22" s="52">
        <f>VLOOKUP($A22,'ADR Raw Data'!$B$6:$BE$43,'ADR Raw Data'!AK$1,FALSE)</f>
        <v>123.922897039413</v>
      </c>
      <c r="AC22" s="53">
        <f>VLOOKUP($A22,'ADR Raw Data'!$B$6:$BE$43,'ADR Raw Data'!AL$1,FALSE)</f>
        <v>118.374890687202</v>
      </c>
      <c r="AD22" s="52">
        <f>VLOOKUP($A22,'ADR Raw Data'!$B$6:$BE$43,'ADR Raw Data'!AN$1,FALSE)</f>
        <v>143.16005247376299</v>
      </c>
      <c r="AE22" s="52">
        <f>VLOOKUP($A22,'ADR Raw Data'!$B$6:$BE$43,'ADR Raw Data'!AO$1,FALSE)</f>
        <v>142.23762393968701</v>
      </c>
      <c r="AF22" s="53">
        <f>VLOOKUP($A22,'ADR Raw Data'!$B$6:$BE$43,'ADR Raw Data'!AP$1,FALSE)</f>
        <v>142.696951830876</v>
      </c>
      <c r="AG22" s="54">
        <f>VLOOKUP($A22,'ADR Raw Data'!$B$6:$BE$43,'ADR Raw Data'!AR$1,FALSE)</f>
        <v>126.089814246137</v>
      </c>
      <c r="AH22" s="65"/>
      <c r="AI22" s="47">
        <f>VLOOKUP($A22,'ADR Raw Data'!$B$6:$BE$43,'ADR Raw Data'!AT$1,FALSE)</f>
        <v>-0.40783057046802801</v>
      </c>
      <c r="AJ22" s="48">
        <f>VLOOKUP($A22,'ADR Raw Data'!$B$6:$BE$43,'ADR Raw Data'!AU$1,FALSE)</f>
        <v>2.25568635961623</v>
      </c>
      <c r="AK22" s="48">
        <f>VLOOKUP($A22,'ADR Raw Data'!$B$6:$BE$43,'ADR Raw Data'!AV$1,FALSE)</f>
        <v>4.4252619715467203</v>
      </c>
      <c r="AL22" s="48">
        <f>VLOOKUP($A22,'ADR Raw Data'!$B$6:$BE$43,'ADR Raw Data'!AW$1,FALSE)</f>
        <v>6.13488644095347</v>
      </c>
      <c r="AM22" s="48">
        <f>VLOOKUP($A22,'ADR Raw Data'!$B$6:$BE$43,'ADR Raw Data'!AX$1,FALSE)</f>
        <v>5.6160718018476903</v>
      </c>
      <c r="AN22" s="49">
        <f>VLOOKUP($A22,'ADR Raw Data'!$B$6:$BE$43,'ADR Raw Data'!AY$1,FALSE)</f>
        <v>3.9131009299624999</v>
      </c>
      <c r="AO22" s="48">
        <f>VLOOKUP($A22,'ADR Raw Data'!$B$6:$BE$43,'ADR Raw Data'!BA$1,FALSE)</f>
        <v>3.5832147618772501</v>
      </c>
      <c r="AP22" s="48">
        <f>VLOOKUP($A22,'ADR Raw Data'!$B$6:$BE$43,'ADR Raw Data'!BB$1,FALSE)</f>
        <v>3.16387348844665</v>
      </c>
      <c r="AQ22" s="49">
        <f>VLOOKUP($A22,'ADR Raw Data'!$B$6:$BE$43,'ADR Raw Data'!BC$1,FALSE)</f>
        <v>3.37234576861858</v>
      </c>
      <c r="AR22" s="50">
        <f>VLOOKUP($A22,'ADR Raw Data'!$B$6:$BE$43,'ADR Raw Data'!BE$1,FALSE)</f>
        <v>3.6667393441914502</v>
      </c>
      <c r="AT22" s="51">
        <f>VLOOKUP($A22,'RevPAR Raw Data'!$B$6:$BE$43,'RevPAR Raw Data'!AG$1,FALSE)</f>
        <v>54.132800629626999</v>
      </c>
      <c r="AU22" s="52">
        <f>VLOOKUP($A22,'RevPAR Raw Data'!$B$6:$BE$43,'RevPAR Raw Data'!AH$1,FALSE)</f>
        <v>70.605275087063802</v>
      </c>
      <c r="AV22" s="52">
        <f>VLOOKUP($A22,'RevPAR Raw Data'!$B$6:$BE$43,'RevPAR Raw Data'!AI$1,FALSE)</f>
        <v>78.395833717738697</v>
      </c>
      <c r="AW22" s="52">
        <f>VLOOKUP($A22,'RevPAR Raw Data'!$B$6:$BE$43,'RevPAR Raw Data'!AJ$1,FALSE)</f>
        <v>81.173680201582201</v>
      </c>
      <c r="AX22" s="52">
        <f>VLOOKUP($A22,'RevPAR Raw Data'!$B$6:$BE$43,'RevPAR Raw Data'!AK$1,FALSE)</f>
        <v>81.746610639573703</v>
      </c>
      <c r="AY22" s="53">
        <f>VLOOKUP($A22,'RevPAR Raw Data'!$B$6:$BE$43,'RevPAR Raw Data'!AL$1,FALSE)</f>
        <v>73.210640011716407</v>
      </c>
      <c r="AZ22" s="52">
        <f>VLOOKUP($A22,'RevPAR Raw Data'!$B$6:$BE$43,'RevPAR Raw Data'!AN$1,FALSE)</f>
        <v>102.409774834513</v>
      </c>
      <c r="BA22" s="52">
        <f>VLOOKUP($A22,'RevPAR Raw Data'!$B$6:$BE$43,'RevPAR Raw Data'!AO$1,FALSE)</f>
        <v>102.585650759969</v>
      </c>
      <c r="BB22" s="53">
        <f>VLOOKUP($A22,'RevPAR Raw Data'!$B$6:$BE$43,'RevPAR Raw Data'!AP$1,FALSE)</f>
        <v>102.49771279724099</v>
      </c>
      <c r="BC22" s="54">
        <f>VLOOKUP($A22,'RevPAR Raw Data'!$B$6:$BE$43,'RevPAR Raw Data'!AR$1,FALSE)</f>
        <v>81.578264811220905</v>
      </c>
      <c r="BE22" s="47">
        <f>VLOOKUP($A22,'RevPAR Raw Data'!$B$6:$BE$43,'RevPAR Raw Data'!AT$1,FALSE)</f>
        <v>-2.4962633492727102</v>
      </c>
      <c r="BF22" s="48">
        <f>VLOOKUP($A22,'RevPAR Raw Data'!$B$6:$BE$43,'RevPAR Raw Data'!AU$1,FALSE)</f>
        <v>2.7501787515843401</v>
      </c>
      <c r="BG22" s="48">
        <f>VLOOKUP($A22,'RevPAR Raw Data'!$B$6:$BE$43,'RevPAR Raw Data'!AV$1,FALSE)</f>
        <v>6.7877401791761001</v>
      </c>
      <c r="BH22" s="48">
        <f>VLOOKUP($A22,'RevPAR Raw Data'!$B$6:$BE$43,'RevPAR Raw Data'!AW$1,FALSE)</f>
        <v>7.5494000505325802</v>
      </c>
      <c r="BI22" s="48">
        <f>VLOOKUP($A22,'RevPAR Raw Data'!$B$6:$BE$43,'RevPAR Raw Data'!AX$1,FALSE)</f>
        <v>7.5981006036113996</v>
      </c>
      <c r="BJ22" s="49">
        <f>VLOOKUP($A22,'RevPAR Raw Data'!$B$6:$BE$43,'RevPAR Raw Data'!AY$1,FALSE)</f>
        <v>4.8583463739082102</v>
      </c>
      <c r="BK22" s="48">
        <f>VLOOKUP($A22,'RevPAR Raw Data'!$B$6:$BE$43,'RevPAR Raw Data'!BA$1,FALSE)</f>
        <v>2.8290562243476902</v>
      </c>
      <c r="BL22" s="48">
        <f>VLOOKUP($A22,'RevPAR Raw Data'!$B$6:$BE$43,'RevPAR Raw Data'!BB$1,FALSE)</f>
        <v>3.3938271342089998</v>
      </c>
      <c r="BM22" s="49">
        <f>VLOOKUP($A22,'RevPAR Raw Data'!$B$6:$BE$43,'RevPAR Raw Data'!BC$1,FALSE)</f>
        <v>3.1109105977461402</v>
      </c>
      <c r="BN22" s="50">
        <f>VLOOKUP($A22,'RevPAR Raw Data'!$B$6:$BE$43,'RevPAR Raw Data'!BE$1,FALSE)</f>
        <v>4.2245445264694901</v>
      </c>
    </row>
    <row r="23" spans="1:66" x14ac:dyDescent="0.25">
      <c r="A23" s="63" t="s">
        <v>70</v>
      </c>
      <c r="B23" s="47">
        <f>VLOOKUP($A23,'Occupancy Raw Data'!$B$8:$BE$45,'Occupancy Raw Data'!AG$3,FALSE)</f>
        <v>48.947622311930303</v>
      </c>
      <c r="C23" s="48">
        <f>VLOOKUP($A23,'Occupancy Raw Data'!$B$8:$BE$45,'Occupancy Raw Data'!AH$3,FALSE)</f>
        <v>59.0816766953563</v>
      </c>
      <c r="D23" s="48">
        <f>VLOOKUP($A23,'Occupancy Raw Data'!$B$8:$BE$45,'Occupancy Raw Data'!AI$3,FALSE)</f>
        <v>62.763891180988402</v>
      </c>
      <c r="E23" s="48">
        <f>VLOOKUP($A23,'Occupancy Raw Data'!$B$8:$BE$45,'Occupancy Raw Data'!AJ$3,FALSE)</f>
        <v>63.850557932286399</v>
      </c>
      <c r="F23" s="48">
        <f>VLOOKUP($A23,'Occupancy Raw Data'!$B$8:$BE$45,'Occupancy Raw Data'!AK$3,FALSE)</f>
        <v>63.159965978190399</v>
      </c>
      <c r="G23" s="49">
        <f>VLOOKUP($A23,'Occupancy Raw Data'!$B$8:$BE$45,'Occupancy Raw Data'!AL$3,FALSE)</f>
        <v>59.560714657485903</v>
      </c>
      <c r="H23" s="48">
        <f>VLOOKUP($A23,'Occupancy Raw Data'!$B$8:$BE$45,'Occupancy Raw Data'!AN$3,FALSE)</f>
        <v>71.612100592842694</v>
      </c>
      <c r="I23" s="48">
        <f>VLOOKUP($A23,'Occupancy Raw Data'!$B$8:$BE$45,'Occupancy Raw Data'!AO$3,FALSE)</f>
        <v>72.673377934063694</v>
      </c>
      <c r="J23" s="49">
        <f>VLOOKUP($A23,'Occupancy Raw Data'!$B$8:$BE$45,'Occupancy Raw Data'!AP$3,FALSE)</f>
        <v>72.142739263453194</v>
      </c>
      <c r="K23" s="50">
        <f>VLOOKUP($A23,'Occupancy Raw Data'!$B$8:$BE$45,'Occupancy Raw Data'!AR$3,FALSE)</f>
        <v>63.155565791883703</v>
      </c>
      <c r="M23" s="47">
        <f>VLOOKUP($A23,'Occupancy Raw Data'!$B$8:$BE$45,'Occupancy Raw Data'!AT$3,FALSE)</f>
        <v>1.2512861903757</v>
      </c>
      <c r="N23" s="48">
        <f>VLOOKUP($A23,'Occupancy Raw Data'!$B$8:$BE$45,'Occupancy Raw Data'!AU$3,FALSE)</f>
        <v>2.3363972558616899</v>
      </c>
      <c r="O23" s="48">
        <f>VLOOKUP($A23,'Occupancy Raw Data'!$B$8:$BE$45,'Occupancy Raw Data'!AV$3,FALSE)</f>
        <v>3.4406670754941202</v>
      </c>
      <c r="P23" s="48">
        <f>VLOOKUP($A23,'Occupancy Raw Data'!$B$8:$BE$45,'Occupancy Raw Data'!AW$3,FALSE)</f>
        <v>1.8311880584115801</v>
      </c>
      <c r="Q23" s="48">
        <f>VLOOKUP($A23,'Occupancy Raw Data'!$B$8:$BE$45,'Occupancy Raw Data'!AX$3,FALSE)</f>
        <v>2.2315697059506898</v>
      </c>
      <c r="R23" s="49">
        <f>VLOOKUP($A23,'Occupancy Raw Data'!$B$8:$BE$45,'Occupancy Raw Data'!AY$3,FALSE)</f>
        <v>2.2572267555858998</v>
      </c>
      <c r="S23" s="48">
        <f>VLOOKUP($A23,'Occupancy Raw Data'!$B$8:$BE$45,'Occupancy Raw Data'!BA$3,FALSE)</f>
        <v>1.3187178016130601</v>
      </c>
      <c r="T23" s="48">
        <f>VLOOKUP($A23,'Occupancy Raw Data'!$B$8:$BE$45,'Occupancy Raw Data'!BB$3,FALSE)</f>
        <v>1.3592562554262</v>
      </c>
      <c r="U23" s="49">
        <f>VLOOKUP($A23,'Occupancy Raw Data'!$B$8:$BE$45,'Occupancy Raw Data'!BC$3,FALSE)</f>
        <v>1.3391320628637999</v>
      </c>
      <c r="V23" s="50">
        <f>VLOOKUP($A23,'Occupancy Raw Data'!$B$8:$BE$45,'Occupancy Raw Data'!BE$3,FALSE)</f>
        <v>1.95622744241825</v>
      </c>
      <c r="X23" s="51">
        <f>VLOOKUP($A23,'ADR Raw Data'!$B$6:$BE$43,'ADR Raw Data'!AG$1,FALSE)</f>
        <v>113.83736915815101</v>
      </c>
      <c r="Y23" s="52">
        <f>VLOOKUP($A23,'ADR Raw Data'!$B$6:$BE$43,'ADR Raw Data'!AH$1,FALSE)</f>
        <v>116.694074257106</v>
      </c>
      <c r="Z23" s="52">
        <f>VLOOKUP($A23,'ADR Raw Data'!$B$6:$BE$43,'ADR Raw Data'!AI$1,FALSE)</f>
        <v>119.435227240549</v>
      </c>
      <c r="AA23" s="52">
        <f>VLOOKUP($A23,'ADR Raw Data'!$B$6:$BE$43,'ADR Raw Data'!AJ$1,FALSE)</f>
        <v>120.51924289719</v>
      </c>
      <c r="AB23" s="52">
        <f>VLOOKUP($A23,'ADR Raw Data'!$B$6:$BE$43,'ADR Raw Data'!AK$1,FALSE)</f>
        <v>121.76998110666599</v>
      </c>
      <c r="AC23" s="53">
        <f>VLOOKUP($A23,'ADR Raw Data'!$B$6:$BE$43,'ADR Raw Data'!AL$1,FALSE)</f>
        <v>118.698902297625</v>
      </c>
      <c r="AD23" s="52">
        <f>VLOOKUP($A23,'ADR Raw Data'!$B$6:$BE$43,'ADR Raw Data'!AN$1,FALSE)</f>
        <v>142.47807129815101</v>
      </c>
      <c r="AE23" s="52">
        <f>VLOOKUP($A23,'ADR Raw Data'!$B$6:$BE$43,'ADR Raw Data'!AO$1,FALSE)</f>
        <v>143.333410659073</v>
      </c>
      <c r="AF23" s="53">
        <f>VLOOKUP($A23,'ADR Raw Data'!$B$6:$BE$43,'ADR Raw Data'!AP$1,FALSE)</f>
        <v>142.908886659979</v>
      </c>
      <c r="AG23" s="54">
        <f>VLOOKUP($A23,'ADR Raw Data'!$B$6:$BE$43,'ADR Raw Data'!AR$1,FALSE)</f>
        <v>126.60033576646499</v>
      </c>
      <c r="AH23" s="65"/>
      <c r="AI23" s="47">
        <f>VLOOKUP($A23,'ADR Raw Data'!$B$6:$BE$43,'ADR Raw Data'!AT$1,FALSE)</f>
        <v>1.24349709627925</v>
      </c>
      <c r="AJ23" s="48">
        <f>VLOOKUP($A23,'ADR Raw Data'!$B$6:$BE$43,'ADR Raw Data'!AU$1,FALSE)</f>
        <v>2.51451324361192</v>
      </c>
      <c r="AK23" s="48">
        <f>VLOOKUP($A23,'ADR Raw Data'!$B$6:$BE$43,'ADR Raw Data'!AV$1,FALSE)</f>
        <v>3.9694486023772901</v>
      </c>
      <c r="AL23" s="48">
        <f>VLOOKUP($A23,'ADR Raw Data'!$B$6:$BE$43,'ADR Raw Data'!AW$1,FALSE)</f>
        <v>6.4634568185435999</v>
      </c>
      <c r="AM23" s="48">
        <f>VLOOKUP($A23,'ADR Raw Data'!$B$6:$BE$43,'ADR Raw Data'!AX$1,FALSE)</f>
        <v>4.4924094709679796</v>
      </c>
      <c r="AN23" s="49">
        <f>VLOOKUP($A23,'ADR Raw Data'!$B$6:$BE$43,'ADR Raw Data'!AY$1,FALSE)</f>
        <v>3.88876531282376</v>
      </c>
      <c r="AO23" s="48">
        <f>VLOOKUP($A23,'ADR Raw Data'!$B$6:$BE$43,'ADR Raw Data'!BA$1,FALSE)</f>
        <v>2.4046557061831901</v>
      </c>
      <c r="AP23" s="48">
        <f>VLOOKUP($A23,'ADR Raw Data'!$B$6:$BE$43,'ADR Raw Data'!BB$1,FALSE)</f>
        <v>2.0980880461753202</v>
      </c>
      <c r="AQ23" s="49">
        <f>VLOOKUP($A23,'ADR Raw Data'!$B$6:$BE$43,'ADR Raw Data'!BC$1,FALSE)</f>
        <v>2.2496478159211302</v>
      </c>
      <c r="AR23" s="50">
        <f>VLOOKUP($A23,'ADR Raw Data'!$B$6:$BE$43,'ADR Raw Data'!BE$1,FALSE)</f>
        <v>3.2366546504640499</v>
      </c>
      <c r="AT23" s="51">
        <f>VLOOKUP($A23,'RevPAR Raw Data'!$B$6:$BE$43,'RevPAR Raw Data'!AG$1,FALSE)</f>
        <v>55.720685505369701</v>
      </c>
      <c r="AU23" s="52">
        <f>VLOOKUP($A23,'RevPAR Raw Data'!$B$6:$BE$43,'RevPAR Raw Data'!AH$1,FALSE)</f>
        <v>68.944815675222699</v>
      </c>
      <c r="AV23" s="52">
        <f>VLOOKUP($A23,'RevPAR Raw Data'!$B$6:$BE$43,'RevPAR Raw Data'!AI$1,FALSE)</f>
        <v>74.962196057024599</v>
      </c>
      <c r="AW23" s="52">
        <f>VLOOKUP($A23,'RevPAR Raw Data'!$B$6:$BE$43,'RevPAR Raw Data'!AJ$1,FALSE)</f>
        <v>76.9522090056237</v>
      </c>
      <c r="AX23" s="52">
        <f>VLOOKUP($A23,'RevPAR Raw Data'!$B$6:$BE$43,'RevPAR Raw Data'!AK$1,FALSE)</f>
        <v>76.909878638619801</v>
      </c>
      <c r="AY23" s="53">
        <f>VLOOKUP($A23,'RevPAR Raw Data'!$B$6:$BE$43,'RevPAR Raw Data'!AL$1,FALSE)</f>
        <v>70.697914499056694</v>
      </c>
      <c r="AZ23" s="52">
        <f>VLOOKUP($A23,'RevPAR Raw Data'!$B$6:$BE$43,'RevPAR Raw Data'!AN$1,FALSE)</f>
        <v>102.03153974077399</v>
      </c>
      <c r="BA23" s="52">
        <f>VLOOKUP($A23,'RevPAR Raw Data'!$B$6:$BE$43,'RevPAR Raw Data'!AO$1,FALSE)</f>
        <v>104.165231234052</v>
      </c>
      <c r="BB23" s="53">
        <f>VLOOKUP($A23,'RevPAR Raw Data'!$B$6:$BE$43,'RevPAR Raw Data'!AP$1,FALSE)</f>
        <v>103.098385487413</v>
      </c>
      <c r="BC23" s="54">
        <f>VLOOKUP($A23,'RevPAR Raw Data'!$B$6:$BE$43,'RevPAR Raw Data'!AR$1,FALSE)</f>
        <v>79.955158347735704</v>
      </c>
      <c r="BE23" s="47">
        <f>VLOOKUP($A23,'RevPAR Raw Data'!$B$6:$BE$43,'RevPAR Raw Data'!AT$1,FALSE)</f>
        <v>2.5103429940984201</v>
      </c>
      <c r="BF23" s="48">
        <f>VLOOKUP($A23,'RevPAR Raw Data'!$B$6:$BE$43,'RevPAR Raw Data'!AU$1,FALSE)</f>
        <v>4.9096595178956504</v>
      </c>
      <c r="BG23" s="48">
        <f>VLOOKUP($A23,'RevPAR Raw Data'!$B$6:$BE$43,'RevPAR Raw Data'!AV$1,FALSE)</f>
        <v>7.54669118901207</v>
      </c>
      <c r="BH23" s="48">
        <f>VLOOKUP($A23,'RevPAR Raw Data'!$B$6:$BE$43,'RevPAR Raw Data'!AW$1,FALSE)</f>
        <v>8.4130029263769508</v>
      </c>
      <c r="BI23" s="48">
        <f>VLOOKUP($A23,'RevPAR Raw Data'!$B$6:$BE$43,'RevPAR Raw Data'!AX$1,FALSE)</f>
        <v>6.8242304257400601</v>
      </c>
      <c r="BJ23" s="49">
        <f>VLOOKUP($A23,'RevPAR Raw Data'!$B$6:$BE$43,'RevPAR Raw Data'!AY$1,FALSE)</f>
        <v>6.2337703195126704</v>
      </c>
      <c r="BK23" s="48">
        <f>VLOOKUP($A23,'RevPAR Raw Data'!$B$6:$BE$43,'RevPAR Raw Data'!BA$1,FALSE)</f>
        <v>3.7550841306612002</v>
      </c>
      <c r="BL23" s="48">
        <f>VLOOKUP($A23,'RevPAR Raw Data'!$B$6:$BE$43,'RevPAR Raw Data'!BB$1,FALSE)</f>
        <v>3.4858626946135098</v>
      </c>
      <c r="BM23" s="49">
        <f>VLOOKUP($A23,'RevPAR Raw Data'!$B$6:$BE$43,'RevPAR Raw Data'!BC$1,FALSE)</f>
        <v>3.6189056339894501</v>
      </c>
      <c r="BN23" s="50">
        <f>VLOOKUP($A23,'RevPAR Raw Data'!$B$6:$BE$43,'RevPAR Raw Data'!BE$1,FALSE)</f>
        <v>5.2561984193709801</v>
      </c>
    </row>
    <row r="24" spans="1:66" x14ac:dyDescent="0.25">
      <c r="A24" s="63" t="s">
        <v>52</v>
      </c>
      <c r="B24" s="47">
        <f>VLOOKUP($A24,'Occupancy Raw Data'!$B$8:$BE$45,'Occupancy Raw Data'!AG$3,FALSE)</f>
        <v>41.611787948633499</v>
      </c>
      <c r="C24" s="48">
        <f>VLOOKUP($A24,'Occupancy Raw Data'!$B$8:$BE$45,'Occupancy Raw Data'!AH$3,FALSE)</f>
        <v>57.383931511359798</v>
      </c>
      <c r="D24" s="48">
        <f>VLOOKUP($A24,'Occupancy Raw Data'!$B$8:$BE$45,'Occupancy Raw Data'!AI$3,FALSE)</f>
        <v>65.747448139611393</v>
      </c>
      <c r="E24" s="48">
        <f>VLOOKUP($A24,'Occupancy Raw Data'!$B$8:$BE$45,'Occupancy Raw Data'!AJ$3,FALSE)</f>
        <v>67.5172867961804</v>
      </c>
      <c r="F24" s="48">
        <f>VLOOKUP($A24,'Occupancy Raw Data'!$B$8:$BE$45,'Occupancy Raw Data'!AK$3,FALSE)</f>
        <v>62.026671056964098</v>
      </c>
      <c r="G24" s="49">
        <f>VLOOKUP($A24,'Occupancy Raw Data'!$B$8:$BE$45,'Occupancy Raw Data'!AL$3,FALSE)</f>
        <v>58.857425090549803</v>
      </c>
      <c r="H24" s="48">
        <f>VLOOKUP($A24,'Occupancy Raw Data'!$B$8:$BE$45,'Occupancy Raw Data'!AN$3,FALSE)</f>
        <v>65.335857754362806</v>
      </c>
      <c r="I24" s="48">
        <f>VLOOKUP($A24,'Occupancy Raw Data'!$B$8:$BE$45,'Occupancy Raw Data'!AO$3,FALSE)</f>
        <v>65.945011524530699</v>
      </c>
      <c r="J24" s="49">
        <f>VLOOKUP($A24,'Occupancy Raw Data'!$B$8:$BE$45,'Occupancy Raw Data'!AP$3,FALSE)</f>
        <v>65.640434639446795</v>
      </c>
      <c r="K24" s="50">
        <f>VLOOKUP($A24,'Occupancy Raw Data'!$B$8:$BE$45,'Occupancy Raw Data'!AR$3,FALSE)</f>
        <v>60.795427818806097</v>
      </c>
      <c r="M24" s="47">
        <f>VLOOKUP($A24,'Occupancy Raw Data'!$B$8:$BE$45,'Occupancy Raw Data'!AT$3,FALSE)</f>
        <v>-10.201527832759201</v>
      </c>
      <c r="N24" s="48">
        <f>VLOOKUP($A24,'Occupancy Raw Data'!$B$8:$BE$45,'Occupancy Raw Data'!AU$3,FALSE)</f>
        <v>-5.4346043521067404</v>
      </c>
      <c r="O24" s="48">
        <f>VLOOKUP($A24,'Occupancy Raw Data'!$B$8:$BE$45,'Occupancy Raw Data'!AV$3,FALSE)</f>
        <v>-5.2891559202971896</v>
      </c>
      <c r="P24" s="48">
        <f>VLOOKUP($A24,'Occupancy Raw Data'!$B$8:$BE$45,'Occupancy Raw Data'!AW$3,FALSE)</f>
        <v>-4.9997150528102097</v>
      </c>
      <c r="Q24" s="48">
        <f>VLOOKUP($A24,'Occupancy Raw Data'!$B$8:$BE$45,'Occupancy Raw Data'!AX$3,FALSE)</f>
        <v>-5.1229665714033299</v>
      </c>
      <c r="R24" s="49">
        <f>VLOOKUP($A24,'Occupancy Raw Data'!$B$8:$BE$45,'Occupancy Raw Data'!AY$3,FALSE)</f>
        <v>-5.9444267793760801</v>
      </c>
      <c r="S24" s="48">
        <f>VLOOKUP($A24,'Occupancy Raw Data'!$B$8:$BE$45,'Occupancy Raw Data'!BA$3,FALSE)</f>
        <v>-6.1350673776731801</v>
      </c>
      <c r="T24" s="48">
        <f>VLOOKUP($A24,'Occupancy Raw Data'!$B$8:$BE$45,'Occupancy Raw Data'!BB$3,FALSE)</f>
        <v>-4.44464438765384</v>
      </c>
      <c r="U24" s="49">
        <f>VLOOKUP($A24,'Occupancy Raw Data'!$B$8:$BE$45,'Occupancy Raw Data'!BC$3,FALSE)</f>
        <v>-5.2934770129608104</v>
      </c>
      <c r="V24" s="50">
        <f>VLOOKUP($A24,'Occupancy Raw Data'!$B$8:$BE$45,'Occupancy Raw Data'!BE$3,FALSE)</f>
        <v>-5.7445757357545704</v>
      </c>
      <c r="X24" s="51">
        <f>VLOOKUP($A24,'ADR Raw Data'!$B$6:$BE$43,'ADR Raw Data'!AG$1,FALSE)</f>
        <v>103.752908011869</v>
      </c>
      <c r="Y24" s="52">
        <f>VLOOKUP($A24,'ADR Raw Data'!$B$6:$BE$43,'ADR Raw Data'!AH$1,FALSE)</f>
        <v>109.40129393200399</v>
      </c>
      <c r="Z24" s="52">
        <f>VLOOKUP($A24,'ADR Raw Data'!$B$6:$BE$43,'ADR Raw Data'!AI$1,FALSE)</f>
        <v>121.740614748967</v>
      </c>
      <c r="AA24" s="52">
        <f>VLOOKUP($A24,'ADR Raw Data'!$B$6:$BE$43,'ADR Raw Data'!AJ$1,FALSE)</f>
        <v>125.827260424286</v>
      </c>
      <c r="AB24" s="52">
        <f>VLOOKUP($A24,'ADR Raw Data'!$B$6:$BE$43,'ADR Raw Data'!AK$1,FALSE)</f>
        <v>125.971406768414</v>
      </c>
      <c r="AC24" s="53">
        <f>VLOOKUP($A24,'ADR Raw Data'!$B$6:$BE$43,'ADR Raw Data'!AL$1,FALSE)</f>
        <v>118.620402797202</v>
      </c>
      <c r="AD24" s="52">
        <f>VLOOKUP($A24,'ADR Raw Data'!$B$6:$BE$43,'ADR Raw Data'!AN$1,FALSE)</f>
        <v>135.42910797530499</v>
      </c>
      <c r="AE24" s="52">
        <f>VLOOKUP($A24,'ADR Raw Data'!$B$6:$BE$43,'ADR Raw Data'!AO$1,FALSE)</f>
        <v>130.792254400199</v>
      </c>
      <c r="AF24" s="53">
        <f>VLOOKUP($A24,'ADR Raw Data'!$B$6:$BE$43,'ADR Raw Data'!AP$1,FALSE)</f>
        <v>133.09992350137901</v>
      </c>
      <c r="AG24" s="54">
        <f>VLOOKUP($A24,'ADR Raw Data'!$B$6:$BE$43,'ADR Raw Data'!AR$1,FALSE)</f>
        <v>123.087101628689</v>
      </c>
      <c r="AH24" s="65"/>
      <c r="AI24" s="47">
        <f>VLOOKUP($A24,'ADR Raw Data'!$B$6:$BE$43,'ADR Raw Data'!AT$1,FALSE)</f>
        <v>1.37208771582446</v>
      </c>
      <c r="AJ24" s="48">
        <f>VLOOKUP($A24,'ADR Raw Data'!$B$6:$BE$43,'ADR Raw Data'!AU$1,FALSE)</f>
        <v>2.2620663570379298</v>
      </c>
      <c r="AK24" s="48">
        <f>VLOOKUP($A24,'ADR Raw Data'!$B$6:$BE$43,'ADR Raw Data'!AV$1,FALSE)</f>
        <v>2.7843906068061899</v>
      </c>
      <c r="AL24" s="48">
        <f>VLOOKUP($A24,'ADR Raw Data'!$B$6:$BE$43,'ADR Raw Data'!AW$1,FALSE)</f>
        <v>2.2322653866849498</v>
      </c>
      <c r="AM24" s="48">
        <f>VLOOKUP($A24,'ADR Raw Data'!$B$6:$BE$43,'ADR Raw Data'!AX$1,FALSE)</f>
        <v>2.4445089793406298</v>
      </c>
      <c r="AN24" s="49">
        <f>VLOOKUP($A24,'ADR Raw Data'!$B$6:$BE$43,'ADR Raw Data'!AY$1,FALSE)</f>
        <v>2.4049850569745499</v>
      </c>
      <c r="AO24" s="48">
        <f>VLOOKUP($A24,'ADR Raw Data'!$B$6:$BE$43,'ADR Raw Data'!BA$1,FALSE)</f>
        <v>2.8179643403679</v>
      </c>
      <c r="AP24" s="48">
        <f>VLOOKUP($A24,'ADR Raw Data'!$B$6:$BE$43,'ADR Raw Data'!BB$1,FALSE)</f>
        <v>2.2307958146990501</v>
      </c>
      <c r="AQ24" s="49">
        <f>VLOOKUP($A24,'ADR Raw Data'!$B$6:$BE$43,'ADR Raw Data'!BC$1,FALSE)</f>
        <v>2.5139746069385298</v>
      </c>
      <c r="AR24" s="50">
        <f>VLOOKUP($A24,'ADR Raw Data'!$B$6:$BE$43,'ADR Raw Data'!BE$1,FALSE)</f>
        <v>2.4588588464575598</v>
      </c>
      <c r="AT24" s="51">
        <f>VLOOKUP($A24,'RevPAR Raw Data'!$B$6:$BE$43,'RevPAR Raw Data'!AG$1,FALSE)</f>
        <v>43.173440072439902</v>
      </c>
      <c r="AU24" s="52">
        <f>VLOOKUP($A24,'RevPAR Raw Data'!$B$6:$BE$43,'RevPAR Raw Data'!AH$1,FALSE)</f>
        <v>62.778763582482703</v>
      </c>
      <c r="AV24" s="52">
        <f>VLOOKUP($A24,'RevPAR Raw Data'!$B$6:$BE$43,'RevPAR Raw Data'!AI$1,FALSE)</f>
        <v>80.041347546921301</v>
      </c>
      <c r="AW24" s="52">
        <f>VLOOKUP($A24,'RevPAR Raw Data'!$B$6:$BE$43,'RevPAR Raw Data'!AJ$1,FALSE)</f>
        <v>84.955152288442505</v>
      </c>
      <c r="AX24" s="52">
        <f>VLOOKUP($A24,'RevPAR Raw Data'!$B$6:$BE$43,'RevPAR Raw Data'!AK$1,FALSE)</f>
        <v>78.135870102074406</v>
      </c>
      <c r="AY24" s="53">
        <f>VLOOKUP($A24,'RevPAR Raw Data'!$B$6:$BE$43,'RevPAR Raw Data'!AL$1,FALSE)</f>
        <v>69.816914718472106</v>
      </c>
      <c r="AZ24" s="52">
        <f>VLOOKUP($A24,'RevPAR Raw Data'!$B$6:$BE$43,'RevPAR Raw Data'!AN$1,FALSE)</f>
        <v>88.483769344748097</v>
      </c>
      <c r="BA24" s="52">
        <f>VLOOKUP($A24,'RevPAR Raw Data'!$B$6:$BE$43,'RevPAR Raw Data'!AO$1,FALSE)</f>
        <v>86.250967237405305</v>
      </c>
      <c r="BB24" s="53">
        <f>VLOOKUP($A24,'RevPAR Raw Data'!$B$6:$BE$43,'RevPAR Raw Data'!AP$1,FALSE)</f>
        <v>87.367368291076701</v>
      </c>
      <c r="BC24" s="54">
        <f>VLOOKUP($A24,'RevPAR Raw Data'!$B$6:$BE$43,'RevPAR Raw Data'!AR$1,FALSE)</f>
        <v>74.831330024930594</v>
      </c>
      <c r="BE24" s="47">
        <f>VLOOKUP($A24,'RevPAR Raw Data'!$B$6:$BE$43,'RevPAR Raw Data'!AT$1,FALSE)</f>
        <v>-8.9694140271544995</v>
      </c>
      <c r="BF24" s="48">
        <f>VLOOKUP($A24,'RevPAR Raw Data'!$B$6:$BE$43,'RevPAR Raw Data'!AU$1,FALSE)</f>
        <v>-3.2954723517559201</v>
      </c>
      <c r="BG24" s="48">
        <f>VLOOKUP($A24,'RevPAR Raw Data'!$B$6:$BE$43,'RevPAR Raw Data'!AV$1,FALSE)</f>
        <v>-2.6520360741150801</v>
      </c>
      <c r="BH24" s="48">
        <f>VLOOKUP($A24,'RevPAR Raw Data'!$B$6:$BE$43,'RevPAR Raw Data'!AW$1,FALSE)</f>
        <v>-2.8790565746820098</v>
      </c>
      <c r="BI24" s="48">
        <f>VLOOKUP($A24,'RevPAR Raw Data'!$B$6:$BE$43,'RevPAR Raw Data'!AX$1,FALSE)</f>
        <v>-2.8036889699092602</v>
      </c>
      <c r="BJ24" s="49">
        <f>VLOOKUP($A24,'RevPAR Raw Data'!$B$6:$BE$43,'RevPAR Raw Data'!AY$1,FALSE)</f>
        <v>-3.6824042981683101</v>
      </c>
      <c r="BK24" s="48">
        <f>VLOOKUP($A24,'RevPAR Raw Data'!$B$6:$BE$43,'RevPAR Raw Data'!BA$1,FALSE)</f>
        <v>-3.4899870482656401</v>
      </c>
      <c r="BL24" s="48">
        <f>VLOOKUP($A24,'RevPAR Raw Data'!$B$6:$BE$43,'RevPAR Raw Data'!BB$1,FALSE)</f>
        <v>-2.3129995139328199</v>
      </c>
      <c r="BM24" s="49">
        <f>VLOOKUP($A24,'RevPAR Raw Data'!$B$6:$BE$43,'RevPAR Raw Data'!BC$1,FALSE)</f>
        <v>-2.9125790739522399</v>
      </c>
      <c r="BN24" s="50">
        <f>VLOOKUP($A24,'RevPAR Raw Data'!$B$6:$BE$43,'RevPAR Raw Data'!BE$1,FALSE)</f>
        <v>-3.4269678979670601</v>
      </c>
    </row>
    <row r="25" spans="1:66" x14ac:dyDescent="0.25">
      <c r="A25" s="63" t="s">
        <v>51</v>
      </c>
      <c r="B25" s="47">
        <f>VLOOKUP($A25,'Occupancy Raw Data'!$B$8:$BE$45,'Occupancy Raw Data'!AG$3,FALSE)</f>
        <v>46.2027737924438</v>
      </c>
      <c r="C25" s="48">
        <f>VLOOKUP($A25,'Occupancy Raw Data'!$B$8:$BE$45,'Occupancy Raw Data'!AH$3,FALSE)</f>
        <v>59.1582974653275</v>
      </c>
      <c r="D25" s="48">
        <f>VLOOKUP($A25,'Occupancy Raw Data'!$B$8:$BE$45,'Occupancy Raw Data'!AI$3,FALSE)</f>
        <v>62.569966033583597</v>
      </c>
      <c r="E25" s="48">
        <f>VLOOKUP($A25,'Occupancy Raw Data'!$B$8:$BE$45,'Occupancy Raw Data'!AJ$3,FALSE)</f>
        <v>65.229871310338197</v>
      </c>
      <c r="F25" s="48">
        <f>VLOOKUP($A25,'Occupancy Raw Data'!$B$8:$BE$45,'Occupancy Raw Data'!AK$3,FALSE)</f>
        <v>64.756255083002401</v>
      </c>
      <c r="G25" s="49">
        <f>VLOOKUP($A25,'Occupancy Raw Data'!$B$8:$BE$45,'Occupancy Raw Data'!AL$3,FALSE)</f>
        <v>59.582508203464997</v>
      </c>
      <c r="H25" s="48">
        <f>VLOOKUP($A25,'Occupancy Raw Data'!$B$8:$BE$45,'Occupancy Raw Data'!AN$3,FALSE)</f>
        <v>70.296129742142199</v>
      </c>
      <c r="I25" s="48">
        <f>VLOOKUP($A25,'Occupancy Raw Data'!$B$8:$BE$45,'Occupancy Raw Data'!AO$3,FALSE)</f>
        <v>66.875568100272602</v>
      </c>
      <c r="J25" s="49">
        <f>VLOOKUP($A25,'Occupancy Raw Data'!$B$8:$BE$45,'Occupancy Raw Data'!AP$3,FALSE)</f>
        <v>68.585848921207401</v>
      </c>
      <c r="K25" s="50">
        <f>VLOOKUP($A25,'Occupancy Raw Data'!$B$8:$BE$45,'Occupancy Raw Data'!AR$3,FALSE)</f>
        <v>62.154645163494699</v>
      </c>
      <c r="M25" s="47">
        <f>VLOOKUP($A25,'Occupancy Raw Data'!$B$8:$BE$45,'Occupancy Raw Data'!AT$3,FALSE)</f>
        <v>-11.850823055058999</v>
      </c>
      <c r="N25" s="48">
        <f>VLOOKUP($A25,'Occupancy Raw Data'!$B$8:$BE$45,'Occupancy Raw Data'!AU$3,FALSE)</f>
        <v>-6.1883641964751499</v>
      </c>
      <c r="O25" s="48">
        <f>VLOOKUP($A25,'Occupancy Raw Data'!$B$8:$BE$45,'Occupancy Raw Data'!AV$3,FALSE)</f>
        <v>-3.2428090567376602</v>
      </c>
      <c r="P25" s="48">
        <f>VLOOKUP($A25,'Occupancy Raw Data'!$B$8:$BE$45,'Occupancy Raw Data'!AW$3,FALSE)</f>
        <v>-2.4894603106071198</v>
      </c>
      <c r="Q25" s="48">
        <f>VLOOKUP($A25,'Occupancy Raw Data'!$B$8:$BE$45,'Occupancy Raw Data'!AX$3,FALSE)</f>
        <v>-1.2381261636485299</v>
      </c>
      <c r="R25" s="49">
        <f>VLOOKUP($A25,'Occupancy Raw Data'!$B$8:$BE$45,'Occupancy Raw Data'!AY$3,FALSE)</f>
        <v>-4.7000957550242202</v>
      </c>
      <c r="S25" s="48">
        <f>VLOOKUP($A25,'Occupancy Raw Data'!$B$8:$BE$45,'Occupancy Raw Data'!BA$3,FALSE)</f>
        <v>-6.8133621569368099</v>
      </c>
      <c r="T25" s="48">
        <f>VLOOKUP($A25,'Occupancy Raw Data'!$B$8:$BE$45,'Occupancy Raw Data'!BB$3,FALSE)</f>
        <v>-4.9356699890310898</v>
      </c>
      <c r="U25" s="49">
        <f>VLOOKUP($A25,'Occupancy Raw Data'!$B$8:$BE$45,'Occupancy Raw Data'!BC$3,FALSE)</f>
        <v>-5.9072837534981497</v>
      </c>
      <c r="V25" s="50">
        <f>VLOOKUP($A25,'Occupancy Raw Data'!$B$8:$BE$45,'Occupancy Raw Data'!BE$3,FALSE)</f>
        <v>-5.0843992215</v>
      </c>
      <c r="X25" s="51">
        <f>VLOOKUP($A25,'ADR Raw Data'!$B$6:$BE$43,'ADR Raw Data'!AG$1,FALSE)</f>
        <v>101.784518165821</v>
      </c>
      <c r="Y25" s="52">
        <f>VLOOKUP($A25,'ADR Raw Data'!$B$6:$BE$43,'ADR Raw Data'!AH$1,FALSE)</f>
        <v>116.21973565076701</v>
      </c>
      <c r="Z25" s="52">
        <f>VLOOKUP($A25,'ADR Raw Data'!$B$6:$BE$43,'ADR Raw Data'!AI$1,FALSE)</f>
        <v>126.598967810994</v>
      </c>
      <c r="AA25" s="52">
        <f>VLOOKUP($A25,'ADR Raw Data'!$B$6:$BE$43,'ADR Raw Data'!AJ$1,FALSE)</f>
        <v>127.213612027869</v>
      </c>
      <c r="AB25" s="52">
        <f>VLOOKUP($A25,'ADR Raw Data'!$B$6:$BE$43,'ADR Raw Data'!AK$1,FALSE)</f>
        <v>125.014250147754</v>
      </c>
      <c r="AC25" s="53">
        <f>VLOOKUP($A25,'ADR Raw Data'!$B$6:$BE$43,'ADR Raw Data'!AL$1,FALSE)</f>
        <v>120.478424399094</v>
      </c>
      <c r="AD25" s="52">
        <f>VLOOKUP($A25,'ADR Raw Data'!$B$6:$BE$43,'ADR Raw Data'!AN$1,FALSE)</f>
        <v>140.847944739349</v>
      </c>
      <c r="AE25" s="52">
        <f>VLOOKUP($A25,'ADR Raw Data'!$B$6:$BE$43,'ADR Raw Data'!AO$1,FALSE)</f>
        <v>137.403385792975</v>
      </c>
      <c r="AF25" s="53">
        <f>VLOOKUP($A25,'ADR Raw Data'!$B$6:$BE$43,'ADR Raw Data'!AP$1,FALSE)</f>
        <v>139.16861263209199</v>
      </c>
      <c r="AG25" s="54">
        <f>VLOOKUP($A25,'ADR Raw Data'!$B$6:$BE$43,'ADR Raw Data'!AR$1,FALSE)</f>
        <v>126.37045517514299</v>
      </c>
      <c r="AI25" s="47">
        <f>VLOOKUP($A25,'ADR Raw Data'!$B$6:$BE$43,'ADR Raw Data'!AT$1,FALSE)</f>
        <v>-9.4341359505573497</v>
      </c>
      <c r="AJ25" s="48">
        <f>VLOOKUP($A25,'ADR Raw Data'!$B$6:$BE$43,'ADR Raw Data'!AU$1,FALSE)</f>
        <v>-1.66491401248046</v>
      </c>
      <c r="AK25" s="48">
        <f>VLOOKUP($A25,'ADR Raw Data'!$B$6:$BE$43,'ADR Raw Data'!AV$1,FALSE)</f>
        <v>6.3455786373381997</v>
      </c>
      <c r="AL25" s="48">
        <f>VLOOKUP($A25,'ADR Raw Data'!$B$6:$BE$43,'ADR Raw Data'!AW$1,FALSE)</f>
        <v>10.1445633166419</v>
      </c>
      <c r="AM25" s="48">
        <f>VLOOKUP($A25,'ADR Raw Data'!$B$6:$BE$43,'ADR Raw Data'!AX$1,FALSE)</f>
        <v>8.6899402993428492</v>
      </c>
      <c r="AN25" s="49">
        <f>VLOOKUP($A25,'ADR Raw Data'!$B$6:$BE$43,'ADR Raw Data'!AY$1,FALSE)</f>
        <v>3.7247717553699902</v>
      </c>
      <c r="AO25" s="48">
        <f>VLOOKUP($A25,'ADR Raw Data'!$B$6:$BE$43,'ADR Raw Data'!BA$1,FALSE)</f>
        <v>2.79703059827182</v>
      </c>
      <c r="AP25" s="48">
        <f>VLOOKUP($A25,'ADR Raw Data'!$B$6:$BE$43,'ADR Raw Data'!BB$1,FALSE)</f>
        <v>3.2324042924001999</v>
      </c>
      <c r="AQ25" s="49">
        <f>VLOOKUP($A25,'ADR Raw Data'!$B$6:$BE$43,'ADR Raw Data'!BC$1,FALSE)</f>
        <v>2.9912684298698999</v>
      </c>
      <c r="AR25" s="50">
        <f>VLOOKUP($A25,'ADR Raw Data'!$B$6:$BE$43,'ADR Raw Data'!BE$1,FALSE)</f>
        <v>3.4241496760681902</v>
      </c>
      <c r="AT25" s="51">
        <f>VLOOKUP($A25,'RevPAR Raw Data'!$B$6:$BE$43,'RevPAR Raw Data'!AG$1,FALSE)</f>
        <v>47.027270683883302</v>
      </c>
      <c r="AU25" s="52">
        <f>VLOOKUP($A25,'RevPAR Raw Data'!$B$6:$BE$43,'RevPAR Raw Data'!AH$1,FALSE)</f>
        <v>68.753616929698694</v>
      </c>
      <c r="AV25" s="52">
        <f>VLOOKUP($A25,'RevPAR Raw Data'!$B$6:$BE$43,'RevPAR Raw Data'!AI$1,FALSE)</f>
        <v>79.212931158206899</v>
      </c>
      <c r="AW25" s="52">
        <f>VLOOKUP($A25,'RevPAR Raw Data'!$B$6:$BE$43,'RevPAR Raw Data'!AJ$1,FALSE)</f>
        <v>82.981275415012107</v>
      </c>
      <c r="AX25" s="52">
        <f>VLOOKUP($A25,'RevPAR Raw Data'!$B$6:$BE$43,'RevPAR Raw Data'!AK$1,FALSE)</f>
        <v>80.954546715782399</v>
      </c>
      <c r="AY25" s="53">
        <f>VLOOKUP($A25,'RevPAR Raw Data'!$B$6:$BE$43,'RevPAR Raw Data'!AL$1,FALSE)</f>
        <v>71.784067100995799</v>
      </c>
      <c r="AZ25" s="52">
        <f>VLOOKUP($A25,'RevPAR Raw Data'!$B$6:$BE$43,'RevPAR Raw Data'!AN$1,FALSE)</f>
        <v>99.010653973113904</v>
      </c>
      <c r="BA25" s="52">
        <f>VLOOKUP($A25,'RevPAR Raw Data'!$B$6:$BE$43,'RevPAR Raw Data'!AO$1,FALSE)</f>
        <v>91.889294838061502</v>
      </c>
      <c r="BB25" s="53">
        <f>VLOOKUP($A25,'RevPAR Raw Data'!$B$6:$BE$43,'RevPAR Raw Data'!AP$1,FALSE)</f>
        <v>95.449974405587696</v>
      </c>
      <c r="BC25" s="54">
        <f>VLOOKUP($A25,'RevPAR Raw Data'!$B$6:$BE$43,'RevPAR Raw Data'!AR$1,FALSE)</f>
        <v>78.545108005603495</v>
      </c>
      <c r="BE25" s="47">
        <f>VLOOKUP($A25,'RevPAR Raw Data'!$B$6:$BE$43,'RevPAR Raw Data'!AT$1,FALSE)</f>
        <v>-20.1669362473421</v>
      </c>
      <c r="BF25" s="48">
        <f>VLOOKUP($A25,'RevPAR Raw Data'!$B$6:$BE$43,'RevPAR Raw Data'!AU$1,FALSE)</f>
        <v>-7.7502472663051796</v>
      </c>
      <c r="BG25" s="48">
        <f>VLOOKUP($A25,'RevPAR Raw Data'!$B$6:$BE$43,'RevPAR Raw Data'!AV$1,FALSE)</f>
        <v>2.8969945818465099</v>
      </c>
      <c r="BH25" s="48">
        <f>VLOOKUP($A25,'RevPAR Raw Data'!$B$6:$BE$43,'RevPAR Raw Data'!AW$1,FALSE)</f>
        <v>7.4025581285825997</v>
      </c>
      <c r="BI25" s="48">
        <f>VLOOKUP($A25,'RevPAR Raw Data'!$B$6:$BE$43,'RevPAR Raw Data'!AX$1,FALSE)</f>
        <v>7.3442217112427102</v>
      </c>
      <c r="BJ25" s="49">
        <f>VLOOKUP($A25,'RevPAR Raw Data'!$B$6:$BE$43,'RevPAR Raw Data'!AY$1,FALSE)</f>
        <v>-1.1503918388127099</v>
      </c>
      <c r="BK25" s="48">
        <f>VLOOKUP($A25,'RevPAR Raw Data'!$B$6:$BE$43,'RevPAR Raw Data'!BA$1,FALSE)</f>
        <v>-4.2069033829655798</v>
      </c>
      <c r="BL25" s="48">
        <f>VLOOKUP($A25,'RevPAR Raw Data'!$B$6:$BE$43,'RevPAR Raw Data'!BB$1,FALSE)</f>
        <v>-1.86280650521503</v>
      </c>
      <c r="BM25" s="49">
        <f>VLOOKUP($A25,'RevPAR Raw Data'!$B$6:$BE$43,'RevPAR Raw Data'!BC$1,FALSE)</f>
        <v>-3.0927180376094601</v>
      </c>
      <c r="BN25" s="50">
        <f>VLOOKUP($A25,'RevPAR Raw Data'!$B$6:$BE$43,'RevPAR Raw Data'!BE$1,FALSE)</f>
        <v>-1.83434698490481</v>
      </c>
    </row>
    <row r="26" spans="1:66" x14ac:dyDescent="0.25">
      <c r="A26" s="63" t="s">
        <v>50</v>
      </c>
      <c r="B26" s="47">
        <f>VLOOKUP($A26,'Occupancy Raw Data'!$B$8:$BE$45,'Occupancy Raw Data'!AG$3,FALSE)</f>
        <v>48.869644484958897</v>
      </c>
      <c r="C26" s="48">
        <f>VLOOKUP($A26,'Occupancy Raw Data'!$B$8:$BE$45,'Occupancy Raw Data'!AH$3,FALSE)</f>
        <v>61.007292616226003</v>
      </c>
      <c r="D26" s="48">
        <f>VLOOKUP($A26,'Occupancy Raw Data'!$B$8:$BE$45,'Occupancy Raw Data'!AI$3,FALSE)</f>
        <v>63.4958979033728</v>
      </c>
      <c r="E26" s="48">
        <f>VLOOKUP($A26,'Occupancy Raw Data'!$B$8:$BE$45,'Occupancy Raw Data'!AJ$3,FALSE)</f>
        <v>65.195989061075593</v>
      </c>
      <c r="F26" s="48">
        <f>VLOOKUP($A26,'Occupancy Raw Data'!$B$8:$BE$45,'Occupancy Raw Data'!AK$3,FALSE)</f>
        <v>66.891522333637099</v>
      </c>
      <c r="G26" s="49">
        <f>VLOOKUP($A26,'Occupancy Raw Data'!$B$8:$BE$45,'Occupancy Raw Data'!AL$3,FALSE)</f>
        <v>61.092069279854101</v>
      </c>
      <c r="H26" s="48">
        <f>VLOOKUP($A26,'Occupancy Raw Data'!$B$8:$BE$45,'Occupancy Raw Data'!AN$3,FALSE)</f>
        <v>73.505013673655398</v>
      </c>
      <c r="I26" s="48">
        <f>VLOOKUP($A26,'Occupancy Raw Data'!$B$8:$BE$45,'Occupancy Raw Data'!AO$3,FALSE)</f>
        <v>74.407474931631697</v>
      </c>
      <c r="J26" s="49">
        <f>VLOOKUP($A26,'Occupancy Raw Data'!$B$8:$BE$45,'Occupancy Raw Data'!AP$3,FALSE)</f>
        <v>73.956244302643498</v>
      </c>
      <c r="K26" s="50">
        <f>VLOOKUP($A26,'Occupancy Raw Data'!$B$8:$BE$45,'Occupancy Raw Data'!AR$3,FALSE)</f>
        <v>64.7675478577939</v>
      </c>
      <c r="M26" s="47">
        <f>VLOOKUP($A26,'Occupancy Raw Data'!$B$8:$BE$45,'Occupancy Raw Data'!AT$3,FALSE)</f>
        <v>-3.9565309724482298</v>
      </c>
      <c r="N26" s="48">
        <f>VLOOKUP($A26,'Occupancy Raw Data'!$B$8:$BE$45,'Occupancy Raw Data'!AU$3,FALSE)</f>
        <v>-0.45865407624843602</v>
      </c>
      <c r="O26" s="48">
        <f>VLOOKUP($A26,'Occupancy Raw Data'!$B$8:$BE$45,'Occupancy Raw Data'!AV$3,FALSE)</f>
        <v>1.3139242555064099</v>
      </c>
      <c r="P26" s="48">
        <f>VLOOKUP($A26,'Occupancy Raw Data'!$B$8:$BE$45,'Occupancy Raw Data'!AW$3,FALSE)</f>
        <v>-1.41956684278151</v>
      </c>
      <c r="Q26" s="48">
        <f>VLOOKUP($A26,'Occupancy Raw Data'!$B$8:$BE$45,'Occupancy Raw Data'!AX$3,FALSE)</f>
        <v>1.4474775252400001</v>
      </c>
      <c r="R26" s="49">
        <f>VLOOKUP($A26,'Occupancy Raw Data'!$B$8:$BE$45,'Occupancy Raw Data'!AY$3,FALSE)</f>
        <v>-0.47414733787768798</v>
      </c>
      <c r="S26" s="48">
        <f>VLOOKUP($A26,'Occupancy Raw Data'!$B$8:$BE$45,'Occupancy Raw Data'!BA$3,FALSE)</f>
        <v>0.21860932698001101</v>
      </c>
      <c r="T26" s="48">
        <f>VLOOKUP($A26,'Occupancy Raw Data'!$B$8:$BE$45,'Occupancy Raw Data'!BB$3,FALSE)</f>
        <v>0.57263920529065904</v>
      </c>
      <c r="U26" s="49">
        <f>VLOOKUP($A26,'Occupancy Raw Data'!$B$8:$BE$45,'Occupancy Raw Data'!BC$3,FALSE)</f>
        <v>0.39639219087372002</v>
      </c>
      <c r="V26" s="50">
        <f>VLOOKUP($A26,'Occupancy Raw Data'!$B$8:$BE$45,'Occupancy Raw Data'!BE$3,FALSE)</f>
        <v>-0.19179852332623101</v>
      </c>
      <c r="X26" s="51">
        <f>VLOOKUP($A26,'ADR Raw Data'!$B$6:$BE$43,'ADR Raw Data'!AG$1,FALSE)</f>
        <v>96.505593172915496</v>
      </c>
      <c r="Y26" s="52">
        <f>VLOOKUP($A26,'ADR Raw Data'!$B$6:$BE$43,'ADR Raw Data'!AH$1,FALSE)</f>
        <v>102.44079417258099</v>
      </c>
      <c r="Z26" s="52">
        <f>VLOOKUP($A26,'ADR Raw Data'!$B$6:$BE$43,'ADR Raw Data'!AI$1,FALSE)</f>
        <v>105.109032373842</v>
      </c>
      <c r="AA26" s="52">
        <f>VLOOKUP($A26,'ADR Raw Data'!$B$6:$BE$43,'ADR Raw Data'!AJ$1,FALSE)</f>
        <v>106.566803691275</v>
      </c>
      <c r="AB26" s="52">
        <f>VLOOKUP($A26,'ADR Raw Data'!$B$6:$BE$43,'ADR Raw Data'!AK$1,FALSE)</f>
        <v>112.686870400654</v>
      </c>
      <c r="AC26" s="53">
        <f>VLOOKUP($A26,'ADR Raw Data'!$B$6:$BE$43,'ADR Raw Data'!AL$1,FALSE)</f>
        <v>105.170267689277</v>
      </c>
      <c r="AD26" s="52">
        <f>VLOOKUP($A26,'ADR Raw Data'!$B$6:$BE$43,'ADR Raw Data'!AN$1,FALSE)</f>
        <v>131.046723507161</v>
      </c>
      <c r="AE26" s="52">
        <f>VLOOKUP($A26,'ADR Raw Data'!$B$6:$BE$43,'ADR Raw Data'!AO$1,FALSE)</f>
        <v>129.42902970903501</v>
      </c>
      <c r="AF26" s="53">
        <f>VLOOKUP($A26,'ADR Raw Data'!$B$6:$BE$43,'ADR Raw Data'!AP$1,FALSE)</f>
        <v>130.23294157524899</v>
      </c>
      <c r="AG26" s="54">
        <f>VLOOKUP($A26,'ADR Raw Data'!$B$6:$BE$43,'ADR Raw Data'!AR$1,FALSE)</f>
        <v>113.34694299788799</v>
      </c>
      <c r="AI26" s="47">
        <f>VLOOKUP($A26,'ADR Raw Data'!$B$6:$BE$43,'ADR Raw Data'!AT$1,FALSE)</f>
        <v>1.87685081591685</v>
      </c>
      <c r="AJ26" s="48">
        <f>VLOOKUP($A26,'ADR Raw Data'!$B$6:$BE$43,'ADR Raw Data'!AU$1,FALSE)</f>
        <v>8.0747283848845104</v>
      </c>
      <c r="AK26" s="48">
        <f>VLOOKUP($A26,'ADR Raw Data'!$B$6:$BE$43,'ADR Raw Data'!AV$1,FALSE)</f>
        <v>9.9742403200734202</v>
      </c>
      <c r="AL26" s="48">
        <f>VLOOKUP($A26,'ADR Raw Data'!$B$6:$BE$43,'ADR Raw Data'!AW$1,FALSE)</f>
        <v>10.0789932492854</v>
      </c>
      <c r="AM26" s="48">
        <f>VLOOKUP($A26,'ADR Raw Data'!$B$6:$BE$43,'ADR Raw Data'!AX$1,FALSE)</f>
        <v>9.4170161236831191</v>
      </c>
      <c r="AN26" s="49">
        <f>VLOOKUP($A26,'ADR Raw Data'!$B$6:$BE$43,'ADR Raw Data'!AY$1,FALSE)</f>
        <v>8.2710861953505397</v>
      </c>
      <c r="AO26" s="48">
        <f>VLOOKUP($A26,'ADR Raw Data'!$B$6:$BE$43,'ADR Raw Data'!BA$1,FALSE)</f>
        <v>6.1704920050678096</v>
      </c>
      <c r="AP26" s="48">
        <f>VLOOKUP($A26,'ADR Raw Data'!$B$6:$BE$43,'ADR Raw Data'!BB$1,FALSE)</f>
        <v>5.6317208435064998</v>
      </c>
      <c r="AQ26" s="49">
        <f>VLOOKUP($A26,'ADR Raw Data'!$B$6:$BE$43,'ADR Raw Data'!BC$1,FALSE)</f>
        <v>5.8997659281852002</v>
      </c>
      <c r="AR26" s="50">
        <f>VLOOKUP($A26,'ADR Raw Data'!$B$6:$BE$43,'ADR Raw Data'!BE$1,FALSE)</f>
        <v>7.4201117048098304</v>
      </c>
      <c r="AT26" s="51">
        <f>VLOOKUP($A26,'RevPAR Raw Data'!$B$6:$BE$43,'RevPAR Raw Data'!AG$1,FALSE)</f>
        <v>47.161940291704603</v>
      </c>
      <c r="AU26" s="52">
        <f>VLOOKUP($A26,'RevPAR Raw Data'!$B$6:$BE$43,'RevPAR Raw Data'!AH$1,FALSE)</f>
        <v>62.496355059252501</v>
      </c>
      <c r="AV26" s="52">
        <f>VLOOKUP($A26,'RevPAR Raw Data'!$B$6:$BE$43,'RevPAR Raw Data'!AI$1,FALSE)</f>
        <v>66.739923883318099</v>
      </c>
      <c r="AW26" s="52">
        <f>VLOOKUP($A26,'RevPAR Raw Data'!$B$6:$BE$43,'RevPAR Raw Data'!AJ$1,FALSE)</f>
        <v>69.477281677301704</v>
      </c>
      <c r="AX26" s="52">
        <f>VLOOKUP($A26,'RevPAR Raw Data'!$B$6:$BE$43,'RevPAR Raw Data'!AK$1,FALSE)</f>
        <v>75.377963081130304</v>
      </c>
      <c r="AY26" s="53">
        <f>VLOOKUP($A26,'RevPAR Raw Data'!$B$6:$BE$43,'RevPAR Raw Data'!AL$1,FALSE)</f>
        <v>64.250692798541394</v>
      </c>
      <c r="AZ26" s="52">
        <f>VLOOKUP($A26,'RevPAR Raw Data'!$B$6:$BE$43,'RevPAR Raw Data'!AN$1,FALSE)</f>
        <v>96.325912032816703</v>
      </c>
      <c r="BA26" s="52">
        <f>VLOOKUP($A26,'RevPAR Raw Data'!$B$6:$BE$43,'RevPAR Raw Data'!AO$1,FALSE)</f>
        <v>96.304872835004502</v>
      </c>
      <c r="BB26" s="53">
        <f>VLOOKUP($A26,'RevPAR Raw Data'!$B$6:$BE$43,'RevPAR Raw Data'!AP$1,FALSE)</f>
        <v>96.315392433910603</v>
      </c>
      <c r="BC26" s="54">
        <f>VLOOKUP($A26,'RevPAR Raw Data'!$B$6:$BE$43,'RevPAR Raw Data'!AR$1,FALSE)</f>
        <v>73.412035551504104</v>
      </c>
      <c r="BE26" s="47">
        <f>VLOOKUP($A26,'RevPAR Raw Data'!$B$6:$BE$43,'RevPAR Raw Data'!AT$1,FALSE)</f>
        <v>-2.1539383403697698</v>
      </c>
      <c r="BF26" s="48">
        <f>VLOOKUP($A26,'RevPAR Raw Data'!$B$6:$BE$43,'RevPAR Raw Data'!AU$1,FALSE)</f>
        <v>7.5790392377528102</v>
      </c>
      <c r="BG26" s="48">
        <f>VLOOKUP($A26,'RevPAR Raw Data'!$B$6:$BE$43,'RevPAR Raw Data'!AV$1,FALSE)</f>
        <v>11.4192185384477</v>
      </c>
      <c r="BH26" s="48">
        <f>VLOOKUP($A26,'RevPAR Raw Data'!$B$6:$BE$43,'RevPAR Raw Data'!AW$1,FALSE)</f>
        <v>8.5163483602508894</v>
      </c>
      <c r="BI26" s="48">
        <f>VLOOKUP($A26,'RevPAR Raw Data'!$B$6:$BE$43,'RevPAR Raw Data'!AX$1,FALSE)</f>
        <v>11.000802840861599</v>
      </c>
      <c r="BJ26" s="49">
        <f>VLOOKUP($A26,'RevPAR Raw Data'!$B$6:$BE$43,'RevPAR Raw Data'!AY$1,FALSE)</f>
        <v>7.7577217224640203</v>
      </c>
      <c r="BK26" s="48">
        <f>VLOOKUP($A26,'RevPAR Raw Data'!$B$6:$BE$43,'RevPAR Raw Data'!BA$1,FALSE)</f>
        <v>6.4025906030914497</v>
      </c>
      <c r="BL26" s="48">
        <f>VLOOKUP($A26,'RevPAR Raw Data'!$B$6:$BE$43,'RevPAR Raw Data'!BB$1,FALSE)</f>
        <v>6.2366094902796103</v>
      </c>
      <c r="BM26" s="49">
        <f>VLOOKUP($A26,'RevPAR Raw Data'!$B$6:$BE$43,'RevPAR Raw Data'!BC$1,FALSE)</f>
        <v>6.3195443304780703</v>
      </c>
      <c r="BN26" s="50">
        <f>VLOOKUP($A26,'RevPAR Raw Data'!$B$6:$BE$43,'RevPAR Raw Data'!BE$1,FALSE)</f>
        <v>7.21408151680461</v>
      </c>
    </row>
    <row r="27" spans="1:66" x14ac:dyDescent="0.25">
      <c r="A27" s="63" t="s">
        <v>47</v>
      </c>
      <c r="B27" s="47">
        <f>VLOOKUP($A27,'Occupancy Raw Data'!$B$8:$BE$45,'Occupancy Raw Data'!AG$3,FALSE)</f>
        <v>51.617887656789598</v>
      </c>
      <c r="C27" s="48">
        <f>VLOOKUP($A27,'Occupancy Raw Data'!$B$8:$BE$45,'Occupancy Raw Data'!AH$3,FALSE)</f>
        <v>65.992546809670898</v>
      </c>
      <c r="D27" s="48">
        <f>VLOOKUP($A27,'Occupancy Raw Data'!$B$8:$BE$45,'Occupancy Raw Data'!AI$3,FALSE)</f>
        <v>72.345937102345005</v>
      </c>
      <c r="E27" s="48">
        <f>VLOOKUP($A27,'Occupancy Raw Data'!$B$8:$BE$45,'Occupancy Raw Data'!AJ$3,FALSE)</f>
        <v>72.745864388293001</v>
      </c>
      <c r="F27" s="48">
        <f>VLOOKUP($A27,'Occupancy Raw Data'!$B$8:$BE$45,'Occupancy Raw Data'!AK$3,FALSE)</f>
        <v>69.060170878022106</v>
      </c>
      <c r="G27" s="49">
        <f>VLOOKUP($A27,'Occupancy Raw Data'!$B$8:$BE$45,'Occupancy Raw Data'!AL$3,FALSE)</f>
        <v>66.352481367024097</v>
      </c>
      <c r="H27" s="48">
        <f>VLOOKUP($A27,'Occupancy Raw Data'!$B$8:$BE$45,'Occupancy Raw Data'!AN$3,FALSE)</f>
        <v>70.828031267042306</v>
      </c>
      <c r="I27" s="48">
        <f>VLOOKUP($A27,'Occupancy Raw Data'!$B$8:$BE$45,'Occupancy Raw Data'!AO$3,FALSE)</f>
        <v>72.350481730594396</v>
      </c>
      <c r="J27" s="49">
        <f>VLOOKUP($A27,'Occupancy Raw Data'!$B$8:$BE$45,'Occupancy Raw Data'!AP$3,FALSE)</f>
        <v>71.589256498818301</v>
      </c>
      <c r="K27" s="50">
        <f>VLOOKUP($A27,'Occupancy Raw Data'!$B$8:$BE$45,'Occupancy Raw Data'!AR$3,FALSE)</f>
        <v>67.848702833250996</v>
      </c>
      <c r="M27" s="47">
        <f>VLOOKUP($A27,'Occupancy Raw Data'!$B$8:$BE$45,'Occupancy Raw Data'!AT$3,FALSE)</f>
        <v>3.6735557541129098</v>
      </c>
      <c r="N27" s="48">
        <f>VLOOKUP($A27,'Occupancy Raw Data'!$B$8:$BE$45,'Occupancy Raw Data'!AU$3,FALSE)</f>
        <v>5.9459758134230603</v>
      </c>
      <c r="O27" s="48">
        <f>VLOOKUP($A27,'Occupancy Raw Data'!$B$8:$BE$45,'Occupancy Raw Data'!AV$3,FALSE)</f>
        <v>8.2809562924818394</v>
      </c>
      <c r="P27" s="48">
        <f>VLOOKUP($A27,'Occupancy Raw Data'!$B$8:$BE$45,'Occupancy Raw Data'!AW$3,FALSE)</f>
        <v>8.1749228374129999</v>
      </c>
      <c r="Q27" s="48">
        <f>VLOOKUP($A27,'Occupancy Raw Data'!$B$8:$BE$45,'Occupancy Raw Data'!AX$3,FALSE)</f>
        <v>5.6943053110748201</v>
      </c>
      <c r="R27" s="49">
        <f>VLOOKUP($A27,'Occupancy Raw Data'!$B$8:$BE$45,'Occupancy Raw Data'!AY$3,FALSE)</f>
        <v>6.5120343325238697</v>
      </c>
      <c r="S27" s="48">
        <f>VLOOKUP($A27,'Occupancy Raw Data'!$B$8:$BE$45,'Occupancy Raw Data'!BA$3,FALSE)</f>
        <v>0.48764822383659301</v>
      </c>
      <c r="T27" s="48">
        <f>VLOOKUP($A27,'Occupancy Raw Data'!$B$8:$BE$45,'Occupancy Raw Data'!BB$3,FALSE)</f>
        <v>2.81104457528996</v>
      </c>
      <c r="U27" s="49">
        <f>VLOOKUP($A27,'Occupancy Raw Data'!$B$8:$BE$45,'Occupancy Raw Data'!BC$3,FALSE)</f>
        <v>1.6484224426171501</v>
      </c>
      <c r="V27" s="50">
        <f>VLOOKUP($A27,'Occupancy Raw Data'!$B$8:$BE$45,'Occupancy Raw Data'!BE$3,FALSE)</f>
        <v>4.9975125024161198</v>
      </c>
      <c r="X27" s="51">
        <f>VLOOKUP($A27,'ADR Raw Data'!$B$6:$BE$43,'ADR Raw Data'!AG$1,FALSE)</f>
        <v>94.704606444796596</v>
      </c>
      <c r="Y27" s="52">
        <f>VLOOKUP($A27,'ADR Raw Data'!$B$6:$BE$43,'ADR Raw Data'!AH$1,FALSE)</f>
        <v>105.100882170649</v>
      </c>
      <c r="Z27" s="52">
        <f>VLOOKUP($A27,'ADR Raw Data'!$B$6:$BE$43,'ADR Raw Data'!AI$1,FALSE)</f>
        <v>110.283194924304</v>
      </c>
      <c r="AA27" s="52">
        <f>VLOOKUP($A27,'ADR Raw Data'!$B$6:$BE$43,'ADR Raw Data'!AJ$1,FALSE)</f>
        <v>107.237399887549</v>
      </c>
      <c r="AB27" s="52">
        <f>VLOOKUP($A27,'ADR Raw Data'!$B$6:$BE$43,'ADR Raw Data'!AK$1,FALSE)</f>
        <v>104.575779152408</v>
      </c>
      <c r="AC27" s="53">
        <f>VLOOKUP($A27,'ADR Raw Data'!$B$6:$BE$43,'ADR Raw Data'!AL$1,FALSE)</f>
        <v>104.972611471075</v>
      </c>
      <c r="AD27" s="52">
        <f>VLOOKUP($A27,'ADR Raw Data'!$B$6:$BE$43,'ADR Raw Data'!AN$1,FALSE)</f>
        <v>114.452773179339</v>
      </c>
      <c r="AE27" s="52">
        <f>VLOOKUP($A27,'ADR Raw Data'!$B$6:$BE$43,'ADR Raw Data'!AO$1,FALSE)</f>
        <v>114.21757097989899</v>
      </c>
      <c r="AF27" s="53">
        <f>VLOOKUP($A27,'ADR Raw Data'!$B$6:$BE$43,'ADR Raw Data'!AP$1,FALSE)</f>
        <v>114.33392159974601</v>
      </c>
      <c r="AG27" s="54">
        <f>VLOOKUP($A27,'ADR Raw Data'!$B$6:$BE$43,'ADR Raw Data'!AR$1,FALSE)</f>
        <v>107.79472767113801</v>
      </c>
      <c r="AI27" s="47">
        <f>VLOOKUP($A27,'ADR Raw Data'!$B$6:$BE$43,'ADR Raw Data'!AT$1,FALSE)</f>
        <v>3.1309747240616201</v>
      </c>
      <c r="AJ27" s="48">
        <f>VLOOKUP($A27,'ADR Raw Data'!$B$6:$BE$43,'ADR Raw Data'!AU$1,FALSE)</f>
        <v>4.0962760570205496</v>
      </c>
      <c r="AK27" s="48">
        <f>VLOOKUP($A27,'ADR Raw Data'!$B$6:$BE$43,'ADR Raw Data'!AV$1,FALSE)</f>
        <v>6.1861766763263102</v>
      </c>
      <c r="AL27" s="48">
        <f>VLOOKUP($A27,'ADR Raw Data'!$B$6:$BE$43,'ADR Raw Data'!AW$1,FALSE)</f>
        <v>4.3781338922351596</v>
      </c>
      <c r="AM27" s="48">
        <f>VLOOKUP($A27,'ADR Raw Data'!$B$6:$BE$43,'ADR Raw Data'!AX$1,FALSE)</f>
        <v>3.3790190691525002</v>
      </c>
      <c r="AN27" s="49">
        <f>VLOOKUP($A27,'ADR Raw Data'!$B$6:$BE$43,'ADR Raw Data'!AY$1,FALSE)</f>
        <v>4.39961761856837</v>
      </c>
      <c r="AO27" s="48">
        <f>VLOOKUP($A27,'ADR Raw Data'!$B$6:$BE$43,'ADR Raw Data'!BA$1,FALSE)</f>
        <v>4.1693649013376701</v>
      </c>
      <c r="AP27" s="48">
        <f>VLOOKUP($A27,'ADR Raw Data'!$B$6:$BE$43,'ADR Raw Data'!BB$1,FALSE)</f>
        <v>1.8000065543853101</v>
      </c>
      <c r="AQ27" s="49">
        <f>VLOOKUP($A27,'ADR Raw Data'!$B$6:$BE$43,'ADR Raw Data'!BC$1,FALSE)</f>
        <v>2.9720078890163899</v>
      </c>
      <c r="AR27" s="50">
        <f>VLOOKUP($A27,'ADR Raw Data'!$B$6:$BE$43,'ADR Raw Data'!BE$1,FALSE)</f>
        <v>3.8345774021724499</v>
      </c>
      <c r="AT27" s="51">
        <f>VLOOKUP($A27,'RevPAR Raw Data'!$B$6:$BE$43,'RevPAR Raw Data'!AG$1,FALSE)</f>
        <v>48.884517360479897</v>
      </c>
      <c r="AU27" s="52">
        <f>VLOOKUP($A27,'RevPAR Raw Data'!$B$6:$BE$43,'RevPAR Raw Data'!AH$1,FALSE)</f>
        <v>69.358748863842905</v>
      </c>
      <c r="AV27" s="52">
        <f>VLOOKUP($A27,'RevPAR Raw Data'!$B$6:$BE$43,'RevPAR Raw Data'!AI$1,FALSE)</f>
        <v>79.785410834393701</v>
      </c>
      <c r="AW27" s="52">
        <f>VLOOKUP($A27,'RevPAR Raw Data'!$B$6:$BE$43,'RevPAR Raw Data'!AJ$1,FALSE)</f>
        <v>78.010773495728003</v>
      </c>
      <c r="AX27" s="52">
        <f>VLOOKUP($A27,'RevPAR Raw Data'!$B$6:$BE$43,'RevPAR Raw Data'!AK$1,FALSE)</f>
        <v>72.220211779676404</v>
      </c>
      <c r="AY27" s="53">
        <f>VLOOKUP($A27,'RevPAR Raw Data'!$B$6:$BE$43,'RevPAR Raw Data'!AL$1,FALSE)</f>
        <v>69.651932466824206</v>
      </c>
      <c r="AZ27" s="52">
        <f>VLOOKUP($A27,'RevPAR Raw Data'!$B$6:$BE$43,'RevPAR Raw Data'!AN$1,FALSE)</f>
        <v>81.064645973459307</v>
      </c>
      <c r="BA27" s="52">
        <f>VLOOKUP($A27,'RevPAR Raw Data'!$B$6:$BE$43,'RevPAR Raw Data'!AO$1,FALSE)</f>
        <v>82.636962824940895</v>
      </c>
      <c r="BB27" s="53">
        <f>VLOOKUP($A27,'RevPAR Raw Data'!$B$6:$BE$43,'RevPAR Raw Data'!AP$1,FALSE)</f>
        <v>81.850804399200101</v>
      </c>
      <c r="BC27" s="54">
        <f>VLOOKUP($A27,'RevPAR Raw Data'!$B$6:$BE$43,'RevPAR Raw Data'!AR$1,FALSE)</f>
        <v>73.137324447503005</v>
      </c>
      <c r="BE27" s="47">
        <f>VLOOKUP($A27,'RevPAR Raw Data'!$B$6:$BE$43,'RevPAR Raw Data'!AT$1,FALSE)</f>
        <v>6.9195485803101198</v>
      </c>
      <c r="BF27" s="48">
        <f>VLOOKUP($A27,'RevPAR Raw Data'!$B$6:$BE$43,'RevPAR Raw Data'!AU$1,FALSE)</f>
        <v>10.2858154540451</v>
      </c>
      <c r="BG27" s="48">
        <f>VLOOKUP($A27,'RevPAR Raw Data'!$B$6:$BE$43,'RevPAR Raw Data'!AV$1,FALSE)</f>
        <v>14.9794075555504</v>
      </c>
      <c r="BH27" s="48">
        <f>VLOOKUP($A27,'RevPAR Raw Data'!$B$6:$BE$43,'RevPAR Raw Data'!AW$1,FALSE)</f>
        <v>12.910965797057001</v>
      </c>
      <c r="BI27" s="48">
        <f>VLOOKUP($A27,'RevPAR Raw Data'!$B$6:$BE$43,'RevPAR Raw Data'!AX$1,FALSE)</f>
        <v>9.2657360425443098</v>
      </c>
      <c r="BJ27" s="49">
        <f>VLOOKUP($A27,'RevPAR Raw Data'!$B$6:$BE$43,'RevPAR Raw Data'!AY$1,FALSE)</f>
        <v>11.1981565609131</v>
      </c>
      <c r="BK27" s="48">
        <f>VLOOKUP($A27,'RevPAR Raw Data'!$B$6:$BE$43,'RevPAR Raw Data'!BA$1,FALSE)</f>
        <v>4.6773449590608998</v>
      </c>
      <c r="BL27" s="48">
        <f>VLOOKUP($A27,'RevPAR Raw Data'!$B$6:$BE$43,'RevPAR Raw Data'!BB$1,FALSE)</f>
        <v>4.6616501162771904</v>
      </c>
      <c r="BM27" s="49">
        <f>VLOOKUP($A27,'RevPAR Raw Data'!$B$6:$BE$43,'RevPAR Raw Data'!BC$1,FALSE)</f>
        <v>4.6694215766724403</v>
      </c>
      <c r="BN27" s="50">
        <f>VLOOKUP($A27,'RevPAR Raw Data'!$B$6:$BE$43,'RevPAR Raw Data'!BE$1,FALSE)</f>
        <v>9.0237233896769702</v>
      </c>
    </row>
    <row r="28" spans="1:66" x14ac:dyDescent="0.25">
      <c r="A28" s="63" t="s">
        <v>48</v>
      </c>
      <c r="B28" s="47">
        <f>VLOOKUP($A28,'Occupancy Raw Data'!$B$8:$BE$45,'Occupancy Raw Data'!AG$3,FALSE)</f>
        <v>57.933182332955802</v>
      </c>
      <c r="C28" s="48">
        <f>VLOOKUP($A28,'Occupancy Raw Data'!$B$8:$BE$45,'Occupancy Raw Data'!AH$3,FALSE)</f>
        <v>71.523216308040702</v>
      </c>
      <c r="D28" s="48">
        <f>VLOOKUP($A28,'Occupancy Raw Data'!$B$8:$BE$45,'Occupancy Raw Data'!AI$3,FALSE)</f>
        <v>75.917327293318195</v>
      </c>
      <c r="E28" s="48">
        <f>VLOOKUP($A28,'Occupancy Raw Data'!$B$8:$BE$45,'Occupancy Raw Data'!AJ$3,FALSE)</f>
        <v>77.514156285390698</v>
      </c>
      <c r="F28" s="48">
        <f>VLOOKUP($A28,'Occupancy Raw Data'!$B$8:$BE$45,'Occupancy Raw Data'!AK$3,FALSE)</f>
        <v>77.616081540203794</v>
      </c>
      <c r="G28" s="49">
        <f>VLOOKUP($A28,'Occupancy Raw Data'!$B$8:$BE$45,'Occupancy Raw Data'!AL$3,FALSE)</f>
        <v>72.1007927519818</v>
      </c>
      <c r="H28" s="48">
        <f>VLOOKUP($A28,'Occupancy Raw Data'!$B$8:$BE$45,'Occupancy Raw Data'!AN$3,FALSE)</f>
        <v>75.356738391845894</v>
      </c>
      <c r="I28" s="48">
        <f>VLOOKUP($A28,'Occupancy Raw Data'!$B$8:$BE$45,'Occupancy Raw Data'!AO$3,FALSE)</f>
        <v>77.004530011325002</v>
      </c>
      <c r="J28" s="49">
        <f>VLOOKUP($A28,'Occupancy Raw Data'!$B$8:$BE$45,'Occupancy Raw Data'!AP$3,FALSE)</f>
        <v>76.180634201585505</v>
      </c>
      <c r="K28" s="50">
        <f>VLOOKUP($A28,'Occupancy Raw Data'!$B$8:$BE$45,'Occupancy Raw Data'!AR$3,FALSE)</f>
        <v>73.266461737582901</v>
      </c>
      <c r="M28" s="47">
        <f>VLOOKUP($A28,'Occupancy Raw Data'!$B$8:$BE$45,'Occupancy Raw Data'!AT$3,FALSE)</f>
        <v>-4.7082477238128702</v>
      </c>
      <c r="N28" s="48">
        <f>VLOOKUP($A28,'Occupancy Raw Data'!$B$8:$BE$45,'Occupancy Raw Data'!AU$3,FALSE)</f>
        <v>-1.36906371124659</v>
      </c>
      <c r="O28" s="48">
        <f>VLOOKUP($A28,'Occupancy Raw Data'!$B$8:$BE$45,'Occupancy Raw Data'!AV$3,FALSE)</f>
        <v>2.4294894243874499</v>
      </c>
      <c r="P28" s="48">
        <f>VLOOKUP($A28,'Occupancy Raw Data'!$B$8:$BE$45,'Occupancy Raw Data'!AW$3,FALSE)</f>
        <v>2.5416663965156099</v>
      </c>
      <c r="Q28" s="48">
        <f>VLOOKUP($A28,'Occupancy Raw Data'!$B$8:$BE$45,'Occupancy Raw Data'!AX$3,FALSE)</f>
        <v>3.7094473558427201</v>
      </c>
      <c r="R28" s="49">
        <f>VLOOKUP($A28,'Occupancy Raw Data'!$B$8:$BE$45,'Occupancy Raw Data'!AY$3,FALSE)</f>
        <v>0.73853390600609203</v>
      </c>
      <c r="S28" s="48">
        <f>VLOOKUP($A28,'Occupancy Raw Data'!$B$8:$BE$45,'Occupancy Raw Data'!BA$3,FALSE)</f>
        <v>-1.7759475161380101</v>
      </c>
      <c r="T28" s="48">
        <f>VLOOKUP($A28,'Occupancy Raw Data'!$B$8:$BE$45,'Occupancy Raw Data'!BB$3,FALSE)</f>
        <v>0.16289421892586101</v>
      </c>
      <c r="U28" s="49">
        <f>VLOOKUP($A28,'Occupancy Raw Data'!$B$8:$BE$45,'Occupancy Raw Data'!BC$3,FALSE)</f>
        <v>-0.80551640647309497</v>
      </c>
      <c r="V28" s="50">
        <f>VLOOKUP($A28,'Occupancy Raw Data'!$B$8:$BE$45,'Occupancy Raw Data'!BE$3,FALSE)</f>
        <v>0.27483379651617901</v>
      </c>
      <c r="X28" s="51">
        <f>VLOOKUP($A28,'ADR Raw Data'!$B$6:$BE$43,'ADR Raw Data'!AG$1,FALSE)</f>
        <v>134.98544228325599</v>
      </c>
      <c r="Y28" s="52">
        <f>VLOOKUP($A28,'ADR Raw Data'!$B$6:$BE$43,'ADR Raw Data'!AH$1,FALSE)</f>
        <v>135.92139102208799</v>
      </c>
      <c r="Z28" s="52">
        <f>VLOOKUP($A28,'ADR Raw Data'!$B$6:$BE$43,'ADR Raw Data'!AI$1,FALSE)</f>
        <v>137.46798538077101</v>
      </c>
      <c r="AA28" s="52">
        <f>VLOOKUP($A28,'ADR Raw Data'!$B$6:$BE$43,'ADR Raw Data'!AJ$1,FALSE)</f>
        <v>146.72797428592301</v>
      </c>
      <c r="AB28" s="52">
        <f>VLOOKUP($A28,'ADR Raw Data'!$B$6:$BE$43,'ADR Raw Data'!AK$1,FALSE)</f>
        <v>163.012754796819</v>
      </c>
      <c r="AC28" s="53">
        <f>VLOOKUP($A28,'ADR Raw Data'!$B$6:$BE$43,'ADR Raw Data'!AL$1,FALSE)</f>
        <v>144.25300400533999</v>
      </c>
      <c r="AD28" s="52">
        <f>VLOOKUP($A28,'ADR Raw Data'!$B$6:$BE$43,'ADR Raw Data'!AN$1,FALSE)</f>
        <v>201.51295761947699</v>
      </c>
      <c r="AE28" s="52">
        <f>VLOOKUP($A28,'ADR Raw Data'!$B$6:$BE$43,'ADR Raw Data'!AO$1,FALSE)</f>
        <v>197.51490256636501</v>
      </c>
      <c r="AF28" s="53">
        <f>VLOOKUP($A28,'ADR Raw Data'!$B$6:$BE$43,'ADR Raw Data'!AP$1,FALSE)</f>
        <v>199.492310551157</v>
      </c>
      <c r="AG28" s="54">
        <f>VLOOKUP($A28,'ADR Raw Data'!$B$6:$BE$43,'ADR Raw Data'!AR$1,FALSE)</f>
        <v>160.66341805414399</v>
      </c>
      <c r="AI28" s="47">
        <f>VLOOKUP($A28,'ADR Raw Data'!$B$6:$BE$43,'ADR Raw Data'!AT$1,FALSE)</f>
        <v>-4.20188038649927</v>
      </c>
      <c r="AJ28" s="48">
        <f>VLOOKUP($A28,'ADR Raw Data'!$B$6:$BE$43,'ADR Raw Data'!AU$1,FALSE)</f>
        <v>-1.59190625407525</v>
      </c>
      <c r="AK28" s="48">
        <f>VLOOKUP($A28,'ADR Raw Data'!$B$6:$BE$43,'ADR Raw Data'!AV$1,FALSE)</f>
        <v>-1.0489607233018701</v>
      </c>
      <c r="AL28" s="48">
        <f>VLOOKUP($A28,'ADR Raw Data'!$B$6:$BE$43,'ADR Raw Data'!AW$1,FALSE)</f>
        <v>1.6421645413625201</v>
      </c>
      <c r="AM28" s="48">
        <f>VLOOKUP($A28,'ADR Raw Data'!$B$6:$BE$43,'ADR Raw Data'!AX$1,FALSE)</f>
        <v>5.1638297827403399</v>
      </c>
      <c r="AN28" s="49">
        <f>VLOOKUP($A28,'ADR Raw Data'!$B$6:$BE$43,'ADR Raw Data'!AY$1,FALSE)</f>
        <v>0.44803878674266201</v>
      </c>
      <c r="AO28" s="48">
        <f>VLOOKUP($A28,'ADR Raw Data'!$B$6:$BE$43,'ADR Raw Data'!BA$1,FALSE)</f>
        <v>3.8888041245360401</v>
      </c>
      <c r="AP28" s="48">
        <f>VLOOKUP($A28,'ADR Raw Data'!$B$6:$BE$43,'ADR Raw Data'!BB$1,FALSE)</f>
        <v>3.90317173445231</v>
      </c>
      <c r="AQ28" s="49">
        <f>VLOOKUP($A28,'ADR Raw Data'!$B$6:$BE$43,'ADR Raw Data'!BC$1,FALSE)</f>
        <v>3.8857493801254299</v>
      </c>
      <c r="AR28" s="50">
        <f>VLOOKUP($A28,'ADR Raw Data'!$B$6:$BE$43,'ADR Raw Data'!BE$1,FALSE)</f>
        <v>1.5885810764336199</v>
      </c>
      <c r="AT28" s="51">
        <f>VLOOKUP($A28,'RevPAR Raw Data'!$B$6:$BE$43,'RevPAR Raw Data'!AG$1,FALSE)</f>
        <v>78.201362400906007</v>
      </c>
      <c r="AU28" s="52">
        <f>VLOOKUP($A28,'RevPAR Raw Data'!$B$6:$BE$43,'RevPAR Raw Data'!AH$1,FALSE)</f>
        <v>97.215350509626205</v>
      </c>
      <c r="AV28" s="52">
        <f>VLOOKUP($A28,'RevPAR Raw Data'!$B$6:$BE$43,'RevPAR Raw Data'!AI$1,FALSE)</f>
        <v>104.36202038505</v>
      </c>
      <c r="AW28" s="52">
        <f>VLOOKUP($A28,'RevPAR Raw Data'!$B$6:$BE$43,'RevPAR Raw Data'!AJ$1,FALSE)</f>
        <v>113.73495130237799</v>
      </c>
      <c r="AX28" s="52">
        <f>VLOOKUP($A28,'RevPAR Raw Data'!$B$6:$BE$43,'RevPAR Raw Data'!AK$1,FALSE)</f>
        <v>126.524112684031</v>
      </c>
      <c r="AY28" s="53">
        <f>VLOOKUP($A28,'RevPAR Raw Data'!$B$6:$BE$43,'RevPAR Raw Data'!AL$1,FALSE)</f>
        <v>104.007559456398</v>
      </c>
      <c r="AZ28" s="52">
        <f>VLOOKUP($A28,'RevPAR Raw Data'!$B$6:$BE$43,'RevPAR Raw Data'!AN$1,FALSE)</f>
        <v>151.85359229898</v>
      </c>
      <c r="BA28" s="52">
        <f>VLOOKUP($A28,'RevPAR Raw Data'!$B$6:$BE$43,'RevPAR Raw Data'!AO$1,FALSE)</f>
        <v>152.09542242355599</v>
      </c>
      <c r="BB28" s="53">
        <f>VLOOKUP($A28,'RevPAR Raw Data'!$B$6:$BE$43,'RevPAR Raw Data'!AP$1,FALSE)</f>
        <v>151.974507361268</v>
      </c>
      <c r="BC28" s="54">
        <f>VLOOKUP($A28,'RevPAR Raw Data'!$B$6:$BE$43,'RevPAR Raw Data'!AR$1,FALSE)</f>
        <v>117.712401714932</v>
      </c>
      <c r="BE28" s="47">
        <f>VLOOKUP($A28,'RevPAR Raw Data'!$B$6:$BE$43,'RevPAR Raw Data'!AT$1,FALSE)</f>
        <v>-8.71229317265745</v>
      </c>
      <c r="BF28" s="48">
        <f>VLOOKUP($A28,'RevPAR Raw Data'!$B$6:$BE$43,'RevPAR Raw Data'!AU$1,FALSE)</f>
        <v>-2.9391757544802299</v>
      </c>
      <c r="BG28" s="48">
        <f>VLOOKUP($A28,'RevPAR Raw Data'!$B$6:$BE$43,'RevPAR Raw Data'!AV$1,FALSE)</f>
        <v>1.3550443112469801</v>
      </c>
      <c r="BH28" s="48">
        <f>VLOOKUP($A28,'RevPAR Raw Data'!$B$6:$BE$43,'RevPAR Raw Data'!AW$1,FALSE)</f>
        <v>4.2255692822014401</v>
      </c>
      <c r="BI28" s="48">
        <f>VLOOKUP($A28,'RevPAR Raw Data'!$B$6:$BE$43,'RevPAR Raw Data'!AX$1,FALSE)</f>
        <v>9.0648266859191402</v>
      </c>
      <c r="BJ28" s="49">
        <f>VLOOKUP($A28,'RevPAR Raw Data'!$B$6:$BE$43,'RevPAR Raw Data'!AY$1,FALSE)</f>
        <v>1.1898816111009001</v>
      </c>
      <c r="BK28" s="48">
        <f>VLOOKUP($A28,'RevPAR Raw Data'!$B$6:$BE$43,'RevPAR Raw Data'!BA$1,FALSE)</f>
        <v>2.0437934881408601</v>
      </c>
      <c r="BL28" s="48">
        <f>VLOOKUP($A28,'RevPAR Raw Data'!$B$6:$BE$43,'RevPAR Raw Data'!BB$1,FALSE)</f>
        <v>4.0724239944883402</v>
      </c>
      <c r="BM28" s="49">
        <f>VLOOKUP($A28,'RevPAR Raw Data'!$B$6:$BE$43,'RevPAR Raw Data'!BC$1,FALSE)</f>
        <v>3.0489326248809898</v>
      </c>
      <c r="BN28" s="50">
        <f>VLOOKUP($A28,'RevPAR Raw Data'!$B$6:$BE$43,'RevPAR Raw Data'!BE$1,FALSE)</f>
        <v>1.8677808306329</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48.764329313681699</v>
      </c>
      <c r="C30" s="48">
        <f>VLOOKUP($A30,'Occupancy Raw Data'!$B$8:$BE$45,'Occupancy Raw Data'!AH$3,FALSE)</f>
        <v>61.563942236117299</v>
      </c>
      <c r="D30" s="48">
        <f>VLOOKUP($A30,'Occupancy Raw Data'!$B$8:$BE$45,'Occupancy Raw Data'!AI$3,FALSE)</f>
        <v>64.820604436504297</v>
      </c>
      <c r="E30" s="48">
        <f>VLOOKUP($A30,'Occupancy Raw Data'!$B$8:$BE$45,'Occupancy Raw Data'!AJ$3,FALSE)</f>
        <v>65.136965907399102</v>
      </c>
      <c r="F30" s="48">
        <f>VLOOKUP($A30,'Occupancy Raw Data'!$B$8:$BE$45,'Occupancy Raw Data'!AK$3,FALSE)</f>
        <v>60.261277355962399</v>
      </c>
      <c r="G30" s="49">
        <f>VLOOKUP($A30,'Occupancy Raw Data'!$B$8:$BE$45,'Occupancy Raw Data'!AL$3,FALSE)</f>
        <v>60.109423849933002</v>
      </c>
      <c r="H30" s="48">
        <f>VLOOKUP($A30,'Occupancy Raw Data'!$B$8:$BE$45,'Occupancy Raw Data'!AN$3,FALSE)</f>
        <v>64.217656691975506</v>
      </c>
      <c r="I30" s="48">
        <f>VLOOKUP($A30,'Occupancy Raw Data'!$B$8:$BE$45,'Occupancy Raw Data'!AO$3,FALSE)</f>
        <v>64.939705225547101</v>
      </c>
      <c r="J30" s="49">
        <f>VLOOKUP($A30,'Occupancy Raw Data'!$B$8:$BE$45,'Occupancy Raw Data'!AP$3,FALSE)</f>
        <v>64.578680958761296</v>
      </c>
      <c r="K30" s="50">
        <f>VLOOKUP($A30,'Occupancy Raw Data'!$B$8:$BE$45,'Occupancy Raw Data'!AR$3,FALSE)</f>
        <v>61.386354452455301</v>
      </c>
      <c r="M30" s="47">
        <f>VLOOKUP($A30,'Occupancy Raw Data'!$B$8:$BE$45,'Occupancy Raw Data'!AT$3,FALSE)</f>
        <v>-5.6833421123911796</v>
      </c>
      <c r="N30" s="48">
        <f>VLOOKUP($A30,'Occupancy Raw Data'!$B$8:$BE$45,'Occupancy Raw Data'!AU$3,FALSE)</f>
        <v>-4.2843680403288502</v>
      </c>
      <c r="O30" s="48">
        <f>VLOOKUP($A30,'Occupancy Raw Data'!$B$8:$BE$45,'Occupancy Raw Data'!AV$3,FALSE)</f>
        <v>-5.3874695045260701</v>
      </c>
      <c r="P30" s="48">
        <f>VLOOKUP($A30,'Occupancy Raw Data'!$B$8:$BE$45,'Occupancy Raw Data'!AW$3,FALSE)</f>
        <v>-7.3341749525094402</v>
      </c>
      <c r="Q30" s="48">
        <f>VLOOKUP($A30,'Occupancy Raw Data'!$B$8:$BE$45,'Occupancy Raw Data'!AX$3,FALSE)</f>
        <v>-8.2983520149415799</v>
      </c>
      <c r="R30" s="49">
        <f>VLOOKUP($A30,'Occupancy Raw Data'!$B$8:$BE$45,'Occupancy Raw Data'!AY$3,FALSE)</f>
        <v>-6.2375077079570502</v>
      </c>
      <c r="S30" s="48">
        <f>VLOOKUP($A30,'Occupancy Raw Data'!$B$8:$BE$45,'Occupancy Raw Data'!BA$3,FALSE)</f>
        <v>-5.3811886423124404</v>
      </c>
      <c r="T30" s="48">
        <f>VLOOKUP($A30,'Occupancy Raw Data'!$B$8:$BE$45,'Occupancy Raw Data'!BB$3,FALSE)</f>
        <v>-6.9518580736805298</v>
      </c>
      <c r="U30" s="49">
        <f>VLOOKUP($A30,'Occupancy Raw Data'!$B$8:$BE$45,'Occupancy Raw Data'!BC$3,FALSE)</f>
        <v>-6.1774860448220803</v>
      </c>
      <c r="V30" s="50">
        <f>VLOOKUP($A30,'Occupancy Raw Data'!$B$8:$BE$45,'Occupancy Raw Data'!BE$3,FALSE)</f>
        <v>-6.2194749188934502</v>
      </c>
      <c r="X30" s="51">
        <f>VLOOKUP($A30,'ADR Raw Data'!$B$6:$BE$43,'ADR Raw Data'!AG$1,FALSE)</f>
        <v>94.686908868874895</v>
      </c>
      <c r="Y30" s="52">
        <f>VLOOKUP($A30,'ADR Raw Data'!$B$6:$BE$43,'ADR Raw Data'!AH$1,FALSE)</f>
        <v>102.36312738044801</v>
      </c>
      <c r="Z30" s="52">
        <f>VLOOKUP($A30,'ADR Raw Data'!$B$6:$BE$43,'ADR Raw Data'!AI$1,FALSE)</f>
        <v>104.91398828663201</v>
      </c>
      <c r="AA30" s="52">
        <f>VLOOKUP($A30,'ADR Raw Data'!$B$6:$BE$43,'ADR Raw Data'!AJ$1,FALSE)</f>
        <v>105.685908805211</v>
      </c>
      <c r="AB30" s="52">
        <f>VLOOKUP($A30,'ADR Raw Data'!$B$6:$BE$43,'ADR Raw Data'!AK$1,FALSE)</f>
        <v>102.41419924649399</v>
      </c>
      <c r="AC30" s="53">
        <f>VLOOKUP($A30,'ADR Raw Data'!$B$6:$BE$43,'ADR Raw Data'!AL$1,FALSE)</f>
        <v>102.398184294931</v>
      </c>
      <c r="AD30" s="52">
        <f>VLOOKUP($A30,'ADR Raw Data'!$B$6:$BE$43,'ADR Raw Data'!AN$1,FALSE)</f>
        <v>112.04082763417099</v>
      </c>
      <c r="AE30" s="52">
        <f>VLOOKUP($A30,'ADR Raw Data'!$B$6:$BE$43,'ADR Raw Data'!AO$1,FALSE)</f>
        <v>111.375306052269</v>
      </c>
      <c r="AF30" s="53">
        <f>VLOOKUP($A30,'ADR Raw Data'!$B$6:$BE$43,'ADR Raw Data'!AP$1,FALSE)</f>
        <v>111.70620655869899</v>
      </c>
      <c r="AG30" s="54">
        <f>VLOOKUP($A30,'ADR Raw Data'!$B$6:$BE$43,'ADR Raw Data'!AR$1,FALSE)</f>
        <v>105.19592007137101</v>
      </c>
      <c r="AI30" s="47">
        <f>VLOOKUP($A30,'ADR Raw Data'!$B$6:$BE$43,'ADR Raw Data'!AT$1,FALSE)</f>
        <v>4.5552740501931002</v>
      </c>
      <c r="AJ30" s="48">
        <f>VLOOKUP($A30,'ADR Raw Data'!$B$6:$BE$43,'ADR Raw Data'!AU$1,FALSE)</f>
        <v>5.5893635512381596</v>
      </c>
      <c r="AK30" s="48">
        <f>VLOOKUP($A30,'ADR Raw Data'!$B$6:$BE$43,'ADR Raw Data'!AV$1,FALSE)</f>
        <v>5.0651864654943601</v>
      </c>
      <c r="AL30" s="48">
        <f>VLOOKUP($A30,'ADR Raw Data'!$B$6:$BE$43,'ADR Raw Data'!AW$1,FALSE)</f>
        <v>5.26319496900748</v>
      </c>
      <c r="AM30" s="48">
        <f>VLOOKUP($A30,'ADR Raw Data'!$B$6:$BE$43,'ADR Raw Data'!AX$1,FALSE)</f>
        <v>5.2823596040065102</v>
      </c>
      <c r="AN30" s="49">
        <f>VLOOKUP($A30,'ADR Raw Data'!$B$6:$BE$43,'ADR Raw Data'!AY$1,FALSE)</f>
        <v>5.1712435602014599</v>
      </c>
      <c r="AO30" s="48">
        <f>VLOOKUP($A30,'ADR Raw Data'!$B$6:$BE$43,'ADR Raw Data'!BA$1,FALSE)</f>
        <v>6.7389591344428998</v>
      </c>
      <c r="AP30" s="48">
        <f>VLOOKUP($A30,'ADR Raw Data'!$B$6:$BE$43,'ADR Raw Data'!BB$1,FALSE)</f>
        <v>5.8547359669968202</v>
      </c>
      <c r="AQ30" s="49">
        <f>VLOOKUP($A30,'ADR Raw Data'!$B$6:$BE$43,'ADR Raw Data'!BC$1,FALSE)</f>
        <v>6.2928041030188204</v>
      </c>
      <c r="AR30" s="50">
        <f>VLOOKUP($A30,'ADR Raw Data'!$B$6:$BE$43,'ADR Raw Data'!BE$1,FALSE)</f>
        <v>5.5277370644710704</v>
      </c>
      <c r="AT30" s="51">
        <f>VLOOKUP($A30,'RevPAR Raw Data'!$B$6:$BE$43,'RevPAR Raw Data'!AG$1,FALSE)</f>
        <v>46.173436057763801</v>
      </c>
      <c r="AU30" s="52">
        <f>VLOOKUP($A30,'RevPAR Raw Data'!$B$6:$BE$43,'RevPAR Raw Data'!AH$1,FALSE)</f>
        <v>63.018776611582503</v>
      </c>
      <c r="AV30" s="52">
        <f>VLOOKUP($A30,'RevPAR Raw Data'!$B$6:$BE$43,'RevPAR Raw Data'!AI$1,FALSE)</f>
        <v>68.005881345838901</v>
      </c>
      <c r="AW30" s="52">
        <f>VLOOKUP($A30,'RevPAR Raw Data'!$B$6:$BE$43,'RevPAR Raw Data'!AJ$1,FALSE)</f>
        <v>68.840594387375305</v>
      </c>
      <c r="AX30" s="52">
        <f>VLOOKUP($A30,'RevPAR Raw Data'!$B$6:$BE$43,'RevPAR Raw Data'!AK$1,FALSE)</f>
        <v>61.716104659818299</v>
      </c>
      <c r="AY30" s="53">
        <f>VLOOKUP($A30,'RevPAR Raw Data'!$B$6:$BE$43,'RevPAR Raw Data'!AL$1,FALSE)</f>
        <v>61.550958612475803</v>
      </c>
      <c r="AZ30" s="52">
        <f>VLOOKUP($A30,'RevPAR Raw Data'!$B$6:$BE$43,'RevPAR Raw Data'!AN$1,FALSE)</f>
        <v>71.949994044960505</v>
      </c>
      <c r="BA30" s="52">
        <f>VLOOKUP($A30,'RevPAR Raw Data'!$B$6:$BE$43,'RevPAR Raw Data'!AO$1,FALSE)</f>
        <v>72.326795444394804</v>
      </c>
      <c r="BB30" s="53">
        <f>VLOOKUP($A30,'RevPAR Raw Data'!$B$6:$BE$43,'RevPAR Raw Data'!AP$1,FALSE)</f>
        <v>72.138394744677598</v>
      </c>
      <c r="BC30" s="54">
        <f>VLOOKUP($A30,'RevPAR Raw Data'!$B$6:$BE$43,'RevPAR Raw Data'!AR$1,FALSE)</f>
        <v>64.575940364533395</v>
      </c>
      <c r="BE30" s="47">
        <f>VLOOKUP($A30,'RevPAR Raw Data'!$B$6:$BE$43,'RevPAR Raw Data'!AT$1,FALSE)</f>
        <v>-1.3869598706275399</v>
      </c>
      <c r="BF30" s="48">
        <f>VLOOKUP($A30,'RevPAR Raw Data'!$B$6:$BE$43,'RevPAR Raw Data'!AU$1,FALSE)</f>
        <v>1.0655266052622701</v>
      </c>
      <c r="BG30" s="48">
        <f>VLOOKUP($A30,'RevPAR Raw Data'!$B$6:$BE$43,'RevPAR Raw Data'!AV$1,FALSE)</f>
        <v>-0.595168415207601</v>
      </c>
      <c r="BH30" s="48">
        <f>VLOOKUP($A30,'RevPAR Raw Data'!$B$6:$BE$43,'RevPAR Raw Data'!AW$1,FALSE)</f>
        <v>-2.4569919106206402</v>
      </c>
      <c r="BI30" s="48">
        <f>VLOOKUP($A30,'RevPAR Raw Data'!$B$6:$BE$43,'RevPAR Raw Data'!AX$1,FALSE)</f>
        <v>-3.4543412055706</v>
      </c>
      <c r="BJ30" s="49">
        <f>VLOOKUP($A30,'RevPAR Raw Data'!$B$6:$BE$43,'RevPAR Raw Data'!AY$1,FALSE)</f>
        <v>-1.38882086342038</v>
      </c>
      <c r="BK30" s="48">
        <f>VLOOKUP($A30,'RevPAR Raw Data'!$B$6:$BE$43,'RevPAR Raw Data'!BA$1,FALSE)</f>
        <v>0.99513438857774195</v>
      </c>
      <c r="BL30" s="48">
        <f>VLOOKUP($A30,'RevPAR Raw Data'!$B$6:$BE$43,'RevPAR Raw Data'!BB$1,FALSE)</f>
        <v>-1.5041350416980499</v>
      </c>
      <c r="BM30" s="49">
        <f>VLOOKUP($A30,'RevPAR Raw Data'!$B$6:$BE$43,'RevPAR Raw Data'!BC$1,FALSE)</f>
        <v>-0.27341903709524101</v>
      </c>
      <c r="BN30" s="50">
        <f>VLOOKUP($A30,'RevPAR Raw Data'!$B$6:$BE$43,'RevPAR Raw Data'!BE$1,FALSE)</f>
        <v>-1.0355340747295301</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53.737838079085897</v>
      </c>
      <c r="C32" s="48">
        <f>VLOOKUP($A32,'Occupancy Raw Data'!$B$8:$BE$45,'Occupancy Raw Data'!AH$3,FALSE)</f>
        <v>61.6241185396768</v>
      </c>
      <c r="D32" s="48">
        <f>VLOOKUP($A32,'Occupancy Raw Data'!$B$8:$BE$45,'Occupancy Raw Data'!AI$3,FALSE)</f>
        <v>68.054286542018502</v>
      </c>
      <c r="E32" s="48">
        <f>VLOOKUP($A32,'Occupancy Raw Data'!$B$8:$BE$45,'Occupancy Raw Data'!AJ$3,FALSE)</f>
        <v>67.642011900251802</v>
      </c>
      <c r="F32" s="48">
        <f>VLOOKUP($A32,'Occupancy Raw Data'!$B$8:$BE$45,'Occupancy Raw Data'!AK$3,FALSE)</f>
        <v>65.456956298887903</v>
      </c>
      <c r="G32" s="49">
        <f>VLOOKUP($A32,'Occupancy Raw Data'!$B$8:$BE$45,'Occupancy Raw Data'!AL$3,FALSE)</f>
        <v>63.306100970821802</v>
      </c>
      <c r="H32" s="48">
        <f>VLOOKUP($A32,'Occupancy Raw Data'!$B$8:$BE$45,'Occupancy Raw Data'!AN$3,FALSE)</f>
        <v>74.268491074811095</v>
      </c>
      <c r="I32" s="48">
        <f>VLOOKUP($A32,'Occupancy Raw Data'!$B$8:$BE$45,'Occupancy Raw Data'!AO$3,FALSE)</f>
        <v>77.231297216588999</v>
      </c>
      <c r="J32" s="49">
        <f>VLOOKUP($A32,'Occupancy Raw Data'!$B$8:$BE$45,'Occupancy Raw Data'!AP$3,FALSE)</f>
        <v>75.749894145699997</v>
      </c>
      <c r="K32" s="50">
        <f>VLOOKUP($A32,'Occupancy Raw Data'!$B$8:$BE$45,'Occupancy Raw Data'!AR$3,FALSE)</f>
        <v>66.862851883346195</v>
      </c>
      <c r="M32" s="47">
        <f>VLOOKUP($A32,'Occupancy Raw Data'!$B$8:$BE$45,'Occupancy Raw Data'!AT$3,FALSE)</f>
        <v>-6.7829076775889101</v>
      </c>
      <c r="N32" s="48">
        <f>VLOOKUP($A32,'Occupancy Raw Data'!$B$8:$BE$45,'Occupancy Raw Data'!AU$3,FALSE)</f>
        <v>-7.4003657517158201</v>
      </c>
      <c r="O32" s="48">
        <f>VLOOKUP($A32,'Occupancy Raw Data'!$B$8:$BE$45,'Occupancy Raw Data'!AV$3,FALSE)</f>
        <v>-3.3641299952069499</v>
      </c>
      <c r="P32" s="48">
        <f>VLOOKUP($A32,'Occupancy Raw Data'!$B$8:$BE$45,'Occupancy Raw Data'!AW$3,FALSE)</f>
        <v>-5.54501487687698</v>
      </c>
      <c r="Q32" s="48">
        <f>VLOOKUP($A32,'Occupancy Raw Data'!$B$8:$BE$45,'Occupancy Raw Data'!AX$3,FALSE)</f>
        <v>-5.7705456568740399</v>
      </c>
      <c r="R32" s="49">
        <f>VLOOKUP($A32,'Occupancy Raw Data'!$B$8:$BE$45,'Occupancy Raw Data'!AY$3,FALSE)</f>
        <v>-5.7136589144786001</v>
      </c>
      <c r="S32" s="48">
        <f>VLOOKUP($A32,'Occupancy Raw Data'!$B$8:$BE$45,'Occupancy Raw Data'!BA$3,FALSE)</f>
        <v>-4.7252620265410998</v>
      </c>
      <c r="T32" s="48">
        <f>VLOOKUP($A32,'Occupancy Raw Data'!$B$8:$BE$45,'Occupancy Raw Data'!BB$3,FALSE)</f>
        <v>-4.41121001603286</v>
      </c>
      <c r="U32" s="49">
        <f>VLOOKUP($A32,'Occupancy Raw Data'!$B$8:$BE$45,'Occupancy Raw Data'!BC$3,FALSE)</f>
        <v>-4.5654234259933899</v>
      </c>
      <c r="V32" s="50">
        <f>VLOOKUP($A32,'Occupancy Raw Data'!$B$8:$BE$45,'Occupancy Raw Data'!BE$3,FALSE)</f>
        <v>-5.3439773992942996</v>
      </c>
      <c r="X32" s="51">
        <f>VLOOKUP($A32,'ADR Raw Data'!$B$6:$BE$43,'ADR Raw Data'!AG$1,FALSE)</f>
        <v>100.718583530584</v>
      </c>
      <c r="Y32" s="52">
        <f>VLOOKUP($A32,'ADR Raw Data'!$B$6:$BE$43,'ADR Raw Data'!AH$1,FALSE)</f>
        <v>105.99217858410201</v>
      </c>
      <c r="Z32" s="52">
        <f>VLOOKUP($A32,'ADR Raw Data'!$B$6:$BE$43,'ADR Raw Data'!AI$1,FALSE)</f>
        <v>110.397591973934</v>
      </c>
      <c r="AA32" s="52">
        <f>VLOOKUP($A32,'ADR Raw Data'!$B$6:$BE$43,'ADR Raw Data'!AJ$1,FALSE)</f>
        <v>108.88901569531799</v>
      </c>
      <c r="AB32" s="52">
        <f>VLOOKUP($A32,'ADR Raw Data'!$B$6:$BE$43,'ADR Raw Data'!AK$1,FALSE)</f>
        <v>105.43686999063701</v>
      </c>
      <c r="AC32" s="53">
        <f>VLOOKUP($A32,'ADR Raw Data'!$B$6:$BE$43,'ADR Raw Data'!AL$1,FALSE)</f>
        <v>106.549774002444</v>
      </c>
      <c r="AD32" s="52">
        <f>VLOOKUP($A32,'ADR Raw Data'!$B$6:$BE$43,'ADR Raw Data'!AN$1,FALSE)</f>
        <v>118.092159607219</v>
      </c>
      <c r="AE32" s="52">
        <f>VLOOKUP($A32,'ADR Raw Data'!$B$6:$BE$43,'ADR Raw Data'!AO$1,FALSE)</f>
        <v>121.636803741054</v>
      </c>
      <c r="AF32" s="53">
        <f>VLOOKUP($A32,'ADR Raw Data'!$B$6:$BE$43,'ADR Raw Data'!AP$1,FALSE)</f>
        <v>119.899142096863</v>
      </c>
      <c r="AG32" s="54">
        <f>VLOOKUP($A32,'ADR Raw Data'!$B$6:$BE$43,'ADR Raw Data'!AR$1,FALSE)</f>
        <v>110.87250797887</v>
      </c>
      <c r="AI32" s="47">
        <f>VLOOKUP($A32,'ADR Raw Data'!$B$6:$BE$43,'ADR Raw Data'!AT$1,FALSE)</f>
        <v>3.1604030378569901</v>
      </c>
      <c r="AJ32" s="48">
        <f>VLOOKUP($A32,'ADR Raw Data'!$B$6:$BE$43,'ADR Raw Data'!AU$1,FALSE)</f>
        <v>4.62241167428596</v>
      </c>
      <c r="AK32" s="48">
        <f>VLOOKUP($A32,'ADR Raw Data'!$B$6:$BE$43,'ADR Raw Data'!AV$1,FALSE)</f>
        <v>6.3685227058592897</v>
      </c>
      <c r="AL32" s="48">
        <f>VLOOKUP($A32,'ADR Raw Data'!$B$6:$BE$43,'ADR Raw Data'!AW$1,FALSE)</f>
        <v>4.1927514150016796</v>
      </c>
      <c r="AM32" s="48">
        <f>VLOOKUP($A32,'ADR Raw Data'!$B$6:$BE$43,'ADR Raw Data'!AX$1,FALSE)</f>
        <v>1.63648624505027</v>
      </c>
      <c r="AN32" s="49">
        <f>VLOOKUP($A32,'ADR Raw Data'!$B$6:$BE$43,'ADR Raw Data'!AY$1,FALSE)</f>
        <v>4.0687063844298104</v>
      </c>
      <c r="AO32" s="48">
        <f>VLOOKUP($A32,'ADR Raw Data'!$B$6:$BE$43,'ADR Raw Data'!BA$1,FALSE)</f>
        <v>0.88703327028238799</v>
      </c>
      <c r="AP32" s="48">
        <f>VLOOKUP($A32,'ADR Raw Data'!$B$6:$BE$43,'ADR Raw Data'!BB$1,FALSE)</f>
        <v>0.18189321605714201</v>
      </c>
      <c r="AQ32" s="49">
        <f>VLOOKUP($A32,'ADR Raw Data'!$B$6:$BE$43,'ADR Raw Data'!BC$1,FALSE)</f>
        <v>0.52414720609228305</v>
      </c>
      <c r="AR32" s="50">
        <f>VLOOKUP($A32,'ADR Raw Data'!$B$6:$BE$43,'ADR Raw Data'!BE$1,FALSE)</f>
        <v>2.8429234820941902</v>
      </c>
      <c r="AT32" s="51">
        <f>VLOOKUP($A32,'RevPAR Raw Data'!$B$6:$BE$43,'RevPAR Raw Data'!AG$1,FALSE)</f>
        <v>54.123989333214297</v>
      </c>
      <c r="AU32" s="52">
        <f>VLOOKUP($A32,'RevPAR Raw Data'!$B$6:$BE$43,'RevPAR Raw Data'!AH$1,FALSE)</f>
        <v>65.316745773453505</v>
      </c>
      <c r="AV32" s="52">
        <f>VLOOKUP($A32,'RevPAR Raw Data'!$B$6:$BE$43,'RevPAR Raw Data'!AI$1,FALSE)</f>
        <v>75.130293577429597</v>
      </c>
      <c r="AW32" s="52">
        <f>VLOOKUP($A32,'RevPAR Raw Data'!$B$6:$BE$43,'RevPAR Raw Data'!AJ$1,FALSE)</f>
        <v>73.654720954694298</v>
      </c>
      <c r="AX32" s="52">
        <f>VLOOKUP($A32,'RevPAR Raw Data'!$B$6:$BE$43,'RevPAR Raw Data'!AK$1,FALSE)</f>
        <v>69.015765912686902</v>
      </c>
      <c r="AY32" s="53">
        <f>VLOOKUP($A32,'RevPAR Raw Data'!$B$6:$BE$43,'RevPAR Raw Data'!AL$1,FALSE)</f>
        <v>67.452507514169795</v>
      </c>
      <c r="AZ32" s="52">
        <f>VLOOKUP($A32,'RevPAR Raw Data'!$B$6:$BE$43,'RevPAR Raw Data'!AN$1,FALSE)</f>
        <v>87.705265017939496</v>
      </c>
      <c r="BA32" s="52">
        <f>VLOOKUP($A32,'RevPAR Raw Data'!$B$6:$BE$43,'RevPAR Raw Data'!AO$1,FALSE)</f>
        <v>93.941681422013204</v>
      </c>
      <c r="BB32" s="53">
        <f>VLOOKUP($A32,'RevPAR Raw Data'!$B$6:$BE$43,'RevPAR Raw Data'!AP$1,FALSE)</f>
        <v>90.823473219976293</v>
      </c>
      <c r="BC32" s="54">
        <f>VLOOKUP($A32,'RevPAR Raw Data'!$B$6:$BE$43,'RevPAR Raw Data'!AR$1,FALSE)</f>
        <v>74.132520789263296</v>
      </c>
      <c r="BE32" s="47">
        <f>VLOOKUP($A32,'RevPAR Raw Data'!$B$6:$BE$43,'RevPAR Raw Data'!AT$1,FALSE)</f>
        <v>-3.8368718600294698</v>
      </c>
      <c r="BF32" s="48">
        <f>VLOOKUP($A32,'RevPAR Raw Data'!$B$6:$BE$43,'RevPAR Raw Data'!AU$1,FALSE)</f>
        <v>-3.1200294478770298</v>
      </c>
      <c r="BG32" s="48">
        <f>VLOOKUP($A32,'RevPAR Raw Data'!$B$6:$BE$43,'RevPAR Raw Data'!AV$1,FALSE)</f>
        <v>2.7901473280529498</v>
      </c>
      <c r="BH32" s="48">
        <f>VLOOKUP($A32,'RevPAR Raw Data'!$B$6:$BE$43,'RevPAR Raw Data'!AW$1,FALSE)</f>
        <v>-1.58475215158761</v>
      </c>
      <c r="BI32" s="48">
        <f>VLOOKUP($A32,'RevPAR Raw Data'!$B$6:$BE$43,'RevPAR Raw Data'!AX$1,FALSE)</f>
        <v>-4.2284935977628502</v>
      </c>
      <c r="BJ32" s="49">
        <f>VLOOKUP($A32,'RevPAR Raw Data'!$B$6:$BE$43,'RevPAR Raw Data'!AY$1,FALSE)</f>
        <v>-1.87742453508671</v>
      </c>
      <c r="BK32" s="48">
        <f>VLOOKUP($A32,'RevPAR Raw Data'!$B$6:$BE$43,'RevPAR Raw Data'!BA$1,FALSE)</f>
        <v>-3.8801434025421502</v>
      </c>
      <c r="BL32" s="48">
        <f>VLOOKUP($A32,'RevPAR Raw Data'!$B$6:$BE$43,'RevPAR Raw Data'!BB$1,FALSE)</f>
        <v>-4.2373404917409099</v>
      </c>
      <c r="BM32" s="49">
        <f>VLOOKUP($A32,'RevPAR Raw Data'!$B$6:$BE$43,'RevPAR Raw Data'!BC$1,FALSE)</f>
        <v>-4.0652057592347397</v>
      </c>
      <c r="BN32" s="50">
        <f>VLOOKUP($A32,'RevPAR Raw Data'!$B$6:$BE$43,'RevPAR Raw Data'!BE$1,FALSE)</f>
        <v>-2.6529791055624501</v>
      </c>
    </row>
    <row r="33" spans="1:66" x14ac:dyDescent="0.25">
      <c r="A33" s="63" t="s">
        <v>45</v>
      </c>
      <c r="B33" s="47">
        <f>VLOOKUP($A33,'Occupancy Raw Data'!$B$8:$BE$45,'Occupancy Raw Data'!AG$3,FALSE)</f>
        <v>60.160479505026998</v>
      </c>
      <c r="C33" s="48">
        <f>VLOOKUP($A33,'Occupancy Raw Data'!$B$8:$BE$45,'Occupancy Raw Data'!AH$3,FALSE)</f>
        <v>66.661832946635698</v>
      </c>
      <c r="D33" s="48">
        <f>VLOOKUP($A33,'Occupancy Raw Data'!$B$8:$BE$45,'Occupancy Raw Data'!AI$3,FALSE)</f>
        <v>69.083526682134504</v>
      </c>
      <c r="E33" s="48">
        <f>VLOOKUP($A33,'Occupancy Raw Data'!$B$8:$BE$45,'Occupancy Raw Data'!AJ$3,FALSE)</f>
        <v>69.687741686001502</v>
      </c>
      <c r="F33" s="48">
        <f>VLOOKUP($A33,'Occupancy Raw Data'!$B$8:$BE$45,'Occupancy Raw Data'!AK$3,FALSE)</f>
        <v>70.543310131477099</v>
      </c>
      <c r="G33" s="49">
        <f>VLOOKUP($A33,'Occupancy Raw Data'!$B$8:$BE$45,'Occupancy Raw Data'!AL$3,FALSE)</f>
        <v>67.227378190255195</v>
      </c>
      <c r="H33" s="48">
        <f>VLOOKUP($A33,'Occupancy Raw Data'!$B$8:$BE$45,'Occupancy Raw Data'!AN$3,FALSE)</f>
        <v>76.314771848414495</v>
      </c>
      <c r="I33" s="48">
        <f>VLOOKUP($A33,'Occupancy Raw Data'!$B$8:$BE$45,'Occupancy Raw Data'!AO$3,FALSE)</f>
        <v>75.899071925754001</v>
      </c>
      <c r="J33" s="49">
        <f>VLOOKUP($A33,'Occupancy Raw Data'!$B$8:$BE$45,'Occupancy Raw Data'!AP$3,FALSE)</f>
        <v>76.106921887084297</v>
      </c>
      <c r="K33" s="50">
        <f>VLOOKUP($A33,'Occupancy Raw Data'!$B$8:$BE$45,'Occupancy Raw Data'!AR$3,FALSE)</f>
        <v>69.764390675063495</v>
      </c>
      <c r="M33" s="47">
        <f>VLOOKUP($A33,'Occupancy Raw Data'!$B$8:$BE$45,'Occupancy Raw Data'!AT$3,FALSE)</f>
        <v>-10.920242444471899</v>
      </c>
      <c r="N33" s="48">
        <f>VLOOKUP($A33,'Occupancy Raw Data'!$B$8:$BE$45,'Occupancy Raw Data'!AU$3,FALSE)</f>
        <v>-11.5313162604468</v>
      </c>
      <c r="O33" s="48">
        <f>VLOOKUP($A33,'Occupancy Raw Data'!$B$8:$BE$45,'Occupancy Raw Data'!AV$3,FALSE)</f>
        <v>-9.6168694994101003</v>
      </c>
      <c r="P33" s="48">
        <f>VLOOKUP($A33,'Occupancy Raw Data'!$B$8:$BE$45,'Occupancy Raw Data'!AW$3,FALSE)</f>
        <v>-8.9287177692106496</v>
      </c>
      <c r="Q33" s="48">
        <f>VLOOKUP($A33,'Occupancy Raw Data'!$B$8:$BE$45,'Occupancy Raw Data'!AX$3,FALSE)</f>
        <v>-5.0754867393415699</v>
      </c>
      <c r="R33" s="49">
        <f>VLOOKUP($A33,'Occupancy Raw Data'!$B$8:$BE$45,'Occupancy Raw Data'!AY$3,FALSE)</f>
        <v>-9.19965574530422</v>
      </c>
      <c r="S33" s="48">
        <f>VLOOKUP($A33,'Occupancy Raw Data'!$B$8:$BE$45,'Occupancy Raw Data'!BA$3,FALSE)</f>
        <v>-5.8688645331011102</v>
      </c>
      <c r="T33" s="48">
        <f>VLOOKUP($A33,'Occupancy Raw Data'!$B$8:$BE$45,'Occupancy Raw Data'!BB$3,FALSE)</f>
        <v>-7.0762983854951402</v>
      </c>
      <c r="U33" s="49">
        <f>VLOOKUP($A33,'Occupancy Raw Data'!$B$8:$BE$45,'Occupancy Raw Data'!BC$3,FALSE)</f>
        <v>-6.47482970870806</v>
      </c>
      <c r="V33" s="50">
        <f>VLOOKUP($A33,'Occupancy Raw Data'!$B$8:$BE$45,'Occupancy Raw Data'!BE$3,FALSE)</f>
        <v>-8.3696437649587203</v>
      </c>
      <c r="X33" s="51">
        <f>VLOOKUP($A33,'ADR Raw Data'!$B$6:$BE$43,'ADR Raw Data'!AG$1,FALSE)</f>
        <v>86.970891804595794</v>
      </c>
      <c r="Y33" s="52">
        <f>VLOOKUP($A33,'ADR Raw Data'!$B$6:$BE$43,'ADR Raw Data'!AH$1,FALSE)</f>
        <v>89.296486585454204</v>
      </c>
      <c r="Z33" s="52">
        <f>VLOOKUP($A33,'ADR Raw Data'!$B$6:$BE$43,'ADR Raw Data'!AI$1,FALSE)</f>
        <v>93.031155345647903</v>
      </c>
      <c r="AA33" s="52">
        <f>VLOOKUP($A33,'ADR Raw Data'!$B$6:$BE$43,'ADR Raw Data'!AJ$1,FALSE)</f>
        <v>92.699354435735501</v>
      </c>
      <c r="AB33" s="52">
        <f>VLOOKUP($A33,'ADR Raw Data'!$B$6:$BE$43,'ADR Raw Data'!AK$1,FALSE)</f>
        <v>90.9800093874194</v>
      </c>
      <c r="AC33" s="53">
        <f>VLOOKUP($A33,'ADR Raw Data'!$B$6:$BE$43,'ADR Raw Data'!AL$1,FALSE)</f>
        <v>90.706610411273999</v>
      </c>
      <c r="AD33" s="52">
        <f>VLOOKUP($A33,'ADR Raw Data'!$B$6:$BE$43,'ADR Raw Data'!AN$1,FALSE)</f>
        <v>97.659610653661005</v>
      </c>
      <c r="AE33" s="52">
        <f>VLOOKUP($A33,'ADR Raw Data'!$B$6:$BE$43,'ADR Raw Data'!AO$1,FALSE)</f>
        <v>97.872684333205896</v>
      </c>
      <c r="AF33" s="53">
        <f>VLOOKUP($A33,'ADR Raw Data'!$B$6:$BE$43,'ADR Raw Data'!AP$1,FALSE)</f>
        <v>97.765856538583606</v>
      </c>
      <c r="AG33" s="54">
        <f>VLOOKUP($A33,'ADR Raw Data'!$B$6:$BE$43,'ADR Raw Data'!AR$1,FALSE)</f>
        <v>92.906903992873396</v>
      </c>
      <c r="AI33" s="47">
        <f>VLOOKUP($A33,'ADR Raw Data'!$B$6:$BE$43,'ADR Raw Data'!AT$1,FALSE)</f>
        <v>1.3366007054748601</v>
      </c>
      <c r="AJ33" s="48">
        <f>VLOOKUP($A33,'ADR Raw Data'!$B$6:$BE$43,'ADR Raw Data'!AU$1,FALSE)</f>
        <v>-0.30917050673698898</v>
      </c>
      <c r="AK33" s="48">
        <f>VLOOKUP($A33,'ADR Raw Data'!$B$6:$BE$43,'ADR Raw Data'!AV$1,FALSE)</f>
        <v>3.9166603700220302</v>
      </c>
      <c r="AL33" s="48">
        <f>VLOOKUP($A33,'ADR Raw Data'!$B$6:$BE$43,'ADR Raw Data'!AW$1,FALSE)</f>
        <v>2.7349877274611099</v>
      </c>
      <c r="AM33" s="48">
        <f>VLOOKUP($A33,'ADR Raw Data'!$B$6:$BE$43,'ADR Raw Data'!AX$1,FALSE)</f>
        <v>1.8217393836867799</v>
      </c>
      <c r="AN33" s="49">
        <f>VLOOKUP($A33,'ADR Raw Data'!$B$6:$BE$43,'ADR Raw Data'!AY$1,FALSE)</f>
        <v>1.9470531827906801</v>
      </c>
      <c r="AO33" s="48">
        <f>VLOOKUP($A33,'ADR Raw Data'!$B$6:$BE$43,'ADR Raw Data'!BA$1,FALSE)</f>
        <v>2.32327818661811</v>
      </c>
      <c r="AP33" s="48">
        <f>VLOOKUP($A33,'ADR Raw Data'!$B$6:$BE$43,'ADR Raw Data'!BB$1,FALSE)</f>
        <v>1.0445049909504101</v>
      </c>
      <c r="AQ33" s="49">
        <f>VLOOKUP($A33,'ADR Raw Data'!$B$6:$BE$43,'ADR Raw Data'!BC$1,FALSE)</f>
        <v>1.6760783292300101</v>
      </c>
      <c r="AR33" s="50">
        <f>VLOOKUP($A33,'ADR Raw Data'!$B$6:$BE$43,'ADR Raw Data'!BE$1,FALSE)</f>
        <v>1.90663413118069</v>
      </c>
      <c r="AT33" s="51">
        <f>VLOOKUP($A33,'RevPAR Raw Data'!$B$6:$BE$43,'RevPAR Raw Data'!AG$1,FALSE)</f>
        <v>52.3221055394431</v>
      </c>
      <c r="AU33" s="52">
        <f>VLOOKUP($A33,'RevPAR Raw Data'!$B$6:$BE$43,'RevPAR Raw Data'!AH$1,FALSE)</f>
        <v>59.526674714810497</v>
      </c>
      <c r="AV33" s="52">
        <f>VLOOKUP($A33,'RevPAR Raw Data'!$B$6:$BE$43,'RevPAR Raw Data'!AI$1,FALSE)</f>
        <v>64.269203025908695</v>
      </c>
      <c r="AW33" s="52">
        <f>VLOOKUP($A33,'RevPAR Raw Data'!$B$6:$BE$43,'RevPAR Raw Data'!AJ$1,FALSE)</f>
        <v>64.600086663766405</v>
      </c>
      <c r="AX33" s="52">
        <f>VLOOKUP($A33,'RevPAR Raw Data'!$B$6:$BE$43,'RevPAR Raw Data'!AK$1,FALSE)</f>
        <v>64.180310179814299</v>
      </c>
      <c r="AY33" s="53">
        <f>VLOOKUP($A33,'RevPAR Raw Data'!$B$6:$BE$43,'RevPAR Raw Data'!AL$1,FALSE)</f>
        <v>60.979676024748599</v>
      </c>
      <c r="AZ33" s="52">
        <f>VLOOKUP($A33,'RevPAR Raw Data'!$B$6:$BE$43,'RevPAR Raw Data'!AN$1,FALSE)</f>
        <v>74.5287090583913</v>
      </c>
      <c r="BA33" s="52">
        <f>VLOOKUP($A33,'RevPAR Raw Data'!$B$6:$BE$43,'RevPAR Raw Data'!AO$1,FALSE)</f>
        <v>74.284459077726197</v>
      </c>
      <c r="BB33" s="53">
        <f>VLOOKUP($A33,'RevPAR Raw Data'!$B$6:$BE$43,'RevPAR Raw Data'!AP$1,FALSE)</f>
        <v>74.406584068058706</v>
      </c>
      <c r="BC33" s="54">
        <f>VLOOKUP($A33,'RevPAR Raw Data'!$B$6:$BE$43,'RevPAR Raw Data'!AR$1,FALSE)</f>
        <v>64.815935465694295</v>
      </c>
      <c r="BE33" s="47">
        <f>VLOOKUP($A33,'RevPAR Raw Data'!$B$6:$BE$43,'RevPAR Raw Data'!AT$1,FALSE)</f>
        <v>-9.7296017765494796</v>
      </c>
      <c r="BF33" s="48">
        <f>VLOOKUP($A33,'RevPAR Raw Data'!$B$6:$BE$43,'RevPAR Raw Data'!AU$1,FALSE)</f>
        <v>-11.8048353382679</v>
      </c>
      <c r="BG33" s="48">
        <f>VLOOKUP($A33,'RevPAR Raw Data'!$B$6:$BE$43,'RevPAR Raw Data'!AV$1,FALSE)</f>
        <v>-6.0768692459081999</v>
      </c>
      <c r="BH33" s="48">
        <f>VLOOKUP($A33,'RevPAR Raw Data'!$B$6:$BE$43,'RevPAR Raw Data'!AW$1,FALSE)</f>
        <v>-6.4379293769570802</v>
      </c>
      <c r="BI33" s="48">
        <f>VLOOKUP($A33,'RevPAR Raw Data'!$B$6:$BE$43,'RevPAR Raw Data'!AX$1,FALSE)</f>
        <v>-3.3462094964991702</v>
      </c>
      <c r="BJ33" s="49">
        <f>VLOOKUP($A33,'RevPAR Raw Data'!$B$6:$BE$43,'RevPAR Raw Data'!AY$1,FALSE)</f>
        <v>-7.4317247525082699</v>
      </c>
      <c r="BK33" s="48">
        <f>VLOOKUP($A33,'RevPAR Raw Data'!$B$6:$BE$43,'RevPAR Raw Data'!BA$1,FALSE)</f>
        <v>-3.6819363959826998</v>
      </c>
      <c r="BL33" s="48">
        <f>VLOOKUP($A33,'RevPAR Raw Data'!$B$6:$BE$43,'RevPAR Raw Data'!BB$1,FALSE)</f>
        <v>-6.10570568435576</v>
      </c>
      <c r="BM33" s="49">
        <f>VLOOKUP($A33,'RevPAR Raw Data'!$B$6:$BE$43,'RevPAR Raw Data'!BC$1,FALSE)</f>
        <v>-4.9072745970802503</v>
      </c>
      <c r="BN33" s="50">
        <f>VLOOKUP($A33,'RevPAR Raw Data'!$B$6:$BE$43,'RevPAR Raw Data'!BE$1,FALSE)</f>
        <v>-6.6225881184589603</v>
      </c>
    </row>
    <row r="34" spans="1:66" x14ac:dyDescent="0.25">
      <c r="A34" s="63" t="s">
        <v>111</v>
      </c>
      <c r="B34" s="47">
        <f>VLOOKUP($A34,'Occupancy Raw Data'!$B$8:$BE$45,'Occupancy Raw Data'!AG$3,FALSE)</f>
        <v>44.175073218353397</v>
      </c>
      <c r="C34" s="48">
        <f>VLOOKUP($A34,'Occupancy Raw Data'!$B$8:$BE$45,'Occupancy Raw Data'!AH$3,FALSE)</f>
        <v>53.815489749430498</v>
      </c>
      <c r="D34" s="48">
        <f>VLOOKUP($A34,'Occupancy Raw Data'!$B$8:$BE$45,'Occupancy Raw Data'!AI$3,FALSE)</f>
        <v>67.743247640741899</v>
      </c>
      <c r="E34" s="48">
        <f>VLOOKUP($A34,'Occupancy Raw Data'!$B$8:$BE$45,'Occupancy Raw Data'!AJ$3,FALSE)</f>
        <v>64.000976244712007</v>
      </c>
      <c r="F34" s="48">
        <f>VLOOKUP($A34,'Occupancy Raw Data'!$B$8:$BE$45,'Occupancy Raw Data'!AK$3,FALSE)</f>
        <v>57.557761145460397</v>
      </c>
      <c r="G34" s="49">
        <f>VLOOKUP($A34,'Occupancy Raw Data'!$B$8:$BE$45,'Occupancy Raw Data'!AL$3,FALSE)</f>
        <v>57.4585095997396</v>
      </c>
      <c r="H34" s="48">
        <f>VLOOKUP($A34,'Occupancy Raw Data'!$B$8:$BE$45,'Occupancy Raw Data'!AN$3,FALSE)</f>
        <v>72.372274650178895</v>
      </c>
      <c r="I34" s="48">
        <f>VLOOKUP($A34,'Occupancy Raw Data'!$B$8:$BE$45,'Occupancy Raw Data'!AO$3,FALSE)</f>
        <v>81.418808981451306</v>
      </c>
      <c r="J34" s="49">
        <f>VLOOKUP($A34,'Occupancy Raw Data'!$B$8:$BE$45,'Occupancy Raw Data'!AP$3,FALSE)</f>
        <v>76.895541815815093</v>
      </c>
      <c r="K34" s="50">
        <f>VLOOKUP($A34,'Occupancy Raw Data'!$B$8:$BE$45,'Occupancy Raw Data'!AR$3,FALSE)</f>
        <v>63.011947375761203</v>
      </c>
      <c r="M34" s="47">
        <f>VLOOKUP($A34,'Occupancy Raw Data'!$B$8:$BE$45,'Occupancy Raw Data'!AT$3,FALSE)</f>
        <v>-0.37360691965510301</v>
      </c>
      <c r="N34" s="48">
        <f>VLOOKUP($A34,'Occupancy Raw Data'!$B$8:$BE$45,'Occupancy Raw Data'!AU$3,FALSE)</f>
        <v>-0.79463585487090505</v>
      </c>
      <c r="O34" s="48">
        <f>VLOOKUP($A34,'Occupancy Raw Data'!$B$8:$BE$45,'Occupancy Raw Data'!AV$3,FALSE)</f>
        <v>9.2490779690403002</v>
      </c>
      <c r="P34" s="48">
        <f>VLOOKUP($A34,'Occupancy Raw Data'!$B$8:$BE$45,'Occupancy Raw Data'!AW$3,FALSE)</f>
        <v>2.4773945741369499</v>
      </c>
      <c r="Q34" s="48">
        <f>VLOOKUP($A34,'Occupancy Raw Data'!$B$8:$BE$45,'Occupancy Raw Data'!AX$3,FALSE)</f>
        <v>-4.8280178612603102</v>
      </c>
      <c r="R34" s="49">
        <f>VLOOKUP($A34,'Occupancy Raw Data'!$B$8:$BE$45,'Occupancy Raw Data'!AY$3,FALSE)</f>
        <v>1.32820182105527</v>
      </c>
      <c r="S34" s="48">
        <f>VLOOKUP($A34,'Occupancy Raw Data'!$B$8:$BE$45,'Occupancy Raw Data'!BA$3,FALSE)</f>
        <v>1.79196808278278</v>
      </c>
      <c r="T34" s="48">
        <f>VLOOKUP($A34,'Occupancy Raw Data'!$B$8:$BE$45,'Occupancy Raw Data'!BB$3,FALSE)</f>
        <v>4.1894411285289399</v>
      </c>
      <c r="U34" s="49">
        <f>VLOOKUP($A34,'Occupancy Raw Data'!$B$8:$BE$45,'Occupancy Raw Data'!BC$3,FALSE)</f>
        <v>3.04730485391863</v>
      </c>
      <c r="V34" s="50">
        <f>VLOOKUP($A34,'Occupancy Raw Data'!$B$8:$BE$45,'Occupancy Raw Data'!BE$3,FALSE)</f>
        <v>1.92104434757346</v>
      </c>
      <c r="X34" s="51">
        <f>VLOOKUP($A34,'ADR Raw Data'!$B$6:$BE$43,'ADR Raw Data'!AG$1,FALSE)</f>
        <v>147.77230018416199</v>
      </c>
      <c r="Y34" s="52">
        <f>VLOOKUP($A34,'ADR Raw Data'!$B$6:$BE$43,'ADR Raw Data'!AH$1,FALSE)</f>
        <v>155.345925925925</v>
      </c>
      <c r="Z34" s="52">
        <f>VLOOKUP($A34,'ADR Raw Data'!$B$6:$BE$43,'ADR Raw Data'!AI$1,FALSE)</f>
        <v>158.831764140746</v>
      </c>
      <c r="AA34" s="52">
        <f>VLOOKUP($A34,'ADR Raw Data'!$B$6:$BE$43,'ADR Raw Data'!AJ$1,FALSE)</f>
        <v>159.55093682470999</v>
      </c>
      <c r="AB34" s="52">
        <f>VLOOKUP($A34,'ADR Raw Data'!$B$6:$BE$43,'ADR Raw Data'!AK$1,FALSE)</f>
        <v>149.92215689045901</v>
      </c>
      <c r="AC34" s="53">
        <f>VLOOKUP($A34,'ADR Raw Data'!$B$6:$BE$43,'ADR Raw Data'!AL$1,FALSE)</f>
        <v>154.853470861414</v>
      </c>
      <c r="AD34" s="52">
        <f>VLOOKUP($A34,'ADR Raw Data'!$B$6:$BE$43,'ADR Raw Data'!AN$1,FALSE)</f>
        <v>163.87274055755299</v>
      </c>
      <c r="AE34" s="52">
        <f>VLOOKUP($A34,'ADR Raw Data'!$B$6:$BE$43,'ADR Raw Data'!AO$1,FALSE)</f>
        <v>173.53620703437201</v>
      </c>
      <c r="AF34" s="53">
        <f>VLOOKUP($A34,'ADR Raw Data'!$B$6:$BE$43,'ADR Raw Data'!AP$1,FALSE)</f>
        <v>168.98869339822201</v>
      </c>
      <c r="AG34" s="54">
        <f>VLOOKUP($A34,'ADR Raw Data'!$B$6:$BE$43,'ADR Raw Data'!AR$1,FALSE)</f>
        <v>159.781949352613</v>
      </c>
      <c r="AI34" s="47">
        <f>VLOOKUP($A34,'ADR Raw Data'!$B$6:$BE$43,'ADR Raw Data'!AT$1,FALSE)</f>
        <v>-5.1615035504356896</v>
      </c>
      <c r="AJ34" s="48">
        <f>VLOOKUP($A34,'ADR Raw Data'!$B$6:$BE$43,'ADR Raw Data'!AU$1,FALSE)</f>
        <v>-3.3111553225586898</v>
      </c>
      <c r="AK34" s="48">
        <f>VLOOKUP($A34,'ADR Raw Data'!$B$6:$BE$43,'ADR Raw Data'!AV$1,FALSE)</f>
        <v>-1.5126429202310201</v>
      </c>
      <c r="AL34" s="48">
        <f>VLOOKUP($A34,'ADR Raw Data'!$B$6:$BE$43,'ADR Raw Data'!AW$1,FALSE)</f>
        <v>-1.65459445730245</v>
      </c>
      <c r="AM34" s="48">
        <f>VLOOKUP($A34,'ADR Raw Data'!$B$6:$BE$43,'ADR Raw Data'!AX$1,FALSE)</f>
        <v>-9.0810206466696002</v>
      </c>
      <c r="AN34" s="49">
        <f>VLOOKUP($A34,'ADR Raw Data'!$B$6:$BE$43,'ADR Raw Data'!AY$1,FALSE)</f>
        <v>-3.9892722621258798</v>
      </c>
      <c r="AO34" s="48">
        <f>VLOOKUP($A34,'ADR Raw Data'!$B$6:$BE$43,'ADR Raw Data'!BA$1,FALSE)</f>
        <v>-10.6060450204804</v>
      </c>
      <c r="AP34" s="48">
        <f>VLOOKUP($A34,'ADR Raw Data'!$B$6:$BE$43,'ADR Raw Data'!BB$1,FALSE)</f>
        <v>-8.2973599558059306</v>
      </c>
      <c r="AQ34" s="49">
        <f>VLOOKUP($A34,'ADR Raw Data'!$B$6:$BE$43,'ADR Raw Data'!BC$1,FALSE)</f>
        <v>-9.3488176032815993</v>
      </c>
      <c r="AR34" s="50">
        <f>VLOOKUP($A34,'ADR Raw Data'!$B$6:$BE$43,'ADR Raw Data'!BE$1,FALSE)</f>
        <v>-5.9848847474496703</v>
      </c>
      <c r="AT34" s="51">
        <f>VLOOKUP($A34,'RevPAR Raw Data'!$B$6:$BE$43,'RevPAR Raw Data'!AG$1,FALSE)</f>
        <v>65.278521802798494</v>
      </c>
      <c r="AU34" s="52">
        <f>VLOOKUP($A34,'RevPAR Raw Data'!$B$6:$BE$43,'RevPAR Raw Data'!AH$1,FALSE)</f>
        <v>83.600170842824596</v>
      </c>
      <c r="AV34" s="52">
        <f>VLOOKUP($A34,'RevPAR Raw Data'!$B$6:$BE$43,'RevPAR Raw Data'!AI$1,FALSE)</f>
        <v>107.59779531402501</v>
      </c>
      <c r="AW34" s="52">
        <f>VLOOKUP($A34,'RevPAR Raw Data'!$B$6:$BE$43,'RevPAR Raw Data'!AJ$1,FALSE)</f>
        <v>102.11415717539801</v>
      </c>
      <c r="AX34" s="52">
        <f>VLOOKUP($A34,'RevPAR Raw Data'!$B$6:$BE$43,'RevPAR Raw Data'!AK$1,FALSE)</f>
        <v>86.291836967132994</v>
      </c>
      <c r="AY34" s="53">
        <f>VLOOKUP($A34,'RevPAR Raw Data'!$B$6:$BE$43,'RevPAR Raw Data'!AL$1,FALSE)</f>
        <v>88.976496420436007</v>
      </c>
      <c r="AZ34" s="52">
        <f>VLOOKUP($A34,'RevPAR Raw Data'!$B$6:$BE$43,'RevPAR Raw Data'!AN$1,FALSE)</f>
        <v>118.59842987308799</v>
      </c>
      <c r="BA34" s="52">
        <f>VLOOKUP($A34,'RevPAR Raw Data'!$B$6:$BE$43,'RevPAR Raw Data'!AO$1,FALSE)</f>
        <v>141.29111291897101</v>
      </c>
      <c r="BB34" s="53">
        <f>VLOOKUP($A34,'RevPAR Raw Data'!$B$6:$BE$43,'RevPAR Raw Data'!AP$1,FALSE)</f>
        <v>129.94477139602901</v>
      </c>
      <c r="BC34" s="54">
        <f>VLOOKUP($A34,'RevPAR Raw Data'!$B$6:$BE$43,'RevPAR Raw Data'!AR$1,FALSE)</f>
        <v>100.681717842034</v>
      </c>
      <c r="BE34" s="47">
        <f>VLOOKUP($A34,'RevPAR Raw Data'!$B$6:$BE$43,'RevPAR Raw Data'!AT$1,FALSE)</f>
        <v>-5.5158267356681199</v>
      </c>
      <c r="BF34" s="48">
        <f>VLOOKUP($A34,'RevPAR Raw Data'!$B$6:$BE$43,'RevPAR Raw Data'!AU$1,FALSE)</f>
        <v>-4.0794795500260701</v>
      </c>
      <c r="BG34" s="48">
        <f>VLOOKUP($A34,'RevPAR Raw Data'!$B$6:$BE$43,'RevPAR Raw Data'!AV$1,FALSE)</f>
        <v>7.5965295257239402</v>
      </c>
      <c r="BH34" s="48">
        <f>VLOOKUP($A34,'RevPAR Raw Data'!$B$6:$BE$43,'RevPAR Raw Data'!AW$1,FALSE)</f>
        <v>0.78180928352532597</v>
      </c>
      <c r="BI34" s="48">
        <f>VLOOKUP($A34,'RevPAR Raw Data'!$B$6:$BE$43,'RevPAR Raw Data'!AX$1,FALSE)</f>
        <v>-13.470605209123899</v>
      </c>
      <c r="BJ34" s="49">
        <f>VLOOKUP($A34,'RevPAR Raw Data'!$B$6:$BE$43,'RevPAR Raw Data'!AY$1,FALSE)</f>
        <v>-2.7140560279030099</v>
      </c>
      <c r="BK34" s="48">
        <f>VLOOKUP($A34,'RevPAR Raw Data'!$B$6:$BE$43,'RevPAR Raw Data'!BA$1,FALSE)</f>
        <v>-9.0041338793102508</v>
      </c>
      <c r="BL34" s="48">
        <f>VLOOKUP($A34,'RevPAR Raw Data'!$B$6:$BE$43,'RevPAR Raw Data'!BB$1,FALSE)</f>
        <v>-4.4555318378476096</v>
      </c>
      <c r="BM34" s="49">
        <f>VLOOKUP($A34,'RevPAR Raw Data'!$B$6:$BE$43,'RevPAR Raw Data'!BC$1,FALSE)</f>
        <v>-6.5863997219717598</v>
      </c>
      <c r="BN34" s="50">
        <f>VLOOKUP($A34,'RevPAR Raw Data'!$B$6:$BE$43,'RevPAR Raw Data'!BE$1,FALSE)</f>
        <v>-4.17881269002587</v>
      </c>
    </row>
    <row r="35" spans="1:66" x14ac:dyDescent="0.25">
      <c r="A35" s="63" t="s">
        <v>94</v>
      </c>
      <c r="B35" s="47">
        <f>VLOOKUP($A35,'Occupancy Raw Data'!$B$8:$BE$45,'Occupancy Raw Data'!AG$3,FALSE)</f>
        <v>51.8938093603387</v>
      </c>
      <c r="C35" s="48">
        <f>VLOOKUP($A35,'Occupancy Raw Data'!$B$8:$BE$45,'Occupancy Raw Data'!AH$3,FALSE)</f>
        <v>61.483007209062798</v>
      </c>
      <c r="D35" s="48">
        <f>VLOOKUP($A35,'Occupancy Raw Data'!$B$8:$BE$45,'Occupancy Raw Data'!AI$3,FALSE)</f>
        <v>68.091111237812797</v>
      </c>
      <c r="E35" s="48">
        <f>VLOOKUP($A35,'Occupancy Raw Data'!$B$8:$BE$45,'Occupancy Raw Data'!AJ$3,FALSE)</f>
        <v>67.575118307771206</v>
      </c>
      <c r="F35" s="48">
        <f>VLOOKUP($A35,'Occupancy Raw Data'!$B$8:$BE$45,'Occupancy Raw Data'!AK$3,FALSE)</f>
        <v>63.626774616568703</v>
      </c>
      <c r="G35" s="49">
        <f>VLOOKUP($A35,'Occupancy Raw Data'!$B$8:$BE$45,'Occupancy Raw Data'!AL$3,FALSE)</f>
        <v>62.542107727267499</v>
      </c>
      <c r="H35" s="48">
        <f>VLOOKUP($A35,'Occupancy Raw Data'!$B$8:$BE$45,'Occupancy Raw Data'!AN$3,FALSE)</f>
        <v>73.670106619533598</v>
      </c>
      <c r="I35" s="48">
        <f>VLOOKUP($A35,'Occupancy Raw Data'!$B$8:$BE$45,'Occupancy Raw Data'!AO$3,FALSE)</f>
        <v>77.592793203717406</v>
      </c>
      <c r="J35" s="49">
        <f>VLOOKUP($A35,'Occupancy Raw Data'!$B$8:$BE$45,'Occupancy Raw Data'!AP$3,FALSE)</f>
        <v>75.631449911625495</v>
      </c>
      <c r="K35" s="50">
        <f>VLOOKUP($A35,'Occupancy Raw Data'!$B$8:$BE$45,'Occupancy Raw Data'!AR$3,FALSE)</f>
        <v>66.285639742032203</v>
      </c>
      <c r="M35" s="47">
        <f>VLOOKUP($A35,'Occupancy Raw Data'!$B$8:$BE$45,'Occupancy Raw Data'!AT$3,FALSE)</f>
        <v>-8.3079708930374192</v>
      </c>
      <c r="N35" s="48">
        <f>VLOOKUP($A35,'Occupancy Raw Data'!$B$8:$BE$45,'Occupancy Raw Data'!AU$3,FALSE)</f>
        <v>-6.6031437099617696</v>
      </c>
      <c r="O35" s="48">
        <f>VLOOKUP($A35,'Occupancy Raw Data'!$B$8:$BE$45,'Occupancy Raw Data'!AV$3,FALSE)</f>
        <v>-3.0200428587747101</v>
      </c>
      <c r="P35" s="48">
        <f>VLOOKUP($A35,'Occupancy Raw Data'!$B$8:$BE$45,'Occupancy Raw Data'!AW$3,FALSE)</f>
        <v>-5.3799881329486299</v>
      </c>
      <c r="Q35" s="48">
        <f>VLOOKUP($A35,'Occupancy Raw Data'!$B$8:$BE$45,'Occupancy Raw Data'!AX$3,FALSE)</f>
        <v>-8.0581485827840797</v>
      </c>
      <c r="R35" s="49">
        <f>VLOOKUP($A35,'Occupancy Raw Data'!$B$8:$BE$45,'Occupancy Raw Data'!AY$3,FALSE)</f>
        <v>-6.1655718894781</v>
      </c>
      <c r="S35" s="48">
        <f>VLOOKUP($A35,'Occupancy Raw Data'!$B$8:$BE$45,'Occupancy Raw Data'!BA$3,FALSE)</f>
        <v>-6.3172336159522304</v>
      </c>
      <c r="T35" s="48">
        <f>VLOOKUP($A35,'Occupancy Raw Data'!$B$8:$BE$45,'Occupancy Raw Data'!BB$3,FALSE)</f>
        <v>-5.2533769416661604</v>
      </c>
      <c r="U35" s="49">
        <f>VLOOKUP($A35,'Occupancy Raw Data'!$B$8:$BE$45,'Occupancy Raw Data'!BC$3,FALSE)</f>
        <v>-5.7745124741260803</v>
      </c>
      <c r="V35" s="50">
        <f>VLOOKUP($A35,'Occupancy Raw Data'!$B$8:$BE$45,'Occupancy Raw Data'!BE$3,FALSE)</f>
        <v>-6.0331638165003598</v>
      </c>
      <c r="X35" s="51">
        <f>VLOOKUP($A35,'ADR Raw Data'!$B$6:$BE$43,'ADR Raw Data'!AG$1,FALSE)</f>
        <v>99.677688533627304</v>
      </c>
      <c r="Y35" s="52">
        <f>VLOOKUP($A35,'ADR Raw Data'!$B$6:$BE$43,'ADR Raw Data'!AH$1,FALSE)</f>
        <v>105.24840359203399</v>
      </c>
      <c r="Z35" s="52">
        <f>VLOOKUP($A35,'ADR Raw Data'!$B$6:$BE$43,'ADR Raw Data'!AI$1,FALSE)</f>
        <v>108.848186309399</v>
      </c>
      <c r="AA35" s="52">
        <f>VLOOKUP($A35,'ADR Raw Data'!$B$6:$BE$43,'ADR Raw Data'!AJ$1,FALSE)</f>
        <v>106.29125928113299</v>
      </c>
      <c r="AB35" s="52">
        <f>VLOOKUP($A35,'ADR Raw Data'!$B$6:$BE$43,'ADR Raw Data'!AK$1,FALSE)</f>
        <v>103.372984900757</v>
      </c>
      <c r="AC35" s="53">
        <f>VLOOKUP($A35,'ADR Raw Data'!$B$6:$BE$43,'ADR Raw Data'!AL$1,FALSE)</f>
        <v>104.95435959466801</v>
      </c>
      <c r="AD35" s="52">
        <f>VLOOKUP($A35,'ADR Raw Data'!$B$6:$BE$43,'ADR Raw Data'!AN$1,FALSE)</f>
        <v>119.66331591981999</v>
      </c>
      <c r="AE35" s="52">
        <f>VLOOKUP($A35,'ADR Raw Data'!$B$6:$BE$43,'ADR Raw Data'!AO$1,FALSE)</f>
        <v>122.89232640164499</v>
      </c>
      <c r="AF35" s="53">
        <f>VLOOKUP($A35,'ADR Raw Data'!$B$6:$BE$43,'ADR Raw Data'!AP$1,FALSE)</f>
        <v>121.319689973614</v>
      </c>
      <c r="AG35" s="54">
        <f>VLOOKUP($A35,'ADR Raw Data'!$B$6:$BE$43,'ADR Raw Data'!AR$1,FALSE)</f>
        <v>110.294731242312</v>
      </c>
      <c r="AI35" s="47">
        <f>VLOOKUP($A35,'ADR Raw Data'!$B$6:$BE$43,'ADR Raw Data'!AT$1,FALSE)</f>
        <v>4.8322744615073496</v>
      </c>
      <c r="AJ35" s="48">
        <f>VLOOKUP($A35,'ADR Raw Data'!$B$6:$BE$43,'ADR Raw Data'!AU$1,FALSE)</f>
        <v>7.7209702450868702</v>
      </c>
      <c r="AK35" s="48">
        <f>VLOOKUP($A35,'ADR Raw Data'!$B$6:$BE$43,'ADR Raw Data'!AV$1,FALSE)</f>
        <v>7.5783600890816896</v>
      </c>
      <c r="AL35" s="48">
        <f>VLOOKUP($A35,'ADR Raw Data'!$B$6:$BE$43,'ADR Raw Data'!AW$1,FALSE)</f>
        <v>4.4442920691416203</v>
      </c>
      <c r="AM35" s="48">
        <f>VLOOKUP($A35,'ADR Raw Data'!$B$6:$BE$43,'ADR Raw Data'!AX$1,FALSE)</f>
        <v>3.1114285641972299</v>
      </c>
      <c r="AN35" s="49">
        <f>VLOOKUP($A35,'ADR Raw Data'!$B$6:$BE$43,'ADR Raw Data'!AY$1,FALSE)</f>
        <v>5.5965099118193198</v>
      </c>
      <c r="AO35" s="48">
        <f>VLOOKUP($A35,'ADR Raw Data'!$B$6:$BE$43,'ADR Raw Data'!BA$1,FALSE)</f>
        <v>1.93422760830648</v>
      </c>
      <c r="AP35" s="48">
        <f>VLOOKUP($A35,'ADR Raw Data'!$B$6:$BE$43,'ADR Raw Data'!BB$1,FALSE)</f>
        <v>1.07899009597118</v>
      </c>
      <c r="AQ35" s="49">
        <f>VLOOKUP($A35,'ADR Raw Data'!$B$6:$BE$43,'ADR Raw Data'!BC$1,FALSE)</f>
        <v>1.49806661146011</v>
      </c>
      <c r="AR35" s="50">
        <f>VLOOKUP($A35,'ADR Raw Data'!$B$6:$BE$43,'ADR Raw Data'!BE$1,FALSE)</f>
        <v>4.1119948804410997</v>
      </c>
      <c r="AT35" s="51">
        <f>VLOOKUP($A35,'RevPAR Raw Data'!$B$6:$BE$43,'RevPAR Raw Data'!AG$1,FALSE)</f>
        <v>51.726549662432703</v>
      </c>
      <c r="AU35" s="52">
        <f>VLOOKUP($A35,'RevPAR Raw Data'!$B$6:$BE$43,'RevPAR Raw Data'!AH$1,FALSE)</f>
        <v>64.709883567913906</v>
      </c>
      <c r="AV35" s="52">
        <f>VLOOKUP($A35,'RevPAR Raw Data'!$B$6:$BE$43,'RevPAR Raw Data'!AI$1,FALSE)</f>
        <v>74.115939620274801</v>
      </c>
      <c r="AW35" s="52">
        <f>VLOOKUP($A35,'RevPAR Raw Data'!$B$6:$BE$43,'RevPAR Raw Data'!AJ$1,FALSE)</f>
        <v>71.826444210046105</v>
      </c>
      <c r="AX35" s="52">
        <f>VLOOKUP($A35,'RevPAR Raw Data'!$B$6:$BE$43,'RevPAR Raw Data'!AK$1,FALSE)</f>
        <v>65.772896117224406</v>
      </c>
      <c r="AY35" s="53">
        <f>VLOOKUP($A35,'RevPAR Raw Data'!$B$6:$BE$43,'RevPAR Raw Data'!AL$1,FALSE)</f>
        <v>65.640668642161302</v>
      </c>
      <c r="AZ35" s="52">
        <f>VLOOKUP($A35,'RevPAR Raw Data'!$B$6:$BE$43,'RevPAR Raw Data'!AN$1,FALSE)</f>
        <v>88.156092422601006</v>
      </c>
      <c r="BA35" s="52">
        <f>VLOOKUP($A35,'RevPAR Raw Data'!$B$6:$BE$43,'RevPAR Raw Data'!AO$1,FALSE)</f>
        <v>95.355588688066504</v>
      </c>
      <c r="BB35" s="53">
        <f>VLOOKUP($A35,'RevPAR Raw Data'!$B$6:$BE$43,'RevPAR Raw Data'!AP$1,FALSE)</f>
        <v>91.755840555333805</v>
      </c>
      <c r="BC35" s="54">
        <f>VLOOKUP($A35,'RevPAR Raw Data'!$B$6:$BE$43,'RevPAR Raw Data'!AR$1,FALSE)</f>
        <v>73.109568205721899</v>
      </c>
      <c r="BE35" s="47">
        <f>VLOOKUP($A35,'RevPAR Raw Data'!$B$6:$BE$43,'RevPAR Raw Data'!AT$1,FALSE)</f>
        <v>-3.8771603872637699</v>
      </c>
      <c r="BF35" s="48">
        <f>VLOOKUP($A35,'RevPAR Raw Data'!$B$6:$BE$43,'RevPAR Raw Data'!AU$1,FALSE)</f>
        <v>0.60799977403862404</v>
      </c>
      <c r="BG35" s="48">
        <f>VLOOKUP($A35,'RevPAR Raw Data'!$B$6:$BE$43,'RevPAR Raw Data'!AV$1,FALSE)</f>
        <v>4.3294475076244296</v>
      </c>
      <c r="BH35" s="48">
        <f>VLOOKUP($A35,'RevPAR Raw Data'!$B$6:$BE$43,'RevPAR Raw Data'!AW$1,FALSE)</f>
        <v>-1.17479844972041</v>
      </c>
      <c r="BI35" s="48">
        <f>VLOOKUP($A35,'RevPAR Raw Data'!$B$6:$BE$43,'RevPAR Raw Data'!AX$1,FALSE)</f>
        <v>-5.1974435553370499</v>
      </c>
      <c r="BJ35" s="49">
        <f>VLOOKUP($A35,'RevPAR Raw Data'!$B$6:$BE$43,'RevPAR Raw Data'!AY$1,FALSE)</f>
        <v>-0.91411881957377505</v>
      </c>
      <c r="BK35" s="48">
        <f>VLOOKUP($A35,'RevPAR Raw Data'!$B$6:$BE$43,'RevPAR Raw Data'!BA$1,FALSE)</f>
        <v>-4.5051956843267096</v>
      </c>
      <c r="BL35" s="48">
        <f>VLOOKUP($A35,'RevPAR Raw Data'!$B$6:$BE$43,'RevPAR Raw Data'!BB$1,FALSE)</f>
        <v>-4.23107026259959</v>
      </c>
      <c r="BM35" s="49">
        <f>VLOOKUP($A35,'RevPAR Raw Data'!$B$6:$BE$43,'RevPAR Raw Data'!BC$1,FALSE)</f>
        <v>-4.36295190601545</v>
      </c>
      <c r="BN35" s="50">
        <f>VLOOKUP($A35,'RevPAR Raw Data'!$B$6:$BE$43,'RevPAR Raw Data'!BE$1,FALSE)</f>
        <v>-2.1692523233223802</v>
      </c>
    </row>
    <row r="36" spans="1:66" x14ac:dyDescent="0.25">
      <c r="A36" s="63" t="s">
        <v>44</v>
      </c>
      <c r="B36" s="47">
        <f>VLOOKUP($A36,'Occupancy Raw Data'!$B$8:$BE$45,'Occupancy Raw Data'!AG$3,FALSE)</f>
        <v>54.815644383184001</v>
      </c>
      <c r="C36" s="48">
        <f>VLOOKUP($A36,'Occupancy Raw Data'!$B$8:$BE$45,'Occupancy Raw Data'!AH$3,FALSE)</f>
        <v>59.536526533425203</v>
      </c>
      <c r="D36" s="48">
        <f>VLOOKUP($A36,'Occupancy Raw Data'!$B$8:$BE$45,'Occupancy Raw Data'!AI$3,FALSE)</f>
        <v>67.022742935906194</v>
      </c>
      <c r="E36" s="48">
        <f>VLOOKUP($A36,'Occupancy Raw Data'!$B$8:$BE$45,'Occupancy Raw Data'!AJ$3,FALSE)</f>
        <v>67.444865609924094</v>
      </c>
      <c r="F36" s="48">
        <f>VLOOKUP($A36,'Occupancy Raw Data'!$B$8:$BE$45,'Occupancy Raw Data'!AK$3,FALSE)</f>
        <v>67.444865609924094</v>
      </c>
      <c r="G36" s="49">
        <f>VLOOKUP($A36,'Occupancy Raw Data'!$B$8:$BE$45,'Occupancy Raw Data'!AL$3,FALSE)</f>
        <v>63.252929014472699</v>
      </c>
      <c r="H36" s="48">
        <f>VLOOKUP($A36,'Occupancy Raw Data'!$B$8:$BE$45,'Occupancy Raw Data'!AN$3,FALSE)</f>
        <v>74.595106822880695</v>
      </c>
      <c r="I36" s="48">
        <f>VLOOKUP($A36,'Occupancy Raw Data'!$B$8:$BE$45,'Occupancy Raw Data'!AO$3,FALSE)</f>
        <v>76.722949689868997</v>
      </c>
      <c r="J36" s="49">
        <f>VLOOKUP($A36,'Occupancy Raw Data'!$B$8:$BE$45,'Occupancy Raw Data'!AP$3,FALSE)</f>
        <v>75.659028256374896</v>
      </c>
      <c r="K36" s="50">
        <f>VLOOKUP($A36,'Occupancy Raw Data'!$B$8:$BE$45,'Occupancy Raw Data'!AR$3,FALSE)</f>
        <v>66.797528797873298</v>
      </c>
      <c r="M36" s="47">
        <f>VLOOKUP($A36,'Occupancy Raw Data'!$B$8:$BE$45,'Occupancy Raw Data'!AT$3,FALSE)</f>
        <v>-4.3961096308924104</v>
      </c>
      <c r="N36" s="48">
        <f>VLOOKUP($A36,'Occupancy Raw Data'!$B$8:$BE$45,'Occupancy Raw Data'!AU$3,FALSE)</f>
        <v>-8.9367473908580397</v>
      </c>
      <c r="O36" s="48">
        <f>VLOOKUP($A36,'Occupancy Raw Data'!$B$8:$BE$45,'Occupancy Raw Data'!AV$3,FALSE)</f>
        <v>-3.9931071799811302</v>
      </c>
      <c r="P36" s="48">
        <f>VLOOKUP($A36,'Occupancy Raw Data'!$B$8:$BE$45,'Occupancy Raw Data'!AW$3,FALSE)</f>
        <v>-7.1492474394587404</v>
      </c>
      <c r="Q36" s="48">
        <f>VLOOKUP($A36,'Occupancy Raw Data'!$B$8:$BE$45,'Occupancy Raw Data'!AX$3,FALSE)</f>
        <v>-2.8123675683079901</v>
      </c>
      <c r="R36" s="49">
        <f>VLOOKUP($A36,'Occupancy Raw Data'!$B$8:$BE$45,'Occupancy Raw Data'!AY$3,FALSE)</f>
        <v>-5.4685798953999996</v>
      </c>
      <c r="S36" s="48">
        <f>VLOOKUP($A36,'Occupancy Raw Data'!$B$8:$BE$45,'Occupancy Raw Data'!BA$3,FALSE)</f>
        <v>-4.8803738435289699</v>
      </c>
      <c r="T36" s="48">
        <f>VLOOKUP($A36,'Occupancy Raw Data'!$B$8:$BE$45,'Occupancy Raw Data'!BB$3,FALSE)</f>
        <v>-4.9667681364141902</v>
      </c>
      <c r="U36" s="49">
        <f>VLOOKUP($A36,'Occupancy Raw Data'!$B$8:$BE$45,'Occupancy Raw Data'!BC$3,FALSE)</f>
        <v>-4.9241980528708602</v>
      </c>
      <c r="V36" s="50">
        <f>VLOOKUP($A36,'Occupancy Raw Data'!$B$8:$BE$45,'Occupancy Raw Data'!BE$3,FALSE)</f>
        <v>-5.2930918198159702</v>
      </c>
      <c r="X36" s="51">
        <f>VLOOKUP($A36,'ADR Raw Data'!$B$6:$BE$43,'ADR Raw Data'!AG$1,FALSE)</f>
        <v>89.835371774320194</v>
      </c>
      <c r="Y36" s="52">
        <f>VLOOKUP($A36,'ADR Raw Data'!$B$6:$BE$43,'ADR Raw Data'!AH$1,FALSE)</f>
        <v>93.930827188539993</v>
      </c>
      <c r="Z36" s="52">
        <f>VLOOKUP($A36,'ADR Raw Data'!$B$6:$BE$43,'ADR Raw Data'!AI$1,FALSE)</f>
        <v>98.599995526992203</v>
      </c>
      <c r="AA36" s="52">
        <f>VLOOKUP($A36,'ADR Raw Data'!$B$6:$BE$43,'ADR Raw Data'!AJ$1,FALSE)</f>
        <v>98.929803793587894</v>
      </c>
      <c r="AB36" s="52">
        <f>VLOOKUP($A36,'ADR Raw Data'!$B$6:$BE$43,'ADR Raw Data'!AK$1,FALSE)</f>
        <v>96.6308571465065</v>
      </c>
      <c r="AC36" s="53">
        <f>VLOOKUP($A36,'ADR Raw Data'!$B$6:$BE$43,'ADR Raw Data'!AL$1,FALSE)</f>
        <v>95.852331580954399</v>
      </c>
      <c r="AD36" s="52">
        <f>VLOOKUP($A36,'ADR Raw Data'!$B$6:$BE$43,'ADR Raw Data'!AN$1,FALSE)</f>
        <v>108.520068287331</v>
      </c>
      <c r="AE36" s="52">
        <f>VLOOKUP($A36,'ADR Raw Data'!$B$6:$BE$43,'ADR Raw Data'!AO$1,FALSE)</f>
        <v>108.909337693689</v>
      </c>
      <c r="AF36" s="53">
        <f>VLOOKUP($A36,'ADR Raw Data'!$B$6:$BE$43,'ADR Raw Data'!AP$1,FALSE)</f>
        <v>108.71743995445399</v>
      </c>
      <c r="AG36" s="54">
        <f>VLOOKUP($A36,'ADR Raw Data'!$B$6:$BE$43,'ADR Raw Data'!AR$1,FALSE)</f>
        <v>100.015708860106</v>
      </c>
      <c r="AI36" s="47">
        <f>VLOOKUP($A36,'ADR Raw Data'!$B$6:$BE$43,'ADR Raw Data'!AT$1,FALSE)</f>
        <v>2.7214819713282501</v>
      </c>
      <c r="AJ36" s="48">
        <f>VLOOKUP($A36,'ADR Raw Data'!$B$6:$BE$43,'ADR Raw Data'!AU$1,FALSE)</f>
        <v>5.6524705712353498</v>
      </c>
      <c r="AK36" s="48">
        <f>VLOOKUP($A36,'ADR Raw Data'!$B$6:$BE$43,'ADR Raw Data'!AV$1,FALSE)</f>
        <v>7.9041143878683204</v>
      </c>
      <c r="AL36" s="48">
        <f>VLOOKUP($A36,'ADR Raw Data'!$B$6:$BE$43,'ADR Raw Data'!AW$1,FALSE)</f>
        <v>6.9483426113525901</v>
      </c>
      <c r="AM36" s="48">
        <f>VLOOKUP($A36,'ADR Raw Data'!$B$6:$BE$43,'ADR Raw Data'!AX$1,FALSE)</f>
        <v>5.3730700796945596</v>
      </c>
      <c r="AN36" s="49">
        <f>VLOOKUP($A36,'ADR Raw Data'!$B$6:$BE$43,'ADR Raw Data'!AY$1,FALSE)</f>
        <v>5.8742933027876996</v>
      </c>
      <c r="AO36" s="48">
        <f>VLOOKUP($A36,'ADR Raw Data'!$B$6:$BE$43,'ADR Raw Data'!BA$1,FALSE)</f>
        <v>3.8082146237415602</v>
      </c>
      <c r="AP36" s="48">
        <f>VLOOKUP($A36,'ADR Raw Data'!$B$6:$BE$43,'ADR Raw Data'!BB$1,FALSE)</f>
        <v>1.5211867802146199</v>
      </c>
      <c r="AQ36" s="49">
        <f>VLOOKUP($A36,'ADR Raw Data'!$B$6:$BE$43,'ADR Raw Data'!BC$1,FALSE)</f>
        <v>2.63323972110005</v>
      </c>
      <c r="AR36" s="50">
        <f>VLOOKUP($A36,'ADR Raw Data'!$B$6:$BE$43,'ADR Raw Data'!BE$1,FALSE)</f>
        <v>4.73228821569458</v>
      </c>
      <c r="AT36" s="51">
        <f>VLOOKUP($A36,'RevPAR Raw Data'!$B$6:$BE$43,'RevPAR Raw Data'!AG$1,FALSE)</f>
        <v>49.243837922122601</v>
      </c>
      <c r="AU36" s="52">
        <f>VLOOKUP($A36,'RevPAR Raw Data'!$B$6:$BE$43,'RevPAR Raw Data'!AH$1,FALSE)</f>
        <v>55.923151852170903</v>
      </c>
      <c r="AV36" s="52">
        <f>VLOOKUP($A36,'RevPAR Raw Data'!$B$6:$BE$43,'RevPAR Raw Data'!AI$1,FALSE)</f>
        <v>66.084421536871105</v>
      </c>
      <c r="AW36" s="52">
        <f>VLOOKUP($A36,'RevPAR Raw Data'!$B$6:$BE$43,'RevPAR Raw Data'!AJ$1,FALSE)</f>
        <v>66.723073216746997</v>
      </c>
      <c r="AX36" s="52">
        <f>VLOOKUP($A36,'RevPAR Raw Data'!$B$6:$BE$43,'RevPAR Raw Data'!AK$1,FALSE)</f>
        <v>65.172551740179102</v>
      </c>
      <c r="AY36" s="53">
        <f>VLOOKUP($A36,'RevPAR Raw Data'!$B$6:$BE$43,'RevPAR Raw Data'!AL$1,FALSE)</f>
        <v>60.629407253618098</v>
      </c>
      <c r="AZ36" s="52">
        <f>VLOOKUP($A36,'RevPAR Raw Data'!$B$6:$BE$43,'RevPAR Raw Data'!AN$1,FALSE)</f>
        <v>80.950660863197697</v>
      </c>
      <c r="BA36" s="52">
        <f>VLOOKUP($A36,'RevPAR Raw Data'!$B$6:$BE$43,'RevPAR Raw Data'!AO$1,FALSE)</f>
        <v>83.558456366299097</v>
      </c>
      <c r="BB36" s="53">
        <f>VLOOKUP($A36,'RevPAR Raw Data'!$B$6:$BE$43,'RevPAR Raw Data'!AP$1,FALSE)</f>
        <v>82.254558614748404</v>
      </c>
      <c r="BC36" s="54">
        <f>VLOOKUP($A36,'RevPAR Raw Data'!$B$6:$BE$43,'RevPAR Raw Data'!AR$1,FALSE)</f>
        <v>66.808021928226793</v>
      </c>
      <c r="BE36" s="47">
        <f>VLOOKUP($A36,'RevPAR Raw Data'!$B$6:$BE$43,'RevPAR Raw Data'!AT$1,FALSE)</f>
        <v>-1.7942669906087201</v>
      </c>
      <c r="BF36" s="48">
        <f>VLOOKUP($A36,'RevPAR Raw Data'!$B$6:$BE$43,'RevPAR Raw Data'!AU$1,FALSE)</f>
        <v>-3.7894238359165802</v>
      </c>
      <c r="BG36" s="48">
        <f>VLOOKUP($A36,'RevPAR Raw Data'!$B$6:$BE$43,'RevPAR Raw Data'!AV$1,FALSE)</f>
        <v>3.5953874487512998</v>
      </c>
      <c r="BH36" s="48">
        <f>VLOOKUP($A36,'RevPAR Raw Data'!$B$6:$BE$43,'RevPAR Raw Data'!AW$1,FALSE)</f>
        <v>-0.69765903433309295</v>
      </c>
      <c r="BI36" s="48">
        <f>VLOOKUP($A36,'RevPAR Raw Data'!$B$6:$BE$43,'RevPAR Raw Data'!AX$1,FALSE)</f>
        <v>2.4095920310427701</v>
      </c>
      <c r="BJ36" s="49">
        <f>VLOOKUP($A36,'RevPAR Raw Data'!$B$6:$BE$43,'RevPAR Raw Data'!AY$1,FALSE)</f>
        <v>8.4472984834616197E-2</v>
      </c>
      <c r="BK36" s="48">
        <f>VLOOKUP($A36,'RevPAR Raw Data'!$B$6:$BE$43,'RevPAR Raw Data'!BA$1,FALSE)</f>
        <v>-1.25801433018993</v>
      </c>
      <c r="BL36" s="48">
        <f>VLOOKUP($A36,'RevPAR Raw Data'!$B$6:$BE$43,'RevPAR Raw Data'!BB$1,FALSE)</f>
        <v>-3.5211351764946102</v>
      </c>
      <c r="BM36" s="49">
        <f>VLOOKUP($A36,'RevPAR Raw Data'!$B$6:$BE$43,'RevPAR Raw Data'!BC$1,FALSE)</f>
        <v>-2.4206242708446402</v>
      </c>
      <c r="BN36" s="50">
        <f>VLOOKUP($A36,'RevPAR Raw Data'!$B$6:$BE$43,'RevPAR Raw Data'!BE$1,FALSE)</f>
        <v>-0.81128796455643504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52.808664505067298</v>
      </c>
      <c r="C39" s="48">
        <f>VLOOKUP($A39,'Occupancy Raw Data'!$B$8:$BE$45,'Occupancy Raw Data'!AH$3,FALSE)</f>
        <v>62.553686319113098</v>
      </c>
      <c r="D39" s="48">
        <f>VLOOKUP($A39,'Occupancy Raw Data'!$B$8:$BE$45,'Occupancy Raw Data'!AI$3,FALSE)</f>
        <v>68.825172094760305</v>
      </c>
      <c r="E39" s="48">
        <f>VLOOKUP($A39,'Occupancy Raw Data'!$B$8:$BE$45,'Occupancy Raw Data'!AJ$3,FALSE)</f>
        <v>68.995781450264403</v>
      </c>
      <c r="F39" s="48">
        <f>VLOOKUP($A39,'Occupancy Raw Data'!$B$8:$BE$45,'Occupancy Raw Data'!AK$3,FALSE)</f>
        <v>66.890750596283894</v>
      </c>
      <c r="G39" s="49">
        <f>VLOOKUP($A39,'Occupancy Raw Data'!$B$8:$BE$45,'Occupancy Raw Data'!AL$3,FALSE)</f>
        <v>64.014789489141293</v>
      </c>
      <c r="H39" s="48">
        <f>VLOOKUP($A39,'Occupancy Raw Data'!$B$8:$BE$45,'Occupancy Raw Data'!AN$3,FALSE)</f>
        <v>73.206691960989005</v>
      </c>
      <c r="I39" s="48">
        <f>VLOOKUP($A39,'Occupancy Raw Data'!$B$8:$BE$45,'Occupancy Raw Data'!AO$3,FALSE)</f>
        <v>75.691137650344103</v>
      </c>
      <c r="J39" s="49">
        <f>VLOOKUP($A39,'Occupancy Raw Data'!$B$8:$BE$45,'Occupancy Raw Data'!AP$3,FALSE)</f>
        <v>74.448914805666604</v>
      </c>
      <c r="K39" s="50">
        <f>VLOOKUP($A39,'Occupancy Raw Data'!$B$8:$BE$45,'Occupancy Raw Data'!AR$3,FALSE)</f>
        <v>66.995960921215499</v>
      </c>
      <c r="M39" s="47">
        <f>VLOOKUP($A39,'Occupancy Raw Data'!$B$8:$BE$45,'Occupancy Raw Data'!AT$3,FALSE)</f>
        <v>-6.0700422509484397</v>
      </c>
      <c r="N39" s="48">
        <f>VLOOKUP($A39,'Occupancy Raw Data'!$B$8:$BE$45,'Occupancy Raw Data'!AU$3,FALSE)</f>
        <v>-5.49993565247122</v>
      </c>
      <c r="O39" s="48">
        <f>VLOOKUP($A39,'Occupancy Raw Data'!$B$8:$BE$45,'Occupancy Raw Data'!AV$3,FALSE)</f>
        <v>-2.07243353149333</v>
      </c>
      <c r="P39" s="48">
        <f>VLOOKUP($A39,'Occupancy Raw Data'!$B$8:$BE$45,'Occupancy Raw Data'!AW$3,FALSE)</f>
        <v>-3.7936202765786402</v>
      </c>
      <c r="Q39" s="48">
        <f>VLOOKUP($A39,'Occupancy Raw Data'!$B$8:$BE$45,'Occupancy Raw Data'!AX$3,FALSE)</f>
        <v>-3.59144917705538</v>
      </c>
      <c r="R39" s="49">
        <f>VLOOKUP($A39,'Occupancy Raw Data'!$B$8:$BE$45,'Occupancy Raw Data'!AY$3,FALSE)</f>
        <v>-4.1110218619302499</v>
      </c>
      <c r="S39" s="48">
        <f>VLOOKUP($A39,'Occupancy Raw Data'!$B$8:$BE$45,'Occupancy Raw Data'!BA$3,FALSE)</f>
        <v>-4.6535713622447599</v>
      </c>
      <c r="T39" s="48">
        <f>VLOOKUP($A39,'Occupancy Raw Data'!$B$8:$BE$45,'Occupancy Raw Data'!BB$3,FALSE)</f>
        <v>-4.2279027990650304</v>
      </c>
      <c r="U39" s="49">
        <f>VLOOKUP($A39,'Occupancy Raw Data'!$B$8:$BE$45,'Occupancy Raw Data'!BC$3,FALSE)</f>
        <v>-4.4376597391901402</v>
      </c>
      <c r="V39" s="50">
        <f>VLOOKUP($A39,'Occupancy Raw Data'!$B$8:$BE$45,'Occupancy Raw Data'!BE$3,FALSE)</f>
        <v>-4.2149808990228799</v>
      </c>
      <c r="X39" s="51">
        <f>VLOOKUP($A39,'ADR Raw Data'!$B$6:$BE$43,'ADR Raw Data'!AG$1,FALSE)</f>
        <v>106.676565995885</v>
      </c>
      <c r="Y39" s="52">
        <f>VLOOKUP($A39,'ADR Raw Data'!$B$6:$BE$43,'ADR Raw Data'!AH$1,FALSE)</f>
        <v>111.518481349308</v>
      </c>
      <c r="Z39" s="52">
        <f>VLOOKUP($A39,'ADR Raw Data'!$B$6:$BE$43,'ADR Raw Data'!AI$1,FALSE)</f>
        <v>116.06506332860501</v>
      </c>
      <c r="AA39" s="52">
        <f>VLOOKUP($A39,'ADR Raw Data'!$B$6:$BE$43,'ADR Raw Data'!AJ$1,FALSE)</f>
        <v>117.540878626085</v>
      </c>
      <c r="AB39" s="52">
        <f>VLOOKUP($A39,'ADR Raw Data'!$B$6:$BE$43,'ADR Raw Data'!AK$1,FALSE)</f>
        <v>117.902757658046</v>
      </c>
      <c r="AC39" s="53">
        <f>VLOOKUP($A39,'ADR Raw Data'!$B$6:$BE$43,'ADR Raw Data'!AL$1,FALSE)</f>
        <v>114.32966928319399</v>
      </c>
      <c r="AD39" s="52">
        <f>VLOOKUP($A39,'ADR Raw Data'!$B$6:$BE$43,'ADR Raw Data'!AN$1,FALSE)</f>
        <v>133.31984567579099</v>
      </c>
      <c r="AE39" s="52">
        <f>VLOOKUP($A39,'ADR Raw Data'!$B$6:$BE$43,'ADR Raw Data'!AO$1,FALSE)</f>
        <v>134.73835142530299</v>
      </c>
      <c r="AF39" s="53">
        <f>VLOOKUP($A39,'ADR Raw Data'!$B$6:$BE$43,'ADR Raw Data'!AP$1,FALSE)</f>
        <v>134.040932841564</v>
      </c>
      <c r="AG39" s="54">
        <f>VLOOKUP($A39,'ADR Raw Data'!$B$6:$BE$43,'ADR Raw Data'!AR$1,FALSE)</f>
        <v>120.587951135814</v>
      </c>
      <c r="AI39" s="47">
        <f>VLOOKUP($A39,'ADR Raw Data'!$B$6:$BE$43,'ADR Raw Data'!AT$1,FALSE)</f>
        <v>1.40463536330854</v>
      </c>
      <c r="AJ39" s="48">
        <f>VLOOKUP($A39,'ADR Raw Data'!$B$6:$BE$43,'ADR Raw Data'!AU$1,FALSE)</f>
        <v>3.1650040620030699</v>
      </c>
      <c r="AK39" s="48">
        <f>VLOOKUP($A39,'ADR Raw Data'!$B$6:$BE$43,'ADR Raw Data'!AV$1,FALSE)</f>
        <v>4.5094312125786304</v>
      </c>
      <c r="AL39" s="48">
        <f>VLOOKUP($A39,'ADR Raw Data'!$B$6:$BE$43,'ADR Raw Data'!AW$1,FALSE)</f>
        <v>4.09097204065265</v>
      </c>
      <c r="AM39" s="48">
        <f>VLOOKUP($A39,'ADR Raw Data'!$B$6:$BE$43,'ADR Raw Data'!AX$1,FALSE)</f>
        <v>3.22050885197396</v>
      </c>
      <c r="AN39" s="49">
        <f>VLOOKUP($A39,'ADR Raw Data'!$B$6:$BE$43,'ADR Raw Data'!AY$1,FALSE)</f>
        <v>3.42622399917652</v>
      </c>
      <c r="AO39" s="48">
        <f>VLOOKUP($A39,'ADR Raw Data'!$B$6:$BE$43,'ADR Raw Data'!BA$1,FALSE)</f>
        <v>1.97474683627894</v>
      </c>
      <c r="AP39" s="48">
        <f>VLOOKUP($A39,'ADR Raw Data'!$B$6:$BE$43,'ADR Raw Data'!BB$1,FALSE)</f>
        <v>1.4438812844670901</v>
      </c>
      <c r="AQ39" s="49">
        <f>VLOOKUP($A39,'ADR Raw Data'!$B$6:$BE$43,'ADR Raw Data'!BC$1,FALSE)</f>
        <v>1.7045779010209401</v>
      </c>
      <c r="AR39" s="50">
        <f>VLOOKUP($A39,'ADR Raw Data'!$B$6:$BE$43,'ADR Raw Data'!BE$1,FALSE)</f>
        <v>2.7982128561352999</v>
      </c>
      <c r="AT39" s="51">
        <f>VLOOKUP($A39,'RevPAR Raw Data'!$B$6:$BE$43,'RevPAR Raw Data'!AG$1,FALSE)</f>
        <v>56.3344698422937</v>
      </c>
      <c r="AU39" s="52">
        <f>VLOOKUP($A39,'RevPAR Raw Data'!$B$6:$BE$43,'RevPAR Raw Data'!AH$1,FALSE)</f>
        <v>69.758921011085206</v>
      </c>
      <c r="AV39" s="52">
        <f>VLOOKUP($A39,'RevPAR Raw Data'!$B$6:$BE$43,'RevPAR Raw Data'!AI$1,FALSE)</f>
        <v>79.881979577805495</v>
      </c>
      <c r="AW39" s="52">
        <f>VLOOKUP($A39,'RevPAR Raw Data'!$B$6:$BE$43,'RevPAR Raw Data'!AJ$1,FALSE)</f>
        <v>81.098247731574602</v>
      </c>
      <c r="AX39" s="52">
        <f>VLOOKUP($A39,'RevPAR Raw Data'!$B$6:$BE$43,'RevPAR Raw Data'!AK$1,FALSE)</f>
        <v>78.8660395711848</v>
      </c>
      <c r="AY39" s="53">
        <f>VLOOKUP($A39,'RevPAR Raw Data'!$B$6:$BE$43,'RevPAR Raw Data'!AL$1,FALSE)</f>
        <v>73.187897115268697</v>
      </c>
      <c r="AZ39" s="52">
        <f>VLOOKUP($A39,'RevPAR Raw Data'!$B$6:$BE$43,'RevPAR Raw Data'!AN$1,FALSE)</f>
        <v>97.599048746742696</v>
      </c>
      <c r="BA39" s="52">
        <f>VLOOKUP($A39,'RevPAR Raw Data'!$B$6:$BE$43,'RevPAR Raw Data'!AO$1,FALSE)</f>
        <v>101.98499104513</v>
      </c>
      <c r="BB39" s="53">
        <f>VLOOKUP($A39,'RevPAR Raw Data'!$B$6:$BE$43,'RevPAR Raw Data'!AP$1,FALSE)</f>
        <v>99.792019895936704</v>
      </c>
      <c r="BC39" s="54">
        <f>VLOOKUP($A39,'RevPAR Raw Data'!$B$6:$BE$43,'RevPAR Raw Data'!AR$1,FALSE)</f>
        <v>80.789056618644693</v>
      </c>
      <c r="BE39" s="47">
        <f>VLOOKUP($A39,'RevPAR Raw Data'!$B$6:$BE$43,'RevPAR Raw Data'!AT$1,FALSE)</f>
        <v>-4.7506688476644898</v>
      </c>
      <c r="BF39" s="48">
        <f>VLOOKUP($A39,'RevPAR Raw Data'!$B$6:$BE$43,'RevPAR Raw Data'!AU$1,FALSE)</f>
        <v>-2.5090047772764099</v>
      </c>
      <c r="BG39" s="48">
        <f>VLOOKUP($A39,'RevPAR Raw Data'!$B$6:$BE$43,'RevPAR Raw Data'!AV$1,FALSE)</f>
        <v>2.3435427165561902</v>
      </c>
      <c r="BH39" s="48">
        <f>VLOOKUP($A39,'RevPAR Raw Data'!$B$6:$BE$43,'RevPAR Raw Data'!AW$1,FALSE)</f>
        <v>0.14215581923064499</v>
      </c>
      <c r="BI39" s="48">
        <f>VLOOKUP($A39,'RevPAR Raw Data'!$B$6:$BE$43,'RevPAR Raw Data'!AX$1,FALSE)</f>
        <v>-0.48660326374262902</v>
      </c>
      <c r="BJ39" s="49">
        <f>VLOOKUP($A39,'RevPAR Raw Data'!$B$6:$BE$43,'RevPAR Raw Data'!AY$1,FALSE)</f>
        <v>-0.82565068039857503</v>
      </c>
      <c r="BK39" s="48">
        <f>VLOOKUP($A39,'RevPAR Raw Data'!$B$6:$BE$43,'RevPAR Raw Data'!BA$1,FALSE)</f>
        <v>-2.77072077921573</v>
      </c>
      <c r="BL39" s="48">
        <f>VLOOKUP($A39,'RevPAR Raw Data'!$B$6:$BE$43,'RevPAR Raw Data'!BB$1,FALSE)</f>
        <v>-2.8450674118390902</v>
      </c>
      <c r="BM39" s="49">
        <f>VLOOKUP($A39,'RevPAR Raw Data'!$B$6:$BE$43,'RevPAR Raw Data'!BC$1,FALSE)</f>
        <v>-2.80872520540593</v>
      </c>
      <c r="BN39" s="50">
        <f>VLOOKUP($A39,'RevPAR Raw Data'!$B$6:$BE$43,'RevPAR Raw Data'!BE$1,FALSE)</f>
        <v>-1.53471218028768</v>
      </c>
    </row>
    <row r="40" spans="1:66" x14ac:dyDescent="0.25">
      <c r="A40" s="63" t="s">
        <v>78</v>
      </c>
      <c r="B40" s="47">
        <f>VLOOKUP($A40,'Occupancy Raw Data'!$B$8:$BE$45,'Occupancy Raw Data'!AG$3,FALSE)</f>
        <v>54.224698235840201</v>
      </c>
      <c r="C40" s="48">
        <f>VLOOKUP($A40,'Occupancy Raw Data'!$B$8:$BE$45,'Occupancy Raw Data'!AH$3,FALSE)</f>
        <v>67.595171773444704</v>
      </c>
      <c r="D40" s="48">
        <f>VLOOKUP($A40,'Occupancy Raw Data'!$B$8:$BE$45,'Occupancy Raw Data'!AI$3,FALSE)</f>
        <v>71.309192200557106</v>
      </c>
      <c r="E40" s="48">
        <f>VLOOKUP($A40,'Occupancy Raw Data'!$B$8:$BE$45,'Occupancy Raw Data'!AJ$3,FALSE)</f>
        <v>73.862581244196804</v>
      </c>
      <c r="F40" s="48">
        <f>VLOOKUP($A40,'Occupancy Raw Data'!$B$8:$BE$45,'Occupancy Raw Data'!AK$3,FALSE)</f>
        <v>66.991643454038893</v>
      </c>
      <c r="G40" s="49">
        <f>VLOOKUP($A40,'Occupancy Raw Data'!$B$8:$BE$45,'Occupancy Raw Data'!AL$3,FALSE)</f>
        <v>66.796657381615503</v>
      </c>
      <c r="H40" s="48">
        <f>VLOOKUP($A40,'Occupancy Raw Data'!$B$8:$BE$45,'Occupancy Raw Data'!AN$3,FALSE)</f>
        <v>76.624883936861593</v>
      </c>
      <c r="I40" s="48">
        <f>VLOOKUP($A40,'Occupancy Raw Data'!$B$8:$BE$45,'Occupancy Raw Data'!AO$3,FALSE)</f>
        <v>81.801299907149399</v>
      </c>
      <c r="J40" s="49">
        <f>VLOOKUP($A40,'Occupancy Raw Data'!$B$8:$BE$45,'Occupancy Raw Data'!AP$3,FALSE)</f>
        <v>79.213091922005503</v>
      </c>
      <c r="K40" s="50">
        <f>VLOOKUP($A40,'Occupancy Raw Data'!$B$8:$BE$45,'Occupancy Raw Data'!AR$3,FALSE)</f>
        <v>70.344210107441299</v>
      </c>
      <c r="M40" s="47">
        <f>VLOOKUP($A40,'Occupancy Raw Data'!$B$8:$BE$45,'Occupancy Raw Data'!AT$3,FALSE)</f>
        <v>-1.80748213535098</v>
      </c>
      <c r="N40" s="48">
        <f>VLOOKUP($A40,'Occupancy Raw Data'!$B$8:$BE$45,'Occupancy Raw Data'!AU$3,FALSE)</f>
        <v>-2.0188425302826301</v>
      </c>
      <c r="O40" s="48">
        <f>VLOOKUP($A40,'Occupancy Raw Data'!$B$8:$BE$45,'Occupancy Raw Data'!AV$3,FALSE)</f>
        <v>1.8230029830957899</v>
      </c>
      <c r="P40" s="48">
        <f>VLOOKUP($A40,'Occupancy Raw Data'!$B$8:$BE$45,'Occupancy Raw Data'!AW$3,FALSE)</f>
        <v>0.88776157260621402</v>
      </c>
      <c r="Q40" s="48">
        <f>VLOOKUP($A40,'Occupancy Raw Data'!$B$8:$BE$45,'Occupancy Raw Data'!AX$3,FALSE)</f>
        <v>1.0504201680672201</v>
      </c>
      <c r="R40" s="49">
        <f>VLOOKUP($A40,'Occupancy Raw Data'!$B$8:$BE$45,'Occupancy Raw Data'!AY$3,FALSE)</f>
        <v>6.9550702462094799E-2</v>
      </c>
      <c r="S40" s="48">
        <f>VLOOKUP($A40,'Occupancy Raw Data'!$B$8:$BE$45,'Occupancy Raw Data'!BA$3,FALSE)</f>
        <v>-1.16766467065868</v>
      </c>
      <c r="T40" s="48">
        <f>VLOOKUP($A40,'Occupancy Raw Data'!$B$8:$BE$45,'Occupancy Raw Data'!BB$3,FALSE)</f>
        <v>1.29347513653348</v>
      </c>
      <c r="U40" s="49">
        <f>VLOOKUP($A40,'Occupancy Raw Data'!$B$8:$BE$45,'Occupancy Raw Data'!BC$3,FALSE)</f>
        <v>8.7989441267047899E-2</v>
      </c>
      <c r="V40" s="50">
        <f>VLOOKUP($A40,'Occupancy Raw Data'!$B$8:$BE$45,'Occupancy Raw Data'!BE$3,FALSE)</f>
        <v>7.5482379582016298E-2</v>
      </c>
      <c r="X40" s="51">
        <f>VLOOKUP($A40,'ADR Raw Data'!$B$6:$BE$43,'ADR Raw Data'!AG$1,FALSE)</f>
        <v>118.726177226027</v>
      </c>
      <c r="Y40" s="52">
        <f>VLOOKUP($A40,'ADR Raw Data'!$B$6:$BE$43,'ADR Raw Data'!AH$1,FALSE)</f>
        <v>118.78870879120799</v>
      </c>
      <c r="Z40" s="52">
        <f>VLOOKUP($A40,'ADR Raw Data'!$B$6:$BE$43,'ADR Raw Data'!AI$1,FALSE)</f>
        <v>115.131598307291</v>
      </c>
      <c r="AA40" s="52">
        <f>VLOOKUP($A40,'ADR Raw Data'!$B$6:$BE$43,'ADR Raw Data'!AJ$1,FALSE)</f>
        <v>120.6477309868</v>
      </c>
      <c r="AB40" s="52">
        <f>VLOOKUP($A40,'ADR Raw Data'!$B$6:$BE$43,'ADR Raw Data'!AK$1,FALSE)</f>
        <v>126.86198891198801</v>
      </c>
      <c r="AC40" s="53">
        <f>VLOOKUP($A40,'ADR Raw Data'!$B$6:$BE$43,'ADR Raw Data'!AL$1,FALSE)</f>
        <v>120.028226299694</v>
      </c>
      <c r="AD40" s="52">
        <f>VLOOKUP($A40,'ADR Raw Data'!$B$6:$BE$43,'ADR Raw Data'!AN$1,FALSE)</f>
        <v>152.523726143592</v>
      </c>
      <c r="AE40" s="52">
        <f>VLOOKUP($A40,'ADR Raw Data'!$B$6:$BE$43,'ADR Raw Data'!AO$1,FALSE)</f>
        <v>157.100612939841</v>
      </c>
      <c r="AF40" s="53">
        <f>VLOOKUP($A40,'ADR Raw Data'!$B$6:$BE$43,'ADR Raw Data'!AP$1,FALSE)</f>
        <v>154.886942124542</v>
      </c>
      <c r="AG40" s="54">
        <f>VLOOKUP($A40,'ADR Raw Data'!$B$6:$BE$43,'ADR Raw Data'!AR$1,FALSE)</f>
        <v>131.24355348135501</v>
      </c>
      <c r="AI40" s="47">
        <f>VLOOKUP($A40,'ADR Raw Data'!$B$6:$BE$43,'ADR Raw Data'!AT$1,FALSE)</f>
        <v>-5.0411617947327398</v>
      </c>
      <c r="AJ40" s="48">
        <f>VLOOKUP($A40,'ADR Raw Data'!$B$6:$BE$43,'ADR Raw Data'!AU$1,FALSE)</f>
        <v>-2.3946423978135201</v>
      </c>
      <c r="AK40" s="48">
        <f>VLOOKUP($A40,'ADR Raw Data'!$B$6:$BE$43,'ADR Raw Data'!AV$1,FALSE)</f>
        <v>-4.7154815456627599</v>
      </c>
      <c r="AL40" s="48">
        <f>VLOOKUP($A40,'ADR Raw Data'!$B$6:$BE$43,'ADR Raw Data'!AW$1,FALSE)</f>
        <v>2.5685479890026102</v>
      </c>
      <c r="AM40" s="48">
        <f>VLOOKUP($A40,'ADR Raw Data'!$B$6:$BE$43,'ADR Raw Data'!AX$1,FALSE)</f>
        <v>6.36802190780966</v>
      </c>
      <c r="AN40" s="49">
        <f>VLOOKUP($A40,'ADR Raw Data'!$B$6:$BE$43,'ADR Raw Data'!AY$1,FALSE)</f>
        <v>-0.54988922186256195</v>
      </c>
      <c r="AO40" s="48">
        <f>VLOOKUP($A40,'ADR Raw Data'!$B$6:$BE$43,'ADR Raw Data'!BA$1,FALSE)</f>
        <v>-0.718882395073421</v>
      </c>
      <c r="AP40" s="48">
        <f>VLOOKUP($A40,'ADR Raw Data'!$B$6:$BE$43,'ADR Raw Data'!BB$1,FALSE)</f>
        <v>0.13908957788207299</v>
      </c>
      <c r="AQ40" s="49">
        <f>VLOOKUP($A40,'ADR Raw Data'!$B$6:$BE$43,'ADR Raw Data'!BC$1,FALSE)</f>
        <v>-0.25854764518380302</v>
      </c>
      <c r="AR40" s="50">
        <f>VLOOKUP($A40,'ADR Raw Data'!$B$6:$BE$43,'ADR Raw Data'!BE$1,FALSE)</f>
        <v>-0.43841777065044202</v>
      </c>
      <c r="AT40" s="51">
        <f>VLOOKUP($A40,'RevPAR Raw Data'!$B$6:$BE$43,'RevPAR Raw Data'!AG$1,FALSE)</f>
        <v>64.378911327762296</v>
      </c>
      <c r="AU40" s="52">
        <f>VLOOKUP($A40,'RevPAR Raw Data'!$B$6:$BE$43,'RevPAR Raw Data'!AH$1,FALSE)</f>
        <v>80.295431754874599</v>
      </c>
      <c r="AV40" s="52">
        <f>VLOOKUP($A40,'RevPAR Raw Data'!$B$6:$BE$43,'RevPAR Raw Data'!AI$1,FALSE)</f>
        <v>82.099412720519894</v>
      </c>
      <c r="AW40" s="52">
        <f>VLOOKUP($A40,'RevPAR Raw Data'!$B$6:$BE$43,'RevPAR Raw Data'!AJ$1,FALSE)</f>
        <v>89.113528319405702</v>
      </c>
      <c r="AX40" s="52">
        <f>VLOOKUP($A40,'RevPAR Raw Data'!$B$6:$BE$43,'RevPAR Raw Data'!AK$1,FALSE)</f>
        <v>84.986931290621996</v>
      </c>
      <c r="AY40" s="53">
        <f>VLOOKUP($A40,'RevPAR Raw Data'!$B$6:$BE$43,'RevPAR Raw Data'!AL$1,FALSE)</f>
        <v>80.174843082636897</v>
      </c>
      <c r="AZ40" s="52">
        <f>VLOOKUP($A40,'RevPAR Raw Data'!$B$6:$BE$43,'RevPAR Raw Data'!AN$1,FALSE)</f>
        <v>116.871128133704</v>
      </c>
      <c r="BA40" s="52">
        <f>VLOOKUP($A40,'RevPAR Raw Data'!$B$6:$BE$43,'RevPAR Raw Data'!AO$1,FALSE)</f>
        <v>128.510343546889</v>
      </c>
      <c r="BB40" s="53">
        <f>VLOOKUP($A40,'RevPAR Raw Data'!$B$6:$BE$43,'RevPAR Raw Data'!AP$1,FALSE)</f>
        <v>122.69073584029699</v>
      </c>
      <c r="BC40" s="54">
        <f>VLOOKUP($A40,'RevPAR Raw Data'!$B$6:$BE$43,'RevPAR Raw Data'!AR$1,FALSE)</f>
        <v>92.322241013397004</v>
      </c>
      <c r="BE40" s="47">
        <f>VLOOKUP($A40,'RevPAR Raw Data'!$B$6:$BE$43,'RevPAR Raw Data'!AT$1,FALSE)</f>
        <v>-6.7575258312297999</v>
      </c>
      <c r="BF40" s="48">
        <f>VLOOKUP($A40,'RevPAR Raw Data'!$B$6:$BE$43,'RevPAR Raw Data'!AU$1,FALSE)</f>
        <v>-4.3651408689209097</v>
      </c>
      <c r="BG40" s="48">
        <f>VLOOKUP($A40,'RevPAR Raw Data'!$B$6:$BE$43,'RevPAR Raw Data'!AV$1,FALSE)</f>
        <v>-2.9784419318117399</v>
      </c>
      <c r="BH40" s="48">
        <f>VLOOKUP($A40,'RevPAR Raw Data'!$B$6:$BE$43,'RevPAR Raw Data'!AW$1,FALSE)</f>
        <v>3.4791121436291399</v>
      </c>
      <c r="BI40" s="48">
        <f>VLOOKUP($A40,'RevPAR Raw Data'!$B$6:$BE$43,'RevPAR Raw Data'!AX$1,FALSE)</f>
        <v>7.48533306230346</v>
      </c>
      <c r="BJ40" s="49">
        <f>VLOOKUP($A40,'RevPAR Raw Data'!$B$6:$BE$43,'RevPAR Raw Data'!AY$1,FALSE)</f>
        <v>-0.480720971217036</v>
      </c>
      <c r="BK40" s="48">
        <f>VLOOKUP($A40,'RevPAR Raw Data'!$B$6:$BE$43,'RevPAR Raw Data'!BA$1,FALSE)</f>
        <v>-1.8781529299812401</v>
      </c>
      <c r="BL40" s="48">
        <f>VLOOKUP($A40,'RevPAR Raw Data'!$B$6:$BE$43,'RevPAR Raw Data'!BB$1,FALSE)</f>
        <v>1.43436380352297</v>
      </c>
      <c r="BM40" s="49">
        <f>VLOOKUP($A40,'RevPAR Raw Data'!$B$6:$BE$43,'RevPAR Raw Data'!BC$1,FALSE)</f>
        <v>-0.17078569854516201</v>
      </c>
      <c r="BN40" s="50">
        <f>VLOOKUP($A40,'RevPAR Raw Data'!$B$6:$BE$43,'RevPAR Raw Data'!BE$1,FALSE)</f>
        <v>-0.36326631923422298</v>
      </c>
    </row>
    <row r="41" spans="1:66" x14ac:dyDescent="0.25">
      <c r="A41" s="63" t="s">
        <v>79</v>
      </c>
      <c r="B41" s="47">
        <f>VLOOKUP($A41,'Occupancy Raw Data'!$B$8:$BE$45,'Occupancy Raw Data'!AG$3,FALSE)</f>
        <v>57.150386507378698</v>
      </c>
      <c r="C41" s="48">
        <f>VLOOKUP($A41,'Occupancy Raw Data'!$B$8:$BE$45,'Occupancy Raw Data'!AH$3,FALSE)</f>
        <v>67.023893183415296</v>
      </c>
      <c r="D41" s="48">
        <f>VLOOKUP($A41,'Occupancy Raw Data'!$B$8:$BE$45,'Occupancy Raw Data'!AI$3,FALSE)</f>
        <v>72.417427969079398</v>
      </c>
      <c r="E41" s="48">
        <f>VLOOKUP($A41,'Occupancy Raw Data'!$B$8:$BE$45,'Occupancy Raw Data'!AJ$3,FALSE)</f>
        <v>70.484891075193204</v>
      </c>
      <c r="F41" s="48">
        <f>VLOOKUP($A41,'Occupancy Raw Data'!$B$8:$BE$45,'Occupancy Raw Data'!AK$3,FALSE)</f>
        <v>68.815881939564306</v>
      </c>
      <c r="G41" s="49">
        <f>VLOOKUP($A41,'Occupancy Raw Data'!$B$8:$BE$45,'Occupancy Raw Data'!AL$3,FALSE)</f>
        <v>67.178496134926206</v>
      </c>
      <c r="H41" s="48">
        <f>VLOOKUP($A41,'Occupancy Raw Data'!$B$8:$BE$45,'Occupancy Raw Data'!AN$3,FALSE)</f>
        <v>80.428671820098302</v>
      </c>
      <c r="I41" s="48">
        <f>VLOOKUP($A41,'Occupancy Raw Data'!$B$8:$BE$45,'Occupancy Raw Data'!AO$3,FALSE)</f>
        <v>80.6043569922698</v>
      </c>
      <c r="J41" s="49">
        <f>VLOOKUP($A41,'Occupancy Raw Data'!$B$8:$BE$45,'Occupancy Raw Data'!AP$3,FALSE)</f>
        <v>80.5165144061841</v>
      </c>
      <c r="K41" s="50">
        <f>VLOOKUP($A41,'Occupancy Raw Data'!$B$8:$BE$45,'Occupancy Raw Data'!AR$3,FALSE)</f>
        <v>70.989358498142707</v>
      </c>
      <c r="M41" s="47">
        <f>VLOOKUP($A41,'Occupancy Raw Data'!$B$8:$BE$45,'Occupancy Raw Data'!AT$3,FALSE)</f>
        <v>-0.91379835516296004</v>
      </c>
      <c r="N41" s="48">
        <f>VLOOKUP($A41,'Occupancy Raw Data'!$B$8:$BE$45,'Occupancy Raw Data'!AU$3,FALSE)</f>
        <v>0.65963060686015795</v>
      </c>
      <c r="O41" s="48">
        <f>VLOOKUP($A41,'Occupancy Raw Data'!$B$8:$BE$45,'Occupancy Raw Data'!AV$3,FALSE)</f>
        <v>0.389673648319532</v>
      </c>
      <c r="P41" s="48">
        <f>VLOOKUP($A41,'Occupancy Raw Data'!$B$8:$BE$45,'Occupancy Raw Data'!AW$3,FALSE)</f>
        <v>-2.2655298416565102</v>
      </c>
      <c r="Q41" s="48">
        <f>VLOOKUP($A41,'Occupancy Raw Data'!$B$8:$BE$45,'Occupancy Raw Data'!AX$3,FALSE)</f>
        <v>-1.7063989962358801</v>
      </c>
      <c r="R41" s="49">
        <f>VLOOKUP($A41,'Occupancy Raw Data'!$B$8:$BE$45,'Occupancy Raw Data'!AY$3,FALSE)</f>
        <v>-0.77845243655612595</v>
      </c>
      <c r="S41" s="48">
        <f>VLOOKUP($A41,'Occupancy Raw Data'!$B$8:$BE$45,'Occupancy Raw Data'!BA$3,FALSE)</f>
        <v>-0.47826086956521702</v>
      </c>
      <c r="T41" s="48">
        <f>VLOOKUP($A41,'Occupancy Raw Data'!$B$8:$BE$45,'Occupancy Raw Data'!BB$3,FALSE)</f>
        <v>-0.41241588886477099</v>
      </c>
      <c r="U41" s="49">
        <f>VLOOKUP($A41,'Occupancy Raw Data'!$B$8:$BE$45,'Occupancy Raw Data'!BC$3,FALSE)</f>
        <v>-0.445313348539154</v>
      </c>
      <c r="V41" s="50">
        <f>VLOOKUP($A41,'Occupancy Raw Data'!$B$8:$BE$45,'Occupancy Raw Data'!BE$3,FALSE)</f>
        <v>-0.67074027251018398</v>
      </c>
      <c r="X41" s="51">
        <f>VLOOKUP($A41,'ADR Raw Data'!$B$6:$BE$43,'ADR Raw Data'!AG$1,FALSE)</f>
        <v>157.540863818014</v>
      </c>
      <c r="Y41" s="52">
        <f>VLOOKUP($A41,'ADR Raw Data'!$B$6:$BE$43,'ADR Raw Data'!AH$1,FALSE)</f>
        <v>159.56498034076</v>
      </c>
      <c r="Z41" s="52">
        <f>VLOOKUP($A41,'ADR Raw Data'!$B$6:$BE$43,'ADR Raw Data'!AI$1,FALSE)</f>
        <v>170.81812227074201</v>
      </c>
      <c r="AA41" s="52">
        <f>VLOOKUP($A41,'ADR Raw Data'!$B$6:$BE$43,'ADR Raw Data'!AJ$1,FALSE)</f>
        <v>168.511799601196</v>
      </c>
      <c r="AB41" s="52">
        <f>VLOOKUP($A41,'ADR Raw Data'!$B$6:$BE$43,'ADR Raw Data'!AK$1,FALSE)</f>
        <v>165.04702323206499</v>
      </c>
      <c r="AC41" s="53">
        <f>VLOOKUP($A41,'ADR Raw Data'!$B$6:$BE$43,'ADR Raw Data'!AL$1,FALSE)</f>
        <v>164.64729640671499</v>
      </c>
      <c r="AD41" s="52">
        <f>VLOOKUP($A41,'ADR Raw Data'!$B$6:$BE$43,'ADR Raw Data'!AN$1,FALSE)</f>
        <v>198.44247706421999</v>
      </c>
      <c r="AE41" s="52">
        <f>VLOOKUP($A41,'ADR Raw Data'!$B$6:$BE$43,'ADR Raw Data'!AO$1,FALSE)</f>
        <v>201.369407149084</v>
      </c>
      <c r="AF41" s="53">
        <f>VLOOKUP($A41,'ADR Raw Data'!$B$6:$BE$43,'ADR Raw Data'!AP$1,FALSE)</f>
        <v>199.90753873008899</v>
      </c>
      <c r="AG41" s="54">
        <f>VLOOKUP($A41,'ADR Raw Data'!$B$6:$BE$43,'ADR Raw Data'!AR$1,FALSE)</f>
        <v>176.07368428495599</v>
      </c>
      <c r="AI41" s="47">
        <f>VLOOKUP($A41,'ADR Raw Data'!$B$6:$BE$43,'ADR Raw Data'!AT$1,FALSE)</f>
        <v>-4.2239977213788897</v>
      </c>
      <c r="AJ41" s="48">
        <f>VLOOKUP($A41,'ADR Raw Data'!$B$6:$BE$43,'ADR Raw Data'!AU$1,FALSE)</f>
        <v>-4.6248310725224604</v>
      </c>
      <c r="AK41" s="48">
        <f>VLOOKUP($A41,'ADR Raw Data'!$B$6:$BE$43,'ADR Raw Data'!AV$1,FALSE)</f>
        <v>-0.51832283789893296</v>
      </c>
      <c r="AL41" s="48">
        <f>VLOOKUP($A41,'ADR Raw Data'!$B$6:$BE$43,'ADR Raw Data'!AW$1,FALSE)</f>
        <v>3.3137245068325498</v>
      </c>
      <c r="AM41" s="48">
        <f>VLOOKUP($A41,'ADR Raw Data'!$B$6:$BE$43,'ADR Raw Data'!AX$1,FALSE)</f>
        <v>-0.150782446698427</v>
      </c>
      <c r="AN41" s="49">
        <f>VLOOKUP($A41,'ADR Raw Data'!$B$6:$BE$43,'ADR Raw Data'!AY$1,FALSE)</f>
        <v>-1.0849135163992201</v>
      </c>
      <c r="AO41" s="48">
        <f>VLOOKUP($A41,'ADR Raw Data'!$B$6:$BE$43,'ADR Raw Data'!BA$1,FALSE)</f>
        <v>0.61193719146702796</v>
      </c>
      <c r="AP41" s="48">
        <f>VLOOKUP($A41,'ADR Raw Data'!$B$6:$BE$43,'ADR Raw Data'!BB$1,FALSE)</f>
        <v>0.40555347000125702</v>
      </c>
      <c r="AQ41" s="49">
        <f>VLOOKUP($A41,'ADR Raw Data'!$B$6:$BE$43,'ADR Raw Data'!BC$1,FALSE)</f>
        <v>0.50804882092181702</v>
      </c>
      <c r="AR41" s="50">
        <f>VLOOKUP($A41,'ADR Raw Data'!$B$6:$BE$43,'ADR Raw Data'!BE$1,FALSE)</f>
        <v>-0.49134328887652901</v>
      </c>
      <c r="AT41" s="51">
        <f>VLOOKUP($A41,'RevPAR Raw Data'!$B$6:$BE$43,'RevPAR Raw Data'!AG$1,FALSE)</f>
        <v>90.035212579058296</v>
      </c>
      <c r="AU41" s="52">
        <f>VLOOKUP($A41,'RevPAR Raw Data'!$B$6:$BE$43,'RevPAR Raw Data'!AH$1,FALSE)</f>
        <v>106.946661981728</v>
      </c>
      <c r="AV41" s="52">
        <f>VLOOKUP($A41,'RevPAR Raw Data'!$B$6:$BE$43,'RevPAR Raw Data'!AI$1,FALSE)</f>
        <v>123.702090653548</v>
      </c>
      <c r="AW41" s="52">
        <f>VLOOKUP($A41,'RevPAR Raw Data'!$B$6:$BE$43,'RevPAR Raw Data'!AJ$1,FALSE)</f>
        <v>118.77535839775101</v>
      </c>
      <c r="AX41" s="52">
        <f>VLOOKUP($A41,'RevPAR Raw Data'!$B$6:$BE$43,'RevPAR Raw Data'!AK$1,FALSE)</f>
        <v>113.578564652143</v>
      </c>
      <c r="AY41" s="53">
        <f>VLOOKUP($A41,'RevPAR Raw Data'!$B$6:$BE$43,'RevPAR Raw Data'!AL$1,FALSE)</f>
        <v>110.607577652846</v>
      </c>
      <c r="AZ41" s="52">
        <f>VLOOKUP($A41,'RevPAR Raw Data'!$B$6:$BE$43,'RevPAR Raw Data'!AN$1,FALSE)</f>
        <v>159.604648629655</v>
      </c>
      <c r="BA41" s="52">
        <f>VLOOKUP($A41,'RevPAR Raw Data'!$B$6:$BE$43,'RevPAR Raw Data'!AO$1,FALSE)</f>
        <v>162.31251581166501</v>
      </c>
      <c r="BB41" s="53">
        <f>VLOOKUP($A41,'RevPAR Raw Data'!$B$6:$BE$43,'RevPAR Raw Data'!AP$1,FALSE)</f>
        <v>160.95858222065999</v>
      </c>
      <c r="BC41" s="54">
        <f>VLOOKUP($A41,'RevPAR Raw Data'!$B$6:$BE$43,'RevPAR Raw Data'!AR$1,FALSE)</f>
        <v>124.993578957935</v>
      </c>
      <c r="BE41" s="47">
        <f>VLOOKUP($A41,'RevPAR Raw Data'!$B$6:$BE$43,'RevPAR Raw Data'!AT$1,FALSE)</f>
        <v>-5.0991972548417701</v>
      </c>
      <c r="BF41" s="48">
        <f>VLOOKUP($A41,'RevPAR Raw Data'!$B$6:$BE$43,'RevPAR Raw Data'!AU$1,FALSE)</f>
        <v>-3.9957072669322402</v>
      </c>
      <c r="BG41" s="48">
        <f>VLOOKUP($A41,'RevPAR Raw Data'!$B$6:$BE$43,'RevPAR Raw Data'!AV$1,FALSE)</f>
        <v>-0.13066895709191401</v>
      </c>
      <c r="BH41" s="48">
        <f>VLOOKUP($A41,'RevPAR Raw Data'!$B$6:$BE$43,'RevPAR Raw Data'!AW$1,FALSE)</f>
        <v>0.97312124760345897</v>
      </c>
      <c r="BI41" s="48">
        <f>VLOOKUP($A41,'RevPAR Raw Data'!$B$6:$BE$43,'RevPAR Raw Data'!AX$1,FALSE)</f>
        <v>-1.8546084927773501</v>
      </c>
      <c r="BJ41" s="49">
        <f>VLOOKUP($A41,'RevPAR Raw Data'!$B$6:$BE$43,'RevPAR Raw Data'!AY$1,FALSE)</f>
        <v>-1.8549204172524101</v>
      </c>
      <c r="BK41" s="48">
        <f>VLOOKUP($A41,'RevPAR Raw Data'!$B$6:$BE$43,'RevPAR Raw Data'!BA$1,FALSE)</f>
        <v>0.130749665768707</v>
      </c>
      <c r="BL41" s="48">
        <f>VLOOKUP($A41,'RevPAR Raw Data'!$B$6:$BE$43,'RevPAR Raw Data'!BB$1,FALSE)</f>
        <v>-8.5349858116413203E-3</v>
      </c>
      <c r="BM41" s="49">
        <f>VLOOKUP($A41,'RevPAR Raw Data'!$B$6:$BE$43,'RevPAR Raw Data'!BC$1,FALSE)</f>
        <v>6.0473063166001401E-2</v>
      </c>
      <c r="BN41" s="50">
        <f>VLOOKUP($A41,'RevPAR Raw Data'!$B$6:$BE$43,'RevPAR Raw Data'!BE$1,FALSE)</f>
        <v>-1.1587879240719401</v>
      </c>
    </row>
    <row r="42" spans="1:66" x14ac:dyDescent="0.25">
      <c r="A42" s="63" t="s">
        <v>80</v>
      </c>
      <c r="B42" s="47">
        <f>VLOOKUP($A42,'Occupancy Raw Data'!$B$8:$BE$45,'Occupancy Raw Data'!AG$3,FALSE)</f>
        <v>64.256890819390804</v>
      </c>
      <c r="C42" s="48">
        <f>VLOOKUP($A42,'Occupancy Raw Data'!$B$8:$BE$45,'Occupancy Raw Data'!AH$3,FALSE)</f>
        <v>71.630154984716</v>
      </c>
      <c r="D42" s="48">
        <f>VLOOKUP($A42,'Occupancy Raw Data'!$B$8:$BE$45,'Occupancy Raw Data'!AI$3,FALSE)</f>
        <v>75.363329221858706</v>
      </c>
      <c r="E42" s="48">
        <f>VLOOKUP($A42,'Occupancy Raw Data'!$B$8:$BE$45,'Occupancy Raw Data'!AJ$3,FALSE)</f>
        <v>76.115460932053395</v>
      </c>
      <c r="F42" s="48">
        <f>VLOOKUP($A42,'Occupancy Raw Data'!$B$8:$BE$45,'Occupancy Raw Data'!AK$3,FALSE)</f>
        <v>74.609856813428394</v>
      </c>
      <c r="G42" s="49">
        <f>VLOOKUP($A42,'Occupancy Raw Data'!$B$8:$BE$45,'Occupancy Raw Data'!AL$3,FALSE)</f>
        <v>72.395051267750603</v>
      </c>
      <c r="H42" s="48">
        <f>VLOOKUP($A42,'Occupancy Raw Data'!$B$8:$BE$45,'Occupancy Raw Data'!AN$3,FALSE)</f>
        <v>85.296562449723794</v>
      </c>
      <c r="I42" s="48">
        <f>VLOOKUP($A42,'Occupancy Raw Data'!$B$8:$BE$45,'Occupancy Raw Data'!AO$3,FALSE)</f>
        <v>89.177883841904801</v>
      </c>
      <c r="J42" s="49">
        <f>VLOOKUP($A42,'Occupancy Raw Data'!$B$8:$BE$45,'Occupancy Raw Data'!AP$3,FALSE)</f>
        <v>87.237223145814298</v>
      </c>
      <c r="K42" s="50">
        <f>VLOOKUP($A42,'Occupancy Raw Data'!$B$8:$BE$45,'Occupancy Raw Data'!AR$3,FALSE)</f>
        <v>76.635639316632094</v>
      </c>
      <c r="M42" s="47">
        <f>VLOOKUP($A42,'Occupancy Raw Data'!$B$8:$BE$45,'Occupancy Raw Data'!AT$3,FALSE)</f>
        <v>-4.5010717217753102</v>
      </c>
      <c r="N42" s="48">
        <f>VLOOKUP($A42,'Occupancy Raw Data'!$B$8:$BE$45,'Occupancy Raw Data'!AU$3,FALSE)</f>
        <v>-1.9820021891136701</v>
      </c>
      <c r="O42" s="48">
        <f>VLOOKUP($A42,'Occupancy Raw Data'!$B$8:$BE$45,'Occupancy Raw Data'!AV$3,FALSE)</f>
        <v>9.1523057031385094E-2</v>
      </c>
      <c r="P42" s="48">
        <f>VLOOKUP($A42,'Occupancy Raw Data'!$B$8:$BE$45,'Occupancy Raw Data'!AW$3,FALSE)</f>
        <v>0.29891608625808902</v>
      </c>
      <c r="Q42" s="48">
        <f>VLOOKUP($A42,'Occupancy Raw Data'!$B$8:$BE$45,'Occupancy Raw Data'!AX$3,FALSE)</f>
        <v>-2.2534439547271199</v>
      </c>
      <c r="R42" s="49">
        <f>VLOOKUP($A42,'Occupancy Raw Data'!$B$8:$BE$45,'Occupancy Raw Data'!AY$3,FALSE)</f>
        <v>-1.6042642349264999</v>
      </c>
      <c r="S42" s="48">
        <f>VLOOKUP($A42,'Occupancy Raw Data'!$B$8:$BE$45,'Occupancy Raw Data'!BA$3,FALSE)</f>
        <v>0.53594164508733699</v>
      </c>
      <c r="T42" s="48">
        <f>VLOOKUP($A42,'Occupancy Raw Data'!$B$8:$BE$45,'Occupancy Raw Data'!BB$3,FALSE)</f>
        <v>1.0167351948124701</v>
      </c>
      <c r="U42" s="49">
        <f>VLOOKUP($A42,'Occupancy Raw Data'!$B$8:$BE$45,'Occupancy Raw Data'!BC$3,FALSE)</f>
        <v>0.78111303465252901</v>
      </c>
      <c r="V42" s="50">
        <f>VLOOKUP($A42,'Occupancy Raw Data'!$B$8:$BE$45,'Occupancy Raw Data'!BE$3,FALSE)</f>
        <v>-0.84097478089541799</v>
      </c>
      <c r="X42" s="51">
        <f>VLOOKUP($A42,'ADR Raw Data'!$B$6:$BE$43,'ADR Raw Data'!AG$1,FALSE)</f>
        <v>143.053992551715</v>
      </c>
      <c r="Y42" s="52">
        <f>VLOOKUP($A42,'ADR Raw Data'!$B$6:$BE$43,'ADR Raw Data'!AH$1,FALSE)</f>
        <v>143.92279996256599</v>
      </c>
      <c r="Z42" s="52">
        <f>VLOOKUP($A42,'ADR Raw Data'!$B$6:$BE$43,'ADR Raw Data'!AI$1,FALSE)</f>
        <v>146.131998060912</v>
      </c>
      <c r="AA42" s="52">
        <f>VLOOKUP($A42,'ADR Raw Data'!$B$6:$BE$43,'ADR Raw Data'!AJ$1,FALSE)</f>
        <v>146.86652378771501</v>
      </c>
      <c r="AB42" s="52">
        <f>VLOOKUP($A42,'ADR Raw Data'!$B$6:$BE$43,'ADR Raw Data'!AK$1,FALSE)</f>
        <v>147.21357439353</v>
      </c>
      <c r="AC42" s="53">
        <f>VLOOKUP($A42,'ADR Raw Data'!$B$6:$BE$43,'ADR Raw Data'!AL$1,FALSE)</f>
        <v>145.52579226128</v>
      </c>
      <c r="AD42" s="52">
        <f>VLOOKUP($A42,'ADR Raw Data'!$B$6:$BE$43,'ADR Raw Data'!AN$1,FALSE)</f>
        <v>188.424110042281</v>
      </c>
      <c r="AE42" s="52">
        <f>VLOOKUP($A42,'ADR Raw Data'!$B$6:$BE$43,'ADR Raw Data'!AO$1,FALSE)</f>
        <v>197.11038592218401</v>
      </c>
      <c r="AF42" s="53">
        <f>VLOOKUP($A42,'ADR Raw Data'!$B$6:$BE$43,'ADR Raw Data'!AP$1,FALSE)</f>
        <v>192.86386450433</v>
      </c>
      <c r="AG42" s="54">
        <f>VLOOKUP($A42,'ADR Raw Data'!$B$6:$BE$43,'ADR Raw Data'!AR$1,FALSE)</f>
        <v>160.92187530302601</v>
      </c>
      <c r="AI42" s="47">
        <f>VLOOKUP($A42,'ADR Raw Data'!$B$6:$BE$43,'ADR Raw Data'!AT$1,FALSE)</f>
        <v>-0.810861335398949</v>
      </c>
      <c r="AJ42" s="48">
        <f>VLOOKUP($A42,'ADR Raw Data'!$B$6:$BE$43,'ADR Raw Data'!AU$1,FALSE)</f>
        <v>-0.51103043839876905</v>
      </c>
      <c r="AK42" s="48">
        <f>VLOOKUP($A42,'ADR Raw Data'!$B$6:$BE$43,'ADR Raw Data'!AV$1,FALSE)</f>
        <v>0.71330605142599102</v>
      </c>
      <c r="AL42" s="48">
        <f>VLOOKUP($A42,'ADR Raw Data'!$B$6:$BE$43,'ADR Raw Data'!AW$1,FALSE)</f>
        <v>1.2285576196533701</v>
      </c>
      <c r="AM42" s="48">
        <f>VLOOKUP($A42,'ADR Raw Data'!$B$6:$BE$43,'ADR Raw Data'!AX$1,FALSE)</f>
        <v>0.59059054352497597</v>
      </c>
      <c r="AN42" s="49">
        <f>VLOOKUP($A42,'ADR Raw Data'!$B$6:$BE$43,'ADR Raw Data'!AY$1,FALSE)</f>
        <v>0.28792524065550501</v>
      </c>
      <c r="AO42" s="48">
        <f>VLOOKUP($A42,'ADR Raw Data'!$B$6:$BE$43,'ADR Raw Data'!BA$1,FALSE)</f>
        <v>1.4011607394396199</v>
      </c>
      <c r="AP42" s="48">
        <f>VLOOKUP($A42,'ADR Raw Data'!$B$6:$BE$43,'ADR Raw Data'!BB$1,FALSE)</f>
        <v>1.60752542534164</v>
      </c>
      <c r="AQ42" s="49">
        <f>VLOOKUP($A42,'ADR Raw Data'!$B$6:$BE$43,'ADR Raw Data'!BC$1,FALSE)</f>
        <v>1.5140612744536499</v>
      </c>
      <c r="AR42" s="50">
        <f>VLOOKUP($A42,'ADR Raw Data'!$B$6:$BE$43,'ADR Raw Data'!BE$1,FALSE)</f>
        <v>0.91070096813634005</v>
      </c>
      <c r="AT42" s="51">
        <f>VLOOKUP($A42,'RevPAR Raw Data'!$B$6:$BE$43,'RevPAR Raw Data'!AG$1,FALSE)</f>
        <v>91.922047806735307</v>
      </c>
      <c r="AU42" s="52">
        <f>VLOOKUP($A42,'RevPAR Raw Data'!$B$6:$BE$43,'RevPAR Raw Data'!AH$1,FALSE)</f>
        <v>103.092124671528</v>
      </c>
      <c r="AV42" s="52">
        <f>VLOOKUP($A42,'RevPAR Raw Data'!$B$6:$BE$43,'RevPAR Raw Data'!AI$1,FALSE)</f>
        <v>110.12993879712501</v>
      </c>
      <c r="AW42" s="52">
        <f>VLOOKUP($A42,'RevPAR Raw Data'!$B$6:$BE$43,'RevPAR Raw Data'!AJ$1,FALSE)</f>
        <v>111.78813153590301</v>
      </c>
      <c r="AX42" s="52">
        <f>VLOOKUP($A42,'RevPAR Raw Data'!$B$6:$BE$43,'RevPAR Raw Data'!AK$1,FALSE)</f>
        <v>109.83583706494299</v>
      </c>
      <c r="AY42" s="53">
        <f>VLOOKUP($A42,'RevPAR Raw Data'!$B$6:$BE$43,'RevPAR Raw Data'!AL$1,FALSE)</f>
        <v>105.35347191535401</v>
      </c>
      <c r="AZ42" s="52">
        <f>VLOOKUP($A42,'RevPAR Raw Data'!$B$6:$BE$43,'RevPAR Raw Data'!AN$1,FALSE)</f>
        <v>160.719288692551</v>
      </c>
      <c r="BA42" s="52">
        <f>VLOOKUP($A42,'RevPAR Raw Data'!$B$6:$BE$43,'RevPAR Raw Data'!AO$1,FALSE)</f>
        <v>175.77887099801501</v>
      </c>
      <c r="BB42" s="53">
        <f>VLOOKUP($A42,'RevPAR Raw Data'!$B$6:$BE$43,'RevPAR Raw Data'!AP$1,FALSE)</f>
        <v>168.24907984528301</v>
      </c>
      <c r="BC42" s="54">
        <f>VLOOKUP($A42,'RevPAR Raw Data'!$B$6:$BE$43,'RevPAR Raw Data'!AR$1,FALSE)</f>
        <v>123.323507938788</v>
      </c>
      <c r="BE42" s="47">
        <f>VLOOKUP($A42,'RevPAR Raw Data'!$B$6:$BE$43,'RevPAR Raw Data'!AT$1,FALSE)</f>
        <v>-5.2754356069038097</v>
      </c>
      <c r="BF42" s="48">
        <f>VLOOKUP($A42,'RevPAR Raw Data'!$B$6:$BE$43,'RevPAR Raw Data'!AU$1,FALSE)</f>
        <v>-2.4829039930363401</v>
      </c>
      <c r="BG42" s="48">
        <f>VLOOKUP($A42,'RevPAR Raw Data'!$B$6:$BE$43,'RevPAR Raw Data'!AV$1,FALSE)</f>
        <v>0.80548194796163097</v>
      </c>
      <c r="BH42" s="48">
        <f>VLOOKUP($A42,'RevPAR Raw Data'!$B$6:$BE$43,'RevPAR Raw Data'!AW$1,FALSE)</f>
        <v>1.5311460622655499</v>
      </c>
      <c r="BI42" s="48">
        <f>VLOOKUP($A42,'RevPAR Raw Data'!$B$6:$BE$43,'RevPAR Raw Data'!AX$1,FALSE)</f>
        <v>-1.6761620381024001</v>
      </c>
      <c r="BJ42" s="49">
        <f>VLOOKUP($A42,'RevPAR Raw Data'!$B$6:$BE$43,'RevPAR Raw Data'!AY$1,FALSE)</f>
        <v>-1.32095807593016</v>
      </c>
      <c r="BK42" s="48">
        <f>VLOOKUP($A42,'RevPAR Raw Data'!$B$6:$BE$43,'RevPAR Raw Data'!BA$1,FALSE)</f>
        <v>1.94461178844423</v>
      </c>
      <c r="BL42" s="48">
        <f>VLOOKUP($A42,'RevPAR Raw Data'!$B$6:$BE$43,'RevPAR Raw Data'!BB$1,FALSE)</f>
        <v>2.64060489691912</v>
      </c>
      <c r="BM42" s="49">
        <f>VLOOKUP($A42,'RevPAR Raw Data'!$B$6:$BE$43,'RevPAR Raw Data'!BC$1,FALSE)</f>
        <v>2.3070008390735599</v>
      </c>
      <c r="BN42" s="50">
        <f>VLOOKUP($A42,'RevPAR Raw Data'!$B$6:$BE$43,'RevPAR Raw Data'!BE$1,FALSE)</f>
        <v>6.20674217695249E-2</v>
      </c>
    </row>
    <row r="43" spans="1:66" x14ac:dyDescent="0.25">
      <c r="A43" s="66" t="s">
        <v>81</v>
      </c>
      <c r="B43" s="47">
        <f>VLOOKUP($A43,'Occupancy Raw Data'!$B$8:$BE$45,'Occupancy Raw Data'!AG$3,FALSE)</f>
        <v>58.737108775009403</v>
      </c>
      <c r="C43" s="48">
        <f>VLOOKUP($A43,'Occupancy Raw Data'!$B$8:$BE$45,'Occupancy Raw Data'!AH$3,FALSE)</f>
        <v>70.457401607787503</v>
      </c>
      <c r="D43" s="48">
        <f>VLOOKUP($A43,'Occupancy Raw Data'!$B$8:$BE$45,'Occupancy Raw Data'!AI$3,FALSE)</f>
        <v>74.566635415212104</v>
      </c>
      <c r="E43" s="48">
        <f>VLOOKUP($A43,'Occupancy Raw Data'!$B$8:$BE$45,'Occupancy Raw Data'!AJ$3,FALSE)</f>
        <v>73.720352675988906</v>
      </c>
      <c r="F43" s="48">
        <f>VLOOKUP($A43,'Occupancy Raw Data'!$B$8:$BE$45,'Occupancy Raw Data'!AK$3,FALSE)</f>
        <v>69.618100576489496</v>
      </c>
      <c r="G43" s="49">
        <f>VLOOKUP($A43,'Occupancy Raw Data'!$B$8:$BE$45,'Occupancy Raw Data'!AL$3,FALSE)</f>
        <v>69.419919810097497</v>
      </c>
      <c r="H43" s="48">
        <f>VLOOKUP($A43,'Occupancy Raw Data'!$B$8:$BE$45,'Occupancy Raw Data'!AN$3,FALSE)</f>
        <v>73.315912309748398</v>
      </c>
      <c r="I43" s="48">
        <f>VLOOKUP($A43,'Occupancy Raw Data'!$B$8:$BE$45,'Occupancy Raw Data'!AO$3,FALSE)</f>
        <v>75.141130238774394</v>
      </c>
      <c r="J43" s="49">
        <f>VLOOKUP($A43,'Occupancy Raw Data'!$B$8:$BE$45,'Occupancy Raw Data'!AP$3,FALSE)</f>
        <v>74.228521274261396</v>
      </c>
      <c r="K43" s="50">
        <f>VLOOKUP($A43,'Occupancy Raw Data'!$B$8:$BE$45,'Occupancy Raw Data'!AR$3,FALSE)</f>
        <v>70.793805942715693</v>
      </c>
      <c r="M43" s="47">
        <f>VLOOKUP($A43,'Occupancy Raw Data'!$B$8:$BE$45,'Occupancy Raw Data'!AT$3,FALSE)</f>
        <v>1.2697268353167801</v>
      </c>
      <c r="N43" s="48">
        <f>VLOOKUP($A43,'Occupancy Raw Data'!$B$8:$BE$45,'Occupancy Raw Data'!AU$3,FALSE)</f>
        <v>5.3018203866751099</v>
      </c>
      <c r="O43" s="48">
        <f>VLOOKUP($A43,'Occupancy Raw Data'!$B$8:$BE$45,'Occupancy Raw Data'!AV$3,FALSE)</f>
        <v>4.5401640604978297</v>
      </c>
      <c r="P43" s="48">
        <f>VLOOKUP($A43,'Occupancy Raw Data'!$B$8:$BE$45,'Occupancy Raw Data'!AW$3,FALSE)</f>
        <v>0.64070331354371801</v>
      </c>
      <c r="Q43" s="48">
        <f>VLOOKUP($A43,'Occupancy Raw Data'!$B$8:$BE$45,'Occupancy Raw Data'!AX$3,FALSE)</f>
        <v>-0.63010053385601705</v>
      </c>
      <c r="R43" s="49">
        <f>VLOOKUP($A43,'Occupancy Raw Data'!$B$8:$BE$45,'Occupancy Raw Data'!AY$3,FALSE)</f>
        <v>2.2259543639766699</v>
      </c>
      <c r="S43" s="48">
        <f>VLOOKUP($A43,'Occupancy Raw Data'!$B$8:$BE$45,'Occupancy Raw Data'!BA$3,FALSE)</f>
        <v>-0.93060847966919302</v>
      </c>
      <c r="T43" s="48">
        <f>VLOOKUP($A43,'Occupancy Raw Data'!$B$8:$BE$45,'Occupancy Raw Data'!BB$3,FALSE)</f>
        <v>-1.03395166536973</v>
      </c>
      <c r="U43" s="49">
        <f>VLOOKUP($A43,'Occupancy Raw Data'!$B$8:$BE$45,'Occupancy Raw Data'!BC$3,FALSE)</f>
        <v>-0.98293587684963901</v>
      </c>
      <c r="V43" s="50">
        <f>VLOOKUP($A43,'Occupancy Raw Data'!$B$8:$BE$45,'Occupancy Raw Data'!BE$3,FALSE)</f>
        <v>1.24338492066618</v>
      </c>
      <c r="X43" s="51">
        <f>VLOOKUP($A43,'ADR Raw Data'!$B$6:$BE$43,'ADR Raw Data'!AG$1,FALSE)</f>
        <v>126.136539369343</v>
      </c>
      <c r="Y43" s="52">
        <f>VLOOKUP($A43,'ADR Raw Data'!$B$6:$BE$43,'ADR Raw Data'!AH$1,FALSE)</f>
        <v>138.149501500523</v>
      </c>
      <c r="Z43" s="52">
        <f>VLOOKUP($A43,'ADR Raw Data'!$B$6:$BE$43,'ADR Raw Data'!AI$1,FALSE)</f>
        <v>142.65844774083001</v>
      </c>
      <c r="AA43" s="52">
        <f>VLOOKUP($A43,'ADR Raw Data'!$B$6:$BE$43,'ADR Raw Data'!AJ$1,FALSE)</f>
        <v>139.87293748773899</v>
      </c>
      <c r="AB43" s="52">
        <f>VLOOKUP($A43,'ADR Raw Data'!$B$6:$BE$43,'ADR Raw Data'!AK$1,FALSE)</f>
        <v>132.09932486156899</v>
      </c>
      <c r="AC43" s="53">
        <f>VLOOKUP($A43,'ADR Raw Data'!$B$6:$BE$43,'ADR Raw Data'!AL$1,FALSE)</f>
        <v>136.237833461203</v>
      </c>
      <c r="AD43" s="52">
        <f>VLOOKUP($A43,'ADR Raw Data'!$B$6:$BE$43,'ADR Raw Data'!AN$1,FALSE)</f>
        <v>127.199977621483</v>
      </c>
      <c r="AE43" s="52">
        <f>VLOOKUP($A43,'ADR Raw Data'!$B$6:$BE$43,'ADR Raw Data'!AO$1,FALSE)</f>
        <v>127.33748360721</v>
      </c>
      <c r="AF43" s="53">
        <f>VLOOKUP($A43,'ADR Raw Data'!$B$6:$BE$43,'ADR Raw Data'!AP$1,FALSE)</f>
        <v>127.26957590395401</v>
      </c>
      <c r="AG43" s="54">
        <f>VLOOKUP($A43,'ADR Raw Data'!$B$6:$BE$43,'ADR Raw Data'!AR$1,FALSE)</f>
        <v>133.55115572953801</v>
      </c>
      <c r="AI43" s="47">
        <f>VLOOKUP($A43,'ADR Raw Data'!$B$6:$BE$43,'ADR Raw Data'!AT$1,FALSE)</f>
        <v>6.71419067655704</v>
      </c>
      <c r="AJ43" s="48">
        <f>VLOOKUP($A43,'ADR Raw Data'!$B$6:$BE$43,'ADR Raw Data'!AU$1,FALSE)</f>
        <v>7.82761826978627</v>
      </c>
      <c r="AK43" s="48">
        <f>VLOOKUP($A43,'ADR Raw Data'!$B$6:$BE$43,'ADR Raw Data'!AV$1,FALSE)</f>
        <v>7.6889897908996598</v>
      </c>
      <c r="AL43" s="48">
        <f>VLOOKUP($A43,'ADR Raw Data'!$B$6:$BE$43,'ADR Raw Data'!AW$1,FALSE)</f>
        <v>5.4905902876543902</v>
      </c>
      <c r="AM43" s="48">
        <f>VLOOKUP($A43,'ADR Raw Data'!$B$6:$BE$43,'ADR Raw Data'!AX$1,FALSE)</f>
        <v>3.9719640212164902</v>
      </c>
      <c r="AN43" s="49">
        <f>VLOOKUP($A43,'ADR Raw Data'!$B$6:$BE$43,'ADR Raw Data'!AY$1,FALSE)</f>
        <v>6.36647042442734</v>
      </c>
      <c r="AO43" s="48">
        <f>VLOOKUP($A43,'ADR Raw Data'!$B$6:$BE$43,'ADR Raw Data'!BA$1,FALSE)</f>
        <v>3.5061371719724601</v>
      </c>
      <c r="AP43" s="48">
        <f>VLOOKUP($A43,'ADR Raw Data'!$B$6:$BE$43,'ADR Raw Data'!BB$1,FALSE)</f>
        <v>2.81806138220109</v>
      </c>
      <c r="AQ43" s="49">
        <f>VLOOKUP($A43,'ADR Raw Data'!$B$6:$BE$43,'ADR Raw Data'!BC$1,FALSE)</f>
        <v>3.1563300106721002</v>
      </c>
      <c r="AR43" s="50">
        <f>VLOOKUP($A43,'ADR Raw Data'!$B$6:$BE$43,'ADR Raw Data'!BE$1,FALSE)</f>
        <v>5.45607994102562</v>
      </c>
      <c r="AT43" s="51">
        <f>VLOOKUP($A43,'RevPAR Raw Data'!$B$6:$BE$43,'RevPAR Raw Data'!AG$1,FALSE)</f>
        <v>74.088956334403804</v>
      </c>
      <c r="AU43" s="52">
        <f>VLOOKUP($A43,'RevPAR Raw Data'!$B$6:$BE$43,'RevPAR Raw Data'!AH$1,FALSE)</f>
        <v>97.336549091380505</v>
      </c>
      <c r="AV43" s="52">
        <f>VLOOKUP($A43,'RevPAR Raw Data'!$B$6:$BE$43,'RevPAR Raw Data'!AI$1,FALSE)</f>
        <v>106.375604615906</v>
      </c>
      <c r="AW43" s="52">
        <f>VLOOKUP($A43,'RevPAR Raw Data'!$B$6:$BE$43,'RevPAR Raw Data'!AJ$1,FALSE)</f>
        <v>103.114822814226</v>
      </c>
      <c r="AX43" s="52">
        <f>VLOOKUP($A43,'RevPAR Raw Data'!$B$6:$BE$43,'RevPAR Raw Data'!AK$1,FALSE)</f>
        <v>91.9650408429913</v>
      </c>
      <c r="AY43" s="53">
        <f>VLOOKUP($A43,'RevPAR Raw Data'!$B$6:$BE$43,'RevPAR Raw Data'!AL$1,FALSE)</f>
        <v>94.576194739781698</v>
      </c>
      <c r="AZ43" s="52">
        <f>VLOOKUP($A43,'RevPAR Raw Data'!$B$6:$BE$43,'RevPAR Raw Data'!AN$1,FALSE)</f>
        <v>93.2578240509864</v>
      </c>
      <c r="BA43" s="52">
        <f>VLOOKUP($A43,'RevPAR Raw Data'!$B$6:$BE$43,'RevPAR Raw Data'!AO$1,FALSE)</f>
        <v>95.682824400071794</v>
      </c>
      <c r="BB43" s="53">
        <f>VLOOKUP($A43,'RevPAR Raw Data'!$B$6:$BE$43,'RevPAR Raw Data'!AP$1,FALSE)</f>
        <v>94.470324225529097</v>
      </c>
      <c r="BC43" s="54">
        <f>VLOOKUP($A43,'RevPAR Raw Data'!$B$6:$BE$43,'RevPAR Raw Data'!AR$1,FALSE)</f>
        <v>94.545946021423802</v>
      </c>
      <c r="BE43" s="47">
        <f>VLOOKUP($A43,'RevPAR Raw Data'!$B$6:$BE$43,'RevPAR Raw Data'!AT$1,FALSE)</f>
        <v>8.0691693926684103</v>
      </c>
      <c r="BF43" s="48">
        <f>VLOOKUP($A43,'RevPAR Raw Data'!$B$6:$BE$43,'RevPAR Raw Data'!AU$1,FALSE)</f>
        <v>13.54444491768</v>
      </c>
      <c r="BG43" s="48">
        <f>VLOOKUP($A43,'RevPAR Raw Data'!$B$6:$BE$43,'RevPAR Raw Data'!AV$1,FALSE)</f>
        <v>12.578246602499201</v>
      </c>
      <c r="BH43" s="48">
        <f>VLOOKUP($A43,'RevPAR Raw Data'!$B$6:$BE$43,'RevPAR Raw Data'!AW$1,FALSE)</f>
        <v>6.1664719951042199</v>
      </c>
      <c r="BI43" s="48">
        <f>VLOOKUP($A43,'RevPAR Raw Data'!$B$6:$BE$43,'RevPAR Raw Data'!AX$1,FALSE)</f>
        <v>3.3168361208582202</v>
      </c>
      <c r="BJ43" s="49">
        <f>VLOOKUP($A43,'RevPAR Raw Data'!$B$6:$BE$43,'RevPAR Raw Data'!AY$1,FALSE)</f>
        <v>8.7341395146478398</v>
      </c>
      <c r="BK43" s="48">
        <f>VLOOKUP($A43,'RevPAR Raw Data'!$B$6:$BE$43,'RevPAR Raw Data'!BA$1,FALSE)</f>
        <v>2.5429002824720599</v>
      </c>
      <c r="BL43" s="48">
        <f>VLOOKUP($A43,'RevPAR Raw Data'!$B$6:$BE$43,'RevPAR Raw Data'!BB$1,FALSE)</f>
        <v>1.7549723242389399</v>
      </c>
      <c r="BM43" s="49">
        <f>VLOOKUP($A43,'RevPAR Raw Data'!$B$6:$BE$43,'RevPAR Raw Data'!BC$1,FALSE)</f>
        <v>2.1423694337557899</v>
      </c>
      <c r="BN43" s="50">
        <f>VLOOKUP($A43,'RevPAR Raw Data'!$B$6:$BE$43,'RevPAR Raw Data'!BE$1,FALSE)</f>
        <v>6.7673049369380101</v>
      </c>
    </row>
    <row r="44" spans="1:66" x14ac:dyDescent="0.25">
      <c r="A44" s="63" t="s">
        <v>82</v>
      </c>
      <c r="B44" s="47">
        <f>VLOOKUP($A44,'Occupancy Raw Data'!$B$8:$BE$45,'Occupancy Raw Data'!AG$3,FALSE)</f>
        <v>48.5030346951716</v>
      </c>
      <c r="C44" s="48">
        <f>VLOOKUP($A44,'Occupancy Raw Data'!$B$8:$BE$45,'Occupancy Raw Data'!AH$3,FALSE)</f>
        <v>57.013769363166901</v>
      </c>
      <c r="D44" s="48">
        <f>VLOOKUP($A44,'Occupancy Raw Data'!$B$8:$BE$45,'Occupancy Raw Data'!AI$3,FALSE)</f>
        <v>60.030346951716602</v>
      </c>
      <c r="E44" s="48">
        <f>VLOOKUP($A44,'Occupancy Raw Data'!$B$8:$BE$45,'Occupancy Raw Data'!AJ$3,FALSE)</f>
        <v>61.819458284264797</v>
      </c>
      <c r="F44" s="48">
        <f>VLOOKUP($A44,'Occupancy Raw Data'!$B$8:$BE$45,'Occupancy Raw Data'!AK$3,FALSE)</f>
        <v>63.581393242141402</v>
      </c>
      <c r="G44" s="49">
        <f>VLOOKUP($A44,'Occupancy Raw Data'!$B$8:$BE$45,'Occupancy Raw Data'!AL$3,FALSE)</f>
        <v>58.189600507292297</v>
      </c>
      <c r="H44" s="48">
        <f>VLOOKUP($A44,'Occupancy Raw Data'!$B$8:$BE$45,'Occupancy Raw Data'!AN$3,FALSE)</f>
        <v>72.522420509103995</v>
      </c>
      <c r="I44" s="48">
        <f>VLOOKUP($A44,'Occupancy Raw Data'!$B$8:$BE$45,'Occupancy Raw Data'!AO$3,FALSE)</f>
        <v>73.996738835039395</v>
      </c>
      <c r="J44" s="49">
        <f>VLOOKUP($A44,'Occupancy Raw Data'!$B$8:$BE$45,'Occupancy Raw Data'!AP$3,FALSE)</f>
        <v>73.259579672071695</v>
      </c>
      <c r="K44" s="50">
        <f>VLOOKUP($A44,'Occupancy Raw Data'!$B$8:$BE$45,'Occupancy Raw Data'!AR$3,FALSE)</f>
        <v>62.495308840086402</v>
      </c>
      <c r="M44" s="47">
        <f>VLOOKUP($A44,'Occupancy Raw Data'!$B$8:$BE$45,'Occupancy Raw Data'!AT$3,FALSE)</f>
        <v>-3.6966216864423802</v>
      </c>
      <c r="N44" s="48">
        <f>VLOOKUP($A44,'Occupancy Raw Data'!$B$8:$BE$45,'Occupancy Raw Data'!AU$3,FALSE)</f>
        <v>-1.1324495152618701</v>
      </c>
      <c r="O44" s="48">
        <f>VLOOKUP($A44,'Occupancy Raw Data'!$B$8:$BE$45,'Occupancy Raw Data'!AV$3,FALSE)</f>
        <v>-3.9557403222590201E-2</v>
      </c>
      <c r="P44" s="48">
        <f>VLOOKUP($A44,'Occupancy Raw Data'!$B$8:$BE$45,'Occupancy Raw Data'!AW$3,FALSE)</f>
        <v>-1.58581842849488</v>
      </c>
      <c r="Q44" s="48">
        <f>VLOOKUP($A44,'Occupancy Raw Data'!$B$8:$BE$45,'Occupancy Raw Data'!AX$3,FALSE)</f>
        <v>-0.65967158983527496</v>
      </c>
      <c r="R44" s="49">
        <f>VLOOKUP($A44,'Occupancy Raw Data'!$B$8:$BE$45,'Occupancy Raw Data'!AY$3,FALSE)</f>
        <v>-1.3389146073909</v>
      </c>
      <c r="S44" s="48">
        <f>VLOOKUP($A44,'Occupancy Raw Data'!$B$8:$BE$45,'Occupancy Raw Data'!BA$3,FALSE)</f>
        <v>-0.93017048674722802</v>
      </c>
      <c r="T44" s="48">
        <f>VLOOKUP($A44,'Occupancy Raw Data'!$B$8:$BE$45,'Occupancy Raw Data'!BB$3,FALSE)</f>
        <v>-0.13096827545490899</v>
      </c>
      <c r="U44" s="49">
        <f>VLOOKUP($A44,'Occupancy Raw Data'!$B$8:$BE$45,'Occupancy Raw Data'!BC$3,FALSE)</f>
        <v>-0.52815370890856705</v>
      </c>
      <c r="V44" s="50">
        <f>VLOOKUP($A44,'Occupancy Raw Data'!$B$8:$BE$45,'Occupancy Raw Data'!BE$3,FALSE)</f>
        <v>-1.0679156980339399</v>
      </c>
      <c r="X44" s="51">
        <f>VLOOKUP($A44,'ADR Raw Data'!$B$6:$BE$43,'ADR Raw Data'!AG$1,FALSE)</f>
        <v>97.270711117336603</v>
      </c>
      <c r="Y44" s="52">
        <f>VLOOKUP($A44,'ADR Raw Data'!$B$6:$BE$43,'ADR Raw Data'!AH$1,FALSE)</f>
        <v>100.414915590863</v>
      </c>
      <c r="Z44" s="52">
        <f>VLOOKUP($A44,'ADR Raw Data'!$B$6:$BE$43,'ADR Raw Data'!AI$1,FALSE)</f>
        <v>102.82086618629</v>
      </c>
      <c r="AA44" s="52">
        <f>VLOOKUP($A44,'ADR Raw Data'!$B$6:$BE$43,'ADR Raw Data'!AJ$1,FALSE)</f>
        <v>103.61283840714999</v>
      </c>
      <c r="AB44" s="52">
        <f>VLOOKUP($A44,'ADR Raw Data'!$B$6:$BE$43,'ADR Raw Data'!AK$1,FALSE)</f>
        <v>105.595754229741</v>
      </c>
      <c r="AC44" s="53">
        <f>VLOOKUP($A44,'ADR Raw Data'!$B$6:$BE$43,'ADR Raw Data'!AL$1,FALSE)</f>
        <v>102.198826739108</v>
      </c>
      <c r="AD44" s="52">
        <f>VLOOKUP($A44,'ADR Raw Data'!$B$6:$BE$43,'ADR Raw Data'!AN$1,FALSE)</f>
        <v>123.344791556069</v>
      </c>
      <c r="AE44" s="52">
        <f>VLOOKUP($A44,'ADR Raw Data'!$B$6:$BE$43,'ADR Raw Data'!AO$1,FALSE)</f>
        <v>123.447820591295</v>
      </c>
      <c r="AF44" s="53">
        <f>VLOOKUP($A44,'ADR Raw Data'!$B$6:$BE$43,'ADR Raw Data'!AP$1,FALSE)</f>
        <v>123.396824427716</v>
      </c>
      <c r="AG44" s="54">
        <f>VLOOKUP($A44,'ADR Raw Data'!$B$6:$BE$43,'ADR Raw Data'!AR$1,FALSE)</f>
        <v>109.298588896711</v>
      </c>
      <c r="AI44" s="47">
        <f>VLOOKUP($A44,'ADR Raw Data'!$B$6:$BE$43,'ADR Raw Data'!AT$1,FALSE)</f>
        <v>1.08370283280444</v>
      </c>
      <c r="AJ44" s="48">
        <f>VLOOKUP($A44,'ADR Raw Data'!$B$6:$BE$43,'ADR Raw Data'!AU$1,FALSE)</f>
        <v>4.3142970513631198</v>
      </c>
      <c r="AK44" s="48">
        <f>VLOOKUP($A44,'ADR Raw Data'!$B$6:$BE$43,'ADR Raw Data'!AV$1,FALSE)</f>
        <v>5.6848661551351496</v>
      </c>
      <c r="AL44" s="48">
        <f>VLOOKUP($A44,'ADR Raw Data'!$B$6:$BE$43,'ADR Raw Data'!AW$1,FALSE)</f>
        <v>6.0358284370830502</v>
      </c>
      <c r="AM44" s="48">
        <f>VLOOKUP($A44,'ADR Raw Data'!$B$6:$BE$43,'ADR Raw Data'!AX$1,FALSE)</f>
        <v>4.7039072063330201</v>
      </c>
      <c r="AN44" s="49">
        <f>VLOOKUP($A44,'ADR Raw Data'!$B$6:$BE$43,'ADR Raw Data'!AY$1,FALSE)</f>
        <v>4.5289350583989796</v>
      </c>
      <c r="AO44" s="48">
        <f>VLOOKUP($A44,'ADR Raw Data'!$B$6:$BE$43,'ADR Raw Data'!BA$1,FALSE)</f>
        <v>1.9169402067965</v>
      </c>
      <c r="AP44" s="48">
        <f>VLOOKUP($A44,'ADR Raw Data'!$B$6:$BE$43,'ADR Raw Data'!BB$1,FALSE)</f>
        <v>1.2989305490520999</v>
      </c>
      <c r="AQ44" s="49">
        <f>VLOOKUP($A44,'ADR Raw Data'!$B$6:$BE$43,'ADR Raw Data'!BC$1,FALSE)</f>
        <v>1.60516910454813</v>
      </c>
      <c r="AR44" s="50">
        <f>VLOOKUP($A44,'ADR Raw Data'!$B$6:$BE$43,'ADR Raw Data'!BE$1,FALSE)</f>
        <v>3.4470135033289102</v>
      </c>
      <c r="AT44" s="51">
        <f>VLOOKUP($A44,'RevPAR Raw Data'!$B$6:$BE$43,'RevPAR Raw Data'!AG$1,FALSE)</f>
        <v>47.179246761481998</v>
      </c>
      <c r="AU44" s="52">
        <f>VLOOKUP($A44,'RevPAR Raw Data'!$B$6:$BE$43,'RevPAR Raw Data'!AH$1,FALSE)</f>
        <v>57.250328381193903</v>
      </c>
      <c r="AV44" s="52">
        <f>VLOOKUP($A44,'RevPAR Raw Data'!$B$6:$BE$43,'RevPAR Raw Data'!AI$1,FALSE)</f>
        <v>61.723722710390398</v>
      </c>
      <c r="AW44" s="52">
        <f>VLOOKUP($A44,'RevPAR Raw Data'!$B$6:$BE$43,'RevPAR Raw Data'!AJ$1,FALSE)</f>
        <v>64.052895416251403</v>
      </c>
      <c r="AX44" s="52">
        <f>VLOOKUP($A44,'RevPAR Raw Data'!$B$6:$BE$43,'RevPAR Raw Data'!AK$1,FALSE)</f>
        <v>67.139251743817297</v>
      </c>
      <c r="AY44" s="53">
        <f>VLOOKUP($A44,'RevPAR Raw Data'!$B$6:$BE$43,'RevPAR Raw Data'!AL$1,FALSE)</f>
        <v>59.469089002627001</v>
      </c>
      <c r="AZ44" s="52">
        <f>VLOOKUP($A44,'RevPAR Raw Data'!$B$6:$BE$43,'RevPAR Raw Data'!AN$1,FALSE)</f>
        <v>89.452628408370302</v>
      </c>
      <c r="BA44" s="52">
        <f>VLOOKUP($A44,'RevPAR Raw Data'!$B$6:$BE$43,'RevPAR Raw Data'!AO$1,FALSE)</f>
        <v>91.347361400489106</v>
      </c>
      <c r="BB44" s="53">
        <f>VLOOKUP($A44,'RevPAR Raw Data'!$B$6:$BE$43,'RevPAR Raw Data'!AP$1,FALSE)</f>
        <v>90.399994904429704</v>
      </c>
      <c r="BC44" s="54">
        <f>VLOOKUP($A44,'RevPAR Raw Data'!$B$6:$BE$43,'RevPAR Raw Data'!AR$1,FALSE)</f>
        <v>68.3064906888563</v>
      </c>
      <c r="BE44" s="47">
        <f>VLOOKUP($A44,'RevPAR Raw Data'!$B$6:$BE$43,'RevPAR Raw Data'!AT$1,FALSE)</f>
        <v>-2.6529792475719698</v>
      </c>
      <c r="BF44" s="48">
        <f>VLOOKUP($A44,'RevPAR Raw Data'!$B$6:$BE$43,'RevPAR Raw Data'!AU$1,FALSE)</f>
        <v>3.1329903000561301</v>
      </c>
      <c r="BG44" s="48">
        <f>VLOOKUP($A44,'RevPAR Raw Data'!$B$6:$BE$43,'RevPAR Raw Data'!AV$1,FALSE)</f>
        <v>5.6430599664849099</v>
      </c>
      <c r="BH44" s="48">
        <f>VLOOKUP($A44,'RevPAR Raw Data'!$B$6:$BE$43,'RevPAR Raw Data'!AW$1,FALSE)</f>
        <v>4.3542927289205702</v>
      </c>
      <c r="BI44" s="48">
        <f>VLOOKUP($A44,'RevPAR Raw Data'!$B$6:$BE$43,'RevPAR Raw Data'!AX$1,FALSE)</f>
        <v>4.0132052770453503</v>
      </c>
      <c r="BJ44" s="49">
        <f>VLOOKUP($A44,'RevPAR Raw Data'!$B$6:$BE$43,'RevPAR Raw Data'!AY$1,FALSE)</f>
        <v>3.1293818779519298</v>
      </c>
      <c r="BK44" s="48">
        <f>VLOOKUP($A44,'RevPAR Raw Data'!$B$6:$BE$43,'RevPAR Raw Data'!BA$1,FALSE)</f>
        <v>0.96893890799706195</v>
      </c>
      <c r="BL44" s="48">
        <f>VLOOKUP($A44,'RevPAR Raw Data'!$B$6:$BE$43,'RevPAR Raw Data'!BB$1,FALSE)</f>
        <v>1.1662610866577401</v>
      </c>
      <c r="BM44" s="49">
        <f>VLOOKUP($A44,'RevPAR Raw Data'!$B$6:$BE$43,'RevPAR Raw Data'!BC$1,FALSE)</f>
        <v>1.0685376354796401</v>
      </c>
      <c r="BN44" s="50">
        <f>VLOOKUP($A44,'RevPAR Raw Data'!$B$6:$BE$43,'RevPAR Raw Data'!BE$1,FALSE)</f>
        <v>2.3422866069795698</v>
      </c>
    </row>
    <row r="45" spans="1:66" x14ac:dyDescent="0.25">
      <c r="A45" s="63" t="s">
        <v>83</v>
      </c>
      <c r="B45" s="47">
        <f>VLOOKUP($A45,'Occupancy Raw Data'!$B$8:$BE$45,'Occupancy Raw Data'!AG$3,FALSE)</f>
        <v>48.909774436090203</v>
      </c>
      <c r="C45" s="48">
        <f>VLOOKUP($A45,'Occupancy Raw Data'!$B$8:$BE$45,'Occupancy Raw Data'!AH$3,FALSE)</f>
        <v>61.8483709273182</v>
      </c>
      <c r="D45" s="48">
        <f>VLOOKUP($A45,'Occupancy Raw Data'!$B$8:$BE$45,'Occupancy Raw Data'!AI$3,FALSE)</f>
        <v>65.538847117794404</v>
      </c>
      <c r="E45" s="48">
        <f>VLOOKUP($A45,'Occupancy Raw Data'!$B$8:$BE$45,'Occupancy Raw Data'!AJ$3,FALSE)</f>
        <v>65.739348370927303</v>
      </c>
      <c r="F45" s="48">
        <f>VLOOKUP($A45,'Occupancy Raw Data'!$B$8:$BE$45,'Occupancy Raw Data'!AK$3,FALSE)</f>
        <v>62.882205513784399</v>
      </c>
      <c r="G45" s="49">
        <f>VLOOKUP($A45,'Occupancy Raw Data'!$B$8:$BE$45,'Occupancy Raw Data'!AL$3,FALSE)</f>
        <v>60.983709273182903</v>
      </c>
      <c r="H45" s="48">
        <f>VLOOKUP($A45,'Occupancy Raw Data'!$B$8:$BE$45,'Occupancy Raw Data'!AN$3,FALSE)</f>
        <v>70.501253132832005</v>
      </c>
      <c r="I45" s="48">
        <f>VLOOKUP($A45,'Occupancy Raw Data'!$B$8:$BE$45,'Occupancy Raw Data'!AO$3,FALSE)</f>
        <v>71.641604010025006</v>
      </c>
      <c r="J45" s="49">
        <f>VLOOKUP($A45,'Occupancy Raw Data'!$B$8:$BE$45,'Occupancy Raw Data'!AP$3,FALSE)</f>
        <v>71.071428571428498</v>
      </c>
      <c r="K45" s="50">
        <f>VLOOKUP($A45,'Occupancy Raw Data'!$B$8:$BE$45,'Occupancy Raw Data'!AR$3,FALSE)</f>
        <v>63.865914786967402</v>
      </c>
      <c r="M45" s="47">
        <f>VLOOKUP($A45,'Occupancy Raw Data'!$B$8:$BE$45,'Occupancy Raw Data'!AT$3,FALSE)</f>
        <v>4.1772320832777199</v>
      </c>
      <c r="N45" s="48">
        <f>VLOOKUP($A45,'Occupancy Raw Data'!$B$8:$BE$45,'Occupancy Raw Data'!AU$3,FALSE)</f>
        <v>2.74799625273238</v>
      </c>
      <c r="O45" s="48">
        <f>VLOOKUP($A45,'Occupancy Raw Data'!$B$8:$BE$45,'Occupancy Raw Data'!AV$3,FALSE)</f>
        <v>4.0071591926021597</v>
      </c>
      <c r="P45" s="48">
        <f>VLOOKUP($A45,'Occupancy Raw Data'!$B$8:$BE$45,'Occupancy Raw Data'!AW$3,FALSE)</f>
        <v>3.0648330058939002</v>
      </c>
      <c r="Q45" s="48">
        <f>VLOOKUP($A45,'Occupancy Raw Data'!$B$8:$BE$45,'Occupancy Raw Data'!AX$3,FALSE)</f>
        <v>3.5066006600659998</v>
      </c>
      <c r="R45" s="49">
        <f>VLOOKUP($A45,'Occupancy Raw Data'!$B$8:$BE$45,'Occupancy Raw Data'!AY$3,FALSE)</f>
        <v>3.4699041098802899</v>
      </c>
      <c r="S45" s="48">
        <f>VLOOKUP($A45,'Occupancy Raw Data'!$B$8:$BE$45,'Occupancy Raw Data'!BA$3,FALSE)</f>
        <v>6.3214589435887696</v>
      </c>
      <c r="T45" s="48">
        <f>VLOOKUP($A45,'Occupancy Raw Data'!$B$8:$BE$45,'Occupancy Raw Data'!BB$3,FALSE)</f>
        <v>7.0398801722523796</v>
      </c>
      <c r="U45" s="49">
        <f>VLOOKUP($A45,'Occupancy Raw Data'!$B$8:$BE$45,'Occupancy Raw Data'!BC$3,FALSE)</f>
        <v>6.6823418763225897</v>
      </c>
      <c r="V45" s="50">
        <f>VLOOKUP($A45,'Occupancy Raw Data'!$B$8:$BE$45,'Occupancy Raw Data'!BE$3,FALSE)</f>
        <v>4.4701162552344096</v>
      </c>
      <c r="X45" s="51">
        <f>VLOOKUP($A45,'ADR Raw Data'!$B$6:$BE$43,'ADR Raw Data'!AG$1,FALSE)</f>
        <v>94.065179349218496</v>
      </c>
      <c r="Y45" s="52">
        <f>VLOOKUP($A45,'ADR Raw Data'!$B$6:$BE$43,'ADR Raw Data'!AH$1,FALSE)</f>
        <v>101.72604599331299</v>
      </c>
      <c r="Z45" s="52">
        <f>VLOOKUP($A45,'ADR Raw Data'!$B$6:$BE$43,'ADR Raw Data'!AI$1,FALSE)</f>
        <v>104.277807839388</v>
      </c>
      <c r="AA45" s="52">
        <f>VLOOKUP($A45,'ADR Raw Data'!$B$6:$BE$43,'ADR Raw Data'!AJ$1,FALSE)</f>
        <v>103.466189477697</v>
      </c>
      <c r="AB45" s="52">
        <f>VLOOKUP($A45,'ADR Raw Data'!$B$6:$BE$43,'ADR Raw Data'!AK$1,FALSE)</f>
        <v>101.802207054603</v>
      </c>
      <c r="AC45" s="53">
        <f>VLOOKUP($A45,'ADR Raw Data'!$B$6:$BE$43,'ADR Raw Data'!AL$1,FALSE)</f>
        <v>101.436569814034</v>
      </c>
      <c r="AD45" s="52">
        <f>VLOOKUP($A45,'ADR Raw Data'!$B$6:$BE$43,'ADR Raw Data'!AN$1,FALSE)</f>
        <v>113.972512442232</v>
      </c>
      <c r="AE45" s="52">
        <f>VLOOKUP($A45,'ADR Raw Data'!$B$6:$BE$43,'ADR Raw Data'!AO$1,FALSE)</f>
        <v>116.82070141682701</v>
      </c>
      <c r="AF45" s="53">
        <f>VLOOKUP($A45,'ADR Raw Data'!$B$6:$BE$43,'ADR Raw Data'!AP$1,FALSE)</f>
        <v>115.40803182579501</v>
      </c>
      <c r="AG45" s="54">
        <f>VLOOKUP($A45,'ADR Raw Data'!$B$6:$BE$43,'ADR Raw Data'!AR$1,FALSE)</f>
        <v>105.87878628190199</v>
      </c>
      <c r="AI45" s="47">
        <f>VLOOKUP($A45,'ADR Raw Data'!$B$6:$BE$43,'ADR Raw Data'!AT$1,FALSE)</f>
        <v>10.2608415092041</v>
      </c>
      <c r="AJ45" s="48">
        <f>VLOOKUP($A45,'ADR Raw Data'!$B$6:$BE$43,'ADR Raw Data'!AU$1,FALSE)</f>
        <v>11.9221503997084</v>
      </c>
      <c r="AK45" s="48">
        <f>VLOOKUP($A45,'ADR Raw Data'!$B$6:$BE$43,'ADR Raw Data'!AV$1,FALSE)</f>
        <v>11.8199792719632</v>
      </c>
      <c r="AL45" s="48">
        <f>VLOOKUP($A45,'ADR Raw Data'!$B$6:$BE$43,'ADR Raw Data'!AW$1,FALSE)</f>
        <v>11.5337806184057</v>
      </c>
      <c r="AM45" s="48">
        <f>VLOOKUP($A45,'ADR Raw Data'!$B$6:$BE$43,'ADR Raw Data'!AX$1,FALSE)</f>
        <v>11.308760416897501</v>
      </c>
      <c r="AN45" s="49">
        <f>VLOOKUP($A45,'ADR Raw Data'!$B$6:$BE$43,'ADR Raw Data'!AY$1,FALSE)</f>
        <v>11.431350194865701</v>
      </c>
      <c r="AO45" s="48">
        <f>VLOOKUP($A45,'ADR Raw Data'!$B$6:$BE$43,'ADR Raw Data'!BA$1,FALSE)</f>
        <v>8.8781606115147707</v>
      </c>
      <c r="AP45" s="48">
        <f>VLOOKUP($A45,'ADR Raw Data'!$B$6:$BE$43,'ADR Raw Data'!BB$1,FALSE)</f>
        <v>9.43762166610205</v>
      </c>
      <c r="AQ45" s="49">
        <f>VLOOKUP($A45,'ADR Raw Data'!$B$6:$BE$43,'ADR Raw Data'!BC$1,FALSE)</f>
        <v>9.1664642582364806</v>
      </c>
      <c r="AR45" s="50">
        <f>VLOOKUP($A45,'ADR Raw Data'!$B$6:$BE$43,'ADR Raw Data'!BE$1,FALSE)</f>
        <v>10.747913703032401</v>
      </c>
      <c r="AT45" s="51">
        <f>VLOOKUP($A45,'RevPAR Raw Data'!$B$6:$BE$43,'RevPAR Raw Data'!AG$1,FALSE)</f>
        <v>46.007067042606501</v>
      </c>
      <c r="AU45" s="52">
        <f>VLOOKUP($A45,'RevPAR Raw Data'!$B$6:$BE$43,'RevPAR Raw Data'!AH$1,FALSE)</f>
        <v>62.915902255638997</v>
      </c>
      <c r="AV45" s="52">
        <f>VLOOKUP($A45,'RevPAR Raw Data'!$B$6:$BE$43,'RevPAR Raw Data'!AI$1,FALSE)</f>
        <v>68.342473057644099</v>
      </c>
      <c r="AW45" s="52">
        <f>VLOOKUP($A45,'RevPAR Raw Data'!$B$6:$BE$43,'RevPAR Raw Data'!AJ$1,FALSE)</f>
        <v>68.017998746867093</v>
      </c>
      <c r="AX45" s="52">
        <f>VLOOKUP($A45,'RevPAR Raw Data'!$B$6:$BE$43,'RevPAR Raw Data'!AK$1,FALSE)</f>
        <v>64.015473057644101</v>
      </c>
      <c r="AY45" s="53">
        <f>VLOOKUP($A45,'RevPAR Raw Data'!$B$6:$BE$43,'RevPAR Raw Data'!AL$1,FALSE)</f>
        <v>61.859782832080199</v>
      </c>
      <c r="AZ45" s="52">
        <f>VLOOKUP($A45,'RevPAR Raw Data'!$B$6:$BE$43,'RevPAR Raw Data'!AN$1,FALSE)</f>
        <v>80.352049498746794</v>
      </c>
      <c r="BA45" s="52">
        <f>VLOOKUP($A45,'RevPAR Raw Data'!$B$6:$BE$43,'RevPAR Raw Data'!AO$1,FALSE)</f>
        <v>83.692224310776894</v>
      </c>
      <c r="BB45" s="53">
        <f>VLOOKUP($A45,'RevPAR Raw Data'!$B$6:$BE$43,'RevPAR Raw Data'!AP$1,FALSE)</f>
        <v>82.022136904761894</v>
      </c>
      <c r="BC45" s="54">
        <f>VLOOKUP($A45,'RevPAR Raw Data'!$B$6:$BE$43,'RevPAR Raw Data'!AR$1,FALSE)</f>
        <v>67.620455424274894</v>
      </c>
      <c r="BE45" s="47">
        <f>VLOOKUP($A45,'RevPAR Raw Data'!$B$6:$BE$43,'RevPAR Raw Data'!AT$1,FALSE)</f>
        <v>14.866692756018599</v>
      </c>
      <c r="BF45" s="48">
        <f>VLOOKUP($A45,'RevPAR Raw Data'!$B$6:$BE$43,'RevPAR Raw Data'!AU$1,FALSE)</f>
        <v>14.9977668986699</v>
      </c>
      <c r="BG45" s="48">
        <f>VLOOKUP($A45,'RevPAR Raw Data'!$B$6:$BE$43,'RevPAR Raw Data'!AV$1,FALSE)</f>
        <v>16.300783850525502</v>
      </c>
      <c r="BH45" s="48">
        <f>VLOOKUP($A45,'RevPAR Raw Data'!$B$6:$BE$43,'RevPAR Raw Data'!AW$1,FALSE)</f>
        <v>14.9521047395199</v>
      </c>
      <c r="BI45" s="48">
        <f>VLOOKUP($A45,'RevPAR Raw Data'!$B$6:$BE$43,'RevPAR Raw Data'!AX$1,FALSE)</f>
        <v>15.2119141443877</v>
      </c>
      <c r="BJ45" s="49">
        <f>VLOOKUP($A45,'RevPAR Raw Data'!$B$6:$BE$43,'RevPAR Raw Data'!AY$1,FALSE)</f>
        <v>15.2979111949725</v>
      </c>
      <c r="BK45" s="48">
        <f>VLOOKUP($A45,'RevPAR Raw Data'!$B$6:$BE$43,'RevPAR Raw Data'!BA$1,FALSE)</f>
        <v>15.7608488331063</v>
      </c>
      <c r="BL45" s="48">
        <f>VLOOKUP($A45,'RevPAR Raw Data'!$B$6:$BE$43,'RevPAR Raw Data'!BB$1,FALSE)</f>
        <v>17.1418990947585</v>
      </c>
      <c r="BM45" s="49">
        <f>VLOOKUP($A45,'RevPAR Raw Data'!$B$6:$BE$43,'RevPAR Raw Data'!BC$1,FALSE)</f>
        <v>16.4613406142653</v>
      </c>
      <c r="BN45" s="50">
        <f>VLOOKUP($A45,'RevPAR Raw Data'!$B$6:$BE$43,'RevPAR Raw Data'!BE$1,FALSE)</f>
        <v>15.6984741958046</v>
      </c>
    </row>
    <row r="46" spans="1:66" x14ac:dyDescent="0.25">
      <c r="A46" s="66" t="s">
        <v>84</v>
      </c>
      <c r="B46" s="47">
        <f>VLOOKUP($A46,'Occupancy Raw Data'!$B$8:$BE$45,'Occupancy Raw Data'!AG$3,FALSE)</f>
        <v>46.551613934164202</v>
      </c>
      <c r="C46" s="48">
        <f>VLOOKUP($A46,'Occupancy Raw Data'!$B$8:$BE$45,'Occupancy Raw Data'!AH$3,FALSE)</f>
        <v>57.6350271652285</v>
      </c>
      <c r="D46" s="48">
        <f>VLOOKUP($A46,'Occupancy Raw Data'!$B$8:$BE$45,'Occupancy Raw Data'!AI$3,FALSE)</f>
        <v>60.492919477032203</v>
      </c>
      <c r="E46" s="48">
        <f>VLOOKUP($A46,'Occupancy Raw Data'!$B$8:$BE$45,'Occupancy Raw Data'!AJ$3,FALSE)</f>
        <v>63.2643928012019</v>
      </c>
      <c r="F46" s="48">
        <f>VLOOKUP($A46,'Occupancy Raw Data'!$B$8:$BE$45,'Occupancy Raw Data'!AK$3,FALSE)</f>
        <v>62.394910974011403</v>
      </c>
      <c r="G46" s="49">
        <f>VLOOKUP($A46,'Occupancy Raw Data'!$B$8:$BE$45,'Occupancy Raw Data'!AL$3,FALSE)</f>
        <v>58.067238171950201</v>
      </c>
      <c r="H46" s="48">
        <f>VLOOKUP($A46,'Occupancy Raw Data'!$B$8:$BE$45,'Occupancy Raw Data'!AN$3,FALSE)</f>
        <v>70.1531183070677</v>
      </c>
      <c r="I46" s="48">
        <f>VLOOKUP($A46,'Occupancy Raw Data'!$B$8:$BE$45,'Occupancy Raw Data'!AO$3,FALSE)</f>
        <v>67.752453409199802</v>
      </c>
      <c r="J46" s="49">
        <f>VLOOKUP($A46,'Occupancy Raw Data'!$B$8:$BE$45,'Occupancy Raw Data'!AP$3,FALSE)</f>
        <v>68.952785858133794</v>
      </c>
      <c r="K46" s="50">
        <f>VLOOKUP($A46,'Occupancy Raw Data'!$B$8:$BE$45,'Occupancy Raw Data'!AR$3,FALSE)</f>
        <v>61.177195826388697</v>
      </c>
      <c r="M46" s="47">
        <f>VLOOKUP($A46,'Occupancy Raw Data'!$B$8:$BE$45,'Occupancy Raw Data'!AT$3,FALSE)</f>
        <v>-5.4958646668138202</v>
      </c>
      <c r="N46" s="48">
        <f>VLOOKUP($A46,'Occupancy Raw Data'!$B$8:$BE$45,'Occupancy Raw Data'!AU$3,FALSE)</f>
        <v>-2.1381271488536502</v>
      </c>
      <c r="O46" s="48">
        <f>VLOOKUP($A46,'Occupancy Raw Data'!$B$8:$BE$45,'Occupancy Raw Data'!AV$3,FALSE)</f>
        <v>-0.39516987848387097</v>
      </c>
      <c r="P46" s="48">
        <f>VLOOKUP($A46,'Occupancy Raw Data'!$B$8:$BE$45,'Occupancy Raw Data'!AW$3,FALSE)</f>
        <v>2.41136698980986E-2</v>
      </c>
      <c r="Q46" s="48">
        <f>VLOOKUP($A46,'Occupancy Raw Data'!$B$8:$BE$45,'Occupancy Raw Data'!AX$3,FALSE)</f>
        <v>0.53028657572772997</v>
      </c>
      <c r="R46" s="49">
        <f>VLOOKUP($A46,'Occupancy Raw Data'!$B$8:$BE$45,'Occupancy Raw Data'!AY$3,FALSE)</f>
        <v>-1.31363468814256</v>
      </c>
      <c r="S46" s="48">
        <f>VLOOKUP($A46,'Occupancy Raw Data'!$B$8:$BE$45,'Occupancy Raw Data'!BA$3,FALSE)</f>
        <v>-2.9513542025619799</v>
      </c>
      <c r="T46" s="48">
        <f>VLOOKUP($A46,'Occupancy Raw Data'!$B$8:$BE$45,'Occupancy Raw Data'!BB$3,FALSE)</f>
        <v>-1.80876283382012</v>
      </c>
      <c r="U46" s="49">
        <f>VLOOKUP($A46,'Occupancy Raw Data'!$B$8:$BE$45,'Occupancy Raw Data'!BC$3,FALSE)</f>
        <v>-2.39334566086707</v>
      </c>
      <c r="V46" s="50">
        <f>VLOOKUP($A46,'Occupancy Raw Data'!$B$8:$BE$45,'Occupancy Raw Data'!BE$3,FALSE)</f>
        <v>-1.6642491162272199</v>
      </c>
      <c r="X46" s="51">
        <f>VLOOKUP($A46,'ADR Raw Data'!$B$6:$BE$43,'ADR Raw Data'!AG$1,FALSE)</f>
        <v>104.635269806398</v>
      </c>
      <c r="Y46" s="52">
        <f>VLOOKUP($A46,'ADR Raw Data'!$B$6:$BE$43,'ADR Raw Data'!AH$1,FALSE)</f>
        <v>116.29835532882301</v>
      </c>
      <c r="Z46" s="52">
        <f>VLOOKUP($A46,'ADR Raw Data'!$B$6:$BE$43,'ADR Raw Data'!AI$1,FALSE)</f>
        <v>123.32223102938001</v>
      </c>
      <c r="AA46" s="52">
        <f>VLOOKUP($A46,'ADR Raw Data'!$B$6:$BE$43,'ADR Raw Data'!AJ$1,FALSE)</f>
        <v>123.990031832651</v>
      </c>
      <c r="AB46" s="52">
        <f>VLOOKUP($A46,'ADR Raw Data'!$B$6:$BE$43,'ADR Raw Data'!AK$1,FALSE)</f>
        <v>124.269850402172</v>
      </c>
      <c r="AC46" s="53">
        <f>VLOOKUP($A46,'ADR Raw Data'!$B$6:$BE$43,'ADR Raw Data'!AL$1,FALSE)</f>
        <v>119.280244291785</v>
      </c>
      <c r="AD46" s="52">
        <f>VLOOKUP($A46,'ADR Raw Data'!$B$6:$BE$43,'ADR Raw Data'!AN$1,FALSE)</f>
        <v>141.47031030711699</v>
      </c>
      <c r="AE46" s="52">
        <f>VLOOKUP($A46,'ADR Raw Data'!$B$6:$BE$43,'ADR Raw Data'!AO$1,FALSE)</f>
        <v>136.88753338051399</v>
      </c>
      <c r="AF46" s="53">
        <f>VLOOKUP($A46,'ADR Raw Data'!$B$6:$BE$43,'ADR Raw Data'!AP$1,FALSE)</f>
        <v>139.21881041236799</v>
      </c>
      <c r="AG46" s="54">
        <f>VLOOKUP($A46,'ADR Raw Data'!$B$6:$BE$43,'ADR Raw Data'!AR$1,FALSE)</f>
        <v>125.700618846799</v>
      </c>
      <c r="AI46" s="47">
        <f>VLOOKUP($A46,'ADR Raw Data'!$B$6:$BE$43,'ADR Raw Data'!AT$1,FALSE)</f>
        <v>-8.8039378617483397</v>
      </c>
      <c r="AJ46" s="48">
        <f>VLOOKUP($A46,'ADR Raw Data'!$B$6:$BE$43,'ADR Raw Data'!AU$1,FALSE)</f>
        <v>-2.7302807022834901</v>
      </c>
      <c r="AK46" s="48">
        <f>VLOOKUP($A46,'ADR Raw Data'!$B$6:$BE$43,'ADR Raw Data'!AV$1,FALSE)</f>
        <v>3.26213412940547</v>
      </c>
      <c r="AL46" s="48">
        <f>VLOOKUP($A46,'ADR Raw Data'!$B$6:$BE$43,'ADR Raw Data'!AW$1,FALSE)</f>
        <v>7.9127852975170301</v>
      </c>
      <c r="AM46" s="48">
        <f>VLOOKUP($A46,'ADR Raw Data'!$B$6:$BE$43,'ADR Raw Data'!AX$1,FALSE)</f>
        <v>6.5561177929261598</v>
      </c>
      <c r="AN46" s="49">
        <f>VLOOKUP($A46,'ADR Raw Data'!$B$6:$BE$43,'ADR Raw Data'!AY$1,FALSE)</f>
        <v>1.85858741075784</v>
      </c>
      <c r="AO46" s="48">
        <f>VLOOKUP($A46,'ADR Raw Data'!$B$6:$BE$43,'ADR Raw Data'!BA$1,FALSE)</f>
        <v>2.7048740155548701</v>
      </c>
      <c r="AP46" s="48">
        <f>VLOOKUP($A46,'ADR Raw Data'!$B$6:$BE$43,'ADR Raw Data'!BB$1,FALSE)</f>
        <v>2.3262885624710701</v>
      </c>
      <c r="AQ46" s="49">
        <f>VLOOKUP($A46,'ADR Raw Data'!$B$6:$BE$43,'ADR Raw Data'!BC$1,FALSE)</f>
        <v>2.5128782119100399</v>
      </c>
      <c r="AR46" s="50">
        <f>VLOOKUP($A46,'ADR Raw Data'!$B$6:$BE$43,'ADR Raw Data'!BE$1,FALSE)</f>
        <v>2.0533640698003701</v>
      </c>
      <c r="AT46" s="51">
        <f>VLOOKUP($A46,'RevPAR Raw Data'!$B$6:$BE$43,'RevPAR Raw Data'!AG$1,FALSE)</f>
        <v>48.709406839245702</v>
      </c>
      <c r="AU46" s="52">
        <f>VLOOKUP($A46,'RevPAR Raw Data'!$B$6:$BE$43,'RevPAR Raw Data'!AH$1,FALSE)</f>
        <v>67.028588686481299</v>
      </c>
      <c r="AV46" s="52">
        <f>VLOOKUP($A46,'RevPAR Raw Data'!$B$6:$BE$43,'RevPAR Raw Data'!AI$1,FALSE)</f>
        <v>74.601217913882905</v>
      </c>
      <c r="AW46" s="52">
        <f>VLOOKUP($A46,'RevPAR Raw Data'!$B$6:$BE$43,'RevPAR Raw Data'!AJ$1,FALSE)</f>
        <v>78.441540772943696</v>
      </c>
      <c r="AX46" s="52">
        <f>VLOOKUP($A46,'RevPAR Raw Data'!$B$6:$BE$43,'RevPAR Raw Data'!AK$1,FALSE)</f>
        <v>77.538062525972506</v>
      </c>
      <c r="AY46" s="53">
        <f>VLOOKUP($A46,'RevPAR Raw Data'!$B$6:$BE$43,'RevPAR Raw Data'!AL$1,FALSE)</f>
        <v>69.262743544994805</v>
      </c>
      <c r="AZ46" s="52">
        <f>VLOOKUP($A46,'RevPAR Raw Data'!$B$6:$BE$43,'RevPAR Raw Data'!AN$1,FALSE)</f>
        <v>99.245834159127895</v>
      </c>
      <c r="BA46" s="52">
        <f>VLOOKUP($A46,'RevPAR Raw Data'!$B$6:$BE$43,'RevPAR Raw Data'!AO$1,FALSE)</f>
        <v>92.744662276635793</v>
      </c>
      <c r="BB46" s="53">
        <f>VLOOKUP($A46,'RevPAR Raw Data'!$B$6:$BE$43,'RevPAR Raw Data'!AP$1,FALSE)</f>
        <v>95.995248217881894</v>
      </c>
      <c r="BC46" s="54">
        <f>VLOOKUP($A46,'RevPAR Raw Data'!$B$6:$BE$43,'RevPAR Raw Data'!AR$1,FALSE)</f>
        <v>76.900113746889105</v>
      </c>
      <c r="BE46" s="47">
        <f>VLOOKUP($A46,'RevPAR Raw Data'!$B$6:$BE$43,'RevPAR Raw Data'!AT$1,FALSE)</f>
        <v>-13.81595001833</v>
      </c>
      <c r="BF46" s="48">
        <f>VLOOKUP($A46,'RevPAR Raw Data'!$B$6:$BE$43,'RevPAR Raw Data'!AU$1,FALSE)</f>
        <v>-4.8100309782017101</v>
      </c>
      <c r="BG46" s="48">
        <f>VLOOKUP($A46,'RevPAR Raw Data'!$B$6:$BE$43,'RevPAR Raw Data'!AV$1,FALSE)</f>
        <v>2.8540732794464501</v>
      </c>
      <c r="BH46" s="48">
        <f>VLOOKUP($A46,'RevPAR Raw Data'!$B$6:$BE$43,'RevPAR Raw Data'!AW$1,FALSE)</f>
        <v>7.9388070303415104</v>
      </c>
      <c r="BI46" s="48">
        <f>VLOOKUP($A46,'RevPAR Raw Data'!$B$6:$BE$43,'RevPAR Raw Data'!AX$1,FALSE)</f>
        <v>7.1211705811986796</v>
      </c>
      <c r="BJ46" s="49">
        <f>VLOOKUP($A46,'RevPAR Raw Data'!$B$6:$BE$43,'RevPAR Raw Data'!AY$1,FALSE)</f>
        <v>0.52053767367811199</v>
      </c>
      <c r="BK46" s="48">
        <f>VLOOKUP($A46,'RevPAR Raw Data'!$B$6:$BE$43,'RevPAR Raw Data'!BA$1,FALSE)</f>
        <v>-0.32631059993920197</v>
      </c>
      <c r="BL46" s="48">
        <f>VLOOKUP($A46,'RevPAR Raw Data'!$B$6:$BE$43,'RevPAR Raw Data'!BB$1,FALSE)</f>
        <v>0.47544868572556498</v>
      </c>
      <c r="BM46" s="49">
        <f>VLOOKUP($A46,'RevPAR Raw Data'!$B$6:$BE$43,'RevPAR Raw Data'!BC$1,FALSE)</f>
        <v>5.9390689395351998E-2</v>
      </c>
      <c r="BN46" s="50">
        <f>VLOOKUP($A46,'RevPAR Raw Data'!$B$6:$BE$43,'RevPAR Raw Data'!BE$1,FALSE)</f>
        <v>0.35494186018857299</v>
      </c>
    </row>
    <row r="47" spans="1:66" x14ac:dyDescent="0.25">
      <c r="A47" s="63" t="s">
        <v>85</v>
      </c>
      <c r="B47" s="47">
        <f>VLOOKUP($A47,'Occupancy Raw Data'!$B$8:$BE$45,'Occupancy Raw Data'!AG$3,FALSE)</f>
        <v>44.575971731448703</v>
      </c>
      <c r="C47" s="48">
        <f>VLOOKUP($A47,'Occupancy Raw Data'!$B$8:$BE$45,'Occupancy Raw Data'!AH$3,FALSE)</f>
        <v>58.745583038869199</v>
      </c>
      <c r="D47" s="48">
        <f>VLOOKUP($A47,'Occupancy Raw Data'!$B$8:$BE$45,'Occupancy Raw Data'!AI$3,FALSE)</f>
        <v>62.844522968197801</v>
      </c>
      <c r="E47" s="48">
        <f>VLOOKUP($A47,'Occupancy Raw Data'!$B$8:$BE$45,'Occupancy Raw Data'!AJ$3,FALSE)</f>
        <v>62.349823321554702</v>
      </c>
      <c r="F47" s="48">
        <f>VLOOKUP($A47,'Occupancy Raw Data'!$B$8:$BE$45,'Occupancy Raw Data'!AK$3,FALSE)</f>
        <v>61.413427561837402</v>
      </c>
      <c r="G47" s="49">
        <f>VLOOKUP($A47,'Occupancy Raw Data'!$B$8:$BE$45,'Occupancy Raw Data'!AL$3,FALSE)</f>
        <v>57.985865724381597</v>
      </c>
      <c r="H47" s="48">
        <f>VLOOKUP($A47,'Occupancy Raw Data'!$B$8:$BE$45,'Occupancy Raw Data'!AN$3,FALSE)</f>
        <v>66.696113074204902</v>
      </c>
      <c r="I47" s="48">
        <f>VLOOKUP($A47,'Occupancy Raw Data'!$B$8:$BE$45,'Occupancy Raw Data'!AO$3,FALSE)</f>
        <v>65.618374558303799</v>
      </c>
      <c r="J47" s="49">
        <f>VLOOKUP($A47,'Occupancy Raw Data'!$B$8:$BE$45,'Occupancy Raw Data'!AP$3,FALSE)</f>
        <v>66.157243816254393</v>
      </c>
      <c r="K47" s="50">
        <f>VLOOKUP($A47,'Occupancy Raw Data'!$B$8:$BE$45,'Occupancy Raw Data'!AR$3,FALSE)</f>
        <v>60.320545179202398</v>
      </c>
      <c r="M47" s="47">
        <f>VLOOKUP($A47,'Occupancy Raw Data'!$B$8:$BE$45,'Occupancy Raw Data'!AT$3,FALSE)</f>
        <v>-15.1932773109243</v>
      </c>
      <c r="N47" s="48">
        <f>VLOOKUP($A47,'Occupancy Raw Data'!$B$8:$BE$45,'Occupancy Raw Data'!AU$3,FALSE)</f>
        <v>-10.834003754357701</v>
      </c>
      <c r="O47" s="48">
        <f>VLOOKUP($A47,'Occupancy Raw Data'!$B$8:$BE$45,'Occupancy Raw Data'!AV$3,FALSE)</f>
        <v>-8.8883196721311393</v>
      </c>
      <c r="P47" s="48">
        <f>VLOOKUP($A47,'Occupancy Raw Data'!$B$8:$BE$45,'Occupancy Raw Data'!AW$3,FALSE)</f>
        <v>-11.5317122085735</v>
      </c>
      <c r="Q47" s="48">
        <f>VLOOKUP($A47,'Occupancy Raw Data'!$B$8:$BE$45,'Occupancy Raw Data'!AX$3,FALSE)</f>
        <v>-11.821410451547401</v>
      </c>
      <c r="R47" s="49">
        <f>VLOOKUP($A47,'Occupancy Raw Data'!$B$8:$BE$45,'Occupancy Raw Data'!AY$3,FALSE)</f>
        <v>-11.483898807918401</v>
      </c>
      <c r="S47" s="48">
        <f>VLOOKUP($A47,'Occupancy Raw Data'!$B$8:$BE$45,'Occupancy Raw Data'!BA$3,FALSE)</f>
        <v>-8.3515416363194905</v>
      </c>
      <c r="T47" s="48">
        <f>VLOOKUP($A47,'Occupancy Raw Data'!$B$8:$BE$45,'Occupancy Raw Data'!BB$3,FALSE)</f>
        <v>-7.77253538614353</v>
      </c>
      <c r="U47" s="49">
        <f>VLOOKUP($A47,'Occupancy Raw Data'!$B$8:$BE$45,'Occupancy Raw Data'!BC$3,FALSE)</f>
        <v>-8.0653081266879401</v>
      </c>
      <c r="V47" s="50">
        <f>VLOOKUP($A47,'Occupancy Raw Data'!$B$8:$BE$45,'Occupancy Raw Data'!BE$3,FALSE)</f>
        <v>-10.4403222784335</v>
      </c>
      <c r="X47" s="51">
        <f>VLOOKUP($A47,'ADR Raw Data'!$B$6:$BE$43,'ADR Raw Data'!AG$1,FALSE)</f>
        <v>86.033769322235401</v>
      </c>
      <c r="Y47" s="52">
        <f>VLOOKUP($A47,'ADR Raw Data'!$B$6:$BE$43,'ADR Raw Data'!AH$1,FALSE)</f>
        <v>90.140538345864599</v>
      </c>
      <c r="Z47" s="52">
        <f>VLOOKUP($A47,'ADR Raw Data'!$B$6:$BE$43,'ADR Raw Data'!AI$1,FALSE)</f>
        <v>91.907014337925204</v>
      </c>
      <c r="AA47" s="52">
        <f>VLOOKUP($A47,'ADR Raw Data'!$B$6:$BE$43,'ADR Raw Data'!AJ$1,FALSE)</f>
        <v>91.387189005383902</v>
      </c>
      <c r="AB47" s="52">
        <f>VLOOKUP($A47,'ADR Raw Data'!$B$6:$BE$43,'ADR Raw Data'!AK$1,FALSE)</f>
        <v>91.081530494821607</v>
      </c>
      <c r="AC47" s="53">
        <f>VLOOKUP($A47,'ADR Raw Data'!$B$6:$BE$43,'ADR Raw Data'!AL$1,FALSE)</f>
        <v>90.359447288238798</v>
      </c>
      <c r="AD47" s="52">
        <f>VLOOKUP($A47,'ADR Raw Data'!$B$6:$BE$43,'ADR Raw Data'!AN$1,FALSE)</f>
        <v>99.617321854304606</v>
      </c>
      <c r="AE47" s="52">
        <f>VLOOKUP($A47,'ADR Raw Data'!$B$6:$BE$43,'ADR Raw Data'!AO$1,FALSE)</f>
        <v>99.233834141087698</v>
      </c>
      <c r="AF47" s="53">
        <f>VLOOKUP($A47,'ADR Raw Data'!$B$6:$BE$43,'ADR Raw Data'!AP$1,FALSE)</f>
        <v>99.427139805047403</v>
      </c>
      <c r="AG47" s="54">
        <f>VLOOKUP($A47,'ADR Raw Data'!$B$6:$BE$43,'ADR Raw Data'!AR$1,FALSE)</f>
        <v>93.200902966651299</v>
      </c>
      <c r="AI47" s="47">
        <f>VLOOKUP($A47,'ADR Raw Data'!$B$6:$BE$43,'ADR Raw Data'!AT$1,FALSE)</f>
        <v>3.00662647275179</v>
      </c>
      <c r="AJ47" s="48">
        <f>VLOOKUP($A47,'ADR Raw Data'!$B$6:$BE$43,'ADR Raw Data'!AU$1,FALSE)</f>
        <v>6.9676990899531699</v>
      </c>
      <c r="AK47" s="48">
        <f>VLOOKUP($A47,'ADR Raw Data'!$B$6:$BE$43,'ADR Raw Data'!AV$1,FALSE)</f>
        <v>7.8521476933667902</v>
      </c>
      <c r="AL47" s="48">
        <f>VLOOKUP($A47,'ADR Raw Data'!$B$6:$BE$43,'ADR Raw Data'!AW$1,FALSE)</f>
        <v>6.9172444130678503</v>
      </c>
      <c r="AM47" s="48">
        <f>VLOOKUP($A47,'ADR Raw Data'!$B$6:$BE$43,'ADR Raw Data'!AX$1,FALSE)</f>
        <v>5.9850160053711301</v>
      </c>
      <c r="AN47" s="49">
        <f>VLOOKUP($A47,'ADR Raw Data'!$B$6:$BE$43,'ADR Raw Data'!AY$1,FALSE)</f>
        <v>6.3516402027005903</v>
      </c>
      <c r="AO47" s="48">
        <f>VLOOKUP($A47,'ADR Raw Data'!$B$6:$BE$43,'ADR Raw Data'!BA$1,FALSE)</f>
        <v>5.61981736213641</v>
      </c>
      <c r="AP47" s="48">
        <f>VLOOKUP($A47,'ADR Raw Data'!$B$6:$BE$43,'ADR Raw Data'!BB$1,FALSE)</f>
        <v>4.5711131127134097</v>
      </c>
      <c r="AQ47" s="49">
        <f>VLOOKUP($A47,'ADR Raw Data'!$B$6:$BE$43,'ADR Raw Data'!BC$1,FALSE)</f>
        <v>5.0991442529632396</v>
      </c>
      <c r="AR47" s="50">
        <f>VLOOKUP($A47,'ADR Raw Data'!$B$6:$BE$43,'ADR Raw Data'!BE$1,FALSE)</f>
        <v>6.0236711640620602</v>
      </c>
      <c r="AT47" s="51">
        <f>VLOOKUP($A47,'RevPAR Raw Data'!$B$6:$BE$43,'RevPAR Raw Data'!AG$1,FALSE)</f>
        <v>38.3503886925795</v>
      </c>
      <c r="AU47" s="52">
        <f>VLOOKUP($A47,'RevPAR Raw Data'!$B$6:$BE$43,'RevPAR Raw Data'!AH$1,FALSE)</f>
        <v>52.953584805653698</v>
      </c>
      <c r="AV47" s="52">
        <f>VLOOKUP($A47,'RevPAR Raw Data'!$B$6:$BE$43,'RevPAR Raw Data'!AI$1,FALSE)</f>
        <v>57.758524734982302</v>
      </c>
      <c r="AW47" s="52">
        <f>VLOOKUP($A47,'RevPAR Raw Data'!$B$6:$BE$43,'RevPAR Raw Data'!AJ$1,FALSE)</f>
        <v>56.9797508833922</v>
      </c>
      <c r="AX47" s="52">
        <f>VLOOKUP($A47,'RevPAR Raw Data'!$B$6:$BE$43,'RevPAR Raw Data'!AK$1,FALSE)</f>
        <v>55.936289752650097</v>
      </c>
      <c r="AY47" s="53">
        <f>VLOOKUP($A47,'RevPAR Raw Data'!$B$6:$BE$43,'RevPAR Raw Data'!AL$1,FALSE)</f>
        <v>52.395707773851498</v>
      </c>
      <c r="AZ47" s="52">
        <f>VLOOKUP($A47,'RevPAR Raw Data'!$B$6:$BE$43,'RevPAR Raw Data'!AN$1,FALSE)</f>
        <v>66.440881625441605</v>
      </c>
      <c r="BA47" s="52">
        <f>VLOOKUP($A47,'RevPAR Raw Data'!$B$6:$BE$43,'RevPAR Raw Data'!AO$1,FALSE)</f>
        <v>65.115628975264997</v>
      </c>
      <c r="BB47" s="53">
        <f>VLOOKUP($A47,'RevPAR Raw Data'!$B$6:$BE$43,'RevPAR Raw Data'!AP$1,FALSE)</f>
        <v>65.778255300353294</v>
      </c>
      <c r="BC47" s="54">
        <f>VLOOKUP($A47,'RevPAR Raw Data'!$B$6:$BE$43,'RevPAR Raw Data'!AR$1,FALSE)</f>
        <v>56.219292781423498</v>
      </c>
      <c r="BE47" s="47">
        <f>VLOOKUP($A47,'RevPAR Raw Data'!$B$6:$BE$43,'RevPAR Raw Data'!AT$1,FALSE)</f>
        <v>-12.6434559358814</v>
      </c>
      <c r="BF47" s="48">
        <f>VLOOKUP($A47,'RevPAR Raw Data'!$B$6:$BE$43,'RevPAR Raw Data'!AU$1,FALSE)</f>
        <v>-4.6211854454024301</v>
      </c>
      <c r="BG47" s="48">
        <f>VLOOKUP($A47,'RevPAR Raw Data'!$B$6:$BE$43,'RevPAR Raw Data'!AV$1,FALSE)</f>
        <v>-1.73409596687866</v>
      </c>
      <c r="BH47" s="48">
        <f>VLOOKUP($A47,'RevPAR Raw Data'!$B$6:$BE$43,'RevPAR Raw Data'!AW$1,FALSE)</f>
        <v>-5.4121445139843303</v>
      </c>
      <c r="BI47" s="48">
        <f>VLOOKUP($A47,'RevPAR Raw Data'!$B$6:$BE$43,'RevPAR Raw Data'!AX$1,FALSE)</f>
        <v>-6.5439077537620296</v>
      </c>
      <c r="BJ47" s="49">
        <f>VLOOKUP($A47,'RevPAR Raw Data'!$B$6:$BE$43,'RevPAR Raw Data'!AY$1,FALSE)</f>
        <v>-5.8616745387390399</v>
      </c>
      <c r="BK47" s="48">
        <f>VLOOKUP($A47,'RevPAR Raw Data'!$B$6:$BE$43,'RevPAR Raw Data'!BA$1,FALSE)</f>
        <v>-3.2010656610670098</v>
      </c>
      <c r="BL47" s="48">
        <f>VLOOKUP($A47,'RevPAR Raw Data'!$B$6:$BE$43,'RevPAR Raw Data'!BB$1,FALSE)</f>
        <v>-3.5567136576563998</v>
      </c>
      <c r="BM47" s="49">
        <f>VLOOKUP($A47,'RevPAR Raw Data'!$B$6:$BE$43,'RevPAR Raw Data'!BC$1,FALSE)</f>
        <v>-3.37742556955049</v>
      </c>
      <c r="BN47" s="50">
        <f>VLOOKUP($A47,'RevPAR Raw Data'!$B$6:$BE$43,'RevPAR Raw Data'!BE$1,FALSE)</f>
        <v>-5.0455417968926604</v>
      </c>
    </row>
    <row r="48" spans="1:66" ht="15" thickBot="1" x14ac:dyDescent="0.3">
      <c r="A48" s="63" t="s">
        <v>86</v>
      </c>
      <c r="B48" s="67">
        <f>VLOOKUP($A48,'Occupancy Raw Data'!$B$8:$BE$45,'Occupancy Raw Data'!AG$3,FALSE)</f>
        <v>50.0220167327168</v>
      </c>
      <c r="C48" s="68">
        <f>VLOOKUP($A48,'Occupancy Raw Data'!$B$8:$BE$45,'Occupancy Raw Data'!AH$3,FALSE)</f>
        <v>62.920152649346797</v>
      </c>
      <c r="D48" s="68">
        <f>VLOOKUP($A48,'Occupancy Raw Data'!$B$8:$BE$45,'Occupancy Raw Data'!AI$3,FALSE)</f>
        <v>67.914281520622296</v>
      </c>
      <c r="E48" s="68">
        <f>VLOOKUP($A48,'Occupancy Raw Data'!$B$8:$BE$45,'Occupancy Raw Data'!AJ$3,FALSE)</f>
        <v>68.783942462938398</v>
      </c>
      <c r="F48" s="68">
        <f>VLOOKUP($A48,'Occupancy Raw Data'!$B$8:$BE$45,'Occupancy Raw Data'!AK$3,FALSE)</f>
        <v>66.185968002348403</v>
      </c>
      <c r="G48" s="69">
        <f>VLOOKUP($A48,'Occupancy Raw Data'!$B$8:$BE$45,'Occupancy Raw Data'!AL$3,FALSE)</f>
        <v>63.165272273594503</v>
      </c>
      <c r="H48" s="68">
        <f>VLOOKUP($A48,'Occupancy Raw Data'!$B$8:$BE$45,'Occupancy Raw Data'!AN$3,FALSE)</f>
        <v>69.587553207103994</v>
      </c>
      <c r="I48" s="68">
        <f>VLOOKUP($A48,'Occupancy Raw Data'!$B$8:$BE$45,'Occupancy Raw Data'!AO$3,FALSE)</f>
        <v>70.592984001174202</v>
      </c>
      <c r="J48" s="69">
        <f>VLOOKUP($A48,'Occupancy Raw Data'!$B$8:$BE$45,'Occupancy Raw Data'!AP$3,FALSE)</f>
        <v>70.090268604139098</v>
      </c>
      <c r="K48" s="70">
        <f>VLOOKUP($A48,'Occupancy Raw Data'!$B$8:$BE$45,'Occupancy Raw Data'!AR$3,FALSE)</f>
        <v>65.143842653750099</v>
      </c>
      <c r="M48" s="67">
        <f>VLOOKUP($A48,'Occupancy Raw Data'!$B$8:$BE$45,'Occupancy Raw Data'!AT$3,FALSE)</f>
        <v>5.1044587822655503</v>
      </c>
      <c r="N48" s="68">
        <f>VLOOKUP($A48,'Occupancy Raw Data'!$B$8:$BE$45,'Occupancy Raw Data'!AU$3,FALSE)</f>
        <v>6.9788920975290001</v>
      </c>
      <c r="O48" s="68">
        <f>VLOOKUP($A48,'Occupancy Raw Data'!$B$8:$BE$45,'Occupancy Raw Data'!AV$3,FALSE)</f>
        <v>8.5173887438028402</v>
      </c>
      <c r="P48" s="68">
        <f>VLOOKUP($A48,'Occupancy Raw Data'!$B$8:$BE$45,'Occupancy Raw Data'!AW$3,FALSE)</f>
        <v>8.5605058765272499</v>
      </c>
      <c r="Q48" s="68">
        <f>VLOOKUP($A48,'Occupancy Raw Data'!$B$8:$BE$45,'Occupancy Raw Data'!AX$3,FALSE)</f>
        <v>6.4303556725326096</v>
      </c>
      <c r="R48" s="69">
        <f>VLOOKUP($A48,'Occupancy Raw Data'!$B$8:$BE$45,'Occupancy Raw Data'!AY$3,FALSE)</f>
        <v>7.2273304910315401</v>
      </c>
      <c r="S48" s="68">
        <f>VLOOKUP($A48,'Occupancy Raw Data'!$B$8:$BE$45,'Occupancy Raw Data'!BA$3,FALSE)</f>
        <v>2.9034388141459999</v>
      </c>
      <c r="T48" s="68">
        <f>VLOOKUP($A48,'Occupancy Raw Data'!$B$8:$BE$45,'Occupancy Raw Data'!BB$3,FALSE)</f>
        <v>4.1112120697129901</v>
      </c>
      <c r="U48" s="69">
        <f>VLOOKUP($A48,'Occupancy Raw Data'!$B$8:$BE$45,'Occupancy Raw Data'!BC$3,FALSE)</f>
        <v>3.5081335719957099</v>
      </c>
      <c r="V48" s="70">
        <f>VLOOKUP($A48,'Occupancy Raw Data'!$B$8:$BE$45,'Occupancy Raw Data'!BE$3,FALSE)</f>
        <v>6.0558751547947498</v>
      </c>
      <c r="X48" s="71">
        <f>VLOOKUP($A48,'ADR Raw Data'!$B$6:$BE$43,'ADR Raw Data'!AG$1,FALSE)</f>
        <v>112.707979019953</v>
      </c>
      <c r="Y48" s="72">
        <f>VLOOKUP($A48,'ADR Raw Data'!$B$6:$BE$43,'ADR Raw Data'!AH$1,FALSE)</f>
        <v>119.526473435586</v>
      </c>
      <c r="Z48" s="72">
        <f>VLOOKUP($A48,'ADR Raw Data'!$B$6:$BE$43,'ADR Raw Data'!AI$1,FALSE)</f>
        <v>122.286657661551</v>
      </c>
      <c r="AA48" s="72">
        <f>VLOOKUP($A48,'ADR Raw Data'!$B$6:$BE$43,'ADR Raw Data'!AJ$1,FALSE)</f>
        <v>120.82104347825999</v>
      </c>
      <c r="AB48" s="72">
        <f>VLOOKUP($A48,'ADR Raw Data'!$B$6:$BE$43,'ADR Raw Data'!AK$1,FALSE)</f>
        <v>123.978350612629</v>
      </c>
      <c r="AC48" s="73">
        <f>VLOOKUP($A48,'ADR Raw Data'!$B$6:$BE$43,'ADR Raw Data'!AL$1,FALSE)</f>
        <v>120.25497031451501</v>
      </c>
      <c r="AD48" s="72">
        <f>VLOOKUP($A48,'ADR Raw Data'!$B$6:$BE$43,'ADR Raw Data'!AN$1,FALSE)</f>
        <v>142.695430288968</v>
      </c>
      <c r="AE48" s="72">
        <f>VLOOKUP($A48,'ADR Raw Data'!$B$6:$BE$43,'ADR Raw Data'!AO$1,FALSE)</f>
        <v>142.1412329764</v>
      </c>
      <c r="AF48" s="73">
        <f>VLOOKUP($A48,'ADR Raw Data'!$B$6:$BE$43,'ADR Raw Data'!AP$1,FALSE)</f>
        <v>142.416344170462</v>
      </c>
      <c r="AG48" s="74">
        <f>VLOOKUP($A48,'ADR Raw Data'!$B$6:$BE$43,'ADR Raw Data'!AR$1,FALSE)</f>
        <v>127.067571838964</v>
      </c>
      <c r="AI48" s="67">
        <f>VLOOKUP($A48,'ADR Raw Data'!$B$6:$BE$43,'ADR Raw Data'!AT$1,FALSE)</f>
        <v>5.46439165300096</v>
      </c>
      <c r="AJ48" s="68">
        <f>VLOOKUP($A48,'ADR Raw Data'!$B$6:$BE$43,'ADR Raw Data'!AU$1,FALSE)</f>
        <v>5.7280163627924798</v>
      </c>
      <c r="AK48" s="68">
        <f>VLOOKUP($A48,'ADR Raw Data'!$B$6:$BE$43,'ADR Raw Data'!AV$1,FALSE)</f>
        <v>6.3683397893037696</v>
      </c>
      <c r="AL48" s="68">
        <f>VLOOKUP($A48,'ADR Raw Data'!$B$6:$BE$43,'ADR Raw Data'!AW$1,FALSE)</f>
        <v>5.3430552817743404</v>
      </c>
      <c r="AM48" s="68">
        <f>VLOOKUP($A48,'ADR Raw Data'!$B$6:$BE$43,'ADR Raw Data'!AX$1,FALSE)</f>
        <v>5.2332839281258696</v>
      </c>
      <c r="AN48" s="69">
        <f>VLOOKUP($A48,'ADR Raw Data'!$B$6:$BE$43,'ADR Raw Data'!AY$1,FALSE)</f>
        <v>5.6561461528683203</v>
      </c>
      <c r="AO48" s="68">
        <f>VLOOKUP($A48,'ADR Raw Data'!$B$6:$BE$43,'ADR Raw Data'!BA$1,FALSE)</f>
        <v>7.0667821202506502</v>
      </c>
      <c r="AP48" s="68">
        <f>VLOOKUP($A48,'ADR Raw Data'!$B$6:$BE$43,'ADR Raw Data'!BB$1,FALSE)</f>
        <v>4.8690278230215602</v>
      </c>
      <c r="AQ48" s="69">
        <f>VLOOKUP($A48,'ADR Raw Data'!$B$6:$BE$43,'ADR Raw Data'!BC$1,FALSE)</f>
        <v>5.9559744056883899</v>
      </c>
      <c r="AR48" s="70">
        <f>VLOOKUP($A48,'ADR Raw Data'!$B$6:$BE$43,'ADR Raw Data'!BE$1,FALSE)</f>
        <v>5.6222741825321796</v>
      </c>
      <c r="AT48" s="71">
        <f>VLOOKUP($A48,'RevPAR Raw Data'!$B$6:$BE$43,'RevPAR Raw Data'!AG$1,FALSE)</f>
        <v>56.378804124467898</v>
      </c>
      <c r="AU48" s="72">
        <f>VLOOKUP($A48,'RevPAR Raw Data'!$B$6:$BE$43,'RevPAR Raw Data'!AH$1,FALSE)</f>
        <v>75.206239542051904</v>
      </c>
      <c r="AV48" s="72">
        <f>VLOOKUP($A48,'RevPAR Raw Data'!$B$6:$BE$43,'RevPAR Raw Data'!AI$1,FALSE)</f>
        <v>83.050104946425904</v>
      </c>
      <c r="AW48" s="72">
        <f>VLOOKUP($A48,'RevPAR Raw Data'!$B$6:$BE$43,'RevPAR Raw Data'!AJ$1,FALSE)</f>
        <v>83.105477029208799</v>
      </c>
      <c r="AX48" s="72">
        <f>VLOOKUP($A48,'RevPAR Raw Data'!$B$6:$BE$43,'RevPAR Raw Data'!AK$1,FALSE)</f>
        <v>82.0562714663143</v>
      </c>
      <c r="AY48" s="73">
        <f>VLOOKUP($A48,'RevPAR Raw Data'!$B$6:$BE$43,'RevPAR Raw Data'!AL$1,FALSE)</f>
        <v>75.959379421693797</v>
      </c>
      <c r="AZ48" s="72">
        <f>VLOOKUP($A48,'RevPAR Raw Data'!$B$6:$BE$43,'RevPAR Raw Data'!AN$1,FALSE)</f>
        <v>99.298258476442001</v>
      </c>
      <c r="BA48" s="72">
        <f>VLOOKUP($A48,'RevPAR Raw Data'!$B$6:$BE$43,'RevPAR Raw Data'!AO$1,FALSE)</f>
        <v>100.34173785410201</v>
      </c>
      <c r="BB48" s="73">
        <f>VLOOKUP($A48,'RevPAR Raw Data'!$B$6:$BE$43,'RevPAR Raw Data'!AP$1,FALSE)</f>
        <v>99.819998165272196</v>
      </c>
      <c r="BC48" s="74">
        <f>VLOOKUP($A48,'RevPAR Raw Data'!$B$6:$BE$43,'RevPAR Raw Data'!AR$1,FALSE)</f>
        <v>82.776699062716204</v>
      </c>
      <c r="BE48" s="67">
        <f>VLOOKUP($A48,'RevPAR Raw Data'!$B$6:$BE$43,'RevPAR Raw Data'!AT$1,FALSE)</f>
        <v>10.8477780548955</v>
      </c>
      <c r="BF48" s="68">
        <f>VLOOKUP($A48,'RevPAR Raw Data'!$B$6:$BE$43,'RevPAR Raw Data'!AU$1,FALSE)</f>
        <v>13.1066605416095</v>
      </c>
      <c r="BG48" s="68">
        <f>VLOOKUP($A48,'RevPAR Raw Data'!$B$6:$BE$43,'RevPAR Raw Data'!AV$1,FALSE)</f>
        <v>15.4281447894879</v>
      </c>
      <c r="BH48" s="68">
        <f>VLOOKUP($A48,'RevPAR Raw Data'!$B$6:$BE$43,'RevPAR Raw Data'!AW$1,FALSE)</f>
        <v>14.3609537196839</v>
      </c>
      <c r="BI48" s="68">
        <f>VLOOKUP($A48,'RevPAR Raw Data'!$B$6:$BE$43,'RevPAR Raw Data'!AX$1,FALSE)</f>
        <v>12.0001583705904</v>
      </c>
      <c r="BJ48" s="69">
        <f>VLOOKUP($A48,'RevPAR Raw Data'!$B$6:$BE$43,'RevPAR Raw Data'!AY$1,FALSE)</f>
        <v>13.2922650194234</v>
      </c>
      <c r="BK48" s="68">
        <f>VLOOKUP($A48,'RevPAR Raw Data'!$B$6:$BE$43,'RevPAR Raw Data'!BA$1,FALSE)</f>
        <v>10.1754006293871</v>
      </c>
      <c r="BL48" s="68">
        <f>VLOOKUP($A48,'RevPAR Raw Data'!$B$6:$BE$43,'RevPAR Raw Data'!BB$1,FALSE)</f>
        <v>9.1804159522723108</v>
      </c>
      <c r="BM48" s="69">
        <f>VLOOKUP($A48,'RevPAR Raw Data'!$B$6:$BE$43,'RevPAR Raw Data'!BC$1,FALSE)</f>
        <v>9.67305151534954</v>
      </c>
      <c r="BN48" s="70">
        <f>VLOOKUP($A48,'RevPAR Raw Data'!$B$6:$BE$43,'RevPAR Raw Data'!BE$1,FALSE)</f>
        <v>12.018627242681299</v>
      </c>
    </row>
    <row r="49" spans="1:11" ht="14.25" customHeight="1" x14ac:dyDescent="0.25">
      <c r="A49" s="166" t="s">
        <v>106</v>
      </c>
      <c r="B49" s="166"/>
      <c r="C49" s="166"/>
      <c r="D49" s="166"/>
      <c r="E49" s="166"/>
      <c r="F49" s="166"/>
      <c r="G49" s="166"/>
      <c r="H49" s="166"/>
      <c r="I49" s="166"/>
      <c r="J49" s="166"/>
      <c r="K49" s="166"/>
    </row>
    <row r="50" spans="1:11" x14ac:dyDescent="0.25">
      <c r="A50" s="166"/>
      <c r="B50" s="166"/>
      <c r="C50" s="166"/>
      <c r="D50" s="166"/>
      <c r="E50" s="166"/>
      <c r="F50" s="166"/>
      <c r="G50" s="166"/>
      <c r="H50" s="166"/>
      <c r="I50" s="166"/>
      <c r="J50" s="166"/>
      <c r="K50" s="166"/>
    </row>
    <row r="51" spans="1:11" x14ac:dyDescent="0.25">
      <c r="A51" s="166"/>
      <c r="B51" s="166"/>
      <c r="C51" s="166"/>
      <c r="D51" s="166"/>
      <c r="E51" s="166"/>
      <c r="F51" s="166"/>
      <c r="G51" s="166"/>
      <c r="H51" s="166"/>
      <c r="I51" s="166"/>
      <c r="J51" s="166"/>
      <c r="K51" s="166"/>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Z2" sqref="Z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4"/>
      <c r="B1" s="85" t="s">
        <v>98</v>
      </c>
      <c r="D1" s="7"/>
      <c r="E1" s="7"/>
      <c r="F1" s="7"/>
      <c r="G1" s="7"/>
      <c r="H1" s="7"/>
      <c r="I1" s="7"/>
      <c r="J1" s="7"/>
      <c r="K1" s="7"/>
      <c r="L1" s="7"/>
      <c r="M1" s="7"/>
      <c r="N1" s="7"/>
      <c r="O1" s="7"/>
      <c r="P1" s="7"/>
      <c r="Q1" s="7"/>
      <c r="R1" s="7"/>
      <c r="S1" s="7"/>
      <c r="T1" s="7"/>
      <c r="U1" s="7"/>
      <c r="V1" s="7"/>
      <c r="W1" s="7"/>
      <c r="X1" s="7"/>
      <c r="Y1" s="158"/>
      <c r="Z1" s="158"/>
      <c r="AA1" s="158"/>
      <c r="AB1" s="158"/>
      <c r="AC1" s="158"/>
      <c r="AD1" s="158"/>
      <c r="AE1" s="158"/>
      <c r="AF1" s="158"/>
      <c r="AG1" s="158"/>
      <c r="AH1" s="158"/>
      <c r="AI1" s="158"/>
      <c r="AJ1" s="158"/>
      <c r="AK1" s="158"/>
      <c r="AL1" s="158"/>
    </row>
    <row r="2" spans="1:50" ht="15" customHeight="1" x14ac:dyDescent="0.2">
      <c r="A2" s="7"/>
      <c r="B2" t="s">
        <v>118</v>
      </c>
      <c r="C2" s="7"/>
      <c r="D2" s="7"/>
      <c r="E2" s="7"/>
      <c r="F2" s="7"/>
      <c r="G2" s="7"/>
      <c r="H2" s="7"/>
      <c r="I2" s="7"/>
      <c r="J2" s="7"/>
      <c r="K2" s="7"/>
      <c r="L2" s="7"/>
      <c r="M2" s="7"/>
      <c r="N2" s="7"/>
      <c r="O2" s="7"/>
      <c r="P2" s="7"/>
      <c r="Q2" s="7"/>
      <c r="R2" s="7"/>
      <c r="S2" s="7"/>
      <c r="T2" s="7"/>
      <c r="U2" s="7"/>
      <c r="V2" s="7"/>
      <c r="W2" s="7"/>
      <c r="X2" s="7"/>
      <c r="Y2" s="158"/>
      <c r="Z2" s="158"/>
      <c r="AA2" s="158"/>
      <c r="AB2" s="158"/>
      <c r="AC2" s="158"/>
      <c r="AD2" s="158"/>
      <c r="AE2" s="158"/>
      <c r="AF2" s="158"/>
      <c r="AG2" s="158"/>
      <c r="AH2" s="158"/>
      <c r="AI2" s="158"/>
      <c r="AJ2" s="158"/>
      <c r="AK2" s="158"/>
      <c r="AL2" s="158"/>
    </row>
    <row r="3" spans="1:50" x14ac:dyDescent="0.2">
      <c r="A3" s="7"/>
      <c r="B3" s="7"/>
      <c r="C3" s="7"/>
      <c r="D3" s="7"/>
      <c r="E3" s="7"/>
      <c r="F3" s="7"/>
      <c r="G3" s="7"/>
      <c r="H3" s="7"/>
      <c r="I3" s="7"/>
      <c r="J3" s="7"/>
      <c r="K3" s="7"/>
      <c r="L3" s="7"/>
      <c r="M3" s="7"/>
      <c r="N3" s="7"/>
      <c r="O3" s="7"/>
      <c r="P3" s="7"/>
      <c r="Q3" s="7"/>
      <c r="R3" s="7"/>
      <c r="S3" s="7"/>
      <c r="T3" s="7"/>
      <c r="U3" s="7"/>
      <c r="V3" s="7"/>
      <c r="W3" s="7"/>
      <c r="X3" s="7"/>
      <c r="Y3" s="158"/>
      <c r="Z3" s="158"/>
      <c r="AA3" s="158"/>
      <c r="AB3" s="158"/>
      <c r="AC3" s="158"/>
      <c r="AD3" s="158"/>
      <c r="AE3" s="158"/>
      <c r="AF3" s="158"/>
      <c r="AG3" s="158"/>
      <c r="AH3" s="158"/>
      <c r="AI3" s="158"/>
      <c r="AJ3" s="158"/>
      <c r="AK3" s="158"/>
      <c r="AL3" s="158"/>
    </row>
    <row r="4" spans="1:50" x14ac:dyDescent="0.2">
      <c r="A4" s="7"/>
      <c r="B4" s="7"/>
      <c r="C4" s="7"/>
      <c r="D4" s="7"/>
      <c r="E4" s="7"/>
      <c r="F4" s="7"/>
      <c r="G4" s="7"/>
      <c r="H4" s="7"/>
      <c r="I4" s="7"/>
      <c r="J4" s="7"/>
      <c r="K4" s="7"/>
      <c r="L4" s="7"/>
      <c r="M4" s="7"/>
      <c r="N4" s="7"/>
      <c r="O4" s="7"/>
      <c r="P4" s="7"/>
      <c r="Q4" s="7"/>
      <c r="R4" s="7"/>
      <c r="S4" s="7"/>
      <c r="T4" s="7"/>
      <c r="U4" s="7"/>
      <c r="V4" s="7"/>
      <c r="W4" s="7"/>
      <c r="X4" s="7"/>
      <c r="Y4" s="158"/>
      <c r="Z4" s="158"/>
      <c r="AA4" s="158"/>
      <c r="AB4" s="158"/>
      <c r="AC4" s="158"/>
      <c r="AD4" s="158"/>
      <c r="AE4" s="158"/>
      <c r="AF4" s="158"/>
      <c r="AG4" s="158"/>
      <c r="AH4" s="158"/>
      <c r="AI4" s="158"/>
      <c r="AJ4" s="158"/>
      <c r="AK4" s="158"/>
      <c r="AL4" s="158"/>
    </row>
    <row r="5" spans="1:50" x14ac:dyDescent="0.2">
      <c r="A5" s="7"/>
      <c r="B5" s="7"/>
      <c r="C5" s="7"/>
      <c r="D5" s="7"/>
      <c r="E5" s="7"/>
      <c r="F5" s="7"/>
      <c r="G5" s="7"/>
      <c r="H5" s="7"/>
      <c r="I5" s="7"/>
      <c r="J5" s="7"/>
      <c r="K5" s="7"/>
      <c r="L5" s="7"/>
      <c r="M5" s="7"/>
      <c r="N5" s="7"/>
      <c r="O5" s="7"/>
      <c r="P5" s="7"/>
      <c r="Q5" s="7"/>
      <c r="R5" s="7"/>
      <c r="S5" s="7"/>
      <c r="T5" s="7"/>
      <c r="U5" s="7"/>
      <c r="V5" s="7"/>
      <c r="W5" s="7"/>
      <c r="X5" s="7"/>
      <c r="Y5" s="158"/>
      <c r="Z5" s="158"/>
      <c r="AA5" s="158"/>
      <c r="AB5" s="158"/>
      <c r="AC5" s="158"/>
      <c r="AD5" s="158"/>
      <c r="AE5" s="158"/>
      <c r="AF5" s="158"/>
      <c r="AG5" s="158"/>
      <c r="AH5" s="158"/>
      <c r="AI5" s="158"/>
      <c r="AJ5" s="158"/>
      <c r="AK5" s="158"/>
      <c r="AL5" s="158"/>
    </row>
    <row r="6" spans="1:50" x14ac:dyDescent="0.2">
      <c r="A6" s="7"/>
      <c r="B6" s="7"/>
      <c r="C6" s="7"/>
      <c r="D6" s="7"/>
      <c r="E6" s="7"/>
      <c r="F6" s="7"/>
      <c r="G6" s="7"/>
      <c r="H6" s="7"/>
      <c r="I6" s="7"/>
      <c r="J6" s="7"/>
      <c r="K6" s="7"/>
      <c r="L6" s="7"/>
      <c r="M6" s="7"/>
      <c r="N6" s="7"/>
      <c r="O6" s="7"/>
      <c r="P6" s="7"/>
      <c r="Q6" s="7"/>
      <c r="R6" s="7"/>
      <c r="S6" s="7"/>
      <c r="T6" s="7"/>
      <c r="U6" s="7"/>
      <c r="V6" s="7"/>
      <c r="W6" s="7"/>
      <c r="X6" s="7"/>
      <c r="Y6" s="158"/>
      <c r="Z6" s="158"/>
      <c r="AA6" s="158"/>
      <c r="AB6" s="158"/>
      <c r="AC6" s="158"/>
      <c r="AD6" s="158"/>
      <c r="AE6" s="158"/>
      <c r="AF6" s="158"/>
      <c r="AG6" s="158"/>
      <c r="AH6" s="158"/>
      <c r="AI6" s="158"/>
      <c r="AJ6" s="158"/>
      <c r="AK6" s="158"/>
      <c r="AL6" s="158"/>
    </row>
    <row r="7" spans="1:50" x14ac:dyDescent="0.2">
      <c r="A7" s="7"/>
      <c r="B7" s="7"/>
      <c r="C7" s="7"/>
      <c r="D7" s="7"/>
      <c r="E7" s="7"/>
      <c r="F7" s="7"/>
      <c r="G7" s="7"/>
      <c r="H7" s="7"/>
      <c r="I7" s="7"/>
      <c r="J7" s="7"/>
      <c r="K7" s="7"/>
      <c r="L7" s="7"/>
      <c r="M7" s="7"/>
      <c r="N7" s="7"/>
      <c r="O7" s="7"/>
      <c r="P7" s="7"/>
      <c r="Q7" s="7"/>
      <c r="R7" s="7"/>
      <c r="S7" s="7"/>
      <c r="T7" s="7"/>
      <c r="U7" s="7"/>
      <c r="V7" s="7"/>
      <c r="W7" s="7"/>
      <c r="X7" s="7"/>
      <c r="Y7" s="158"/>
      <c r="Z7" s="158"/>
      <c r="AA7" s="158"/>
      <c r="AB7" s="158"/>
      <c r="AC7" s="158"/>
      <c r="AD7" s="158"/>
      <c r="AE7" s="158"/>
      <c r="AF7" s="158"/>
      <c r="AG7" s="158"/>
      <c r="AH7" s="158"/>
      <c r="AI7" s="158"/>
      <c r="AJ7" s="158"/>
      <c r="AK7" s="158"/>
      <c r="AL7" s="158"/>
    </row>
    <row r="8" spans="1:50" ht="18" customHeight="1" x14ac:dyDescent="0.25">
      <c r="A8" s="86"/>
      <c r="B8" s="7"/>
      <c r="C8" s="7"/>
      <c r="D8" s="169">
        <v>2023</v>
      </c>
      <c r="E8" s="169"/>
      <c r="F8" s="169"/>
      <c r="G8" s="169"/>
      <c r="H8" s="169"/>
      <c r="I8" s="169"/>
      <c r="J8" s="169"/>
      <c r="K8" s="86"/>
      <c r="L8" s="86"/>
      <c r="M8" s="86"/>
      <c r="N8" s="86"/>
      <c r="O8" s="7"/>
      <c r="P8" s="169">
        <v>2022</v>
      </c>
      <c r="Q8" s="169"/>
      <c r="R8" s="169"/>
      <c r="S8" s="169"/>
      <c r="T8" s="169"/>
      <c r="U8" s="169"/>
      <c r="V8" s="169"/>
      <c r="W8" s="86"/>
      <c r="X8" s="86"/>
      <c r="Y8" s="158"/>
      <c r="Z8" s="158"/>
      <c r="AA8" s="158"/>
      <c r="AB8" s="158"/>
      <c r="AC8" s="158"/>
      <c r="AD8" s="158"/>
      <c r="AE8" s="158"/>
      <c r="AF8" s="158"/>
      <c r="AG8" s="158"/>
      <c r="AH8" s="158"/>
      <c r="AI8" s="158"/>
      <c r="AJ8" s="158"/>
      <c r="AK8" s="158"/>
      <c r="AL8" s="158"/>
    </row>
    <row r="9" spans="1:50" ht="15.75" customHeight="1" x14ac:dyDescent="0.25">
      <c r="A9" s="87"/>
      <c r="B9" s="88"/>
      <c r="C9" s="88"/>
      <c r="D9" s="89" t="s">
        <v>0</v>
      </c>
      <c r="E9" s="89" t="s">
        <v>1</v>
      </c>
      <c r="F9" s="89" t="s">
        <v>99</v>
      </c>
      <c r="G9" s="89" t="s">
        <v>2</v>
      </c>
      <c r="H9" s="89" t="s">
        <v>100</v>
      </c>
      <c r="I9" s="89" t="s">
        <v>3</v>
      </c>
      <c r="J9" s="89" t="s">
        <v>4</v>
      </c>
      <c r="K9" s="87"/>
      <c r="L9" s="87"/>
      <c r="M9" s="88"/>
      <c r="N9" s="88"/>
      <c r="O9" s="88"/>
      <c r="P9" s="89" t="s">
        <v>0</v>
      </c>
      <c r="Q9" s="89" t="s">
        <v>1</v>
      </c>
      <c r="R9" s="89" t="s">
        <v>99</v>
      </c>
      <c r="S9" s="89" t="s">
        <v>2</v>
      </c>
      <c r="T9" s="89" t="s">
        <v>100</v>
      </c>
      <c r="U9" s="89" t="s">
        <v>3</v>
      </c>
      <c r="V9" s="89" t="s">
        <v>4</v>
      </c>
      <c r="W9" s="87"/>
      <c r="X9" s="87"/>
      <c r="Y9" s="90"/>
      <c r="Z9" s="90"/>
      <c r="AA9" s="90"/>
      <c r="AB9" s="90"/>
      <c r="AC9" s="90"/>
      <c r="AD9" s="90"/>
      <c r="AE9" s="90"/>
      <c r="AF9" s="90"/>
      <c r="AG9" s="90"/>
      <c r="AH9" s="90"/>
      <c r="AI9" s="90"/>
      <c r="AJ9" s="90"/>
      <c r="AK9" s="90"/>
      <c r="AL9" s="90"/>
      <c r="AM9" s="91"/>
      <c r="AN9" s="91"/>
      <c r="AO9" s="91"/>
      <c r="AP9" s="91"/>
      <c r="AQ9" s="91"/>
      <c r="AR9" s="91"/>
      <c r="AS9" s="91"/>
      <c r="AT9" s="91"/>
      <c r="AU9" s="91"/>
      <c r="AV9" s="91"/>
      <c r="AW9" s="91"/>
      <c r="AX9" s="91"/>
    </row>
    <row r="10" spans="1:50" ht="20.100000000000001" customHeight="1" x14ac:dyDescent="0.2">
      <c r="A10" s="159"/>
      <c r="B10" s="7"/>
      <c r="C10" s="92" t="s">
        <v>112</v>
      </c>
      <c r="D10" s="93">
        <v>23</v>
      </c>
      <c r="E10" s="94">
        <v>24</v>
      </c>
      <c r="F10" s="94">
        <v>25</v>
      </c>
      <c r="G10" s="94">
        <v>26</v>
      </c>
      <c r="H10" s="94">
        <v>27</v>
      </c>
      <c r="I10" s="94">
        <v>28</v>
      </c>
      <c r="J10" s="95">
        <v>29</v>
      </c>
      <c r="K10" s="159"/>
      <c r="L10" s="159"/>
      <c r="M10" s="171" t="s">
        <v>101</v>
      </c>
      <c r="N10" s="172"/>
      <c r="O10" s="92" t="s">
        <v>112</v>
      </c>
      <c r="P10" s="93">
        <v>24</v>
      </c>
      <c r="Q10" s="94">
        <v>25</v>
      </c>
      <c r="R10" s="94">
        <v>26</v>
      </c>
      <c r="S10" s="94">
        <v>27</v>
      </c>
      <c r="T10" s="94">
        <v>28</v>
      </c>
      <c r="U10" s="94">
        <v>29</v>
      </c>
      <c r="V10" s="95">
        <v>30</v>
      </c>
      <c r="W10" s="159"/>
      <c r="X10" s="159"/>
      <c r="Y10" s="158"/>
      <c r="Z10" s="158"/>
      <c r="AA10" s="158"/>
      <c r="AB10" s="158"/>
      <c r="AC10" s="158"/>
      <c r="AD10" s="158"/>
      <c r="AE10" s="158"/>
      <c r="AF10" s="158"/>
      <c r="AG10" s="158"/>
      <c r="AH10" s="158"/>
      <c r="AI10" s="158"/>
      <c r="AJ10" s="158"/>
      <c r="AK10" s="158"/>
      <c r="AL10" s="158"/>
    </row>
    <row r="11" spans="1:50" ht="20.100000000000001" customHeight="1" x14ac:dyDescent="0.2">
      <c r="A11" s="159"/>
      <c r="B11" s="7"/>
      <c r="C11" s="92" t="s">
        <v>113</v>
      </c>
      <c r="D11" s="96">
        <v>30</v>
      </c>
      <c r="E11" s="97">
        <v>31</v>
      </c>
      <c r="F11" s="97">
        <v>1</v>
      </c>
      <c r="G11" s="97">
        <v>2</v>
      </c>
      <c r="H11" s="97">
        <v>3</v>
      </c>
      <c r="I11" s="97">
        <v>4</v>
      </c>
      <c r="J11" s="98">
        <v>5</v>
      </c>
      <c r="K11" s="159"/>
      <c r="L11" s="159"/>
      <c r="M11" s="171" t="s">
        <v>101</v>
      </c>
      <c r="N11" s="172"/>
      <c r="O11" s="92" t="s">
        <v>113</v>
      </c>
      <c r="P11" s="96">
        <v>31</v>
      </c>
      <c r="Q11" s="97">
        <v>1</v>
      </c>
      <c r="R11" s="97">
        <v>2</v>
      </c>
      <c r="S11" s="97">
        <v>3</v>
      </c>
      <c r="T11" s="97">
        <v>4</v>
      </c>
      <c r="U11" s="97">
        <v>5</v>
      </c>
      <c r="V11" s="98">
        <v>6</v>
      </c>
      <c r="W11" s="159"/>
      <c r="X11" s="159"/>
      <c r="Y11" s="158"/>
      <c r="Z11" s="158"/>
      <c r="AA11" s="158"/>
      <c r="AB11" s="158"/>
      <c r="AC11" s="158"/>
      <c r="AD11" s="158"/>
      <c r="AE11" s="158"/>
      <c r="AF11" s="158"/>
      <c r="AG11" s="158"/>
      <c r="AH11" s="158"/>
      <c r="AI11" s="158"/>
      <c r="AJ11" s="158"/>
      <c r="AK11" s="158"/>
      <c r="AL11" s="158"/>
    </row>
    <row r="12" spans="1:50" ht="20.100000000000001" customHeight="1" x14ac:dyDescent="0.2">
      <c r="A12" s="159"/>
      <c r="B12" s="7"/>
      <c r="C12" s="92" t="s">
        <v>114</v>
      </c>
      <c r="D12" s="99">
        <v>6</v>
      </c>
      <c r="E12" s="100">
        <v>7</v>
      </c>
      <c r="F12" s="100">
        <v>8</v>
      </c>
      <c r="G12" s="100">
        <v>9</v>
      </c>
      <c r="H12" s="100">
        <v>10</v>
      </c>
      <c r="I12" s="100">
        <v>11</v>
      </c>
      <c r="J12" s="101">
        <v>12</v>
      </c>
      <c r="K12" s="159"/>
      <c r="L12" s="159"/>
      <c r="M12" s="171" t="s">
        <v>101</v>
      </c>
      <c r="N12" s="172"/>
      <c r="O12" s="92" t="s">
        <v>114</v>
      </c>
      <c r="P12" s="99">
        <v>7</v>
      </c>
      <c r="Q12" s="100">
        <v>8</v>
      </c>
      <c r="R12" s="100">
        <v>9</v>
      </c>
      <c r="S12" s="100">
        <v>10</v>
      </c>
      <c r="T12" s="100">
        <v>11</v>
      </c>
      <c r="U12" s="100">
        <v>12</v>
      </c>
      <c r="V12" s="101">
        <v>13</v>
      </c>
      <c r="W12" s="159"/>
      <c r="X12" s="159"/>
      <c r="Y12" s="158"/>
      <c r="Z12" s="158"/>
      <c r="AA12" s="158"/>
      <c r="AB12" s="158"/>
      <c r="AC12" s="158"/>
      <c r="AD12" s="158"/>
      <c r="AE12" s="158"/>
      <c r="AF12" s="158"/>
      <c r="AG12" s="158"/>
      <c r="AH12" s="158"/>
      <c r="AI12" s="158"/>
      <c r="AJ12" s="158"/>
      <c r="AK12" s="158"/>
      <c r="AL12" s="158"/>
    </row>
    <row r="13" spans="1:50" ht="20.100000000000001" customHeight="1" x14ac:dyDescent="0.2">
      <c r="A13" s="159"/>
      <c r="B13" s="7"/>
      <c r="C13" s="92" t="s">
        <v>114</v>
      </c>
      <c r="D13" s="113">
        <v>13</v>
      </c>
      <c r="E13" s="114">
        <v>14</v>
      </c>
      <c r="F13" s="114">
        <v>15</v>
      </c>
      <c r="G13" s="114">
        <v>16</v>
      </c>
      <c r="H13" s="114">
        <v>17</v>
      </c>
      <c r="I13" s="114">
        <v>18</v>
      </c>
      <c r="J13" s="115">
        <v>19</v>
      </c>
      <c r="K13" s="159"/>
      <c r="L13" s="159"/>
      <c r="M13" s="171" t="s">
        <v>101</v>
      </c>
      <c r="N13" s="172"/>
      <c r="O13" s="92" t="s">
        <v>114</v>
      </c>
      <c r="P13" s="113">
        <v>14</v>
      </c>
      <c r="Q13" s="114">
        <v>15</v>
      </c>
      <c r="R13" s="114">
        <v>16</v>
      </c>
      <c r="S13" s="114">
        <v>17</v>
      </c>
      <c r="T13" s="114">
        <v>18</v>
      </c>
      <c r="U13" s="114">
        <v>19</v>
      </c>
      <c r="V13" s="115">
        <v>20</v>
      </c>
      <c r="W13" s="159"/>
      <c r="X13" s="159"/>
      <c r="Y13" s="158"/>
      <c r="Z13" s="158"/>
      <c r="AA13" s="158"/>
      <c r="AB13" s="158"/>
      <c r="AC13" s="158"/>
      <c r="AD13" s="158"/>
      <c r="AE13" s="158"/>
      <c r="AF13" s="158"/>
      <c r="AG13" s="158"/>
      <c r="AH13" s="158"/>
      <c r="AI13" s="158"/>
      <c r="AJ13" s="158"/>
      <c r="AK13" s="158"/>
      <c r="AL13" s="158"/>
    </row>
    <row r="14" spans="1:50" ht="20.100000000000001" customHeight="1" x14ac:dyDescent="0.2">
      <c r="A14" s="159"/>
      <c r="B14" s="7"/>
      <c r="C14" s="92" t="s">
        <v>114</v>
      </c>
      <c r="D14" s="102">
        <v>20</v>
      </c>
      <c r="E14" s="103">
        <v>21</v>
      </c>
      <c r="F14" s="103">
        <v>22</v>
      </c>
      <c r="G14" s="103">
        <v>23</v>
      </c>
      <c r="H14" s="103">
        <v>24</v>
      </c>
      <c r="I14" s="103">
        <v>25</v>
      </c>
      <c r="J14" s="104">
        <v>26</v>
      </c>
      <c r="K14" s="159"/>
      <c r="L14" s="159"/>
      <c r="M14" s="171" t="s">
        <v>101</v>
      </c>
      <c r="N14" s="172"/>
      <c r="O14" s="92" t="s">
        <v>114</v>
      </c>
      <c r="P14" s="102">
        <v>21</v>
      </c>
      <c r="Q14" s="103">
        <v>22</v>
      </c>
      <c r="R14" s="103">
        <v>23</v>
      </c>
      <c r="S14" s="103">
        <v>24</v>
      </c>
      <c r="T14" s="103">
        <v>25</v>
      </c>
      <c r="U14" s="103">
        <v>26</v>
      </c>
      <c r="V14" s="104">
        <v>27</v>
      </c>
      <c r="W14" s="159"/>
      <c r="X14" s="159"/>
      <c r="Y14" s="158"/>
      <c r="Z14" s="158"/>
      <c r="AA14" s="158"/>
      <c r="AB14" s="158"/>
      <c r="AC14" s="158"/>
      <c r="AD14" s="158"/>
      <c r="AE14" s="158"/>
      <c r="AF14" s="158"/>
      <c r="AG14" s="158"/>
      <c r="AH14" s="158"/>
      <c r="AI14" s="158"/>
      <c r="AJ14" s="158"/>
      <c r="AK14" s="158"/>
      <c r="AL14" s="158"/>
    </row>
    <row r="15" spans="1:50" ht="20.100000000000001" customHeight="1" x14ac:dyDescent="0.2">
      <c r="A15" s="159"/>
      <c r="B15" s="7"/>
      <c r="C15" s="92" t="s">
        <v>119</v>
      </c>
      <c r="D15" s="116">
        <v>27</v>
      </c>
      <c r="E15" s="117">
        <v>28</v>
      </c>
      <c r="F15" s="117">
        <v>29</v>
      </c>
      <c r="G15" s="117">
        <v>30</v>
      </c>
      <c r="H15" s="117">
        <v>31</v>
      </c>
      <c r="I15" s="117">
        <v>1</v>
      </c>
      <c r="J15" s="118">
        <v>2</v>
      </c>
      <c r="K15" s="159"/>
      <c r="L15" s="159"/>
      <c r="M15" s="171" t="s">
        <v>101</v>
      </c>
      <c r="N15" s="172"/>
      <c r="O15" s="92" t="s">
        <v>119</v>
      </c>
      <c r="P15" s="116">
        <v>28</v>
      </c>
      <c r="Q15" s="117">
        <v>29</v>
      </c>
      <c r="R15" s="117">
        <v>30</v>
      </c>
      <c r="S15" s="117">
        <v>31</v>
      </c>
      <c r="T15" s="117">
        <v>1</v>
      </c>
      <c r="U15" s="117">
        <v>2</v>
      </c>
      <c r="V15" s="118">
        <v>3</v>
      </c>
      <c r="W15" s="159"/>
      <c r="X15" s="159"/>
      <c r="Y15" s="158"/>
      <c r="Z15" s="158"/>
      <c r="AA15" s="158"/>
      <c r="AB15" s="158"/>
      <c r="AC15" s="158"/>
      <c r="AD15" s="158"/>
      <c r="AE15" s="158"/>
      <c r="AF15" s="158"/>
      <c r="AG15" s="158"/>
      <c r="AH15" s="158"/>
      <c r="AI15" s="158"/>
      <c r="AJ15" s="158"/>
      <c r="AK15" s="158"/>
      <c r="AL15" s="158"/>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58"/>
      <c r="Z16" s="158"/>
      <c r="AA16" s="158"/>
      <c r="AB16" s="158"/>
      <c r="AC16" s="158"/>
      <c r="AD16" s="158"/>
      <c r="AE16" s="158"/>
      <c r="AF16" s="158"/>
      <c r="AG16" s="158"/>
      <c r="AH16" s="158"/>
      <c r="AI16" s="158"/>
      <c r="AJ16" s="158"/>
      <c r="AK16" s="158"/>
      <c r="AL16" s="158"/>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58"/>
      <c r="Z17" s="158"/>
      <c r="AA17" s="158"/>
      <c r="AB17" s="158"/>
      <c r="AC17" s="158"/>
      <c r="AD17" s="158"/>
      <c r="AE17" s="158"/>
      <c r="AF17" s="158"/>
      <c r="AG17" s="158"/>
      <c r="AH17" s="158"/>
      <c r="AI17" s="158"/>
      <c r="AJ17" s="158"/>
      <c r="AK17" s="158"/>
      <c r="AL17" s="158"/>
    </row>
    <row r="18" spans="1:50" x14ac:dyDescent="0.2">
      <c r="A18" s="7"/>
      <c r="B18" s="7"/>
      <c r="C18" s="7"/>
      <c r="D18" s="173" t="s">
        <v>102</v>
      </c>
      <c r="E18" s="173"/>
      <c r="F18" s="173"/>
      <c r="G18" s="173"/>
      <c r="H18" s="173"/>
      <c r="I18" s="173"/>
      <c r="J18" s="173"/>
      <c r="K18" s="7"/>
      <c r="L18" s="7"/>
      <c r="M18" s="7"/>
      <c r="N18" s="7"/>
      <c r="O18" s="7"/>
      <c r="P18" s="173" t="s">
        <v>103</v>
      </c>
      <c r="Q18" s="173"/>
      <c r="R18" s="173"/>
      <c r="S18" s="173"/>
      <c r="T18" s="173"/>
      <c r="U18" s="173"/>
      <c r="V18" s="173"/>
      <c r="W18" s="7"/>
      <c r="X18" s="7"/>
      <c r="Y18" s="158"/>
      <c r="Z18" s="158"/>
      <c r="AA18" s="158"/>
      <c r="AB18" s="158"/>
      <c r="AC18" s="158"/>
      <c r="AD18" s="158"/>
      <c r="AE18" s="158"/>
      <c r="AF18" s="158"/>
      <c r="AG18" s="158"/>
      <c r="AH18" s="158"/>
      <c r="AI18" s="158"/>
      <c r="AJ18" s="158"/>
      <c r="AK18" s="158"/>
      <c r="AL18" s="158"/>
    </row>
    <row r="19" spans="1:50" ht="13.15" customHeight="1" x14ac:dyDescent="0.2">
      <c r="A19" s="7"/>
      <c r="B19" s="7"/>
      <c r="C19" s="170"/>
      <c r="D19" s="170"/>
      <c r="E19" s="170"/>
      <c r="F19" s="170"/>
      <c r="G19" s="7"/>
      <c r="H19" s="7"/>
      <c r="I19" s="7"/>
      <c r="J19" s="7"/>
      <c r="K19" s="7"/>
      <c r="L19" s="7"/>
      <c r="M19" s="7"/>
      <c r="N19" s="7"/>
      <c r="O19" s="170"/>
      <c r="P19" s="170"/>
      <c r="Q19" s="170"/>
      <c r="R19" s="170"/>
      <c r="S19" s="7"/>
      <c r="T19" s="7"/>
      <c r="U19" s="7"/>
      <c r="V19" s="7"/>
      <c r="W19" s="7"/>
      <c r="X19" s="7"/>
      <c r="Y19" s="158"/>
      <c r="Z19" s="158"/>
      <c r="AA19" s="158"/>
      <c r="AB19" s="158"/>
      <c r="AC19" s="158"/>
      <c r="AD19" s="158"/>
      <c r="AE19" s="158"/>
      <c r="AF19" s="158"/>
      <c r="AG19" s="158"/>
      <c r="AH19" s="158"/>
      <c r="AI19" s="158"/>
      <c r="AJ19" s="158"/>
      <c r="AK19" s="158"/>
      <c r="AL19" s="158"/>
    </row>
    <row r="20" spans="1:50" x14ac:dyDescent="0.2">
      <c r="A20" s="105"/>
      <c r="B20" s="105"/>
      <c r="C20" s="170"/>
      <c r="D20" s="170"/>
      <c r="E20" s="170"/>
      <c r="F20" s="170"/>
      <c r="G20" s="7"/>
      <c r="H20" s="7"/>
      <c r="I20" s="7"/>
      <c r="J20" s="7"/>
      <c r="K20" s="105"/>
      <c r="L20" s="105"/>
      <c r="M20" s="105"/>
      <c r="N20" s="105"/>
      <c r="O20" s="170"/>
      <c r="P20" s="170"/>
      <c r="Q20" s="170"/>
      <c r="R20" s="170"/>
      <c r="S20" s="7"/>
      <c r="T20" s="7"/>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
      <c r="A21" s="107"/>
      <c r="B21" s="107"/>
      <c r="C21" s="170"/>
      <c r="D21" s="170"/>
      <c r="E21" s="170"/>
      <c r="F21" s="170"/>
      <c r="G21" s="7"/>
      <c r="H21" s="7"/>
      <c r="I21" s="7"/>
      <c r="J21" s="7"/>
      <c r="K21" s="105"/>
      <c r="L21" s="105"/>
      <c r="M21" s="105"/>
      <c r="N21" s="105"/>
      <c r="O21" s="170"/>
      <c r="P21" s="170"/>
      <c r="Q21" s="170"/>
      <c r="R21" s="170"/>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
      <c r="A22" s="105"/>
      <c r="B22" s="105"/>
      <c r="C22" s="170"/>
      <c r="D22" s="170"/>
      <c r="E22" s="170"/>
      <c r="F22" s="170"/>
      <c r="G22" s="7"/>
      <c r="H22" s="7"/>
      <c r="I22" s="7"/>
      <c r="J22" s="7"/>
      <c r="K22" s="105"/>
      <c r="L22" s="105"/>
      <c r="M22" s="105"/>
      <c r="N22" s="105"/>
      <c r="O22" s="170"/>
      <c r="P22" s="170"/>
      <c r="Q22" s="170"/>
      <c r="R22" s="170"/>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
      <c r="A23" s="105"/>
      <c r="B23" s="105"/>
      <c r="C23" s="170"/>
      <c r="D23" s="170"/>
      <c r="E23" s="170"/>
      <c r="F23" s="170"/>
      <c r="G23" s="7"/>
      <c r="H23" s="7"/>
      <c r="I23" s="7"/>
      <c r="J23" s="105"/>
      <c r="K23" s="105"/>
      <c r="L23" s="105"/>
      <c r="M23" s="105"/>
      <c r="N23" s="105"/>
      <c r="O23" s="170"/>
      <c r="P23" s="170"/>
      <c r="Q23" s="170"/>
      <c r="R23" s="170"/>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
      <c r="A24" s="7"/>
      <c r="B24" s="7"/>
      <c r="C24" s="170"/>
      <c r="D24" s="170"/>
      <c r="E24" s="170"/>
      <c r="F24" s="170"/>
      <c r="G24" s="7"/>
      <c r="H24" s="7"/>
      <c r="I24" s="7"/>
      <c r="J24" s="7"/>
      <c r="K24" s="7"/>
      <c r="L24" s="7"/>
      <c r="M24" s="7"/>
      <c r="N24" s="7"/>
      <c r="O24" s="170"/>
      <c r="P24" s="170"/>
      <c r="Q24" s="170"/>
      <c r="R24" s="170"/>
      <c r="S24" s="7"/>
      <c r="T24" s="7"/>
      <c r="U24" s="7"/>
      <c r="V24" s="7"/>
      <c r="W24" s="7"/>
      <c r="X24" s="7"/>
      <c r="Y24" s="158"/>
      <c r="Z24" s="158"/>
      <c r="AA24" s="158"/>
      <c r="AB24" s="158"/>
      <c r="AC24" s="158"/>
      <c r="AD24" s="158"/>
      <c r="AE24" s="158"/>
      <c r="AF24" s="158"/>
      <c r="AG24" s="158"/>
      <c r="AH24" s="158"/>
      <c r="AI24" s="158"/>
      <c r="AJ24" s="158"/>
      <c r="AK24" s="158"/>
      <c r="AL24" s="158"/>
    </row>
    <row r="25" spans="1:50" ht="12.75" customHeight="1" x14ac:dyDescent="0.2">
      <c r="Y25" s="158"/>
      <c r="Z25" s="158"/>
      <c r="AA25" s="158"/>
      <c r="AB25" s="158"/>
      <c r="AC25" s="158"/>
      <c r="AD25" s="158"/>
      <c r="AE25" s="158"/>
      <c r="AF25" s="158"/>
      <c r="AG25" s="158"/>
      <c r="AH25" s="158"/>
      <c r="AI25" s="158"/>
      <c r="AJ25" s="158"/>
      <c r="AK25" s="158"/>
      <c r="AL25" s="158"/>
    </row>
    <row r="26" spans="1:50" x14ac:dyDescent="0.2">
      <c r="A26" s="7"/>
      <c r="B26" s="7"/>
      <c r="C26" s="170"/>
      <c r="D26" s="170"/>
      <c r="E26" s="170"/>
      <c r="F26" s="170"/>
      <c r="G26" s="7"/>
      <c r="H26" s="7"/>
      <c r="I26" s="7"/>
      <c r="J26" s="7"/>
      <c r="K26" s="7"/>
      <c r="L26" s="7"/>
      <c r="M26" s="7"/>
      <c r="N26" s="7"/>
      <c r="O26" s="170"/>
      <c r="P26" s="170"/>
      <c r="Q26" s="170"/>
      <c r="R26" s="170"/>
      <c r="S26" s="7"/>
      <c r="T26" s="7"/>
      <c r="U26" s="7"/>
      <c r="V26" s="7"/>
      <c r="W26" s="7"/>
      <c r="X26" s="7"/>
      <c r="Y26" s="158"/>
      <c r="Z26" s="158"/>
      <c r="AA26" s="158"/>
      <c r="AB26" s="158"/>
      <c r="AC26" s="158"/>
      <c r="AD26" s="158"/>
      <c r="AE26" s="158"/>
      <c r="AF26" s="158"/>
      <c r="AG26" s="158"/>
      <c r="AH26" s="158"/>
      <c r="AI26" s="158"/>
      <c r="AJ26" s="158"/>
      <c r="AK26" s="158"/>
      <c r="AL26" s="158"/>
    </row>
    <row r="27" spans="1:50" x14ac:dyDescent="0.2">
      <c r="A27" s="7"/>
      <c r="B27" s="7"/>
      <c r="C27" s="170"/>
      <c r="D27" s="175"/>
      <c r="E27" s="175"/>
      <c r="F27" s="7"/>
      <c r="G27" s="7"/>
      <c r="H27" s="7"/>
      <c r="I27" s="7"/>
      <c r="J27" s="7"/>
      <c r="K27" s="7"/>
      <c r="L27" s="7"/>
      <c r="M27" s="7"/>
      <c r="N27" s="7"/>
      <c r="O27" s="170"/>
      <c r="P27" s="175"/>
      <c r="Q27" s="175"/>
      <c r="R27" s="7"/>
      <c r="S27" s="7"/>
      <c r="T27" s="7"/>
      <c r="U27" s="7"/>
      <c r="V27" s="7"/>
      <c r="W27" s="7"/>
      <c r="X27" s="7"/>
      <c r="Y27" s="158"/>
      <c r="Z27" s="158"/>
      <c r="AA27" s="158"/>
      <c r="AB27" s="158"/>
      <c r="AC27" s="158"/>
      <c r="AD27" s="158"/>
      <c r="AE27" s="158"/>
      <c r="AF27" s="158"/>
      <c r="AG27" s="158"/>
      <c r="AH27" s="158"/>
      <c r="AI27" s="158"/>
      <c r="AJ27" s="158"/>
      <c r="AK27" s="158"/>
      <c r="AL27" s="158"/>
    </row>
    <row r="28" spans="1:50" x14ac:dyDescent="0.2">
      <c r="A28" s="7"/>
      <c r="B28" s="7"/>
      <c r="C28" s="170"/>
      <c r="D28" s="175"/>
      <c r="E28" s="175"/>
      <c r="F28" s="7"/>
      <c r="G28" s="7"/>
      <c r="H28" s="7"/>
      <c r="I28" s="7"/>
      <c r="J28" s="7"/>
      <c r="K28" s="7"/>
      <c r="L28" s="7"/>
      <c r="M28" s="7"/>
      <c r="N28" s="7"/>
      <c r="O28" s="170"/>
      <c r="P28" s="175"/>
      <c r="Q28" s="175"/>
      <c r="R28" s="7"/>
      <c r="S28" s="7"/>
      <c r="T28" s="7"/>
      <c r="U28" s="7"/>
      <c r="V28" s="7"/>
      <c r="W28" s="7"/>
      <c r="X28" s="7"/>
      <c r="Y28" s="158"/>
      <c r="Z28" s="158"/>
      <c r="AA28" s="158"/>
      <c r="AB28" s="158"/>
      <c r="AC28" s="158"/>
      <c r="AD28" s="158"/>
      <c r="AE28" s="158"/>
      <c r="AF28" s="158"/>
      <c r="AG28" s="158"/>
      <c r="AH28" s="158"/>
      <c r="AI28" s="158"/>
      <c r="AJ28" s="158"/>
      <c r="AK28" s="158"/>
      <c r="AL28" s="158"/>
    </row>
    <row r="29" spans="1:50" x14ac:dyDescent="0.2">
      <c r="A29" s="7"/>
      <c r="B29" s="7"/>
      <c r="C29" s="170"/>
      <c r="D29" s="175"/>
      <c r="E29" s="175"/>
      <c r="F29" s="7"/>
      <c r="G29" s="7"/>
      <c r="H29" s="7"/>
      <c r="I29" s="7"/>
      <c r="J29" s="7"/>
      <c r="K29" s="7"/>
      <c r="L29" s="7"/>
      <c r="M29" s="7"/>
      <c r="N29" s="7"/>
      <c r="O29" s="170"/>
      <c r="P29" s="175"/>
      <c r="Q29" s="175"/>
      <c r="R29" s="7"/>
      <c r="T29" s="7"/>
      <c r="U29" s="7"/>
      <c r="V29" s="7"/>
      <c r="W29" s="7"/>
      <c r="X29" s="7"/>
      <c r="Y29" s="158"/>
      <c r="Z29" s="158"/>
      <c r="AA29" s="158"/>
      <c r="AB29" s="158"/>
      <c r="AC29" s="158"/>
      <c r="AD29" s="158"/>
      <c r="AE29" s="158"/>
      <c r="AF29" s="158"/>
      <c r="AG29" s="158"/>
      <c r="AH29" s="158"/>
      <c r="AI29" s="158"/>
      <c r="AJ29" s="158"/>
      <c r="AK29" s="158"/>
      <c r="AL29" s="158"/>
    </row>
    <row r="30" spans="1:50" x14ac:dyDescent="0.2">
      <c r="A30" s="7"/>
      <c r="B30" s="7"/>
      <c r="C30" s="160"/>
      <c r="D30" s="7"/>
      <c r="E30" s="7"/>
      <c r="F30" s="7"/>
      <c r="G30" s="109" t="s">
        <v>104</v>
      </c>
      <c r="H30" s="7">
        <v>30</v>
      </c>
      <c r="I30" s="7"/>
      <c r="J30" s="7"/>
      <c r="K30" s="7"/>
      <c r="L30" s="7"/>
      <c r="M30" s="7"/>
      <c r="N30" s="7"/>
      <c r="O30" s="160"/>
      <c r="P30" s="7"/>
      <c r="Q30" s="7"/>
      <c r="R30" s="7"/>
      <c r="S30" s="109" t="s">
        <v>104</v>
      </c>
      <c r="T30" s="7">
        <v>30</v>
      </c>
      <c r="U30" s="7"/>
      <c r="V30" s="7"/>
      <c r="W30" s="7"/>
      <c r="X30" s="7"/>
      <c r="Y30" s="158"/>
      <c r="Z30" s="158"/>
      <c r="AA30" s="158"/>
      <c r="AB30" s="158"/>
      <c r="AC30" s="158"/>
      <c r="AD30" s="158"/>
      <c r="AE30" s="158"/>
      <c r="AF30" s="158"/>
      <c r="AG30" s="158"/>
      <c r="AH30" s="158"/>
      <c r="AI30" s="158"/>
      <c r="AJ30" s="158"/>
      <c r="AK30" s="158"/>
      <c r="AL30" s="158"/>
    </row>
    <row r="31" spans="1:50" x14ac:dyDescent="0.2">
      <c r="A31" s="7"/>
      <c r="B31" s="7"/>
      <c r="C31" s="160"/>
      <c r="D31" s="7"/>
      <c r="E31" s="7"/>
      <c r="F31" s="7"/>
      <c r="G31" s="109" t="s">
        <v>105</v>
      </c>
      <c r="H31" s="7">
        <v>12</v>
      </c>
      <c r="I31" s="7"/>
      <c r="J31" s="7"/>
      <c r="K31" s="7"/>
      <c r="L31" s="7"/>
      <c r="M31" s="7"/>
      <c r="N31" s="7"/>
      <c r="O31" s="160"/>
      <c r="P31" s="7"/>
      <c r="Q31" s="7"/>
      <c r="R31" s="7"/>
      <c r="S31" s="109" t="s">
        <v>105</v>
      </c>
      <c r="T31" s="7">
        <v>12</v>
      </c>
      <c r="U31" s="7"/>
      <c r="V31" s="7"/>
      <c r="W31" s="7"/>
      <c r="X31" s="7"/>
      <c r="Y31" s="158"/>
      <c r="Z31" s="158"/>
      <c r="AA31" s="158"/>
      <c r="AB31" s="158"/>
      <c r="AC31" s="158"/>
      <c r="AD31" s="158"/>
      <c r="AE31" s="158"/>
      <c r="AF31" s="158"/>
      <c r="AG31" s="158"/>
      <c r="AH31" s="158"/>
      <c r="AI31" s="158"/>
      <c r="AJ31" s="158"/>
      <c r="AK31" s="158"/>
      <c r="AL31" s="158"/>
    </row>
    <row r="32" spans="1:50" x14ac:dyDescent="0.2">
      <c r="A32" s="7"/>
      <c r="B32" s="7"/>
      <c r="C32" s="160"/>
      <c r="D32" s="7"/>
      <c r="E32" s="7"/>
      <c r="F32" s="7"/>
      <c r="G32" s="7"/>
      <c r="H32" s="7"/>
      <c r="I32" s="7"/>
      <c r="J32" s="7"/>
      <c r="K32" s="7"/>
      <c r="L32" s="7"/>
      <c r="M32" s="7"/>
      <c r="N32" s="7"/>
      <c r="O32" s="160"/>
      <c r="P32" s="7"/>
      <c r="Q32" s="7"/>
      <c r="R32" s="7"/>
      <c r="S32" s="7"/>
      <c r="T32" s="7"/>
      <c r="U32" s="7"/>
      <c r="V32" s="7"/>
      <c r="W32" s="7"/>
      <c r="X32" s="7"/>
      <c r="Y32" s="158"/>
      <c r="Z32" s="158"/>
      <c r="AA32" s="158"/>
      <c r="AB32" s="158"/>
      <c r="AC32" s="158"/>
      <c r="AD32" s="158"/>
      <c r="AE32" s="158"/>
      <c r="AF32" s="158"/>
      <c r="AG32" s="158"/>
      <c r="AH32" s="158"/>
      <c r="AI32" s="158"/>
      <c r="AJ32" s="158"/>
      <c r="AK32" s="158"/>
      <c r="AL32" s="158"/>
    </row>
    <row r="33" spans="1:38" x14ac:dyDescent="0.2">
      <c r="A33" s="7"/>
      <c r="B33" s="7"/>
      <c r="C33" s="160"/>
      <c r="D33" s="7"/>
      <c r="E33" s="7"/>
      <c r="F33" s="7"/>
      <c r="G33" s="7"/>
      <c r="H33" s="7"/>
      <c r="I33" s="7"/>
      <c r="J33" s="7"/>
      <c r="K33" s="7"/>
      <c r="L33" s="7"/>
      <c r="M33" s="7"/>
      <c r="N33" s="7"/>
      <c r="O33" s="160"/>
      <c r="P33" s="7"/>
      <c r="Q33" s="7"/>
      <c r="R33" s="7"/>
      <c r="S33" s="7"/>
      <c r="T33" s="7"/>
      <c r="U33" s="7"/>
      <c r="V33" s="7"/>
      <c r="W33" s="7"/>
      <c r="X33" s="7"/>
      <c r="Y33" s="158"/>
      <c r="Z33" s="158"/>
      <c r="AA33" s="158"/>
      <c r="AB33" s="158"/>
      <c r="AC33" s="158"/>
      <c r="AD33" s="158"/>
      <c r="AE33" s="158"/>
      <c r="AF33" s="158"/>
      <c r="AG33" s="158"/>
      <c r="AH33" s="158"/>
      <c r="AI33" s="158"/>
      <c r="AJ33" s="158"/>
      <c r="AK33" s="158"/>
      <c r="AL33" s="158"/>
    </row>
    <row r="34" spans="1:38" x14ac:dyDescent="0.2">
      <c r="A34" s="7"/>
      <c r="B34" s="110"/>
      <c r="C34" s="111"/>
      <c r="D34" s="7"/>
      <c r="E34" s="7"/>
      <c r="F34" s="7"/>
      <c r="G34" s="7"/>
      <c r="H34" s="7"/>
      <c r="I34" s="7"/>
      <c r="J34" s="7"/>
      <c r="K34" s="7"/>
      <c r="L34" s="7"/>
      <c r="M34" s="7"/>
      <c r="N34" s="7"/>
      <c r="O34" s="160"/>
      <c r="P34" s="7"/>
      <c r="Q34" s="7"/>
      <c r="R34" s="7"/>
      <c r="S34" s="7"/>
      <c r="T34" s="7"/>
      <c r="U34" s="7"/>
      <c r="V34" s="7"/>
      <c r="W34" s="7"/>
      <c r="X34" s="7"/>
      <c r="Y34" s="158"/>
      <c r="Z34" s="158"/>
      <c r="AA34" s="158"/>
      <c r="AB34" s="158"/>
      <c r="AC34" s="158"/>
      <c r="AD34" s="158"/>
      <c r="AE34" s="158"/>
      <c r="AF34" s="158"/>
      <c r="AG34" s="158"/>
      <c r="AH34" s="158"/>
      <c r="AI34" s="158"/>
      <c r="AJ34" s="158"/>
      <c r="AK34" s="158"/>
      <c r="AL34" s="158"/>
    </row>
    <row r="35" spans="1:38" x14ac:dyDescent="0.2">
      <c r="A35" s="7"/>
      <c r="B35" s="110"/>
      <c r="C35" s="111"/>
      <c r="D35" s="7"/>
      <c r="E35" s="7"/>
      <c r="F35" s="7"/>
      <c r="G35" s="7"/>
      <c r="H35" s="7"/>
      <c r="I35" s="7"/>
      <c r="J35" s="7"/>
      <c r="K35" s="7"/>
      <c r="L35" s="7"/>
      <c r="M35" s="7"/>
      <c r="N35" s="7"/>
      <c r="O35" s="7"/>
      <c r="P35" s="7"/>
      <c r="Q35" s="7"/>
      <c r="R35" s="7"/>
      <c r="S35" s="7"/>
      <c r="T35" s="7"/>
      <c r="U35" s="7"/>
      <c r="V35" s="7"/>
      <c r="W35" s="7"/>
      <c r="X35" s="7"/>
      <c r="Y35" s="158"/>
      <c r="Z35" s="158"/>
      <c r="AA35" s="158"/>
      <c r="AB35" s="158"/>
      <c r="AC35" s="158"/>
      <c r="AD35" s="158"/>
      <c r="AE35" s="158"/>
      <c r="AF35" s="158"/>
      <c r="AG35" s="158"/>
      <c r="AH35" s="158"/>
      <c r="AI35" s="158"/>
      <c r="AJ35" s="158"/>
      <c r="AK35" s="158"/>
      <c r="AL35" s="158"/>
    </row>
    <row r="36" spans="1:38" x14ac:dyDescent="0.2">
      <c r="A36" s="7"/>
      <c r="B36" s="7"/>
      <c r="C36" s="111"/>
      <c r="D36" s="7"/>
      <c r="E36" s="7"/>
      <c r="F36" s="7"/>
      <c r="G36" s="7"/>
      <c r="H36" s="7"/>
      <c r="I36" s="7"/>
      <c r="J36" s="7"/>
      <c r="K36" s="7"/>
      <c r="L36" s="7"/>
      <c r="M36" s="7"/>
      <c r="N36" s="7"/>
      <c r="O36" s="7"/>
      <c r="P36" s="7"/>
      <c r="Q36" s="7"/>
      <c r="R36" s="7"/>
      <c r="S36" s="7"/>
      <c r="T36" s="7"/>
      <c r="U36" s="7"/>
      <c r="V36" s="7"/>
      <c r="W36" s="7"/>
      <c r="X36" s="7"/>
      <c r="Y36" s="158"/>
      <c r="Z36" s="158"/>
      <c r="AA36" s="158"/>
      <c r="AB36" s="158"/>
      <c r="AC36" s="158"/>
      <c r="AD36" s="158"/>
      <c r="AE36" s="158"/>
      <c r="AF36" s="158"/>
      <c r="AG36" s="158"/>
      <c r="AH36" s="158"/>
      <c r="AI36" s="158"/>
      <c r="AJ36" s="158"/>
      <c r="AK36" s="158"/>
      <c r="AL36" s="158"/>
    </row>
    <row r="37" spans="1:38" x14ac:dyDescent="0.2">
      <c r="A37" s="7"/>
      <c r="C37" s="112" t="s">
        <v>115</v>
      </c>
      <c r="D37" s="7"/>
      <c r="E37" s="7"/>
      <c r="F37" s="7"/>
      <c r="G37" s="7"/>
      <c r="H37" s="7"/>
      <c r="I37" s="7"/>
      <c r="J37" s="7"/>
      <c r="K37" s="7"/>
      <c r="L37" s="7"/>
      <c r="M37" s="7"/>
      <c r="N37" s="7"/>
      <c r="O37" s="7"/>
      <c r="P37" s="7"/>
      <c r="Q37" s="7"/>
      <c r="R37" s="7"/>
      <c r="S37" s="7"/>
      <c r="T37" s="7"/>
      <c r="U37" s="7"/>
      <c r="V37" s="7"/>
      <c r="W37" s="7"/>
      <c r="X37" s="7"/>
      <c r="Y37" s="158"/>
      <c r="Z37" s="158"/>
      <c r="AA37" s="158"/>
      <c r="AB37" s="158"/>
      <c r="AC37" s="158"/>
      <c r="AD37" s="158"/>
      <c r="AE37" s="158"/>
      <c r="AF37" s="158"/>
      <c r="AG37" s="158"/>
      <c r="AH37" s="158"/>
      <c r="AI37" s="158"/>
      <c r="AJ37" s="158"/>
      <c r="AK37" s="158"/>
      <c r="AL37" s="158"/>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58"/>
      <c r="Z38" s="158"/>
      <c r="AA38" s="158"/>
      <c r="AB38" s="158"/>
      <c r="AC38" s="158"/>
      <c r="AD38" s="158"/>
      <c r="AE38" s="158"/>
      <c r="AF38" s="158"/>
      <c r="AG38" s="158"/>
      <c r="AH38" s="158"/>
      <c r="AI38" s="158"/>
      <c r="AJ38" s="158"/>
      <c r="AK38" s="158"/>
      <c r="AL38" s="158"/>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58"/>
      <c r="Z39" s="158"/>
      <c r="AA39" s="158"/>
      <c r="AB39" s="158"/>
      <c r="AC39" s="158"/>
      <c r="AD39" s="158"/>
      <c r="AE39" s="158"/>
      <c r="AF39" s="158"/>
      <c r="AG39" s="158"/>
      <c r="AH39" s="158"/>
      <c r="AI39" s="158"/>
      <c r="AJ39" s="158"/>
      <c r="AK39" s="158"/>
      <c r="AL39" s="158"/>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58"/>
      <c r="Z40" s="158"/>
      <c r="AA40" s="158"/>
      <c r="AB40" s="158"/>
      <c r="AC40" s="158"/>
      <c r="AD40" s="158"/>
      <c r="AE40" s="158"/>
      <c r="AF40" s="158"/>
      <c r="AG40" s="158"/>
      <c r="AH40" s="158"/>
      <c r="AI40" s="158"/>
      <c r="AJ40" s="158"/>
      <c r="AK40" s="158"/>
      <c r="AL40" s="158"/>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58"/>
      <c r="Z41" s="158"/>
      <c r="AA41" s="158"/>
      <c r="AB41" s="158"/>
      <c r="AC41" s="158"/>
      <c r="AD41" s="158"/>
      <c r="AE41" s="158"/>
      <c r="AF41" s="158"/>
      <c r="AG41" s="158"/>
      <c r="AH41" s="158"/>
      <c r="AI41" s="158"/>
      <c r="AJ41" s="158"/>
      <c r="AK41" s="158"/>
      <c r="AL41" s="158"/>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58"/>
      <c r="Z42" s="158"/>
      <c r="AA42" s="158"/>
      <c r="AB42" s="158"/>
      <c r="AC42" s="158"/>
      <c r="AD42" s="158"/>
      <c r="AE42" s="158"/>
      <c r="AF42" s="158"/>
      <c r="AG42" s="158"/>
      <c r="AH42" s="158"/>
      <c r="AI42" s="158"/>
      <c r="AJ42" s="158"/>
      <c r="AK42" s="158"/>
      <c r="AL42" s="158"/>
    </row>
    <row r="43" spans="1:38" ht="12.75" customHeight="1" x14ac:dyDescent="0.2">
      <c r="A43" s="7"/>
      <c r="X43" s="7"/>
      <c r="Y43" s="158"/>
      <c r="Z43" s="158"/>
      <c r="AA43" s="158"/>
      <c r="AB43" s="158"/>
      <c r="AC43" s="158"/>
      <c r="AD43" s="158"/>
      <c r="AE43" s="158"/>
      <c r="AF43" s="158"/>
      <c r="AG43" s="158"/>
      <c r="AH43" s="158"/>
      <c r="AI43" s="158"/>
      <c r="AJ43" s="158"/>
      <c r="AK43" s="158"/>
      <c r="AL43" s="158"/>
    </row>
    <row r="44" spans="1:38" ht="41.25" customHeight="1" x14ac:dyDescent="0.2">
      <c r="A44" s="7"/>
      <c r="B44" s="174" t="s">
        <v>110</v>
      </c>
      <c r="C44" s="174"/>
      <c r="D44" s="174"/>
      <c r="E44" s="174"/>
      <c r="F44" s="174"/>
      <c r="G44" s="174"/>
      <c r="H44" s="174"/>
      <c r="I44" s="174"/>
      <c r="J44" s="174"/>
      <c r="K44" s="174"/>
      <c r="L44" s="174"/>
      <c r="M44" s="174"/>
      <c r="N44" s="174"/>
      <c r="O44" s="174"/>
      <c r="P44" s="174"/>
      <c r="Q44" s="174"/>
      <c r="R44" s="174"/>
      <c r="S44" s="174"/>
      <c r="T44" s="174"/>
      <c r="U44" s="174"/>
      <c r="V44" s="174"/>
      <c r="W44" s="174"/>
      <c r="X44" s="7"/>
      <c r="Y44" s="158"/>
      <c r="Z44" s="158"/>
      <c r="AA44" s="158"/>
      <c r="AB44" s="158"/>
      <c r="AC44" s="158"/>
      <c r="AD44" s="158"/>
      <c r="AE44" s="158"/>
      <c r="AF44" s="158"/>
      <c r="AG44" s="158"/>
      <c r="AH44" s="158"/>
      <c r="AI44" s="158"/>
      <c r="AJ44" s="158"/>
      <c r="AK44" s="158"/>
      <c r="AL44" s="158"/>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58"/>
      <c r="Z45" s="158"/>
      <c r="AA45" s="158"/>
      <c r="AB45" s="158"/>
      <c r="AC45" s="158"/>
      <c r="AD45" s="158"/>
      <c r="AE45" s="158"/>
      <c r="AF45" s="158"/>
      <c r="AG45" s="158"/>
      <c r="AH45" s="158"/>
      <c r="AI45" s="158"/>
      <c r="AJ45" s="158"/>
      <c r="AK45" s="158"/>
      <c r="AL45" s="158"/>
    </row>
    <row r="46" spans="1:38" x14ac:dyDescent="0.2">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row>
    <row r="47" spans="1:38" x14ac:dyDescent="0.2">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row>
    <row r="48" spans="1:38" x14ac:dyDescent="0.2">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row>
    <row r="49" spans="1:38" x14ac:dyDescent="0.2">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row>
    <row r="50" spans="1:38" x14ac:dyDescent="0.2">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row>
    <row r="51" spans="1:38" x14ac:dyDescent="0.2">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row>
    <row r="52" spans="1:38" x14ac:dyDescent="0.2">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row>
    <row r="53" spans="1:38" x14ac:dyDescent="0.2">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row>
    <row r="54" spans="1:38" x14ac:dyDescent="0.2">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row>
    <row r="55" spans="1:38" x14ac:dyDescent="0.2">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row>
    <row r="56" spans="1:38" x14ac:dyDescent="0.2">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row>
    <row r="57" spans="1:38" x14ac:dyDescent="0.2">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row>
    <row r="58" spans="1:38" x14ac:dyDescent="0.2">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J16" sqref="J16"/>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80" t="s">
        <v>109</v>
      </c>
      <c r="B1" s="80" t="s">
        <v>116</v>
      </c>
    </row>
    <row r="2" spans="1:57" ht="54" x14ac:dyDescent="0.25">
      <c r="A2" s="80" t="s">
        <v>108</v>
      </c>
      <c r="B2" s="81" t="s">
        <v>117</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76" t="s">
        <v>5</v>
      </c>
      <c r="E4" s="177"/>
      <c r="G4" s="178" t="s">
        <v>6</v>
      </c>
      <c r="H4" s="179"/>
      <c r="I4" s="179"/>
      <c r="J4" s="179"/>
      <c r="K4" s="179"/>
      <c r="L4" s="179"/>
      <c r="M4" s="179"/>
      <c r="N4" s="179"/>
      <c r="O4" s="179"/>
      <c r="P4" s="179"/>
      <c r="Q4" s="179"/>
      <c r="R4" s="179"/>
      <c r="T4" s="178" t="s">
        <v>7</v>
      </c>
      <c r="U4" s="179"/>
      <c r="V4" s="179"/>
      <c r="W4" s="179"/>
      <c r="X4" s="179"/>
      <c r="Y4" s="179"/>
      <c r="Z4" s="179"/>
      <c r="AA4" s="179"/>
      <c r="AB4" s="179"/>
      <c r="AC4" s="179"/>
      <c r="AD4" s="179"/>
      <c r="AE4" s="179"/>
      <c r="AF4" s="4"/>
      <c r="AG4" s="178" t="s">
        <v>34</v>
      </c>
      <c r="AH4" s="179"/>
      <c r="AI4" s="179"/>
      <c r="AJ4" s="179"/>
      <c r="AK4" s="179"/>
      <c r="AL4" s="179"/>
      <c r="AM4" s="179"/>
      <c r="AN4" s="179"/>
      <c r="AO4" s="179"/>
      <c r="AP4" s="179"/>
      <c r="AQ4" s="179"/>
      <c r="AR4" s="179"/>
      <c r="AT4" s="178" t="s">
        <v>35</v>
      </c>
      <c r="AU4" s="179"/>
      <c r="AV4" s="179"/>
      <c r="AW4" s="179"/>
      <c r="AX4" s="179"/>
      <c r="AY4" s="179"/>
      <c r="AZ4" s="179"/>
      <c r="BA4" s="179"/>
      <c r="BB4" s="179"/>
      <c r="BC4" s="179"/>
      <c r="BD4" s="179"/>
      <c r="BE4" s="179"/>
    </row>
    <row r="5" spans="1:57" x14ac:dyDescent="0.2">
      <c r="A5" s="32"/>
      <c r="B5" s="32"/>
      <c r="C5" s="3"/>
      <c r="D5" s="180" t="s">
        <v>8</v>
      </c>
      <c r="E5" s="182" t="s">
        <v>9</v>
      </c>
      <c r="F5" s="5"/>
      <c r="G5" s="184" t="s">
        <v>0</v>
      </c>
      <c r="H5" s="186" t="s">
        <v>1</v>
      </c>
      <c r="I5" s="186" t="s">
        <v>10</v>
      </c>
      <c r="J5" s="186" t="s">
        <v>2</v>
      </c>
      <c r="K5" s="186" t="s">
        <v>11</v>
      </c>
      <c r="L5" s="188" t="s">
        <v>12</v>
      </c>
      <c r="M5" s="5"/>
      <c r="N5" s="184" t="s">
        <v>3</v>
      </c>
      <c r="O5" s="186" t="s">
        <v>4</v>
      </c>
      <c r="P5" s="188" t="s">
        <v>13</v>
      </c>
      <c r="Q5" s="2"/>
      <c r="R5" s="190" t="s">
        <v>14</v>
      </c>
      <c r="S5" s="2"/>
      <c r="T5" s="184" t="s">
        <v>0</v>
      </c>
      <c r="U5" s="186" t="s">
        <v>1</v>
      </c>
      <c r="V5" s="186" t="s">
        <v>10</v>
      </c>
      <c r="W5" s="186" t="s">
        <v>2</v>
      </c>
      <c r="X5" s="186" t="s">
        <v>11</v>
      </c>
      <c r="Y5" s="188" t="s">
        <v>12</v>
      </c>
      <c r="Z5" s="2"/>
      <c r="AA5" s="184" t="s">
        <v>3</v>
      </c>
      <c r="AB5" s="186" t="s">
        <v>4</v>
      </c>
      <c r="AC5" s="188" t="s">
        <v>13</v>
      </c>
      <c r="AD5" s="1"/>
      <c r="AE5" s="192" t="s">
        <v>14</v>
      </c>
      <c r="AF5" s="38"/>
      <c r="AG5" s="184" t="s">
        <v>0</v>
      </c>
      <c r="AH5" s="186" t="s">
        <v>1</v>
      </c>
      <c r="AI5" s="186" t="s">
        <v>10</v>
      </c>
      <c r="AJ5" s="186" t="s">
        <v>2</v>
      </c>
      <c r="AK5" s="186" t="s">
        <v>11</v>
      </c>
      <c r="AL5" s="188" t="s">
        <v>12</v>
      </c>
      <c r="AM5" s="5"/>
      <c r="AN5" s="184" t="s">
        <v>3</v>
      </c>
      <c r="AO5" s="186" t="s">
        <v>4</v>
      </c>
      <c r="AP5" s="188" t="s">
        <v>13</v>
      </c>
      <c r="AQ5" s="2"/>
      <c r="AR5" s="190" t="s">
        <v>14</v>
      </c>
      <c r="AS5" s="2"/>
      <c r="AT5" s="184" t="s">
        <v>0</v>
      </c>
      <c r="AU5" s="186" t="s">
        <v>1</v>
      </c>
      <c r="AV5" s="186" t="s">
        <v>10</v>
      </c>
      <c r="AW5" s="186" t="s">
        <v>2</v>
      </c>
      <c r="AX5" s="186" t="s">
        <v>11</v>
      </c>
      <c r="AY5" s="188" t="s">
        <v>12</v>
      </c>
      <c r="AZ5" s="2"/>
      <c r="BA5" s="184" t="s">
        <v>3</v>
      </c>
      <c r="BB5" s="186" t="s">
        <v>4</v>
      </c>
      <c r="BC5" s="188" t="s">
        <v>13</v>
      </c>
      <c r="BD5" s="1"/>
      <c r="BE5" s="192" t="s">
        <v>14</v>
      </c>
    </row>
    <row r="6" spans="1:57" x14ac:dyDescent="0.2">
      <c r="A6" s="32"/>
      <c r="B6" s="32"/>
      <c r="C6" s="3"/>
      <c r="D6" s="181"/>
      <c r="E6" s="183"/>
      <c r="F6" s="5"/>
      <c r="G6" s="185"/>
      <c r="H6" s="187"/>
      <c r="I6" s="187"/>
      <c r="J6" s="187"/>
      <c r="K6" s="187"/>
      <c r="L6" s="189"/>
      <c r="M6" s="5"/>
      <c r="N6" s="185"/>
      <c r="O6" s="187"/>
      <c r="P6" s="189"/>
      <c r="Q6" s="2"/>
      <c r="R6" s="191"/>
      <c r="S6" s="2"/>
      <c r="T6" s="185"/>
      <c r="U6" s="187"/>
      <c r="V6" s="187"/>
      <c r="W6" s="187"/>
      <c r="X6" s="187"/>
      <c r="Y6" s="189"/>
      <c r="Z6" s="2"/>
      <c r="AA6" s="185"/>
      <c r="AB6" s="187"/>
      <c r="AC6" s="189"/>
      <c r="AD6" s="1"/>
      <c r="AE6" s="193"/>
      <c r="AF6" s="39"/>
      <c r="AG6" s="185"/>
      <c r="AH6" s="187"/>
      <c r="AI6" s="187"/>
      <c r="AJ6" s="187"/>
      <c r="AK6" s="187"/>
      <c r="AL6" s="189"/>
      <c r="AM6" s="5"/>
      <c r="AN6" s="185"/>
      <c r="AO6" s="187"/>
      <c r="AP6" s="189"/>
      <c r="AQ6" s="2"/>
      <c r="AR6" s="191"/>
      <c r="AS6" s="2"/>
      <c r="AT6" s="185"/>
      <c r="AU6" s="187"/>
      <c r="AV6" s="187"/>
      <c r="AW6" s="187"/>
      <c r="AX6" s="187"/>
      <c r="AY6" s="189"/>
      <c r="AZ6" s="2"/>
      <c r="BA6" s="185"/>
      <c r="BB6" s="187"/>
      <c r="BC6" s="189"/>
      <c r="BD6" s="1"/>
      <c r="BE6" s="193"/>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29">
        <v>55.354845289859497</v>
      </c>
      <c r="H8" s="119">
        <v>63.857888583683</v>
      </c>
      <c r="I8" s="119">
        <v>68.086884855927096</v>
      </c>
      <c r="J8" s="119">
        <v>68.512464996992193</v>
      </c>
      <c r="K8" s="119">
        <v>66.788744359717398</v>
      </c>
      <c r="L8" s="120">
        <v>64.520163011319298</v>
      </c>
      <c r="M8" s="121"/>
      <c r="N8" s="122">
        <v>71.893342485922901</v>
      </c>
      <c r="O8" s="123">
        <v>74.402987951653103</v>
      </c>
      <c r="P8" s="124">
        <v>73.148165218787994</v>
      </c>
      <c r="Q8" s="121"/>
      <c r="R8" s="125">
        <v>66.985305998525803</v>
      </c>
      <c r="S8" s="75"/>
      <c r="T8" s="29">
        <v>-1.6478776828214701</v>
      </c>
      <c r="U8" s="119">
        <v>0.27745440290008899</v>
      </c>
      <c r="V8" s="119">
        <v>1.0485472948918</v>
      </c>
      <c r="W8" s="119">
        <v>0.605472010275796</v>
      </c>
      <c r="X8" s="119">
        <v>-4.1558258179459698E-2</v>
      </c>
      <c r="Y8" s="120">
        <v>0.10557147156728799</v>
      </c>
      <c r="Z8" s="121"/>
      <c r="AA8" s="122">
        <v>-0.15734293400940699</v>
      </c>
      <c r="AB8" s="123">
        <v>-0.77454849370228795</v>
      </c>
      <c r="AC8" s="124">
        <v>-0.47219613348099099</v>
      </c>
      <c r="AD8" s="121"/>
      <c r="AE8" s="125">
        <v>-7.5475165320387602E-2</v>
      </c>
      <c r="AF8" s="29"/>
      <c r="AG8" s="29">
        <v>57.5648094435724</v>
      </c>
      <c r="AH8" s="119">
        <v>65.6965247709593</v>
      </c>
      <c r="AI8" s="119">
        <v>69.876564141772306</v>
      </c>
      <c r="AJ8" s="119">
        <v>70.299881637596997</v>
      </c>
      <c r="AK8" s="119">
        <v>68.830246750146898</v>
      </c>
      <c r="AL8" s="120">
        <v>66.453694942766305</v>
      </c>
      <c r="AM8" s="121"/>
      <c r="AN8" s="122">
        <v>74.2758797550959</v>
      </c>
      <c r="AO8" s="123">
        <v>77.114859551890703</v>
      </c>
      <c r="AP8" s="124">
        <v>75.695369621961106</v>
      </c>
      <c r="AQ8" s="121"/>
      <c r="AR8" s="125">
        <v>69.094206428910596</v>
      </c>
      <c r="AS8" s="75"/>
      <c r="AT8" s="29">
        <v>-1.08737257543986</v>
      </c>
      <c r="AU8" s="119">
        <v>0.208098621549972</v>
      </c>
      <c r="AV8" s="119">
        <v>0.84006584639817905</v>
      </c>
      <c r="AW8" s="119">
        <v>0.28457043601642001</v>
      </c>
      <c r="AX8" s="119">
        <v>-0.308694215581581</v>
      </c>
      <c r="AY8" s="120">
        <v>2.1839228653027801E-2</v>
      </c>
      <c r="AZ8" s="121"/>
      <c r="BA8" s="122">
        <v>-0.54714935980845603</v>
      </c>
      <c r="BB8" s="123">
        <v>-0.53868273461112104</v>
      </c>
      <c r="BC8" s="124">
        <v>-0.54283675854783298</v>
      </c>
      <c r="BD8" s="121"/>
      <c r="BE8" s="125">
        <v>-0.15556117936941299</v>
      </c>
    </row>
    <row r="9" spans="1:57" x14ac:dyDescent="0.2">
      <c r="A9" s="20" t="s">
        <v>18</v>
      </c>
      <c r="B9" s="3" t="str">
        <f>TRIM(A9)</f>
        <v>Virginia</v>
      </c>
      <c r="C9" s="10"/>
      <c r="D9" s="24" t="s">
        <v>16</v>
      </c>
      <c r="E9" s="27" t="s">
        <v>17</v>
      </c>
      <c r="F9" s="3"/>
      <c r="G9" s="30">
        <v>56.458388192955297</v>
      </c>
      <c r="H9" s="121">
        <v>66.962818985516293</v>
      </c>
      <c r="I9" s="121">
        <v>71.379396827387197</v>
      </c>
      <c r="J9" s="121">
        <v>72.360649570505899</v>
      </c>
      <c r="K9" s="121">
        <v>69.944197128346602</v>
      </c>
      <c r="L9" s="126">
        <v>67.420980164472596</v>
      </c>
      <c r="M9" s="121"/>
      <c r="N9" s="127">
        <v>75.727004827888805</v>
      </c>
      <c r="O9" s="128">
        <v>75.817292620226894</v>
      </c>
      <c r="P9" s="129">
        <v>75.772148724057899</v>
      </c>
      <c r="Q9" s="121"/>
      <c r="R9" s="130">
        <v>69.807011226776496</v>
      </c>
      <c r="S9" s="75"/>
      <c r="T9" s="30">
        <v>-5.6923929550732897</v>
      </c>
      <c r="U9" s="121">
        <v>1.08096452015273</v>
      </c>
      <c r="V9" s="121">
        <v>1.4532309033538799</v>
      </c>
      <c r="W9" s="121">
        <v>0.74401973198945304</v>
      </c>
      <c r="X9" s="121">
        <v>0.71437668407375499</v>
      </c>
      <c r="Y9" s="126">
        <v>-0.18928377565827401</v>
      </c>
      <c r="Z9" s="121"/>
      <c r="AA9" s="127">
        <v>2.7974827183654098</v>
      </c>
      <c r="AB9" s="128">
        <v>2.0583269170309402</v>
      </c>
      <c r="AC9" s="129">
        <v>2.42635113004898</v>
      </c>
      <c r="AD9" s="121"/>
      <c r="AE9" s="130">
        <v>0.60747111634295303</v>
      </c>
      <c r="AF9" s="30"/>
      <c r="AG9" s="30">
        <v>56.6069894192836</v>
      </c>
      <c r="AH9" s="121">
        <v>66.813797126173597</v>
      </c>
      <c r="AI9" s="121">
        <v>71.193189834919295</v>
      </c>
      <c r="AJ9" s="121">
        <v>71.424428175019898</v>
      </c>
      <c r="AK9" s="121">
        <v>69.031150547917207</v>
      </c>
      <c r="AL9" s="126">
        <v>67.014264078290907</v>
      </c>
      <c r="AM9" s="121"/>
      <c r="AN9" s="127">
        <v>75.686581905403898</v>
      </c>
      <c r="AO9" s="128">
        <v>77.854264975621902</v>
      </c>
      <c r="AP9" s="129">
        <v>76.7704234405129</v>
      </c>
      <c r="AQ9" s="121"/>
      <c r="AR9" s="130">
        <v>69.801875530530495</v>
      </c>
      <c r="AS9" s="75"/>
      <c r="AT9" s="30">
        <v>-2.1694668701716999</v>
      </c>
      <c r="AU9" s="121">
        <v>0.48501372726325598</v>
      </c>
      <c r="AV9" s="121">
        <v>1.79428000439362</v>
      </c>
      <c r="AW9" s="121">
        <v>2.20645899344236E-2</v>
      </c>
      <c r="AX9" s="121">
        <v>-1.0597721817724199</v>
      </c>
      <c r="AY9" s="126">
        <v>-0.118837273517435</v>
      </c>
      <c r="AZ9" s="121"/>
      <c r="BA9" s="127">
        <v>-0.94275690599852802</v>
      </c>
      <c r="BB9" s="128">
        <v>-0.59809476634776804</v>
      </c>
      <c r="BC9" s="129">
        <v>-0.76829015772446796</v>
      </c>
      <c r="BD9" s="121"/>
      <c r="BE9" s="130">
        <v>-0.32355608721567802</v>
      </c>
    </row>
    <row r="10" spans="1:57" x14ac:dyDescent="0.2">
      <c r="A10" s="21" t="s">
        <v>19</v>
      </c>
      <c r="B10" s="3" t="str">
        <f t="shared" ref="B10:B45" si="0">TRIM(A10)</f>
        <v>Norfolk/Virginia Beach, VA</v>
      </c>
      <c r="C10" s="3"/>
      <c r="D10" s="24" t="s">
        <v>16</v>
      </c>
      <c r="E10" s="27" t="s">
        <v>17</v>
      </c>
      <c r="F10" s="3"/>
      <c r="G10" s="30">
        <v>66.141916074485096</v>
      </c>
      <c r="H10" s="121">
        <v>74.023346303501896</v>
      </c>
      <c r="I10" s="121">
        <v>76.153047989623801</v>
      </c>
      <c r="J10" s="121">
        <v>75.130998702983106</v>
      </c>
      <c r="K10" s="121">
        <v>75.068741893644599</v>
      </c>
      <c r="L10" s="126">
        <v>73.303312962367301</v>
      </c>
      <c r="M10" s="121"/>
      <c r="N10" s="127">
        <v>86.448767833981805</v>
      </c>
      <c r="O10" s="128">
        <v>87.862516212710702</v>
      </c>
      <c r="P10" s="129">
        <v>87.155642023346303</v>
      </c>
      <c r="Q10" s="121"/>
      <c r="R10" s="130">
        <v>77.261003935402996</v>
      </c>
      <c r="S10" s="75"/>
      <c r="T10" s="30">
        <v>-3.51655202071283</v>
      </c>
      <c r="U10" s="121">
        <v>3.40558617298547</v>
      </c>
      <c r="V10" s="121">
        <v>4.5327942688463096</v>
      </c>
      <c r="W10" s="121">
        <v>2.8419740316261901</v>
      </c>
      <c r="X10" s="121">
        <v>0.99649090534733198</v>
      </c>
      <c r="Y10" s="126">
        <v>1.70512258078954</v>
      </c>
      <c r="Z10" s="121"/>
      <c r="AA10" s="127">
        <v>8.2179901850539192</v>
      </c>
      <c r="AB10" s="128">
        <v>7.8244784581050899</v>
      </c>
      <c r="AC10" s="129">
        <v>8.01928018369596</v>
      </c>
      <c r="AD10" s="121"/>
      <c r="AE10" s="130">
        <v>3.6578812446083999</v>
      </c>
      <c r="AF10" s="30"/>
      <c r="AG10" s="30">
        <v>64.537839099538303</v>
      </c>
      <c r="AH10" s="121">
        <v>71.905150949268503</v>
      </c>
      <c r="AI10" s="121">
        <v>75.627010063284501</v>
      </c>
      <c r="AJ10" s="121">
        <v>76.392779333955801</v>
      </c>
      <c r="AK10" s="121">
        <v>74.901442058304795</v>
      </c>
      <c r="AL10" s="126">
        <v>72.672759904970306</v>
      </c>
      <c r="AM10" s="121"/>
      <c r="AN10" s="127">
        <v>85.499014420582995</v>
      </c>
      <c r="AO10" s="128">
        <v>89.343422554206796</v>
      </c>
      <c r="AP10" s="129">
        <v>87.421218487394896</v>
      </c>
      <c r="AQ10" s="121"/>
      <c r="AR10" s="130">
        <v>76.886573988306495</v>
      </c>
      <c r="AS10" s="75"/>
      <c r="AT10" s="30">
        <v>-4.2115942188363</v>
      </c>
      <c r="AU10" s="121">
        <v>-1.77142451733143</v>
      </c>
      <c r="AV10" s="121">
        <v>0.29582985386898097</v>
      </c>
      <c r="AW10" s="121">
        <v>0.54268689876954002</v>
      </c>
      <c r="AX10" s="121">
        <v>-1.9472963456162999</v>
      </c>
      <c r="AY10" s="126">
        <v>-1.35382777850624</v>
      </c>
      <c r="AZ10" s="121"/>
      <c r="BA10" s="127">
        <v>0.73828795386792001</v>
      </c>
      <c r="BB10" s="128">
        <v>1.17938416235402</v>
      </c>
      <c r="BC10" s="129">
        <v>0.96320385006231002</v>
      </c>
      <c r="BD10" s="121"/>
      <c r="BE10" s="130">
        <v>-0.61290408655151096</v>
      </c>
    </row>
    <row r="11" spans="1:57" x14ac:dyDescent="0.2">
      <c r="A11" s="21" t="s">
        <v>20</v>
      </c>
      <c r="B11" s="2" t="s">
        <v>71</v>
      </c>
      <c r="C11" s="3"/>
      <c r="D11" s="24" t="s">
        <v>16</v>
      </c>
      <c r="E11" s="27" t="s">
        <v>17</v>
      </c>
      <c r="F11" s="3"/>
      <c r="G11" s="30">
        <v>54.533315529443101</v>
      </c>
      <c r="H11" s="121">
        <v>62.932300707704599</v>
      </c>
      <c r="I11" s="121">
        <v>67.040548359816597</v>
      </c>
      <c r="J11" s="121">
        <v>68.131036631503903</v>
      </c>
      <c r="K11" s="121">
        <v>64.058396759691902</v>
      </c>
      <c r="L11" s="126">
        <v>63.339119597631999</v>
      </c>
      <c r="M11" s="121"/>
      <c r="N11" s="127">
        <v>69.582053678728798</v>
      </c>
      <c r="O11" s="128">
        <v>72.128009970178397</v>
      </c>
      <c r="P11" s="129">
        <v>70.855031824453604</v>
      </c>
      <c r="Q11" s="121"/>
      <c r="R11" s="130">
        <v>65.486523091009602</v>
      </c>
      <c r="S11" s="75"/>
      <c r="T11" s="30">
        <v>-14.8320962629878</v>
      </c>
      <c r="U11" s="121">
        <v>-6.6330885156082502</v>
      </c>
      <c r="V11" s="121">
        <v>-7.2207812928288302</v>
      </c>
      <c r="W11" s="121">
        <v>-4.9435640305114497</v>
      </c>
      <c r="X11" s="121">
        <v>-2.2395982007332398</v>
      </c>
      <c r="Y11" s="126">
        <v>-7.0979515328197804</v>
      </c>
      <c r="Z11" s="121"/>
      <c r="AA11" s="127">
        <v>-1.81787026548951</v>
      </c>
      <c r="AB11" s="128">
        <v>-1.7254760741650801</v>
      </c>
      <c r="AC11" s="129">
        <v>-1.7708649148069899</v>
      </c>
      <c r="AD11" s="121"/>
      <c r="AE11" s="130">
        <v>-5.51390454051423</v>
      </c>
      <c r="AF11" s="30"/>
      <c r="AG11" s="30">
        <v>53.737838079085897</v>
      </c>
      <c r="AH11" s="121">
        <v>61.6241185396768</v>
      </c>
      <c r="AI11" s="121">
        <v>68.054286542018502</v>
      </c>
      <c r="AJ11" s="121">
        <v>67.642011900251802</v>
      </c>
      <c r="AK11" s="121">
        <v>65.456956298887903</v>
      </c>
      <c r="AL11" s="126">
        <v>63.306100970821802</v>
      </c>
      <c r="AM11" s="121"/>
      <c r="AN11" s="127">
        <v>74.268491074811095</v>
      </c>
      <c r="AO11" s="128">
        <v>77.231297216588999</v>
      </c>
      <c r="AP11" s="129">
        <v>75.749894145699997</v>
      </c>
      <c r="AQ11" s="121"/>
      <c r="AR11" s="130">
        <v>66.862851883346195</v>
      </c>
      <c r="AS11" s="75"/>
      <c r="AT11" s="30">
        <v>-6.7829076775889101</v>
      </c>
      <c r="AU11" s="121">
        <v>-7.4003657517158201</v>
      </c>
      <c r="AV11" s="121">
        <v>-3.3641299952069499</v>
      </c>
      <c r="AW11" s="121">
        <v>-5.54501487687698</v>
      </c>
      <c r="AX11" s="121">
        <v>-5.7705456568740399</v>
      </c>
      <c r="AY11" s="126">
        <v>-5.7136589144786001</v>
      </c>
      <c r="AZ11" s="121"/>
      <c r="BA11" s="127">
        <v>-4.7252620265410998</v>
      </c>
      <c r="BB11" s="128">
        <v>-4.41121001603286</v>
      </c>
      <c r="BC11" s="129">
        <v>-4.5654234259933899</v>
      </c>
      <c r="BD11" s="121"/>
      <c r="BE11" s="130">
        <v>-5.3439773992942996</v>
      </c>
    </row>
    <row r="12" spans="1:57" x14ac:dyDescent="0.2">
      <c r="A12" s="21" t="s">
        <v>21</v>
      </c>
      <c r="B12" s="3" t="str">
        <f t="shared" si="0"/>
        <v>Virginia Area</v>
      </c>
      <c r="C12" s="3"/>
      <c r="D12" s="24" t="s">
        <v>16</v>
      </c>
      <c r="E12" s="27" t="s">
        <v>17</v>
      </c>
      <c r="F12" s="3"/>
      <c r="G12" s="30">
        <v>51.5995848229731</v>
      </c>
      <c r="H12" s="121">
        <v>64.961365471110497</v>
      </c>
      <c r="I12" s="121">
        <v>71.518855956636997</v>
      </c>
      <c r="J12" s="121">
        <v>75.813631645715603</v>
      </c>
      <c r="K12" s="121">
        <v>74.150616999192707</v>
      </c>
      <c r="L12" s="126">
        <v>67.608810979125806</v>
      </c>
      <c r="M12" s="121"/>
      <c r="N12" s="127">
        <v>77.852612155460704</v>
      </c>
      <c r="O12" s="128">
        <v>74.475839003575103</v>
      </c>
      <c r="P12" s="129">
        <v>76.164225579517904</v>
      </c>
      <c r="Q12" s="121"/>
      <c r="R12" s="130">
        <v>70.053215150666404</v>
      </c>
      <c r="S12" s="75"/>
      <c r="T12" s="30">
        <v>-5.0009853314447197</v>
      </c>
      <c r="U12" s="121">
        <v>-0.366511747529911</v>
      </c>
      <c r="V12" s="121">
        <v>2.6864496434095702</v>
      </c>
      <c r="W12" s="121">
        <v>4.2314146262276902</v>
      </c>
      <c r="X12" s="121">
        <v>3.1561384922466398</v>
      </c>
      <c r="Y12" s="126">
        <v>1.27694325525212</v>
      </c>
      <c r="Z12" s="121"/>
      <c r="AA12" s="127">
        <v>4.1978803160597504</v>
      </c>
      <c r="AB12" s="128">
        <v>4.2007605381976001</v>
      </c>
      <c r="AC12" s="129">
        <v>4.1992884832684299</v>
      </c>
      <c r="AD12" s="121"/>
      <c r="AE12" s="130">
        <v>2.16703023791136</v>
      </c>
      <c r="AF12" s="30"/>
      <c r="AG12" s="30">
        <v>49.346733088862699</v>
      </c>
      <c r="AH12" s="121">
        <v>61.359233377153501</v>
      </c>
      <c r="AI12" s="121">
        <v>65.597250732292295</v>
      </c>
      <c r="AJ12" s="121">
        <v>66.963812071868404</v>
      </c>
      <c r="AK12" s="121">
        <v>65.965703346633703</v>
      </c>
      <c r="AL12" s="126">
        <v>61.846426709842198</v>
      </c>
      <c r="AM12" s="121"/>
      <c r="AN12" s="127">
        <v>71.535161565606401</v>
      </c>
      <c r="AO12" s="128">
        <v>72.122725280808098</v>
      </c>
      <c r="AP12" s="129">
        <v>71.828943423207306</v>
      </c>
      <c r="AQ12" s="121"/>
      <c r="AR12" s="130">
        <v>64.698536752519701</v>
      </c>
      <c r="AS12" s="75"/>
      <c r="AT12" s="30">
        <v>-2.0969849243844201</v>
      </c>
      <c r="AU12" s="121">
        <v>0.48358424804764599</v>
      </c>
      <c r="AV12" s="121">
        <v>2.2623627300768399</v>
      </c>
      <c r="AW12" s="121">
        <v>1.3327508579057501</v>
      </c>
      <c r="AX12" s="121">
        <v>1.8766355990613901</v>
      </c>
      <c r="AY12" s="126">
        <v>0.90964992429857705</v>
      </c>
      <c r="AZ12" s="121"/>
      <c r="BA12" s="127">
        <v>-0.72807021800131</v>
      </c>
      <c r="BB12" s="128">
        <v>0.22290132968699</v>
      </c>
      <c r="BC12" s="129">
        <v>-0.25290629609743098</v>
      </c>
      <c r="BD12" s="121"/>
      <c r="BE12" s="130">
        <v>0.53807536130371503</v>
      </c>
    </row>
    <row r="13" spans="1:57" x14ac:dyDescent="0.2">
      <c r="A13" s="34" t="s">
        <v>22</v>
      </c>
      <c r="B13" s="2" t="s">
        <v>87</v>
      </c>
      <c r="C13" s="3"/>
      <c r="D13" s="24" t="s">
        <v>16</v>
      </c>
      <c r="E13" s="27" t="s">
        <v>17</v>
      </c>
      <c r="F13" s="3"/>
      <c r="G13" s="30">
        <v>52.355330578146699</v>
      </c>
      <c r="H13" s="121">
        <v>61.883733484367099</v>
      </c>
      <c r="I13" s="121">
        <v>66.971389127337403</v>
      </c>
      <c r="J13" s="121">
        <v>68.027150682749394</v>
      </c>
      <c r="K13" s="121">
        <v>66.129788759192493</v>
      </c>
      <c r="L13" s="126">
        <v>63.073478526358599</v>
      </c>
      <c r="M13" s="121"/>
      <c r="N13" s="127">
        <v>71.259037690599001</v>
      </c>
      <c r="O13" s="128">
        <v>72.3440030442747</v>
      </c>
      <c r="P13" s="129">
        <v>71.801520367436794</v>
      </c>
      <c r="Q13" s="121"/>
      <c r="R13" s="130">
        <v>65.567204766666705</v>
      </c>
      <c r="S13" s="75"/>
      <c r="T13" s="30">
        <v>-6.6025188955816603</v>
      </c>
      <c r="U13" s="121">
        <v>0.57913199076435296</v>
      </c>
      <c r="V13" s="121">
        <v>0.65323420309455105</v>
      </c>
      <c r="W13" s="121">
        <v>0.64919789566324804</v>
      </c>
      <c r="X13" s="121">
        <v>3.42543664026531</v>
      </c>
      <c r="Y13" s="126">
        <v>-8.9080478502574501E-2</v>
      </c>
      <c r="Z13" s="121"/>
      <c r="AA13" s="127">
        <v>3.7314869783719402</v>
      </c>
      <c r="AB13" s="128">
        <v>0.29568877832243301</v>
      </c>
      <c r="AC13" s="129">
        <v>1.97168469393266</v>
      </c>
      <c r="AD13" s="121"/>
      <c r="AE13" s="130">
        <v>0.54668301464329605</v>
      </c>
      <c r="AF13" s="30"/>
      <c r="AG13" s="30">
        <v>59.089602215174402</v>
      </c>
      <c r="AH13" s="121">
        <v>69.154757007568193</v>
      </c>
      <c r="AI13" s="121">
        <v>73.183249015057797</v>
      </c>
      <c r="AJ13" s="121">
        <v>72.866917225040197</v>
      </c>
      <c r="AK13" s="121">
        <v>69.445446038884398</v>
      </c>
      <c r="AL13" s="126">
        <v>68.747597301279896</v>
      </c>
      <c r="AM13" s="121"/>
      <c r="AN13" s="127">
        <v>74.134037060714107</v>
      </c>
      <c r="AO13" s="128">
        <v>76.826767595212203</v>
      </c>
      <c r="AP13" s="129">
        <v>75.480402327963205</v>
      </c>
      <c r="AQ13" s="121"/>
      <c r="AR13" s="130">
        <v>70.6711744264787</v>
      </c>
      <c r="AS13" s="75"/>
      <c r="AT13" s="30">
        <v>4.3148579371853604</v>
      </c>
      <c r="AU13" s="121">
        <v>6.8972591467507698</v>
      </c>
      <c r="AV13" s="121">
        <v>6.4416005378533701</v>
      </c>
      <c r="AW13" s="121">
        <v>5.7048156106079704</v>
      </c>
      <c r="AX13" s="121">
        <v>4.7917641822785804</v>
      </c>
      <c r="AY13" s="126">
        <v>5.66689177328794</v>
      </c>
      <c r="AZ13" s="121"/>
      <c r="BA13" s="127">
        <v>3.6221604037028001</v>
      </c>
      <c r="BB13" s="128">
        <v>1.5736176792854399</v>
      </c>
      <c r="BC13" s="129">
        <v>2.5694046409012699</v>
      </c>
      <c r="BD13" s="121"/>
      <c r="BE13" s="130">
        <v>4.7014868943976298</v>
      </c>
    </row>
    <row r="14" spans="1:57" x14ac:dyDescent="0.2">
      <c r="A14" s="21" t="s">
        <v>23</v>
      </c>
      <c r="B14" s="3" t="str">
        <f t="shared" si="0"/>
        <v>Arlington, VA</v>
      </c>
      <c r="C14" s="3"/>
      <c r="D14" s="24" t="s">
        <v>16</v>
      </c>
      <c r="E14" s="27" t="s">
        <v>17</v>
      </c>
      <c r="F14" s="3"/>
      <c r="G14" s="30">
        <v>56.092025172805101</v>
      </c>
      <c r="H14" s="121">
        <v>70.6282884555865</v>
      </c>
      <c r="I14" s="121">
        <v>73.9193232229443</v>
      </c>
      <c r="J14" s="121">
        <v>73.754255648406001</v>
      </c>
      <c r="K14" s="121">
        <v>69.369648199731699</v>
      </c>
      <c r="L14" s="126">
        <v>68.752708139894693</v>
      </c>
      <c r="M14" s="121"/>
      <c r="N14" s="127">
        <v>69.627566284947903</v>
      </c>
      <c r="O14" s="128">
        <v>66.7079335603012</v>
      </c>
      <c r="P14" s="129">
        <v>68.167749922624495</v>
      </c>
      <c r="Q14" s="121"/>
      <c r="R14" s="130">
        <v>68.585577220674693</v>
      </c>
      <c r="S14" s="75"/>
      <c r="T14" s="30">
        <v>8.1346563121631199</v>
      </c>
      <c r="U14" s="121">
        <v>15.7959934205808</v>
      </c>
      <c r="V14" s="121">
        <v>7.5926811832138199</v>
      </c>
      <c r="W14" s="121">
        <v>1.59808126783314</v>
      </c>
      <c r="X14" s="121">
        <v>7.0844238316543899</v>
      </c>
      <c r="Y14" s="126">
        <v>7.7819503816526101</v>
      </c>
      <c r="Z14" s="121"/>
      <c r="AA14" s="127">
        <v>2.1076136959812701</v>
      </c>
      <c r="AB14" s="128">
        <v>-1.2346531149945801</v>
      </c>
      <c r="AC14" s="129">
        <v>0.44446505244927997</v>
      </c>
      <c r="AD14" s="121"/>
      <c r="AE14" s="130">
        <v>5.5915252400108502</v>
      </c>
      <c r="AF14" s="30"/>
      <c r="AG14" s="30">
        <v>63.254410399257097</v>
      </c>
      <c r="AH14" s="121">
        <v>76.446920458062493</v>
      </c>
      <c r="AI14" s="121">
        <v>79.572887650881995</v>
      </c>
      <c r="AJ14" s="121">
        <v>77.354792118023298</v>
      </c>
      <c r="AK14" s="121">
        <v>72.761271020323903</v>
      </c>
      <c r="AL14" s="126">
        <v>73.8780563293098</v>
      </c>
      <c r="AM14" s="121"/>
      <c r="AN14" s="127">
        <v>75.776333436500494</v>
      </c>
      <c r="AO14" s="128">
        <v>75.082533787269099</v>
      </c>
      <c r="AP14" s="129">
        <v>75.429433611884804</v>
      </c>
      <c r="AQ14" s="121"/>
      <c r="AR14" s="130">
        <v>74.321306981474095</v>
      </c>
      <c r="AS14" s="75"/>
      <c r="AT14" s="30">
        <v>10.890092752133301</v>
      </c>
      <c r="AU14" s="121">
        <v>11.226068886236</v>
      </c>
      <c r="AV14" s="121">
        <v>7.8385074912914101</v>
      </c>
      <c r="AW14" s="121">
        <v>-1.5605661486270901</v>
      </c>
      <c r="AX14" s="121">
        <v>-0.64223052506016698</v>
      </c>
      <c r="AY14" s="126">
        <v>5.1431022339375403</v>
      </c>
      <c r="AZ14" s="121"/>
      <c r="BA14" s="127">
        <v>0.21037744120258201</v>
      </c>
      <c r="BB14" s="128">
        <v>9.2666040413401596E-2</v>
      </c>
      <c r="BC14" s="129">
        <v>0.15175783117543701</v>
      </c>
      <c r="BD14" s="121"/>
      <c r="BE14" s="130">
        <v>3.64646385800522</v>
      </c>
    </row>
    <row r="15" spans="1:57" x14ac:dyDescent="0.2">
      <c r="A15" s="21" t="s">
        <v>24</v>
      </c>
      <c r="B15" s="3" t="str">
        <f t="shared" si="0"/>
        <v>Suburban Virginia Area</v>
      </c>
      <c r="C15" s="3"/>
      <c r="D15" s="24" t="s">
        <v>16</v>
      </c>
      <c r="E15" s="27" t="s">
        <v>17</v>
      </c>
      <c r="F15" s="3"/>
      <c r="G15" s="30">
        <v>49.317470256731298</v>
      </c>
      <c r="H15" s="121">
        <v>61.552911709455202</v>
      </c>
      <c r="I15" s="121">
        <v>63.055729492798903</v>
      </c>
      <c r="J15" s="121">
        <v>64.671258609893499</v>
      </c>
      <c r="K15" s="121">
        <v>62.993112085159602</v>
      </c>
      <c r="L15" s="126">
        <v>60.318096430807699</v>
      </c>
      <c r="M15" s="121"/>
      <c r="N15" s="127">
        <v>72.160300563556603</v>
      </c>
      <c r="O15" s="128">
        <v>76.606136505948598</v>
      </c>
      <c r="P15" s="129">
        <v>74.383218534752601</v>
      </c>
      <c r="Q15" s="121"/>
      <c r="R15" s="130">
        <v>64.336702746220496</v>
      </c>
      <c r="S15" s="75"/>
      <c r="T15" s="30">
        <v>-19.577255419562299</v>
      </c>
      <c r="U15" s="121">
        <v>-4.03485744468479</v>
      </c>
      <c r="V15" s="121">
        <v>-5.7686724060126702</v>
      </c>
      <c r="W15" s="121">
        <v>-5.7046952553858103</v>
      </c>
      <c r="X15" s="121">
        <v>-10.770449174687201</v>
      </c>
      <c r="Y15" s="126">
        <v>-9.0389504171144797</v>
      </c>
      <c r="Z15" s="121"/>
      <c r="AA15" s="127">
        <v>-3.0568108133017899</v>
      </c>
      <c r="AB15" s="128">
        <v>-6.95150551888353</v>
      </c>
      <c r="AC15" s="129">
        <v>-5.10221316899848</v>
      </c>
      <c r="AD15" s="121"/>
      <c r="AE15" s="130">
        <v>-7.7751561051806499</v>
      </c>
      <c r="AF15" s="30"/>
      <c r="AG15" s="30">
        <v>52.075767063243497</v>
      </c>
      <c r="AH15" s="121">
        <v>64.643080776455804</v>
      </c>
      <c r="AI15" s="121">
        <v>67.510958046336796</v>
      </c>
      <c r="AJ15" s="121">
        <v>68.387601753287399</v>
      </c>
      <c r="AK15" s="121">
        <v>64.013775829680597</v>
      </c>
      <c r="AL15" s="126">
        <v>63.326236693800801</v>
      </c>
      <c r="AM15" s="121"/>
      <c r="AN15" s="127">
        <v>71.418284283030602</v>
      </c>
      <c r="AO15" s="128">
        <v>75.554164057608006</v>
      </c>
      <c r="AP15" s="129">
        <v>73.486224170319304</v>
      </c>
      <c r="AQ15" s="121"/>
      <c r="AR15" s="130">
        <v>66.229090258520401</v>
      </c>
      <c r="AS15" s="75"/>
      <c r="AT15" s="30">
        <v>-8.3824802567864101</v>
      </c>
      <c r="AU15" s="121">
        <v>-1.1721433642357499</v>
      </c>
      <c r="AV15" s="121">
        <v>-1.6981653486291099</v>
      </c>
      <c r="AW15" s="121">
        <v>-1.53997408391782</v>
      </c>
      <c r="AX15" s="121">
        <v>-7.5980260685043399</v>
      </c>
      <c r="AY15" s="126">
        <v>-3.9528139817286498</v>
      </c>
      <c r="AZ15" s="121"/>
      <c r="BA15" s="127">
        <v>-5.6259597798929502</v>
      </c>
      <c r="BB15" s="128">
        <v>-6.1099368346515801</v>
      </c>
      <c r="BC15" s="129">
        <v>-5.8753795387530197</v>
      </c>
      <c r="BD15" s="121"/>
      <c r="BE15" s="130">
        <v>-4.5707570961268003</v>
      </c>
    </row>
    <row r="16" spans="1:57" x14ac:dyDescent="0.2">
      <c r="A16" s="21" t="s">
        <v>25</v>
      </c>
      <c r="B16" s="3" t="str">
        <f t="shared" si="0"/>
        <v>Alexandria, VA</v>
      </c>
      <c r="C16" s="3"/>
      <c r="D16" s="24" t="s">
        <v>16</v>
      </c>
      <c r="E16" s="27" t="s">
        <v>17</v>
      </c>
      <c r="F16" s="3"/>
      <c r="G16" s="30">
        <v>49.172166261433297</v>
      </c>
      <c r="H16" s="121">
        <v>60.159777700590404</v>
      </c>
      <c r="I16" s="121">
        <v>65.450966770869499</v>
      </c>
      <c r="J16" s="121">
        <v>65.034155378024707</v>
      </c>
      <c r="K16" s="121">
        <v>61.514414727335797</v>
      </c>
      <c r="L16" s="126">
        <v>60.2662961676508</v>
      </c>
      <c r="M16" s="121"/>
      <c r="N16" s="127">
        <v>65.821465786731494</v>
      </c>
      <c r="O16" s="128">
        <v>66.886650457334696</v>
      </c>
      <c r="P16" s="129">
        <v>66.354058122033095</v>
      </c>
      <c r="Q16" s="121"/>
      <c r="R16" s="130">
        <v>62.0056567260457</v>
      </c>
      <c r="S16" s="75"/>
      <c r="T16" s="30">
        <v>-2.49106058020622</v>
      </c>
      <c r="U16" s="121">
        <v>5.7041128571529196</v>
      </c>
      <c r="V16" s="121">
        <v>2.90924691157855</v>
      </c>
      <c r="W16" s="121">
        <v>-1.30967103703137</v>
      </c>
      <c r="X16" s="121">
        <v>2.1270528187536</v>
      </c>
      <c r="Y16" s="126">
        <v>1.4335402132775199</v>
      </c>
      <c r="Z16" s="121"/>
      <c r="AA16" s="127">
        <v>2.4566768793649798</v>
      </c>
      <c r="AB16" s="128">
        <v>-3.7638400199553099</v>
      </c>
      <c r="AC16" s="129">
        <v>-0.77588888655404098</v>
      </c>
      <c r="AD16" s="121"/>
      <c r="AE16" s="130">
        <v>0.74763226757497003</v>
      </c>
      <c r="AF16" s="30"/>
      <c r="AG16" s="30">
        <v>56.451893018409102</v>
      </c>
      <c r="AH16" s="121">
        <v>67.833159661919595</v>
      </c>
      <c r="AI16" s="121">
        <v>72.255991663772093</v>
      </c>
      <c r="AJ16" s="121">
        <v>71.190806993168906</v>
      </c>
      <c r="AK16" s="121">
        <v>66.730346185017893</v>
      </c>
      <c r="AL16" s="126">
        <v>66.892439504457499</v>
      </c>
      <c r="AM16" s="121"/>
      <c r="AN16" s="127">
        <v>69.396202385087406</v>
      </c>
      <c r="AO16" s="128">
        <v>72.797267569758006</v>
      </c>
      <c r="AP16" s="129">
        <v>71.096734977422699</v>
      </c>
      <c r="AQ16" s="121"/>
      <c r="AR16" s="130">
        <v>68.093666782447599</v>
      </c>
      <c r="AS16" s="75"/>
      <c r="AT16" s="30">
        <v>3.60249144001979</v>
      </c>
      <c r="AU16" s="121">
        <v>10.6126361967058</v>
      </c>
      <c r="AV16" s="121">
        <v>10.5327606720984</v>
      </c>
      <c r="AW16" s="121">
        <v>6.6371164727905896</v>
      </c>
      <c r="AX16" s="121">
        <v>3.83776870599283</v>
      </c>
      <c r="AY16" s="126">
        <v>7.12784160291588</v>
      </c>
      <c r="AZ16" s="121"/>
      <c r="BA16" s="127">
        <v>-1.73450971452828</v>
      </c>
      <c r="BB16" s="128">
        <v>-3.3700712092799301</v>
      </c>
      <c r="BC16" s="129">
        <v>-2.5787081218366601</v>
      </c>
      <c r="BD16" s="121"/>
      <c r="BE16" s="130">
        <v>4.0356383899914396</v>
      </c>
    </row>
    <row r="17" spans="1:57" x14ac:dyDescent="0.2">
      <c r="A17" s="21" t="s">
        <v>26</v>
      </c>
      <c r="B17" s="3" t="str">
        <f t="shared" si="0"/>
        <v>Fairfax/Tysons Corner, VA</v>
      </c>
      <c r="C17" s="3"/>
      <c r="D17" s="24" t="s">
        <v>16</v>
      </c>
      <c r="E17" s="27" t="s">
        <v>17</v>
      </c>
      <c r="F17" s="3"/>
      <c r="G17" s="30">
        <v>53.529751588677001</v>
      </c>
      <c r="H17" s="121">
        <v>63.004043905256999</v>
      </c>
      <c r="I17" s="121">
        <v>74.188330444829504</v>
      </c>
      <c r="J17" s="121">
        <v>73.645291738879195</v>
      </c>
      <c r="K17" s="121">
        <v>65.002888503755003</v>
      </c>
      <c r="L17" s="126">
        <v>65.874061236279601</v>
      </c>
      <c r="M17" s="121"/>
      <c r="N17" s="127">
        <v>67.105719237434997</v>
      </c>
      <c r="O17" s="128">
        <v>68.677065280184806</v>
      </c>
      <c r="P17" s="129">
        <v>67.891392258809901</v>
      </c>
      <c r="Q17" s="121"/>
      <c r="R17" s="130">
        <v>66.450441528431099</v>
      </c>
      <c r="S17" s="75"/>
      <c r="T17" s="30">
        <v>1.21181346917442</v>
      </c>
      <c r="U17" s="121">
        <v>5.4821040735335096</v>
      </c>
      <c r="V17" s="121">
        <v>11.385463509638299</v>
      </c>
      <c r="W17" s="121">
        <v>6.38063006313822</v>
      </c>
      <c r="X17" s="121">
        <v>4.1924425100011504</v>
      </c>
      <c r="Y17" s="126">
        <v>5.9617334458668596</v>
      </c>
      <c r="Z17" s="121"/>
      <c r="AA17" s="127">
        <v>-0.98330873303280997</v>
      </c>
      <c r="AB17" s="128">
        <v>0.93942305277170701</v>
      </c>
      <c r="AC17" s="129">
        <v>-2.0061497874382599E-2</v>
      </c>
      <c r="AD17" s="121"/>
      <c r="AE17" s="130">
        <v>4.1428827493157296</v>
      </c>
      <c r="AF17" s="30"/>
      <c r="AG17" s="30">
        <v>57.045060658578798</v>
      </c>
      <c r="AH17" s="121">
        <v>68.093587521663693</v>
      </c>
      <c r="AI17" s="121">
        <v>75.586366262276101</v>
      </c>
      <c r="AJ17" s="121">
        <v>74.913344887348302</v>
      </c>
      <c r="AK17" s="121">
        <v>65.826112073945595</v>
      </c>
      <c r="AL17" s="126">
        <v>68.292894280762496</v>
      </c>
      <c r="AM17" s="121"/>
      <c r="AN17" s="127">
        <v>67.949162333911005</v>
      </c>
      <c r="AO17" s="128">
        <v>72.076834199884402</v>
      </c>
      <c r="AP17" s="129">
        <v>70.012998266897696</v>
      </c>
      <c r="AQ17" s="121"/>
      <c r="AR17" s="130">
        <v>68.784352562515394</v>
      </c>
      <c r="AS17" s="75"/>
      <c r="AT17" s="30">
        <v>10.181442905778599</v>
      </c>
      <c r="AU17" s="121">
        <v>12.345818867066001</v>
      </c>
      <c r="AV17" s="121">
        <v>13.2045885231233</v>
      </c>
      <c r="AW17" s="121">
        <v>11.343939313887899</v>
      </c>
      <c r="AX17" s="121">
        <v>6.63780866490566</v>
      </c>
      <c r="AY17" s="126">
        <v>10.806139660220699</v>
      </c>
      <c r="AZ17" s="121"/>
      <c r="BA17" s="127">
        <v>2.86574841907917</v>
      </c>
      <c r="BB17" s="128">
        <v>3.61774544886417</v>
      </c>
      <c r="BC17" s="129">
        <v>3.2514622646472402</v>
      </c>
      <c r="BD17" s="121"/>
      <c r="BE17" s="130">
        <v>8.4974777737665796</v>
      </c>
    </row>
    <row r="18" spans="1:57" x14ac:dyDescent="0.2">
      <c r="A18" s="21" t="s">
        <v>27</v>
      </c>
      <c r="B18" s="3" t="str">
        <f t="shared" si="0"/>
        <v>I-95 Fredericksburg, VA</v>
      </c>
      <c r="C18" s="3"/>
      <c r="D18" s="24" t="s">
        <v>16</v>
      </c>
      <c r="E18" s="27" t="s">
        <v>17</v>
      </c>
      <c r="F18" s="3"/>
      <c r="G18" s="30">
        <v>57.048406139315198</v>
      </c>
      <c r="H18" s="121">
        <v>63.8842975206611</v>
      </c>
      <c r="I18" s="121">
        <v>67.626918536009399</v>
      </c>
      <c r="J18" s="121">
        <v>66.883116883116799</v>
      </c>
      <c r="K18" s="121">
        <v>66.446280991735506</v>
      </c>
      <c r="L18" s="126">
        <v>64.377804014167594</v>
      </c>
      <c r="M18" s="121"/>
      <c r="N18" s="127">
        <v>73.707201889019998</v>
      </c>
      <c r="O18" s="128">
        <v>75.702479338842906</v>
      </c>
      <c r="P18" s="129">
        <v>74.704840613931495</v>
      </c>
      <c r="Q18" s="121"/>
      <c r="R18" s="130">
        <v>67.328385899814407</v>
      </c>
      <c r="S18" s="75"/>
      <c r="T18" s="30">
        <v>-7.5887103205977198</v>
      </c>
      <c r="U18" s="121">
        <v>0.122405842260222</v>
      </c>
      <c r="V18" s="121">
        <v>2.9920233284270101</v>
      </c>
      <c r="W18" s="121">
        <v>-0.71046327084974403</v>
      </c>
      <c r="X18" s="121">
        <v>1.75429925958467</v>
      </c>
      <c r="Y18" s="126">
        <v>-0.60983217864072803</v>
      </c>
      <c r="Z18" s="121"/>
      <c r="AA18" s="127">
        <v>-4.4305900807626903</v>
      </c>
      <c r="AB18" s="128">
        <v>-3.5763784043014701</v>
      </c>
      <c r="AC18" s="129">
        <v>-3.9996805430512099</v>
      </c>
      <c r="AD18" s="121"/>
      <c r="AE18" s="130">
        <v>-1.7101014308434299</v>
      </c>
      <c r="AF18" s="30"/>
      <c r="AG18" s="30">
        <v>58.237898465171099</v>
      </c>
      <c r="AH18" s="121">
        <v>64.675324675324603</v>
      </c>
      <c r="AI18" s="121">
        <v>67.780401416765002</v>
      </c>
      <c r="AJ18" s="121">
        <v>68.5802833530106</v>
      </c>
      <c r="AK18" s="121">
        <v>69.902597402597394</v>
      </c>
      <c r="AL18" s="126">
        <v>65.835301062573706</v>
      </c>
      <c r="AM18" s="121"/>
      <c r="AN18" s="127">
        <v>78.630460448642197</v>
      </c>
      <c r="AO18" s="128">
        <v>79.034828807555996</v>
      </c>
      <c r="AP18" s="129">
        <v>78.832644628099104</v>
      </c>
      <c r="AQ18" s="121"/>
      <c r="AR18" s="130">
        <v>69.548827795581005</v>
      </c>
      <c r="AS18" s="75"/>
      <c r="AT18" s="30">
        <v>-3.91137533916408</v>
      </c>
      <c r="AU18" s="121">
        <v>4.6479453721170398E-2</v>
      </c>
      <c r="AV18" s="121">
        <v>2.3504719569447201</v>
      </c>
      <c r="AW18" s="121">
        <v>-2.5360945800021E-2</v>
      </c>
      <c r="AX18" s="121">
        <v>0.858333399192305</v>
      </c>
      <c r="AY18" s="126">
        <v>-6.2665692077574095E-2</v>
      </c>
      <c r="AZ18" s="121"/>
      <c r="BA18" s="127">
        <v>-1.5109050929311501</v>
      </c>
      <c r="BB18" s="128">
        <v>-3.5081458866222301</v>
      </c>
      <c r="BC18" s="129">
        <v>-2.5222778594659498</v>
      </c>
      <c r="BD18" s="121"/>
      <c r="BE18" s="130">
        <v>-0.87246435181375304</v>
      </c>
    </row>
    <row r="19" spans="1:57" x14ac:dyDescent="0.2">
      <c r="A19" s="21" t="s">
        <v>28</v>
      </c>
      <c r="B19" s="3" t="str">
        <f t="shared" si="0"/>
        <v>Dulles Airport Area, VA</v>
      </c>
      <c r="C19" s="3"/>
      <c r="D19" s="24" t="s">
        <v>16</v>
      </c>
      <c r="E19" s="27" t="s">
        <v>17</v>
      </c>
      <c r="F19" s="3"/>
      <c r="G19" s="30">
        <v>61.1079491557579</v>
      </c>
      <c r="H19" s="121">
        <v>72.291785239992393</v>
      </c>
      <c r="I19" s="121">
        <v>74.397647505217193</v>
      </c>
      <c r="J19" s="121">
        <v>73.164484917472905</v>
      </c>
      <c r="K19" s="121">
        <v>68.146461771959693</v>
      </c>
      <c r="L19" s="126">
        <v>69.821665718079998</v>
      </c>
      <c r="M19" s="121"/>
      <c r="N19" s="127">
        <v>69.322709163346602</v>
      </c>
      <c r="O19" s="128">
        <v>69.616771011193293</v>
      </c>
      <c r="P19" s="129">
        <v>69.469740087269898</v>
      </c>
      <c r="Q19" s="121"/>
      <c r="R19" s="130">
        <v>69.721115537848604</v>
      </c>
      <c r="S19" s="75"/>
      <c r="T19" s="30">
        <v>-4.5411120977002097</v>
      </c>
      <c r="U19" s="121">
        <v>0.39484179464713698</v>
      </c>
      <c r="V19" s="121">
        <v>-4.1156672947200299</v>
      </c>
      <c r="W19" s="121">
        <v>-5.7503447839625297</v>
      </c>
      <c r="X19" s="121">
        <v>-5.8624267280163398</v>
      </c>
      <c r="Y19" s="126">
        <v>-3.99408912047278</v>
      </c>
      <c r="Z19" s="121"/>
      <c r="AA19" s="127">
        <v>-1.2573194388293301</v>
      </c>
      <c r="AB19" s="128">
        <v>-2.4472566361532802</v>
      </c>
      <c r="AC19" s="129">
        <v>-1.8571538933305101</v>
      </c>
      <c r="AD19" s="121"/>
      <c r="AE19" s="130">
        <v>-3.3952717416875799</v>
      </c>
      <c r="AF19" s="30"/>
      <c r="AG19" s="30">
        <v>61.136406753936598</v>
      </c>
      <c r="AH19" s="121">
        <v>76.0078732688294</v>
      </c>
      <c r="AI19" s="121">
        <v>79.688389299942997</v>
      </c>
      <c r="AJ19" s="121">
        <v>77.836273951811805</v>
      </c>
      <c r="AK19" s="121">
        <v>74.1225573894896</v>
      </c>
      <c r="AL19" s="126">
        <v>73.758300132802106</v>
      </c>
      <c r="AM19" s="121"/>
      <c r="AN19" s="127">
        <v>74.516220830961799</v>
      </c>
      <c r="AO19" s="128">
        <v>75.7446404856763</v>
      </c>
      <c r="AP19" s="129">
        <v>75.130430658319099</v>
      </c>
      <c r="AQ19" s="121"/>
      <c r="AR19" s="130">
        <v>74.150337425806896</v>
      </c>
      <c r="AS19" s="75"/>
      <c r="AT19" s="30">
        <v>-4.38159741014766</v>
      </c>
      <c r="AU19" s="121">
        <v>0.33826238249270801</v>
      </c>
      <c r="AV19" s="121">
        <v>-1.9712678360499101</v>
      </c>
      <c r="AW19" s="121">
        <v>-5.0890622464458604</v>
      </c>
      <c r="AX19" s="121">
        <v>-4.85661846994046</v>
      </c>
      <c r="AY19" s="126">
        <v>-3.17799254518915</v>
      </c>
      <c r="AZ19" s="121"/>
      <c r="BA19" s="127">
        <v>-0.44673796549596501</v>
      </c>
      <c r="BB19" s="128">
        <v>1.6668358055699</v>
      </c>
      <c r="BC19" s="129">
        <v>0.60758793436976799</v>
      </c>
      <c r="BD19" s="121"/>
      <c r="BE19" s="130">
        <v>-2.11172268212575</v>
      </c>
    </row>
    <row r="20" spans="1:57" x14ac:dyDescent="0.2">
      <c r="A20" s="21" t="s">
        <v>29</v>
      </c>
      <c r="B20" s="3" t="str">
        <f t="shared" si="0"/>
        <v>Williamsburg, VA</v>
      </c>
      <c r="C20" s="3"/>
      <c r="D20" s="24" t="s">
        <v>16</v>
      </c>
      <c r="E20" s="27" t="s">
        <v>17</v>
      </c>
      <c r="F20" s="3"/>
      <c r="G20" s="30">
        <v>60.868410569645398</v>
      </c>
      <c r="H20" s="121">
        <v>63.139025361837703</v>
      </c>
      <c r="I20" s="121">
        <v>61.837737352277202</v>
      </c>
      <c r="J20" s="121">
        <v>60.310715708405198</v>
      </c>
      <c r="K20" s="121">
        <v>63.617049528614999</v>
      </c>
      <c r="L20" s="126">
        <v>61.954587704156097</v>
      </c>
      <c r="M20" s="121"/>
      <c r="N20" s="127">
        <v>76.762714114991297</v>
      </c>
      <c r="O20" s="128">
        <v>78.847430620103495</v>
      </c>
      <c r="P20" s="129">
        <v>77.805072367547396</v>
      </c>
      <c r="Q20" s="121"/>
      <c r="R20" s="130">
        <v>66.483297607982195</v>
      </c>
      <c r="S20" s="75"/>
      <c r="T20" s="30">
        <v>4.6575342465753398</v>
      </c>
      <c r="U20" s="121">
        <v>9.5622119815668203</v>
      </c>
      <c r="V20" s="121">
        <v>3.9276947110020002</v>
      </c>
      <c r="W20" s="121">
        <v>-3.5464005096623401</v>
      </c>
      <c r="X20" s="121">
        <v>-1.68274163759491</v>
      </c>
      <c r="Y20" s="126">
        <v>2.3965237238291701</v>
      </c>
      <c r="Z20" s="121"/>
      <c r="AA20" s="127">
        <v>1.0311080041943299</v>
      </c>
      <c r="AB20" s="128">
        <v>3.9747855016634501</v>
      </c>
      <c r="AC20" s="129">
        <v>2.5015306568704601</v>
      </c>
      <c r="AD20" s="121"/>
      <c r="AE20" s="130">
        <v>2.43161094224924</v>
      </c>
      <c r="AF20" s="30"/>
      <c r="AG20" s="30">
        <v>58.229318815562301</v>
      </c>
      <c r="AH20" s="121">
        <v>60.977957774531902</v>
      </c>
      <c r="AI20" s="121">
        <v>63.046076218297699</v>
      </c>
      <c r="AJ20" s="121">
        <v>65.1042358252556</v>
      </c>
      <c r="AK20" s="121">
        <v>65.897623157615101</v>
      </c>
      <c r="AL20" s="126">
        <v>62.651042358252496</v>
      </c>
      <c r="AM20" s="121"/>
      <c r="AN20" s="127">
        <v>79.259062541495098</v>
      </c>
      <c r="AO20" s="128">
        <v>82.983667507635104</v>
      </c>
      <c r="AP20" s="129">
        <v>81.121365024565094</v>
      </c>
      <c r="AQ20" s="121"/>
      <c r="AR20" s="130">
        <v>67.928277405770402</v>
      </c>
      <c r="AS20" s="75"/>
      <c r="AT20" s="30">
        <v>1.6928517595222901</v>
      </c>
      <c r="AU20" s="121">
        <v>1.3070814030443401</v>
      </c>
      <c r="AV20" s="121">
        <v>1.6375896393021501</v>
      </c>
      <c r="AW20" s="121">
        <v>2.39649141126716</v>
      </c>
      <c r="AX20" s="121">
        <v>-2.3321033210332098</v>
      </c>
      <c r="AY20" s="126">
        <v>0.876583462504676</v>
      </c>
      <c r="AZ20" s="121"/>
      <c r="BA20" s="127">
        <v>-2.2236782833039799</v>
      </c>
      <c r="BB20" s="128">
        <v>-0.93524609653641899</v>
      </c>
      <c r="BC20" s="129">
        <v>-1.56888808329808</v>
      </c>
      <c r="BD20" s="121"/>
      <c r="BE20" s="130">
        <v>2.8631684800067E-2</v>
      </c>
    </row>
    <row r="21" spans="1:57" x14ac:dyDescent="0.2">
      <c r="A21" s="21" t="s">
        <v>30</v>
      </c>
      <c r="B21" s="3" t="str">
        <f t="shared" si="0"/>
        <v>Virginia Beach, VA</v>
      </c>
      <c r="C21" s="3"/>
      <c r="D21" s="24" t="s">
        <v>16</v>
      </c>
      <c r="E21" s="27" t="s">
        <v>17</v>
      </c>
      <c r="F21" s="3"/>
      <c r="G21" s="30">
        <v>70.882979562850096</v>
      </c>
      <c r="H21" s="121">
        <v>76.273193841294898</v>
      </c>
      <c r="I21" s="121">
        <v>79.668377418081306</v>
      </c>
      <c r="J21" s="121">
        <v>78.507698381365898</v>
      </c>
      <c r="K21" s="121">
        <v>77.647058823529406</v>
      </c>
      <c r="L21" s="126">
        <v>76.595139974420903</v>
      </c>
      <c r="M21" s="121"/>
      <c r="N21" s="127">
        <v>90.517173312277905</v>
      </c>
      <c r="O21" s="128">
        <v>93.138570864587393</v>
      </c>
      <c r="P21" s="129">
        <v>91.827872088432599</v>
      </c>
      <c r="Q21" s="121"/>
      <c r="R21" s="130">
        <v>80.946956453086401</v>
      </c>
      <c r="S21" s="75"/>
      <c r="T21" s="30">
        <v>-6.8997424031646304</v>
      </c>
      <c r="U21" s="121">
        <v>0.42528908022283002</v>
      </c>
      <c r="V21" s="121">
        <v>5.8194581258854603</v>
      </c>
      <c r="W21" s="121">
        <v>2.4726829410989599</v>
      </c>
      <c r="X21" s="121">
        <v>-1.15467063910184</v>
      </c>
      <c r="Y21" s="126">
        <v>0.11367729877275801</v>
      </c>
      <c r="Z21" s="121"/>
      <c r="AA21" s="127">
        <v>7.2263018660435696</v>
      </c>
      <c r="AB21" s="128">
        <v>7.4595603015010497</v>
      </c>
      <c r="AC21" s="129">
        <v>7.3444690878251704</v>
      </c>
      <c r="AD21" s="121"/>
      <c r="AE21" s="130">
        <v>2.3477322382060901</v>
      </c>
      <c r="AF21" s="30"/>
      <c r="AG21" s="30">
        <v>69.107551487414099</v>
      </c>
      <c r="AH21" s="121">
        <v>74.303527740509793</v>
      </c>
      <c r="AI21" s="121">
        <v>78.821718885644302</v>
      </c>
      <c r="AJ21" s="121">
        <v>79.713519059269103</v>
      </c>
      <c r="AK21" s="121">
        <v>78.928261384263195</v>
      </c>
      <c r="AL21" s="126">
        <v>76.174692614864895</v>
      </c>
      <c r="AM21" s="121"/>
      <c r="AN21" s="127">
        <v>89.483860784468405</v>
      </c>
      <c r="AO21" s="128">
        <v>93.564043879725304</v>
      </c>
      <c r="AP21" s="129">
        <v>91.523952332096897</v>
      </c>
      <c r="AQ21" s="121"/>
      <c r="AR21" s="130">
        <v>80.560096506161202</v>
      </c>
      <c r="AS21" s="75"/>
      <c r="AT21" s="30">
        <v>-7.9508852118306903</v>
      </c>
      <c r="AU21" s="121">
        <v>-7.1740744517710198</v>
      </c>
      <c r="AV21" s="121">
        <v>-2.9657167008582901</v>
      </c>
      <c r="AW21" s="121">
        <v>-2.1066213131810998</v>
      </c>
      <c r="AX21" s="121">
        <v>-4.0264627667543698</v>
      </c>
      <c r="AY21" s="126">
        <v>-4.78692769633943</v>
      </c>
      <c r="AZ21" s="121"/>
      <c r="BA21" s="127">
        <v>0.783953956076061</v>
      </c>
      <c r="BB21" s="128">
        <v>1.07785761169622</v>
      </c>
      <c r="BC21" s="129">
        <v>0.93396751919830001</v>
      </c>
      <c r="BD21" s="121"/>
      <c r="BE21" s="130">
        <v>-3.0024748756299799</v>
      </c>
    </row>
    <row r="22" spans="1:57" x14ac:dyDescent="0.2">
      <c r="A22" s="34" t="s">
        <v>31</v>
      </c>
      <c r="B22" s="3" t="str">
        <f t="shared" si="0"/>
        <v>Norfolk/Portsmouth, VA</v>
      </c>
      <c r="C22" s="3"/>
      <c r="D22" s="24" t="s">
        <v>16</v>
      </c>
      <c r="E22" s="27" t="s">
        <v>17</v>
      </c>
      <c r="F22" s="3"/>
      <c r="G22" s="30">
        <v>62.884243808185403</v>
      </c>
      <c r="H22" s="121">
        <v>79.395749165642002</v>
      </c>
      <c r="I22" s="121">
        <v>80.590198489372895</v>
      </c>
      <c r="J22" s="121">
        <v>79.307922009485296</v>
      </c>
      <c r="K22" s="121">
        <v>73.370806253293495</v>
      </c>
      <c r="L22" s="126">
        <v>75.109783945195801</v>
      </c>
      <c r="M22" s="121"/>
      <c r="N22" s="127">
        <v>86.773230282803397</v>
      </c>
      <c r="O22" s="128">
        <v>87.669067275601606</v>
      </c>
      <c r="P22" s="129">
        <v>87.221148779202494</v>
      </c>
      <c r="Q22" s="121"/>
      <c r="R22" s="130">
        <v>78.570173897769095</v>
      </c>
      <c r="S22" s="75"/>
      <c r="T22" s="30">
        <v>-12.548957792281501</v>
      </c>
      <c r="U22" s="121">
        <v>6.9128469957024699</v>
      </c>
      <c r="V22" s="121">
        <v>5.0181798996132301</v>
      </c>
      <c r="W22" s="121">
        <v>13.308406646081901</v>
      </c>
      <c r="X22" s="121">
        <v>2.1591558693118098</v>
      </c>
      <c r="Y22" s="126">
        <v>2.9684224990498</v>
      </c>
      <c r="Z22" s="121"/>
      <c r="AA22" s="127">
        <v>19.533694765178399</v>
      </c>
      <c r="AB22" s="128">
        <v>13.077799894113801</v>
      </c>
      <c r="AC22" s="129">
        <v>16.199597156517399</v>
      </c>
      <c r="AD22" s="121"/>
      <c r="AE22" s="130">
        <v>6.8264804225461697</v>
      </c>
      <c r="AF22" s="30"/>
      <c r="AG22" s="30">
        <v>64.276304233268903</v>
      </c>
      <c r="AH22" s="121">
        <v>74.552081503600903</v>
      </c>
      <c r="AI22" s="121">
        <v>77.5513788863516</v>
      </c>
      <c r="AJ22" s="121">
        <v>77.718250483049303</v>
      </c>
      <c r="AK22" s="121">
        <v>74.973651853152901</v>
      </c>
      <c r="AL22" s="126">
        <v>73.814333391884702</v>
      </c>
      <c r="AM22" s="121"/>
      <c r="AN22" s="127">
        <v>85.543650096609795</v>
      </c>
      <c r="AO22" s="128">
        <v>89.750570876514999</v>
      </c>
      <c r="AP22" s="129">
        <v>87.647110486562397</v>
      </c>
      <c r="AQ22" s="121"/>
      <c r="AR22" s="130">
        <v>77.766555418935496</v>
      </c>
      <c r="AS22" s="75"/>
      <c r="AT22" s="30">
        <v>-3.2818125184675799</v>
      </c>
      <c r="AU22" s="121">
        <v>3.2671285316046399</v>
      </c>
      <c r="AV22" s="121">
        <v>1.4239642991817201</v>
      </c>
      <c r="AW22" s="121">
        <v>3.1110731890954901</v>
      </c>
      <c r="AX22" s="121">
        <v>-1.02625932668943</v>
      </c>
      <c r="AY22" s="126">
        <v>0.77380480100932103</v>
      </c>
      <c r="AZ22" s="121"/>
      <c r="BA22" s="127">
        <v>4.3984683426036399</v>
      </c>
      <c r="BB22" s="128">
        <v>3.98132493977681</v>
      </c>
      <c r="BC22" s="129">
        <v>4.1844738205102701</v>
      </c>
      <c r="BD22" s="121"/>
      <c r="BE22" s="130">
        <v>1.84745660348803</v>
      </c>
    </row>
    <row r="23" spans="1:57" x14ac:dyDescent="0.2">
      <c r="A23" s="35" t="s">
        <v>32</v>
      </c>
      <c r="B23" s="3" t="str">
        <f t="shared" si="0"/>
        <v>Newport News/Hampton, VA</v>
      </c>
      <c r="C23" s="3"/>
      <c r="D23" s="24" t="s">
        <v>16</v>
      </c>
      <c r="E23" s="27" t="s">
        <v>17</v>
      </c>
      <c r="F23" s="3"/>
      <c r="G23" s="30">
        <v>61.416414250685101</v>
      </c>
      <c r="H23" s="121">
        <v>69.551420741381705</v>
      </c>
      <c r="I23" s="121">
        <v>73.344872349632098</v>
      </c>
      <c r="J23" s="121">
        <v>73.215058416269997</v>
      </c>
      <c r="K23" s="121">
        <v>78.523005913745806</v>
      </c>
      <c r="L23" s="126">
        <v>71.210154334342903</v>
      </c>
      <c r="M23" s="121"/>
      <c r="N23" s="127">
        <v>87.206115678638298</v>
      </c>
      <c r="O23" s="128">
        <v>87.581133708351302</v>
      </c>
      <c r="P23" s="129">
        <v>87.3936246934948</v>
      </c>
      <c r="Q23" s="121"/>
      <c r="R23" s="130">
        <v>75.834003008386304</v>
      </c>
      <c r="S23" s="75"/>
      <c r="T23" s="30">
        <v>-1.50358547305112</v>
      </c>
      <c r="U23" s="121">
        <v>0.92088740058601903</v>
      </c>
      <c r="V23" s="121">
        <v>2.9977719262710099</v>
      </c>
      <c r="W23" s="121">
        <v>1.1558389796731701</v>
      </c>
      <c r="X23" s="121">
        <v>4.4512663085188002</v>
      </c>
      <c r="Y23" s="126">
        <v>1.7183121806494099</v>
      </c>
      <c r="Z23" s="121"/>
      <c r="AA23" s="127">
        <v>9.2716428700524105</v>
      </c>
      <c r="AB23" s="128">
        <v>7.2981092065735904</v>
      </c>
      <c r="AC23" s="129">
        <v>8.2737669764117197</v>
      </c>
      <c r="AD23" s="121"/>
      <c r="AE23" s="130">
        <v>3.7873660462492902</v>
      </c>
      <c r="AF23" s="30"/>
      <c r="AG23" s="30">
        <v>62.4585316601759</v>
      </c>
      <c r="AH23" s="121">
        <v>71.246213760276902</v>
      </c>
      <c r="AI23" s="121">
        <v>75.237992211163899</v>
      </c>
      <c r="AJ23" s="121">
        <v>75.2488100389441</v>
      </c>
      <c r="AK23" s="121">
        <v>73.424203086686802</v>
      </c>
      <c r="AL23" s="126">
        <v>71.523150151449499</v>
      </c>
      <c r="AM23" s="121"/>
      <c r="AN23" s="127">
        <v>83.430693783354897</v>
      </c>
      <c r="AO23" s="128">
        <v>87.328717726813693</v>
      </c>
      <c r="AP23" s="129">
        <v>85.379705755084302</v>
      </c>
      <c r="AQ23" s="121"/>
      <c r="AR23" s="130">
        <v>75.482166038202294</v>
      </c>
      <c r="AS23" s="75"/>
      <c r="AT23" s="30">
        <v>-1.8529011786038001</v>
      </c>
      <c r="AU23" s="121">
        <v>1.64103091722825</v>
      </c>
      <c r="AV23" s="121">
        <v>4.361526534287</v>
      </c>
      <c r="AW23" s="121">
        <v>1.7206921764562499</v>
      </c>
      <c r="AX23" s="121">
        <v>0.12292865221025701</v>
      </c>
      <c r="AY23" s="126">
        <v>1.2682269329739</v>
      </c>
      <c r="AZ23" s="121"/>
      <c r="BA23" s="127">
        <v>-0.24575321203759501</v>
      </c>
      <c r="BB23" s="128">
        <v>-0.45624563278392</v>
      </c>
      <c r="BC23" s="129">
        <v>-0.35351303579319399</v>
      </c>
      <c r="BD23" s="121"/>
      <c r="BE23" s="130">
        <v>0.738372692585335</v>
      </c>
    </row>
    <row r="24" spans="1:57" x14ac:dyDescent="0.2">
      <c r="A24" s="36" t="s">
        <v>33</v>
      </c>
      <c r="B24" s="3" t="str">
        <f t="shared" si="0"/>
        <v>Chesapeake/Suffolk, VA</v>
      </c>
      <c r="C24" s="3"/>
      <c r="D24" s="25" t="s">
        <v>16</v>
      </c>
      <c r="E24" s="28" t="s">
        <v>17</v>
      </c>
      <c r="F24" s="3"/>
      <c r="G24" s="31">
        <v>71.543296089385393</v>
      </c>
      <c r="H24" s="131">
        <v>83.432262569832403</v>
      </c>
      <c r="I24" s="131">
        <v>86.190642458100498</v>
      </c>
      <c r="J24" s="131">
        <v>85.317737430167497</v>
      </c>
      <c r="K24" s="131">
        <v>81.930865921787699</v>
      </c>
      <c r="L24" s="132">
        <v>81.682960893854698</v>
      </c>
      <c r="M24" s="121"/>
      <c r="N24" s="133">
        <v>88.949022346368693</v>
      </c>
      <c r="O24" s="134">
        <v>88.582402234636803</v>
      </c>
      <c r="P24" s="135">
        <v>88.765712290502705</v>
      </c>
      <c r="Q24" s="121"/>
      <c r="R24" s="136">
        <v>83.706604150039894</v>
      </c>
      <c r="S24" s="75"/>
      <c r="T24" s="31">
        <v>2.18431364625124</v>
      </c>
      <c r="U24" s="131">
        <v>2.8932016960715701</v>
      </c>
      <c r="V24" s="131">
        <v>3.50830929427093</v>
      </c>
      <c r="W24" s="131">
        <v>2.6969444030144301</v>
      </c>
      <c r="X24" s="131">
        <v>3.2884496407213599</v>
      </c>
      <c r="Y24" s="132">
        <v>2.9351278837563899</v>
      </c>
      <c r="Z24" s="121"/>
      <c r="AA24" s="133">
        <v>7.7246408534913797</v>
      </c>
      <c r="AB24" s="134">
        <v>8.7061369900408696</v>
      </c>
      <c r="AC24" s="135">
        <v>8.2121500054117504</v>
      </c>
      <c r="AD24" s="121"/>
      <c r="AE24" s="136">
        <v>4.4788125538535599</v>
      </c>
      <c r="AF24" s="31"/>
      <c r="AG24" s="31">
        <v>65.498428770949701</v>
      </c>
      <c r="AH24" s="131">
        <v>79.1332053072625</v>
      </c>
      <c r="AI24" s="131">
        <v>83.659217877094903</v>
      </c>
      <c r="AJ24" s="131">
        <v>83.956005586592099</v>
      </c>
      <c r="AK24" s="131">
        <v>79.547835195530695</v>
      </c>
      <c r="AL24" s="132">
        <v>78.358938547486005</v>
      </c>
      <c r="AM24" s="121"/>
      <c r="AN24" s="133">
        <v>87.347241620111703</v>
      </c>
      <c r="AO24" s="134">
        <v>90.402409217876993</v>
      </c>
      <c r="AP24" s="135">
        <v>88.874825418994405</v>
      </c>
      <c r="AQ24" s="121"/>
      <c r="AR24" s="136">
        <v>81.363477653631193</v>
      </c>
      <c r="AS24" s="75"/>
      <c r="AT24" s="31">
        <v>-5.7382335802807098</v>
      </c>
      <c r="AU24" s="131">
        <v>-1.4481575576346</v>
      </c>
      <c r="AV24" s="131">
        <v>0.35250477935389302</v>
      </c>
      <c r="AW24" s="131">
        <v>0.48222563386671102</v>
      </c>
      <c r="AX24" s="131">
        <v>-0.33566996781162101</v>
      </c>
      <c r="AY24" s="132">
        <v>-1.1906709852881501</v>
      </c>
      <c r="AZ24" s="121"/>
      <c r="BA24" s="133">
        <v>1.75480504893134</v>
      </c>
      <c r="BB24" s="134">
        <v>3.0496581260268201</v>
      </c>
      <c r="BC24" s="135">
        <v>2.4092670622653301</v>
      </c>
      <c r="BD24" s="121"/>
      <c r="BE24" s="136">
        <v>-9.4632499682959198E-2</v>
      </c>
    </row>
    <row r="25" spans="1:57" x14ac:dyDescent="0.2">
      <c r="A25" s="35" t="s">
        <v>111</v>
      </c>
      <c r="B25" s="3" t="s">
        <v>111</v>
      </c>
      <c r="C25" s="9"/>
      <c r="D25" s="23" t="s">
        <v>16</v>
      </c>
      <c r="E25" s="26" t="s">
        <v>17</v>
      </c>
      <c r="F25" s="3"/>
      <c r="G25" s="29">
        <v>43.117474780344899</v>
      </c>
      <c r="H25" s="119">
        <v>46.2089163683696</v>
      </c>
      <c r="I25" s="119">
        <v>55.548324113244298</v>
      </c>
      <c r="J25" s="119">
        <v>58.965180605271698</v>
      </c>
      <c r="K25" s="119">
        <v>60.1692157500813</v>
      </c>
      <c r="L25" s="120">
        <v>52.801822323462403</v>
      </c>
      <c r="M25" s="121"/>
      <c r="N25" s="122">
        <v>71.981776765375798</v>
      </c>
      <c r="O25" s="123">
        <v>80.898145135047102</v>
      </c>
      <c r="P25" s="124">
        <v>76.4399609502115</v>
      </c>
      <c r="Q25" s="121"/>
      <c r="R25" s="125">
        <v>59.555576216819297</v>
      </c>
      <c r="S25" s="75"/>
      <c r="T25" s="29">
        <v>-24.1040541610624</v>
      </c>
      <c r="U25" s="119">
        <v>-15.8731730782835</v>
      </c>
      <c r="V25" s="119">
        <v>-13.807323805492899</v>
      </c>
      <c r="W25" s="119">
        <v>-6.6541629715267101</v>
      </c>
      <c r="X25" s="119">
        <v>10.2854984124487</v>
      </c>
      <c r="Y25" s="120">
        <v>-10.174057125398299</v>
      </c>
      <c r="Z25" s="121"/>
      <c r="AA25" s="122">
        <v>20.9733308781585</v>
      </c>
      <c r="AB25" s="123">
        <v>19.005534629636401</v>
      </c>
      <c r="AC25" s="124">
        <v>19.9240126147645</v>
      </c>
      <c r="AD25" s="121"/>
      <c r="AE25" s="125">
        <v>-1.06871833906238</v>
      </c>
      <c r="AF25" s="29"/>
      <c r="AG25" s="29">
        <v>44.175073218353397</v>
      </c>
      <c r="AH25" s="119">
        <v>53.815489749430498</v>
      </c>
      <c r="AI25" s="119">
        <v>67.743247640741899</v>
      </c>
      <c r="AJ25" s="119">
        <v>64.000976244712007</v>
      </c>
      <c r="AK25" s="119">
        <v>57.557761145460397</v>
      </c>
      <c r="AL25" s="120">
        <v>57.4585095997396</v>
      </c>
      <c r="AM25" s="121"/>
      <c r="AN25" s="122">
        <v>72.372274650178895</v>
      </c>
      <c r="AO25" s="123">
        <v>81.418808981451306</v>
      </c>
      <c r="AP25" s="124">
        <v>76.895541815815093</v>
      </c>
      <c r="AQ25" s="121"/>
      <c r="AR25" s="125">
        <v>63.011947375761203</v>
      </c>
      <c r="AS25" s="75"/>
      <c r="AT25" s="29">
        <v>-0.37360691965510301</v>
      </c>
      <c r="AU25" s="119">
        <v>-0.79463585487090505</v>
      </c>
      <c r="AV25" s="119">
        <v>9.2490779690403002</v>
      </c>
      <c r="AW25" s="119">
        <v>2.4773945741369499</v>
      </c>
      <c r="AX25" s="119">
        <v>-4.8280178612603102</v>
      </c>
      <c r="AY25" s="120">
        <v>1.32820182105527</v>
      </c>
      <c r="AZ25" s="121"/>
      <c r="BA25" s="122">
        <v>1.79196808278278</v>
      </c>
      <c r="BB25" s="123">
        <v>4.1894411285289399</v>
      </c>
      <c r="BC25" s="124">
        <v>3.04730485391863</v>
      </c>
      <c r="BD25" s="121"/>
      <c r="BE25" s="125">
        <v>1.92104434757346</v>
      </c>
    </row>
    <row r="26" spans="1:57" x14ac:dyDescent="0.2">
      <c r="A26" s="35" t="s">
        <v>43</v>
      </c>
      <c r="B26" s="3" t="str">
        <f t="shared" si="0"/>
        <v>Richmond North/Glen Allen, VA</v>
      </c>
      <c r="C26" s="10"/>
      <c r="D26" s="24" t="s">
        <v>16</v>
      </c>
      <c r="E26" s="27" t="s">
        <v>17</v>
      </c>
      <c r="F26" s="3"/>
      <c r="G26" s="30">
        <v>51.852272727272698</v>
      </c>
      <c r="H26" s="121">
        <v>62.034090909090899</v>
      </c>
      <c r="I26" s="121">
        <v>67.795454545454504</v>
      </c>
      <c r="J26" s="121">
        <v>68.613636363636303</v>
      </c>
      <c r="K26" s="121">
        <v>59.886363636363598</v>
      </c>
      <c r="L26" s="126">
        <v>62.036363636363603</v>
      </c>
      <c r="M26" s="121"/>
      <c r="N26" s="127">
        <v>66.375</v>
      </c>
      <c r="O26" s="128">
        <v>68.886363636363598</v>
      </c>
      <c r="P26" s="129">
        <v>67.630681818181799</v>
      </c>
      <c r="Q26" s="121"/>
      <c r="R26" s="130">
        <v>63.634740259740198</v>
      </c>
      <c r="S26" s="75"/>
      <c r="T26" s="30">
        <v>-20.218713421771302</v>
      </c>
      <c r="U26" s="121">
        <v>-8.1498333880884193</v>
      </c>
      <c r="V26" s="121">
        <v>-7.5282037239868496</v>
      </c>
      <c r="W26" s="121">
        <v>-5.8750434833024103</v>
      </c>
      <c r="X26" s="121">
        <v>-8.6576364603310108</v>
      </c>
      <c r="Y26" s="126">
        <v>-9.9107357670684699</v>
      </c>
      <c r="Z26" s="121"/>
      <c r="AA26" s="127">
        <v>-10.262335009428</v>
      </c>
      <c r="AB26" s="128">
        <v>-8.3645218417945593</v>
      </c>
      <c r="AC26" s="129">
        <v>-9.3057377862162696</v>
      </c>
      <c r="AD26" s="121"/>
      <c r="AE26" s="130">
        <v>-9.72787977285574</v>
      </c>
      <c r="AF26" s="30"/>
      <c r="AG26" s="30">
        <v>51.8938093603387</v>
      </c>
      <c r="AH26" s="121">
        <v>61.483007209062798</v>
      </c>
      <c r="AI26" s="121">
        <v>68.091111237812797</v>
      </c>
      <c r="AJ26" s="121">
        <v>67.575118307771206</v>
      </c>
      <c r="AK26" s="121">
        <v>63.626774616568703</v>
      </c>
      <c r="AL26" s="126">
        <v>62.542107727267499</v>
      </c>
      <c r="AM26" s="121"/>
      <c r="AN26" s="127">
        <v>73.670106619533598</v>
      </c>
      <c r="AO26" s="128">
        <v>77.592793203717406</v>
      </c>
      <c r="AP26" s="129">
        <v>75.631449911625495</v>
      </c>
      <c r="AQ26" s="121"/>
      <c r="AR26" s="130">
        <v>66.285639742032203</v>
      </c>
      <c r="AS26" s="75"/>
      <c r="AT26" s="30">
        <v>-8.3079708930374192</v>
      </c>
      <c r="AU26" s="121">
        <v>-6.6031437099617696</v>
      </c>
      <c r="AV26" s="121">
        <v>-3.0200428587747101</v>
      </c>
      <c r="AW26" s="121">
        <v>-5.3799881329486299</v>
      </c>
      <c r="AX26" s="121">
        <v>-8.0581485827840797</v>
      </c>
      <c r="AY26" s="126">
        <v>-6.1655718894781</v>
      </c>
      <c r="AZ26" s="121"/>
      <c r="BA26" s="127">
        <v>-6.3172336159522304</v>
      </c>
      <c r="BB26" s="128">
        <v>-5.2533769416661604</v>
      </c>
      <c r="BC26" s="129">
        <v>-5.7745124741260803</v>
      </c>
      <c r="BD26" s="121"/>
      <c r="BE26" s="130">
        <v>-6.0331638165003598</v>
      </c>
    </row>
    <row r="27" spans="1:57" x14ac:dyDescent="0.2">
      <c r="A27" s="21" t="s">
        <v>44</v>
      </c>
      <c r="B27" s="3" t="str">
        <f t="shared" si="0"/>
        <v>Richmond West/Midlothian, VA</v>
      </c>
      <c r="C27" s="3"/>
      <c r="D27" s="24" t="s">
        <v>16</v>
      </c>
      <c r="E27" s="27" t="s">
        <v>17</v>
      </c>
      <c r="F27" s="3"/>
      <c r="G27" s="30">
        <v>55.616815988973102</v>
      </c>
      <c r="H27" s="121">
        <v>65.161957270847594</v>
      </c>
      <c r="I27" s="121">
        <v>65.920055134389997</v>
      </c>
      <c r="J27" s="121">
        <v>65.196416264644995</v>
      </c>
      <c r="K27" s="121">
        <v>64.472777394900007</v>
      </c>
      <c r="L27" s="126">
        <v>63.273604410751197</v>
      </c>
      <c r="M27" s="121"/>
      <c r="N27" s="127">
        <v>70.399724328049601</v>
      </c>
      <c r="O27" s="128">
        <v>72.363886974500303</v>
      </c>
      <c r="P27" s="129">
        <v>71.381805651274902</v>
      </c>
      <c r="Q27" s="121"/>
      <c r="R27" s="130">
        <v>65.5902333366151</v>
      </c>
      <c r="S27" s="75"/>
      <c r="T27" s="30">
        <v>-8.2021819191678595</v>
      </c>
      <c r="U27" s="121">
        <v>0.73010452316540697</v>
      </c>
      <c r="V27" s="121">
        <v>-4.5590814329849101</v>
      </c>
      <c r="W27" s="121">
        <v>-9.23206569012447</v>
      </c>
      <c r="X27" s="121">
        <v>0.57614547886508805</v>
      </c>
      <c r="Y27" s="126">
        <v>-4.2109768264885599</v>
      </c>
      <c r="Z27" s="121"/>
      <c r="AA27" s="127">
        <v>-1.2292208266357501</v>
      </c>
      <c r="AB27" s="128">
        <v>-4.5678616525461502</v>
      </c>
      <c r="AC27" s="129">
        <v>-2.9501939105966</v>
      </c>
      <c r="AD27" s="121"/>
      <c r="AE27" s="130">
        <v>-3.8224691755787701</v>
      </c>
      <c r="AF27" s="30"/>
      <c r="AG27" s="30">
        <v>54.815644383184001</v>
      </c>
      <c r="AH27" s="121">
        <v>59.536526533425203</v>
      </c>
      <c r="AI27" s="121">
        <v>67.022742935906194</v>
      </c>
      <c r="AJ27" s="121">
        <v>67.444865609924094</v>
      </c>
      <c r="AK27" s="121">
        <v>67.444865609924094</v>
      </c>
      <c r="AL27" s="126">
        <v>63.252929014472699</v>
      </c>
      <c r="AM27" s="121"/>
      <c r="AN27" s="127">
        <v>74.595106822880695</v>
      </c>
      <c r="AO27" s="128">
        <v>76.722949689868997</v>
      </c>
      <c r="AP27" s="129">
        <v>75.659028256374896</v>
      </c>
      <c r="AQ27" s="121"/>
      <c r="AR27" s="130">
        <v>66.797528797873298</v>
      </c>
      <c r="AS27" s="75"/>
      <c r="AT27" s="30">
        <v>-4.3961096308924104</v>
      </c>
      <c r="AU27" s="121">
        <v>-8.9367473908580397</v>
      </c>
      <c r="AV27" s="121">
        <v>-3.9931071799811302</v>
      </c>
      <c r="AW27" s="121">
        <v>-7.1492474394587404</v>
      </c>
      <c r="AX27" s="121">
        <v>-2.8123675683079901</v>
      </c>
      <c r="AY27" s="126">
        <v>-5.4685798953999996</v>
      </c>
      <c r="AZ27" s="121"/>
      <c r="BA27" s="127">
        <v>-4.8803738435289699</v>
      </c>
      <c r="BB27" s="128">
        <v>-4.9667681364141902</v>
      </c>
      <c r="BC27" s="129">
        <v>-4.9241980528708602</v>
      </c>
      <c r="BD27" s="121"/>
      <c r="BE27" s="130">
        <v>-5.2930918198159702</v>
      </c>
    </row>
    <row r="28" spans="1:57" x14ac:dyDescent="0.2">
      <c r="A28" s="21" t="s">
        <v>45</v>
      </c>
      <c r="B28" s="3" t="str">
        <f t="shared" si="0"/>
        <v>Petersburg/Chester, VA</v>
      </c>
      <c r="C28" s="3"/>
      <c r="D28" s="24" t="s">
        <v>16</v>
      </c>
      <c r="E28" s="27" t="s">
        <v>17</v>
      </c>
      <c r="F28" s="3"/>
      <c r="G28" s="30">
        <v>65.564578499613305</v>
      </c>
      <c r="H28" s="121">
        <v>73.240525908739301</v>
      </c>
      <c r="I28" s="121">
        <v>74.033255993812801</v>
      </c>
      <c r="J28" s="121">
        <v>74.787316318638801</v>
      </c>
      <c r="K28" s="121">
        <v>73.414539829852998</v>
      </c>
      <c r="L28" s="126">
        <v>72.208043310131401</v>
      </c>
      <c r="M28" s="121"/>
      <c r="N28" s="127">
        <v>76.952822892498006</v>
      </c>
      <c r="O28" s="128">
        <v>77.552204176334101</v>
      </c>
      <c r="P28" s="129">
        <v>77.252513534415996</v>
      </c>
      <c r="Q28" s="121"/>
      <c r="R28" s="130">
        <v>73.649320517069896</v>
      </c>
      <c r="S28" s="75"/>
      <c r="T28" s="30">
        <v>-2.9879909816168202</v>
      </c>
      <c r="U28" s="121">
        <v>-4.3133322556043296</v>
      </c>
      <c r="V28" s="121">
        <v>-4.8814372515484399</v>
      </c>
      <c r="W28" s="121">
        <v>-1.4617730225286401</v>
      </c>
      <c r="X28" s="121">
        <v>1.2091078920711</v>
      </c>
      <c r="Y28" s="126">
        <v>-2.52506143649242</v>
      </c>
      <c r="Z28" s="121"/>
      <c r="AA28" s="127">
        <v>4.0719773666766699</v>
      </c>
      <c r="AB28" s="128">
        <v>3.1354275126462401</v>
      </c>
      <c r="AC28" s="129">
        <v>3.5997693593378299</v>
      </c>
      <c r="AD28" s="121"/>
      <c r="AE28" s="130">
        <v>-0.76686313176406395</v>
      </c>
      <c r="AF28" s="30"/>
      <c r="AG28" s="30">
        <v>60.160479505026998</v>
      </c>
      <c r="AH28" s="121">
        <v>66.661832946635698</v>
      </c>
      <c r="AI28" s="121">
        <v>69.083526682134504</v>
      </c>
      <c r="AJ28" s="121">
        <v>69.687741686001502</v>
      </c>
      <c r="AK28" s="121">
        <v>70.543310131477099</v>
      </c>
      <c r="AL28" s="126">
        <v>67.227378190255195</v>
      </c>
      <c r="AM28" s="121"/>
      <c r="AN28" s="127">
        <v>76.314771848414495</v>
      </c>
      <c r="AO28" s="128">
        <v>75.899071925754001</v>
      </c>
      <c r="AP28" s="129">
        <v>76.106921887084297</v>
      </c>
      <c r="AQ28" s="121"/>
      <c r="AR28" s="130">
        <v>69.764390675063495</v>
      </c>
      <c r="AS28" s="75"/>
      <c r="AT28" s="30">
        <v>-10.920242444471899</v>
      </c>
      <c r="AU28" s="121">
        <v>-11.5313162604468</v>
      </c>
      <c r="AV28" s="121">
        <v>-9.6168694994101003</v>
      </c>
      <c r="AW28" s="121">
        <v>-8.9287177692106496</v>
      </c>
      <c r="AX28" s="121">
        <v>-5.0754867393415699</v>
      </c>
      <c r="AY28" s="126">
        <v>-9.19965574530422</v>
      </c>
      <c r="AZ28" s="121"/>
      <c r="BA28" s="127">
        <v>-5.8688645331011102</v>
      </c>
      <c r="BB28" s="128">
        <v>-7.0762983854951402</v>
      </c>
      <c r="BC28" s="129">
        <v>-6.47482970870806</v>
      </c>
      <c r="BD28" s="121"/>
      <c r="BE28" s="130">
        <v>-8.3696437649587203</v>
      </c>
    </row>
    <row r="29" spans="1:57" x14ac:dyDescent="0.2">
      <c r="A29" s="77" t="s">
        <v>97</v>
      </c>
      <c r="B29" s="37" t="s">
        <v>70</v>
      </c>
      <c r="C29" s="3"/>
      <c r="D29" s="24" t="s">
        <v>16</v>
      </c>
      <c r="E29" s="27" t="s">
        <v>17</v>
      </c>
      <c r="F29" s="3"/>
      <c r="G29" s="30">
        <v>50.6169704971309</v>
      </c>
      <c r="H29" s="121">
        <v>60.3717056822221</v>
      </c>
      <c r="I29" s="121">
        <v>63.997359467831203</v>
      </c>
      <c r="J29" s="121">
        <v>67.450363073173193</v>
      </c>
      <c r="K29" s="121">
        <v>65.855887878941701</v>
      </c>
      <c r="L29" s="126">
        <v>61.658457319859799</v>
      </c>
      <c r="M29" s="121"/>
      <c r="N29" s="127">
        <v>72.9294673234144</v>
      </c>
      <c r="O29" s="128">
        <v>71.578733560148194</v>
      </c>
      <c r="P29" s="129">
        <v>72.254100441781304</v>
      </c>
      <c r="Q29" s="121"/>
      <c r="R29" s="130">
        <v>64.685783926123094</v>
      </c>
      <c r="S29" s="75"/>
      <c r="T29" s="30">
        <v>0.125614400411523</v>
      </c>
      <c r="U29" s="121">
        <v>2.9759545908264502</v>
      </c>
      <c r="V29" s="121">
        <v>1.7078758359802899</v>
      </c>
      <c r="W29" s="121">
        <v>2.7670934831404201</v>
      </c>
      <c r="X29" s="121">
        <v>2.5350506670787301</v>
      </c>
      <c r="Y29" s="126">
        <v>2.0953487075047299</v>
      </c>
      <c r="Z29" s="121"/>
      <c r="AA29" s="127">
        <v>3.5748849403132099</v>
      </c>
      <c r="AB29" s="128">
        <v>3.3180576615039601</v>
      </c>
      <c r="AC29" s="129">
        <v>3.44751220242388</v>
      </c>
      <c r="AD29" s="121"/>
      <c r="AE29" s="130">
        <v>2.5230259885891302</v>
      </c>
      <c r="AF29" s="30"/>
      <c r="AG29" s="30">
        <v>48.947622311930303</v>
      </c>
      <c r="AH29" s="121">
        <v>59.0816766953563</v>
      </c>
      <c r="AI29" s="121">
        <v>62.763891180988402</v>
      </c>
      <c r="AJ29" s="121">
        <v>63.850557932286399</v>
      </c>
      <c r="AK29" s="121">
        <v>63.159965978190399</v>
      </c>
      <c r="AL29" s="126">
        <v>59.560714657485903</v>
      </c>
      <c r="AM29" s="121"/>
      <c r="AN29" s="127">
        <v>71.612100592842694</v>
      </c>
      <c r="AO29" s="128">
        <v>72.673377934063694</v>
      </c>
      <c r="AP29" s="129">
        <v>72.142739263453194</v>
      </c>
      <c r="AQ29" s="121"/>
      <c r="AR29" s="130">
        <v>63.155565791883703</v>
      </c>
      <c r="AS29" s="75"/>
      <c r="AT29" s="30">
        <v>1.2512861903757</v>
      </c>
      <c r="AU29" s="121">
        <v>2.3363972558616899</v>
      </c>
      <c r="AV29" s="121">
        <v>3.4406670754941202</v>
      </c>
      <c r="AW29" s="121">
        <v>1.8311880584115801</v>
      </c>
      <c r="AX29" s="121">
        <v>2.2315697059506898</v>
      </c>
      <c r="AY29" s="126">
        <v>2.2572267555858998</v>
      </c>
      <c r="AZ29" s="121"/>
      <c r="BA29" s="127">
        <v>1.3187178016130601</v>
      </c>
      <c r="BB29" s="128">
        <v>1.3592562554262</v>
      </c>
      <c r="BC29" s="129">
        <v>1.3391320628637999</v>
      </c>
      <c r="BD29" s="121"/>
      <c r="BE29" s="130">
        <v>1.95622744241825</v>
      </c>
    </row>
    <row r="30" spans="1:57" x14ac:dyDescent="0.2">
      <c r="A30" s="21" t="s">
        <v>47</v>
      </c>
      <c r="B30" s="3" t="str">
        <f t="shared" si="0"/>
        <v>Roanoke, VA</v>
      </c>
      <c r="C30" s="3"/>
      <c r="D30" s="24" t="s">
        <v>16</v>
      </c>
      <c r="E30" s="27" t="s">
        <v>17</v>
      </c>
      <c r="F30" s="3"/>
      <c r="G30" s="30">
        <v>51.8451190692601</v>
      </c>
      <c r="H30" s="121">
        <v>71.077985820759807</v>
      </c>
      <c r="I30" s="121">
        <v>80.4580985275404</v>
      </c>
      <c r="J30" s="121">
        <v>85.493546627885806</v>
      </c>
      <c r="K30" s="121">
        <v>82.4395564442828</v>
      </c>
      <c r="L30" s="126">
        <v>74.262861297945804</v>
      </c>
      <c r="M30" s="121"/>
      <c r="N30" s="127">
        <v>83.239411016178806</v>
      </c>
      <c r="O30" s="128">
        <v>83.221232503181199</v>
      </c>
      <c r="P30" s="129">
        <v>83.230321759679995</v>
      </c>
      <c r="Q30" s="121"/>
      <c r="R30" s="130">
        <v>76.824992858441306</v>
      </c>
      <c r="S30" s="75"/>
      <c r="T30" s="30">
        <v>-4.5668207995408299</v>
      </c>
      <c r="U30" s="121">
        <v>0.46150395421405999</v>
      </c>
      <c r="V30" s="121">
        <v>7.6361281200806204</v>
      </c>
      <c r="W30" s="121">
        <v>11.4431717670172</v>
      </c>
      <c r="X30" s="121">
        <v>11.729574045720399</v>
      </c>
      <c r="Y30" s="126">
        <v>5.9906329948542902</v>
      </c>
      <c r="Z30" s="121"/>
      <c r="AA30" s="127">
        <v>17.136808808117799</v>
      </c>
      <c r="AB30" s="128">
        <v>13.0530533794094</v>
      </c>
      <c r="AC30" s="129">
        <v>15.058929437613401</v>
      </c>
      <c r="AD30" s="121"/>
      <c r="AE30" s="130">
        <v>8.6410257643710207</v>
      </c>
      <c r="AF30" s="30"/>
      <c r="AG30" s="30">
        <v>51.617887656789598</v>
      </c>
      <c r="AH30" s="121">
        <v>65.992546809670898</v>
      </c>
      <c r="AI30" s="121">
        <v>72.345937102345005</v>
      </c>
      <c r="AJ30" s="121">
        <v>72.745864388293001</v>
      </c>
      <c r="AK30" s="121">
        <v>69.060170878022106</v>
      </c>
      <c r="AL30" s="126">
        <v>66.352481367024097</v>
      </c>
      <c r="AM30" s="121"/>
      <c r="AN30" s="127">
        <v>70.828031267042306</v>
      </c>
      <c r="AO30" s="128">
        <v>72.350481730594396</v>
      </c>
      <c r="AP30" s="129">
        <v>71.589256498818301</v>
      </c>
      <c r="AQ30" s="121"/>
      <c r="AR30" s="130">
        <v>67.848702833250996</v>
      </c>
      <c r="AS30" s="75"/>
      <c r="AT30" s="30">
        <v>3.6735557541129098</v>
      </c>
      <c r="AU30" s="121">
        <v>5.9459758134230603</v>
      </c>
      <c r="AV30" s="121">
        <v>8.2809562924818394</v>
      </c>
      <c r="AW30" s="121">
        <v>8.1749228374129999</v>
      </c>
      <c r="AX30" s="121">
        <v>5.6943053110748201</v>
      </c>
      <c r="AY30" s="126">
        <v>6.5120343325238697</v>
      </c>
      <c r="AZ30" s="121"/>
      <c r="BA30" s="127">
        <v>0.48764822383659301</v>
      </c>
      <c r="BB30" s="128">
        <v>2.81104457528996</v>
      </c>
      <c r="BC30" s="129">
        <v>1.6484224426171501</v>
      </c>
      <c r="BD30" s="121"/>
      <c r="BE30" s="130">
        <v>4.9975125024161198</v>
      </c>
    </row>
    <row r="31" spans="1:57" x14ac:dyDescent="0.2">
      <c r="A31" s="21" t="s">
        <v>48</v>
      </c>
      <c r="B31" s="3" t="str">
        <f t="shared" si="0"/>
        <v>Charlottesville, VA</v>
      </c>
      <c r="C31" s="3"/>
      <c r="D31" s="24" t="s">
        <v>16</v>
      </c>
      <c r="E31" s="27" t="s">
        <v>17</v>
      </c>
      <c r="F31" s="3"/>
      <c r="G31" s="30">
        <v>63.601359003397498</v>
      </c>
      <c r="H31" s="121">
        <v>77.780294450736093</v>
      </c>
      <c r="I31" s="121">
        <v>84.801812004530007</v>
      </c>
      <c r="J31" s="121">
        <v>90.169875424688499</v>
      </c>
      <c r="K31" s="121">
        <v>90.781426953567305</v>
      </c>
      <c r="L31" s="126">
        <v>81.426953567383904</v>
      </c>
      <c r="M31" s="121"/>
      <c r="N31" s="127">
        <v>85.685164212910493</v>
      </c>
      <c r="O31" s="128">
        <v>74.926387315968199</v>
      </c>
      <c r="P31" s="129">
        <v>80.305775764439403</v>
      </c>
      <c r="Q31" s="121"/>
      <c r="R31" s="130">
        <v>81.106617052256894</v>
      </c>
      <c r="S31" s="75"/>
      <c r="T31" s="30">
        <v>-1.71970285184049</v>
      </c>
      <c r="U31" s="121">
        <v>1.0161692943499301</v>
      </c>
      <c r="V31" s="121">
        <v>6.8447090597857896</v>
      </c>
      <c r="W31" s="121">
        <v>2.1069722518559701</v>
      </c>
      <c r="X31" s="121">
        <v>0.92941667893320801</v>
      </c>
      <c r="Y31" s="126">
        <v>1.95292850167992</v>
      </c>
      <c r="Z31" s="121"/>
      <c r="AA31" s="127">
        <v>1.5269282061937901</v>
      </c>
      <c r="AB31" s="128">
        <v>-3.5222670804768601</v>
      </c>
      <c r="AC31" s="129">
        <v>-0.89275493162394004</v>
      </c>
      <c r="AD31" s="121"/>
      <c r="AE31" s="130">
        <v>1.1314618892274999</v>
      </c>
      <c r="AF31" s="30"/>
      <c r="AG31" s="30">
        <v>57.933182332955802</v>
      </c>
      <c r="AH31" s="121">
        <v>71.523216308040702</v>
      </c>
      <c r="AI31" s="121">
        <v>75.917327293318195</v>
      </c>
      <c r="AJ31" s="121">
        <v>77.514156285390698</v>
      </c>
      <c r="AK31" s="121">
        <v>77.616081540203794</v>
      </c>
      <c r="AL31" s="126">
        <v>72.1007927519818</v>
      </c>
      <c r="AM31" s="121"/>
      <c r="AN31" s="127">
        <v>75.356738391845894</v>
      </c>
      <c r="AO31" s="128">
        <v>77.004530011325002</v>
      </c>
      <c r="AP31" s="129">
        <v>76.180634201585505</v>
      </c>
      <c r="AQ31" s="121"/>
      <c r="AR31" s="130">
        <v>73.266461737582901</v>
      </c>
      <c r="AS31" s="75"/>
      <c r="AT31" s="30">
        <v>-4.7082477238128702</v>
      </c>
      <c r="AU31" s="121">
        <v>-1.36906371124659</v>
      </c>
      <c r="AV31" s="121">
        <v>2.4294894243874499</v>
      </c>
      <c r="AW31" s="121">
        <v>2.5416663965156099</v>
      </c>
      <c r="AX31" s="121">
        <v>3.7094473558427201</v>
      </c>
      <c r="AY31" s="126">
        <v>0.73853390600609203</v>
      </c>
      <c r="AZ31" s="121"/>
      <c r="BA31" s="127">
        <v>-1.7759475161380101</v>
      </c>
      <c r="BB31" s="128">
        <v>0.16289421892586101</v>
      </c>
      <c r="BC31" s="129">
        <v>-0.80551640647309497</v>
      </c>
      <c r="BD31" s="121"/>
      <c r="BE31" s="130">
        <v>0.27483379651617901</v>
      </c>
    </row>
    <row r="32" spans="1:57" x14ac:dyDescent="0.2">
      <c r="A32" s="21" t="s">
        <v>49</v>
      </c>
      <c r="B32" t="s">
        <v>72</v>
      </c>
      <c r="C32" s="3"/>
      <c r="D32" s="24" t="s">
        <v>16</v>
      </c>
      <c r="E32" s="27" t="s">
        <v>17</v>
      </c>
      <c r="F32" s="3"/>
      <c r="G32" s="30">
        <v>45.213637040345297</v>
      </c>
      <c r="H32" s="121">
        <v>61.381569152895601</v>
      </c>
      <c r="I32" s="121">
        <v>65.073693613220101</v>
      </c>
      <c r="J32" s="121">
        <v>64.359088878963803</v>
      </c>
      <c r="K32" s="121">
        <v>60.071460473425603</v>
      </c>
      <c r="L32" s="126">
        <v>59.219889831770097</v>
      </c>
      <c r="M32" s="121"/>
      <c r="N32" s="127">
        <v>59.967247283013201</v>
      </c>
      <c r="O32" s="128">
        <v>64.656840851570607</v>
      </c>
      <c r="P32" s="129">
        <v>62.3120440672919</v>
      </c>
      <c r="Q32" s="121"/>
      <c r="R32" s="130">
        <v>60.103362470490602</v>
      </c>
      <c r="S32" s="75"/>
      <c r="T32" s="30">
        <v>-10.7775402591837</v>
      </c>
      <c r="U32" s="121">
        <v>-6.0526017439555497</v>
      </c>
      <c r="V32" s="121">
        <v>-5.3460778632655197</v>
      </c>
      <c r="W32" s="121">
        <v>-8.8832142950972202</v>
      </c>
      <c r="X32" s="121">
        <v>-5.9647916073367302</v>
      </c>
      <c r="Y32" s="126">
        <v>-7.2590542906908899</v>
      </c>
      <c r="Z32" s="121"/>
      <c r="AA32" s="127">
        <v>-6.2803155287044703</v>
      </c>
      <c r="AB32" s="128">
        <v>-3.7077457461360099</v>
      </c>
      <c r="AC32" s="129">
        <v>-4.9630270522846098</v>
      </c>
      <c r="AD32" s="121"/>
      <c r="AE32" s="130">
        <v>-6.5905868342353102</v>
      </c>
      <c r="AF32" s="30"/>
      <c r="AG32" s="30">
        <v>48.764329313681699</v>
      </c>
      <c r="AH32" s="121">
        <v>61.563942236117299</v>
      </c>
      <c r="AI32" s="121">
        <v>64.820604436504297</v>
      </c>
      <c r="AJ32" s="121">
        <v>65.136965907399102</v>
      </c>
      <c r="AK32" s="121">
        <v>60.261277355962399</v>
      </c>
      <c r="AL32" s="126">
        <v>60.109423849933002</v>
      </c>
      <c r="AM32" s="121"/>
      <c r="AN32" s="127">
        <v>64.217656691975506</v>
      </c>
      <c r="AO32" s="128">
        <v>64.939705225547101</v>
      </c>
      <c r="AP32" s="129">
        <v>64.578680958761296</v>
      </c>
      <c r="AQ32" s="121"/>
      <c r="AR32" s="130">
        <v>61.386354452455301</v>
      </c>
      <c r="AS32" s="75"/>
      <c r="AT32" s="30">
        <v>-5.6833421123911796</v>
      </c>
      <c r="AU32" s="121">
        <v>-4.2843680403288502</v>
      </c>
      <c r="AV32" s="121">
        <v>-5.3874695045260701</v>
      </c>
      <c r="AW32" s="121">
        <v>-7.3341749525094402</v>
      </c>
      <c r="AX32" s="121">
        <v>-8.2983520149415799</v>
      </c>
      <c r="AY32" s="126">
        <v>-6.2375077079570502</v>
      </c>
      <c r="AZ32" s="121"/>
      <c r="BA32" s="127">
        <v>-5.3811886423124404</v>
      </c>
      <c r="BB32" s="128">
        <v>-6.9518580736805298</v>
      </c>
      <c r="BC32" s="129">
        <v>-6.1774860448220803</v>
      </c>
      <c r="BD32" s="121"/>
      <c r="BE32" s="130">
        <v>-6.2194749188934502</v>
      </c>
    </row>
    <row r="33" spans="1:57" x14ac:dyDescent="0.2">
      <c r="A33" s="21" t="s">
        <v>50</v>
      </c>
      <c r="B33" s="3" t="str">
        <f t="shared" si="0"/>
        <v>Staunton &amp; Harrisonburg, VA</v>
      </c>
      <c r="C33" s="3"/>
      <c r="D33" s="24" t="s">
        <v>16</v>
      </c>
      <c r="E33" s="27" t="s">
        <v>17</v>
      </c>
      <c r="F33" s="3"/>
      <c r="G33" s="30">
        <v>49.662716499544203</v>
      </c>
      <c r="H33" s="121">
        <v>66.727438468550503</v>
      </c>
      <c r="I33" s="121">
        <v>72.433910665451194</v>
      </c>
      <c r="J33" s="121">
        <v>76.700091157702801</v>
      </c>
      <c r="K33" s="121">
        <v>78.322698268003606</v>
      </c>
      <c r="L33" s="126">
        <v>68.769371011850495</v>
      </c>
      <c r="M33" s="121"/>
      <c r="N33" s="127">
        <v>83.755697356426595</v>
      </c>
      <c r="O33" s="128">
        <v>80.492251595259702</v>
      </c>
      <c r="P33" s="129">
        <v>82.123974475843198</v>
      </c>
      <c r="Q33" s="121"/>
      <c r="R33" s="130">
        <v>72.584972001562704</v>
      </c>
      <c r="S33" s="75"/>
      <c r="T33" s="30">
        <v>-6.3744141442365096</v>
      </c>
      <c r="U33" s="121">
        <v>2.92115828468356</v>
      </c>
      <c r="V33" s="121">
        <v>7.1627679695396802</v>
      </c>
      <c r="W33" s="121">
        <v>5.2810895290154596</v>
      </c>
      <c r="X33" s="121">
        <v>2.6864023349736699</v>
      </c>
      <c r="Y33" s="126">
        <v>2.7646960728427801</v>
      </c>
      <c r="Z33" s="121"/>
      <c r="AA33" s="127">
        <v>2.10307769661244</v>
      </c>
      <c r="AB33" s="128">
        <v>3.9269465503271199</v>
      </c>
      <c r="AC33" s="129">
        <v>2.9888246396400699</v>
      </c>
      <c r="AD33" s="121"/>
      <c r="AE33" s="130">
        <v>2.8370416337518098</v>
      </c>
      <c r="AF33" s="30"/>
      <c r="AG33" s="30">
        <v>48.869644484958897</v>
      </c>
      <c r="AH33" s="121">
        <v>61.007292616226003</v>
      </c>
      <c r="AI33" s="121">
        <v>63.4958979033728</v>
      </c>
      <c r="AJ33" s="121">
        <v>65.195989061075593</v>
      </c>
      <c r="AK33" s="121">
        <v>66.891522333637099</v>
      </c>
      <c r="AL33" s="126">
        <v>61.092069279854101</v>
      </c>
      <c r="AM33" s="121"/>
      <c r="AN33" s="127">
        <v>73.505013673655398</v>
      </c>
      <c r="AO33" s="128">
        <v>74.407474931631697</v>
      </c>
      <c r="AP33" s="129">
        <v>73.956244302643498</v>
      </c>
      <c r="AQ33" s="121"/>
      <c r="AR33" s="130">
        <v>64.7675478577939</v>
      </c>
      <c r="AS33" s="75"/>
      <c r="AT33" s="30">
        <v>-3.9565309724482298</v>
      </c>
      <c r="AU33" s="121">
        <v>-0.45865407624843602</v>
      </c>
      <c r="AV33" s="121">
        <v>1.3139242555064099</v>
      </c>
      <c r="AW33" s="121">
        <v>-1.41956684278151</v>
      </c>
      <c r="AX33" s="121">
        <v>1.4474775252400001</v>
      </c>
      <c r="AY33" s="126">
        <v>-0.47414733787768798</v>
      </c>
      <c r="AZ33" s="121"/>
      <c r="BA33" s="127">
        <v>0.21860932698001101</v>
      </c>
      <c r="BB33" s="128">
        <v>0.57263920529065904</v>
      </c>
      <c r="BC33" s="129">
        <v>0.39639219087372002</v>
      </c>
      <c r="BD33" s="121"/>
      <c r="BE33" s="130">
        <v>-0.19179852332623101</v>
      </c>
    </row>
    <row r="34" spans="1:57" x14ac:dyDescent="0.2">
      <c r="A34" s="21" t="s">
        <v>51</v>
      </c>
      <c r="B34" s="3" t="str">
        <f t="shared" si="0"/>
        <v>Blacksburg &amp; Wytheville, VA</v>
      </c>
      <c r="C34" s="3"/>
      <c r="D34" s="24" t="s">
        <v>16</v>
      </c>
      <c r="E34" s="27" t="s">
        <v>17</v>
      </c>
      <c r="F34" s="3"/>
      <c r="G34" s="30">
        <v>48.5451761102603</v>
      </c>
      <c r="H34" s="121">
        <v>64.911944869831501</v>
      </c>
      <c r="I34" s="121">
        <v>73.851454823889696</v>
      </c>
      <c r="J34" s="121">
        <v>76.914241960183702</v>
      </c>
      <c r="K34" s="121">
        <v>73.506891271056602</v>
      </c>
      <c r="L34" s="126">
        <v>67.5459418070444</v>
      </c>
      <c r="M34" s="121"/>
      <c r="N34" s="127">
        <v>77.220520673813098</v>
      </c>
      <c r="O34" s="128">
        <v>70.884379785604906</v>
      </c>
      <c r="P34" s="129">
        <v>74.052450229708995</v>
      </c>
      <c r="Q34" s="121"/>
      <c r="R34" s="130">
        <v>69.404944213519997</v>
      </c>
      <c r="S34" s="75"/>
      <c r="T34" s="30">
        <v>-21.2760088809151</v>
      </c>
      <c r="U34" s="121">
        <v>-11.680309552108101</v>
      </c>
      <c r="V34" s="121">
        <v>-1.6918704365170401</v>
      </c>
      <c r="W34" s="121">
        <v>6.9009543171081198</v>
      </c>
      <c r="X34" s="121">
        <v>2.5000491501623201</v>
      </c>
      <c r="Y34" s="126">
        <v>-4.5818714580326203</v>
      </c>
      <c r="Z34" s="121"/>
      <c r="AA34" s="127">
        <v>3.6033529671001898</v>
      </c>
      <c r="AB34" s="128">
        <v>8.3751898189616707</v>
      </c>
      <c r="AC34" s="129">
        <v>5.8336389761099099</v>
      </c>
      <c r="AD34" s="121"/>
      <c r="AE34" s="130">
        <v>-1.63067935310602</v>
      </c>
      <c r="AF34" s="30"/>
      <c r="AG34" s="30">
        <v>46.2027737924438</v>
      </c>
      <c r="AH34" s="121">
        <v>59.1582974653275</v>
      </c>
      <c r="AI34" s="121">
        <v>62.569966033583597</v>
      </c>
      <c r="AJ34" s="121">
        <v>65.229871310338197</v>
      </c>
      <c r="AK34" s="121">
        <v>64.756255083002401</v>
      </c>
      <c r="AL34" s="126">
        <v>59.582508203464997</v>
      </c>
      <c r="AM34" s="121"/>
      <c r="AN34" s="127">
        <v>70.296129742142199</v>
      </c>
      <c r="AO34" s="128">
        <v>66.875568100272602</v>
      </c>
      <c r="AP34" s="129">
        <v>68.585848921207401</v>
      </c>
      <c r="AQ34" s="121"/>
      <c r="AR34" s="130">
        <v>62.154645163494699</v>
      </c>
      <c r="AS34" s="75"/>
      <c r="AT34" s="30">
        <v>-11.850823055058999</v>
      </c>
      <c r="AU34" s="121">
        <v>-6.1883641964751499</v>
      </c>
      <c r="AV34" s="121">
        <v>-3.2428090567376602</v>
      </c>
      <c r="AW34" s="121">
        <v>-2.4894603106071198</v>
      </c>
      <c r="AX34" s="121">
        <v>-1.2381261636485299</v>
      </c>
      <c r="AY34" s="126">
        <v>-4.7000957550242202</v>
      </c>
      <c r="AZ34" s="121"/>
      <c r="BA34" s="127">
        <v>-6.8133621569368099</v>
      </c>
      <c r="BB34" s="128">
        <v>-4.9356699890310898</v>
      </c>
      <c r="BC34" s="129">
        <v>-5.9072837534981497</v>
      </c>
      <c r="BD34" s="121"/>
      <c r="BE34" s="130">
        <v>-5.0843992215</v>
      </c>
    </row>
    <row r="35" spans="1:57" x14ac:dyDescent="0.2">
      <c r="A35" s="21" t="s">
        <v>52</v>
      </c>
      <c r="B35" s="3" t="str">
        <f t="shared" si="0"/>
        <v>Lynchburg, VA</v>
      </c>
      <c r="C35" s="3"/>
      <c r="D35" s="24" t="s">
        <v>16</v>
      </c>
      <c r="E35" s="27" t="s">
        <v>17</v>
      </c>
      <c r="F35" s="3"/>
      <c r="G35" s="30">
        <v>48.831083305893898</v>
      </c>
      <c r="H35" s="121">
        <v>61.903193941389503</v>
      </c>
      <c r="I35" s="121">
        <v>79.124135660190902</v>
      </c>
      <c r="J35" s="121">
        <v>88.146196904840295</v>
      </c>
      <c r="K35" s="121">
        <v>82.318077049720102</v>
      </c>
      <c r="L35" s="126">
        <v>72.064537372406903</v>
      </c>
      <c r="M35" s="121"/>
      <c r="N35" s="127">
        <v>79.0582811985512</v>
      </c>
      <c r="O35" s="128">
        <v>72.077708264734895</v>
      </c>
      <c r="P35" s="129">
        <v>75.567994731642997</v>
      </c>
      <c r="Q35" s="121"/>
      <c r="R35" s="130">
        <v>73.065525189331495</v>
      </c>
      <c r="S35" s="75"/>
      <c r="T35" s="30">
        <v>-9.8751237243169996</v>
      </c>
      <c r="U35" s="121">
        <v>-8.3236072376433601</v>
      </c>
      <c r="V35" s="121">
        <v>-6.15651528993945</v>
      </c>
      <c r="W35" s="121">
        <v>-2.5635744285704098</v>
      </c>
      <c r="X35" s="121">
        <v>-3.2274480589938999</v>
      </c>
      <c r="Y35" s="126">
        <v>-5.5631883388457704</v>
      </c>
      <c r="Z35" s="121"/>
      <c r="AA35" s="127">
        <v>-5.0620953016225698</v>
      </c>
      <c r="AB35" s="128">
        <v>-0.58581799931307998</v>
      </c>
      <c r="AC35" s="129">
        <v>-2.9787140963696799</v>
      </c>
      <c r="AD35" s="121"/>
      <c r="AE35" s="130">
        <v>-4.8139224595620398</v>
      </c>
      <c r="AF35" s="30"/>
      <c r="AG35" s="30">
        <v>41.611787948633499</v>
      </c>
      <c r="AH35" s="121">
        <v>57.383931511359798</v>
      </c>
      <c r="AI35" s="121">
        <v>65.747448139611393</v>
      </c>
      <c r="AJ35" s="121">
        <v>67.5172867961804</v>
      </c>
      <c r="AK35" s="121">
        <v>62.026671056964098</v>
      </c>
      <c r="AL35" s="126">
        <v>58.857425090549803</v>
      </c>
      <c r="AM35" s="121"/>
      <c r="AN35" s="127">
        <v>65.335857754362806</v>
      </c>
      <c r="AO35" s="128">
        <v>65.945011524530699</v>
      </c>
      <c r="AP35" s="129">
        <v>65.640434639446795</v>
      </c>
      <c r="AQ35" s="121"/>
      <c r="AR35" s="130">
        <v>60.795427818806097</v>
      </c>
      <c r="AS35" s="75"/>
      <c r="AT35" s="30">
        <v>-10.201527832759201</v>
      </c>
      <c r="AU35" s="121">
        <v>-5.4346043521067404</v>
      </c>
      <c r="AV35" s="121">
        <v>-5.2891559202971896</v>
      </c>
      <c r="AW35" s="121">
        <v>-4.9997150528102097</v>
      </c>
      <c r="AX35" s="121">
        <v>-5.1229665714033299</v>
      </c>
      <c r="AY35" s="126">
        <v>-5.9444267793760801</v>
      </c>
      <c r="AZ35" s="121"/>
      <c r="BA35" s="127">
        <v>-6.1350673776731801</v>
      </c>
      <c r="BB35" s="128">
        <v>-4.44464438765384</v>
      </c>
      <c r="BC35" s="129">
        <v>-5.2934770129608104</v>
      </c>
      <c r="BD35" s="121"/>
      <c r="BE35" s="130">
        <v>-5.7445757357545704</v>
      </c>
    </row>
    <row r="36" spans="1:57" x14ac:dyDescent="0.2">
      <c r="A36" s="21" t="s">
        <v>77</v>
      </c>
      <c r="B36" s="3" t="str">
        <f t="shared" si="0"/>
        <v>Central Virginia</v>
      </c>
      <c r="C36" s="3"/>
      <c r="D36" s="24" t="s">
        <v>16</v>
      </c>
      <c r="E36" s="27" t="s">
        <v>17</v>
      </c>
      <c r="F36" s="3"/>
      <c r="G36" s="30">
        <v>54.795776321597103</v>
      </c>
      <c r="H36" s="121">
        <v>64.835500628119306</v>
      </c>
      <c r="I36" s="121">
        <v>70.563270295046294</v>
      </c>
      <c r="J36" s="121">
        <v>73.445828947815102</v>
      </c>
      <c r="K36" s="121">
        <v>70.020031915254805</v>
      </c>
      <c r="L36" s="126">
        <v>66.732081621566493</v>
      </c>
      <c r="M36" s="121"/>
      <c r="N36" s="127">
        <v>72.848266730044401</v>
      </c>
      <c r="O36" s="128">
        <v>72.729433334465</v>
      </c>
      <c r="P36" s="129">
        <v>72.7888500322547</v>
      </c>
      <c r="Q36" s="121"/>
      <c r="R36" s="130">
        <v>68.462586881763102</v>
      </c>
      <c r="S36" s="75"/>
      <c r="T36" s="30">
        <v>-12.1892944327347</v>
      </c>
      <c r="U36" s="121">
        <v>-4.7094640443567002</v>
      </c>
      <c r="V36" s="121">
        <v>-4.6503154071040003</v>
      </c>
      <c r="W36" s="121">
        <v>-3.3418715028309398</v>
      </c>
      <c r="X36" s="121">
        <v>-1.5701329870451599</v>
      </c>
      <c r="Y36" s="126">
        <v>-5.0938582955120699</v>
      </c>
      <c r="Z36" s="121"/>
      <c r="AA36" s="127">
        <v>-1.93375302577353</v>
      </c>
      <c r="AB36" s="128">
        <v>-1.8306660579468499</v>
      </c>
      <c r="AC36" s="129">
        <v>-1.8822786931336</v>
      </c>
      <c r="AD36" s="121"/>
      <c r="AE36" s="130">
        <v>-4.1407355398885901</v>
      </c>
      <c r="AF36" s="30"/>
      <c r="AG36" s="30">
        <v>52.808664505067298</v>
      </c>
      <c r="AH36" s="121">
        <v>62.553686319113098</v>
      </c>
      <c r="AI36" s="121">
        <v>68.825172094760305</v>
      </c>
      <c r="AJ36" s="121">
        <v>68.995781450264403</v>
      </c>
      <c r="AK36" s="121">
        <v>66.890750596283894</v>
      </c>
      <c r="AL36" s="126">
        <v>64.014789489141293</v>
      </c>
      <c r="AM36" s="121"/>
      <c r="AN36" s="127">
        <v>73.206691960989005</v>
      </c>
      <c r="AO36" s="128">
        <v>75.691137650344103</v>
      </c>
      <c r="AP36" s="129">
        <v>74.448914805666604</v>
      </c>
      <c r="AQ36" s="121"/>
      <c r="AR36" s="130">
        <v>66.995960921215499</v>
      </c>
      <c r="AS36" s="75"/>
      <c r="AT36" s="30">
        <v>-6.0700422509484397</v>
      </c>
      <c r="AU36" s="121">
        <v>-5.49993565247122</v>
      </c>
      <c r="AV36" s="121">
        <v>-2.07243353149333</v>
      </c>
      <c r="AW36" s="121">
        <v>-3.7936202765786402</v>
      </c>
      <c r="AX36" s="121">
        <v>-3.59144917705538</v>
      </c>
      <c r="AY36" s="126">
        <v>-4.1110218619302499</v>
      </c>
      <c r="AZ36" s="121"/>
      <c r="BA36" s="127">
        <v>-4.6535713622447599</v>
      </c>
      <c r="BB36" s="128">
        <v>-4.2279027990650304</v>
      </c>
      <c r="BC36" s="129">
        <v>-4.4376597391901402</v>
      </c>
      <c r="BD36" s="121"/>
      <c r="BE36" s="130">
        <v>-4.2149808990228799</v>
      </c>
    </row>
    <row r="37" spans="1:57" x14ac:dyDescent="0.2">
      <c r="A37" s="21" t="s">
        <v>78</v>
      </c>
      <c r="B37" s="3" t="str">
        <f t="shared" si="0"/>
        <v>Chesapeake Bay</v>
      </c>
      <c r="C37" s="3"/>
      <c r="D37" s="24" t="s">
        <v>16</v>
      </c>
      <c r="E37" s="27" t="s">
        <v>17</v>
      </c>
      <c r="F37" s="3"/>
      <c r="G37" s="30">
        <v>54.874651810584901</v>
      </c>
      <c r="H37" s="121">
        <v>67.966573816155901</v>
      </c>
      <c r="I37" s="121">
        <v>72.701949860724199</v>
      </c>
      <c r="J37" s="121">
        <v>73.630454967502303</v>
      </c>
      <c r="K37" s="121">
        <v>70.009285051067707</v>
      </c>
      <c r="L37" s="126">
        <v>67.836583101206998</v>
      </c>
      <c r="M37" s="121"/>
      <c r="N37" s="127">
        <v>82.822655524605295</v>
      </c>
      <c r="O37" s="128">
        <v>84.215413184772501</v>
      </c>
      <c r="P37" s="129">
        <v>83.519034354688898</v>
      </c>
      <c r="Q37" s="121"/>
      <c r="R37" s="130">
        <v>72.317283459344694</v>
      </c>
      <c r="S37" s="75"/>
      <c r="T37" s="30">
        <v>-2.4752475247524699</v>
      </c>
      <c r="U37" s="121">
        <v>-0.54347826086956497</v>
      </c>
      <c r="V37" s="121">
        <v>-0.25477707006369399</v>
      </c>
      <c r="W37" s="121">
        <v>-4.57280385078219</v>
      </c>
      <c r="X37" s="121">
        <v>3.1463748290013598</v>
      </c>
      <c r="Y37" s="126">
        <v>-0.97587422065600404</v>
      </c>
      <c r="Z37" s="121"/>
      <c r="AA37" s="127">
        <v>6.1904761904761898</v>
      </c>
      <c r="AB37" s="128">
        <v>4.4930875576036797</v>
      </c>
      <c r="AC37" s="129">
        <v>5.3278688524590097</v>
      </c>
      <c r="AD37" s="121"/>
      <c r="AE37" s="130">
        <v>1.0190846766722199</v>
      </c>
      <c r="AF37" s="30"/>
      <c r="AG37" s="30">
        <v>54.224698235840201</v>
      </c>
      <c r="AH37" s="121">
        <v>67.595171773444704</v>
      </c>
      <c r="AI37" s="121">
        <v>71.309192200557106</v>
      </c>
      <c r="AJ37" s="121">
        <v>73.862581244196804</v>
      </c>
      <c r="AK37" s="121">
        <v>66.991643454038893</v>
      </c>
      <c r="AL37" s="126">
        <v>66.796657381615503</v>
      </c>
      <c r="AM37" s="121"/>
      <c r="AN37" s="127">
        <v>76.624883936861593</v>
      </c>
      <c r="AO37" s="128">
        <v>81.801299907149399</v>
      </c>
      <c r="AP37" s="129">
        <v>79.213091922005503</v>
      </c>
      <c r="AQ37" s="121"/>
      <c r="AR37" s="130">
        <v>70.344210107441299</v>
      </c>
      <c r="AS37" s="75"/>
      <c r="AT37" s="30">
        <v>-1.80748213535098</v>
      </c>
      <c r="AU37" s="121">
        <v>-2.0188425302826301</v>
      </c>
      <c r="AV37" s="121">
        <v>1.8230029830957899</v>
      </c>
      <c r="AW37" s="121">
        <v>0.88776157260621402</v>
      </c>
      <c r="AX37" s="121">
        <v>1.0504201680672201</v>
      </c>
      <c r="AY37" s="126">
        <v>6.9550702462094799E-2</v>
      </c>
      <c r="AZ37" s="121"/>
      <c r="BA37" s="127">
        <v>-1.16766467065868</v>
      </c>
      <c r="BB37" s="128">
        <v>1.29347513653348</v>
      </c>
      <c r="BC37" s="129">
        <v>8.7989441267047899E-2</v>
      </c>
      <c r="BD37" s="121"/>
      <c r="BE37" s="130">
        <v>7.5482379582016298E-2</v>
      </c>
    </row>
    <row r="38" spans="1:57" x14ac:dyDescent="0.2">
      <c r="A38" s="21" t="s">
        <v>79</v>
      </c>
      <c r="B38" s="3" t="str">
        <f t="shared" si="0"/>
        <v>Coastal Virginia - Eastern Shore</v>
      </c>
      <c r="C38" s="3"/>
      <c r="D38" s="24" t="s">
        <v>16</v>
      </c>
      <c r="E38" s="27" t="s">
        <v>17</v>
      </c>
      <c r="F38" s="3"/>
      <c r="G38" s="30">
        <v>58.468025298664699</v>
      </c>
      <c r="H38" s="121">
        <v>69.852424455375896</v>
      </c>
      <c r="I38" s="121">
        <v>71.257905832747696</v>
      </c>
      <c r="J38" s="121">
        <v>74.631061138439904</v>
      </c>
      <c r="K38" s="121">
        <v>71.117357695010497</v>
      </c>
      <c r="L38" s="126">
        <v>69.065354884047693</v>
      </c>
      <c r="M38" s="121"/>
      <c r="N38" s="127">
        <v>81.166549543218494</v>
      </c>
      <c r="O38" s="128">
        <v>80.393534785664002</v>
      </c>
      <c r="P38" s="129">
        <v>80.780042164441298</v>
      </c>
      <c r="Q38" s="121"/>
      <c r="R38" s="130">
        <v>72.412408392731606</v>
      </c>
      <c r="S38" s="75"/>
      <c r="T38" s="30">
        <v>-6.8309070548712203</v>
      </c>
      <c r="U38" s="121">
        <v>2.6859504132231402</v>
      </c>
      <c r="V38" s="121">
        <v>-2.6871401151631402</v>
      </c>
      <c r="W38" s="121">
        <v>0.66350710900473897</v>
      </c>
      <c r="X38" s="121">
        <v>-2.5986525505293501</v>
      </c>
      <c r="Y38" s="126">
        <v>-1.66099659795877</v>
      </c>
      <c r="Z38" s="121"/>
      <c r="AA38" s="127">
        <v>0.17346053772766601</v>
      </c>
      <c r="AB38" s="128">
        <v>2.2341376228775598</v>
      </c>
      <c r="AC38" s="129">
        <v>1.1883802816901401</v>
      </c>
      <c r="AD38" s="121"/>
      <c r="AE38" s="130">
        <v>-0.77039482734901599</v>
      </c>
      <c r="AF38" s="30"/>
      <c r="AG38" s="30">
        <v>57.150386507378698</v>
      </c>
      <c r="AH38" s="121">
        <v>67.023893183415296</v>
      </c>
      <c r="AI38" s="121">
        <v>72.417427969079398</v>
      </c>
      <c r="AJ38" s="121">
        <v>70.484891075193204</v>
      </c>
      <c r="AK38" s="121">
        <v>68.815881939564306</v>
      </c>
      <c r="AL38" s="126">
        <v>67.178496134926206</v>
      </c>
      <c r="AM38" s="121"/>
      <c r="AN38" s="127">
        <v>80.428671820098302</v>
      </c>
      <c r="AO38" s="128">
        <v>80.6043569922698</v>
      </c>
      <c r="AP38" s="129">
        <v>80.5165144061841</v>
      </c>
      <c r="AQ38" s="121"/>
      <c r="AR38" s="130">
        <v>70.989358498142707</v>
      </c>
      <c r="AS38" s="75"/>
      <c r="AT38" s="30">
        <v>-0.91379835516296004</v>
      </c>
      <c r="AU38" s="121">
        <v>0.65963060686015795</v>
      </c>
      <c r="AV38" s="121">
        <v>0.389673648319532</v>
      </c>
      <c r="AW38" s="121">
        <v>-2.2655298416565102</v>
      </c>
      <c r="AX38" s="121">
        <v>-1.7063989962358801</v>
      </c>
      <c r="AY38" s="126">
        <v>-0.77845243655612595</v>
      </c>
      <c r="AZ38" s="121"/>
      <c r="BA38" s="127">
        <v>-0.47826086956521702</v>
      </c>
      <c r="BB38" s="128">
        <v>-0.41241588886477099</v>
      </c>
      <c r="BC38" s="129">
        <v>-0.445313348539154</v>
      </c>
      <c r="BD38" s="121"/>
      <c r="BE38" s="130">
        <v>-0.67074027251018398</v>
      </c>
    </row>
    <row r="39" spans="1:57" x14ac:dyDescent="0.2">
      <c r="A39" s="21" t="s">
        <v>80</v>
      </c>
      <c r="B39" s="3" t="str">
        <f t="shared" si="0"/>
        <v>Coastal Virginia - Hampton Roads</v>
      </c>
      <c r="C39" s="3"/>
      <c r="D39" s="24" t="s">
        <v>16</v>
      </c>
      <c r="E39" s="27" t="s">
        <v>17</v>
      </c>
      <c r="F39" s="3"/>
      <c r="G39" s="30">
        <v>65.784534534534501</v>
      </c>
      <c r="H39" s="121">
        <v>73.747586354859394</v>
      </c>
      <c r="I39" s="121">
        <v>75.927912465136203</v>
      </c>
      <c r="J39" s="121">
        <v>74.932954301652003</v>
      </c>
      <c r="K39" s="121">
        <v>74.986590860330395</v>
      </c>
      <c r="L39" s="126">
        <v>73.075602849051705</v>
      </c>
      <c r="M39" s="121"/>
      <c r="N39" s="127">
        <v>86.2583136665951</v>
      </c>
      <c r="O39" s="128">
        <v>87.674318815704694</v>
      </c>
      <c r="P39" s="129">
        <v>86.966316241149897</v>
      </c>
      <c r="Q39" s="121"/>
      <c r="R39" s="130">
        <v>77.044256466838206</v>
      </c>
      <c r="S39" s="75"/>
      <c r="T39" s="30">
        <v>-4.0064944083674998</v>
      </c>
      <c r="U39" s="121">
        <v>3.2831940695832098</v>
      </c>
      <c r="V39" s="121">
        <v>4.3952785837593504</v>
      </c>
      <c r="W39" s="121">
        <v>2.7733079768454201</v>
      </c>
      <c r="X39" s="121">
        <v>0.96713554273203395</v>
      </c>
      <c r="Y39" s="126">
        <v>1.5379288426222699</v>
      </c>
      <c r="Z39" s="121"/>
      <c r="AA39" s="127">
        <v>8.0351832325258599</v>
      </c>
      <c r="AB39" s="128">
        <v>7.68131470109806</v>
      </c>
      <c r="AC39" s="129">
        <v>7.8565182992762796</v>
      </c>
      <c r="AD39" s="121"/>
      <c r="AE39" s="130">
        <v>3.4931313194664599</v>
      </c>
      <c r="AF39" s="30"/>
      <c r="AG39" s="30">
        <v>64.256890819390804</v>
      </c>
      <c r="AH39" s="121">
        <v>71.630154984716</v>
      </c>
      <c r="AI39" s="121">
        <v>75.363329221858706</v>
      </c>
      <c r="AJ39" s="121">
        <v>76.115460932053395</v>
      </c>
      <c r="AK39" s="121">
        <v>74.609856813428394</v>
      </c>
      <c r="AL39" s="126">
        <v>72.395051267750603</v>
      </c>
      <c r="AM39" s="121"/>
      <c r="AN39" s="127">
        <v>85.296562449723794</v>
      </c>
      <c r="AO39" s="128">
        <v>89.177883841904801</v>
      </c>
      <c r="AP39" s="129">
        <v>87.237223145814298</v>
      </c>
      <c r="AQ39" s="121"/>
      <c r="AR39" s="130">
        <v>76.635639316632094</v>
      </c>
      <c r="AS39" s="75"/>
      <c r="AT39" s="30">
        <v>-4.5010717217753102</v>
      </c>
      <c r="AU39" s="121">
        <v>-1.9820021891136701</v>
      </c>
      <c r="AV39" s="121">
        <v>9.1523057031385094E-2</v>
      </c>
      <c r="AW39" s="121">
        <v>0.29891608625808902</v>
      </c>
      <c r="AX39" s="121">
        <v>-2.2534439547271199</v>
      </c>
      <c r="AY39" s="126">
        <v>-1.6042642349264999</v>
      </c>
      <c r="AZ39" s="121"/>
      <c r="BA39" s="127">
        <v>0.53594164508733699</v>
      </c>
      <c r="BB39" s="128">
        <v>1.0167351948124701</v>
      </c>
      <c r="BC39" s="129">
        <v>0.78111303465252901</v>
      </c>
      <c r="BD39" s="121"/>
      <c r="BE39" s="130">
        <v>-0.84097478089541799</v>
      </c>
    </row>
    <row r="40" spans="1:57" x14ac:dyDescent="0.2">
      <c r="A40" s="20" t="s">
        <v>81</v>
      </c>
      <c r="B40" s="3" t="str">
        <f t="shared" si="0"/>
        <v>Northern Virginia</v>
      </c>
      <c r="C40" s="3"/>
      <c r="D40" s="24" t="s">
        <v>16</v>
      </c>
      <c r="E40" s="27" t="s">
        <v>17</v>
      </c>
      <c r="F40" s="3"/>
      <c r="G40" s="30">
        <v>55.241267878159199</v>
      </c>
      <c r="H40" s="121">
        <v>65.953202609163895</v>
      </c>
      <c r="I40" s="121">
        <v>70.487323213181398</v>
      </c>
      <c r="J40" s="121">
        <v>70.076399832438995</v>
      </c>
      <c r="K40" s="121">
        <v>66.164648620613903</v>
      </c>
      <c r="L40" s="126">
        <v>65.584568430711499</v>
      </c>
      <c r="M40" s="121"/>
      <c r="N40" s="127">
        <v>69.807105383894097</v>
      </c>
      <c r="O40" s="128">
        <v>70.483333665795598</v>
      </c>
      <c r="P40" s="129">
        <v>70.145219524844904</v>
      </c>
      <c r="Q40" s="121"/>
      <c r="R40" s="130">
        <v>66.887611600463899</v>
      </c>
      <c r="S40" s="75"/>
      <c r="T40" s="30">
        <v>-3.3096207224841399</v>
      </c>
      <c r="U40" s="121">
        <v>4.0333506917787796</v>
      </c>
      <c r="V40" s="121">
        <v>2.1700026761036502</v>
      </c>
      <c r="W40" s="121">
        <v>-1.2393013207100001</v>
      </c>
      <c r="X40" s="121">
        <v>9.9615393869027694E-2</v>
      </c>
      <c r="Y40" s="126">
        <v>0.41329602708731999</v>
      </c>
      <c r="Z40" s="121"/>
      <c r="AA40" s="127">
        <v>-0.63498560503467305</v>
      </c>
      <c r="AB40" s="128">
        <v>-2.4249135711379202</v>
      </c>
      <c r="AC40" s="129">
        <v>-1.5423970023345701</v>
      </c>
      <c r="AD40" s="121"/>
      <c r="AE40" s="130">
        <v>-0.18079076924290099</v>
      </c>
      <c r="AF40" s="30"/>
      <c r="AG40" s="30">
        <v>58.737108775009403</v>
      </c>
      <c r="AH40" s="121">
        <v>70.457401607787503</v>
      </c>
      <c r="AI40" s="121">
        <v>74.566635415212104</v>
      </c>
      <c r="AJ40" s="121">
        <v>73.720352675988906</v>
      </c>
      <c r="AK40" s="121">
        <v>69.618100576489496</v>
      </c>
      <c r="AL40" s="126">
        <v>69.419919810097497</v>
      </c>
      <c r="AM40" s="121"/>
      <c r="AN40" s="127">
        <v>73.315912309748398</v>
      </c>
      <c r="AO40" s="128">
        <v>75.141130238774394</v>
      </c>
      <c r="AP40" s="129">
        <v>74.228521274261396</v>
      </c>
      <c r="AQ40" s="121"/>
      <c r="AR40" s="130">
        <v>70.793805942715693</v>
      </c>
      <c r="AS40" s="75"/>
      <c r="AT40" s="30">
        <v>1.2697268353167801</v>
      </c>
      <c r="AU40" s="121">
        <v>5.3018203866751099</v>
      </c>
      <c r="AV40" s="121">
        <v>4.5401640604978297</v>
      </c>
      <c r="AW40" s="121">
        <v>0.64070331354371801</v>
      </c>
      <c r="AX40" s="121">
        <v>-0.63010053385601705</v>
      </c>
      <c r="AY40" s="126">
        <v>2.2259543639766699</v>
      </c>
      <c r="AZ40" s="121"/>
      <c r="BA40" s="127">
        <v>-0.93060847966919302</v>
      </c>
      <c r="BB40" s="128">
        <v>-1.03395166536973</v>
      </c>
      <c r="BC40" s="129">
        <v>-0.98293587684963901</v>
      </c>
      <c r="BD40" s="121"/>
      <c r="BE40" s="130">
        <v>1.24338492066618</v>
      </c>
    </row>
    <row r="41" spans="1:57" x14ac:dyDescent="0.2">
      <c r="A41" s="22" t="s">
        <v>82</v>
      </c>
      <c r="B41" s="3" t="str">
        <f t="shared" si="0"/>
        <v>Shenandoah Valley</v>
      </c>
      <c r="C41" s="3"/>
      <c r="D41" s="25" t="s">
        <v>16</v>
      </c>
      <c r="E41" s="28" t="s">
        <v>17</v>
      </c>
      <c r="F41" s="3"/>
      <c r="G41" s="31">
        <v>49.4791194854606</v>
      </c>
      <c r="H41" s="131">
        <v>59.914847359362199</v>
      </c>
      <c r="I41" s="131">
        <v>63.991303560105003</v>
      </c>
      <c r="J41" s="131">
        <v>68.375758673792902</v>
      </c>
      <c r="K41" s="131">
        <v>70.957514267596693</v>
      </c>
      <c r="L41" s="132">
        <v>62.543708669263502</v>
      </c>
      <c r="M41" s="121"/>
      <c r="N41" s="133">
        <v>78.748075006793997</v>
      </c>
      <c r="O41" s="134">
        <v>76.311260077905601</v>
      </c>
      <c r="P41" s="135">
        <v>77.529667542349799</v>
      </c>
      <c r="Q41" s="121"/>
      <c r="R41" s="136">
        <v>66.825411204431006</v>
      </c>
      <c r="S41" s="75"/>
      <c r="T41" s="31">
        <v>-3.8956583486293002</v>
      </c>
      <c r="U41" s="131">
        <v>1.90306937279313</v>
      </c>
      <c r="V41" s="131">
        <v>2.48043540653428</v>
      </c>
      <c r="W41" s="131">
        <v>3.3331101278067998</v>
      </c>
      <c r="X41" s="131">
        <v>3.8903529233122498</v>
      </c>
      <c r="Y41" s="132">
        <v>1.7984586511680201</v>
      </c>
      <c r="Z41" s="121"/>
      <c r="AA41" s="133">
        <v>1.2945458028876999</v>
      </c>
      <c r="AB41" s="134">
        <v>2.4046088182069001</v>
      </c>
      <c r="AC41" s="135">
        <v>1.8378311342336799</v>
      </c>
      <c r="AD41" s="121"/>
      <c r="AE41" s="136">
        <v>1.81150649543721</v>
      </c>
      <c r="AF41" s="31"/>
      <c r="AG41" s="31">
        <v>48.5030346951716</v>
      </c>
      <c r="AH41" s="131">
        <v>57.013769363166901</v>
      </c>
      <c r="AI41" s="131">
        <v>60.030346951716602</v>
      </c>
      <c r="AJ41" s="131">
        <v>61.819458284264797</v>
      </c>
      <c r="AK41" s="131">
        <v>63.581393242141402</v>
      </c>
      <c r="AL41" s="132">
        <v>58.189600507292297</v>
      </c>
      <c r="AM41" s="121"/>
      <c r="AN41" s="133">
        <v>72.522420509103995</v>
      </c>
      <c r="AO41" s="134">
        <v>73.996738835039395</v>
      </c>
      <c r="AP41" s="135">
        <v>73.259579672071695</v>
      </c>
      <c r="AQ41" s="121"/>
      <c r="AR41" s="136">
        <v>62.495308840086402</v>
      </c>
      <c r="AS41" s="75"/>
      <c r="AT41" s="31">
        <v>-3.6966216864423802</v>
      </c>
      <c r="AU41" s="131">
        <v>-1.1324495152618701</v>
      </c>
      <c r="AV41" s="131">
        <v>-3.9557403222590201E-2</v>
      </c>
      <c r="AW41" s="131">
        <v>-1.58581842849488</v>
      </c>
      <c r="AX41" s="131">
        <v>-0.65967158983527496</v>
      </c>
      <c r="AY41" s="132">
        <v>-1.3389146073909</v>
      </c>
      <c r="AZ41" s="121"/>
      <c r="BA41" s="133">
        <v>-0.93017048674722802</v>
      </c>
      <c r="BB41" s="134">
        <v>-0.13096827545490899</v>
      </c>
      <c r="BC41" s="135">
        <v>-0.52815370890856705</v>
      </c>
      <c r="BD41" s="121"/>
      <c r="BE41" s="136">
        <v>-1.0679156980339399</v>
      </c>
    </row>
    <row r="42" spans="1:57" x14ac:dyDescent="0.2">
      <c r="A42" s="19" t="s">
        <v>83</v>
      </c>
      <c r="B42" s="3" t="str">
        <f t="shared" si="0"/>
        <v>Southern Virginia</v>
      </c>
      <c r="C42" s="9"/>
      <c r="D42" s="23" t="s">
        <v>16</v>
      </c>
      <c r="E42" s="26" t="s">
        <v>17</v>
      </c>
      <c r="F42" s="3"/>
      <c r="G42" s="29">
        <v>48.771929824561397</v>
      </c>
      <c r="H42" s="119">
        <v>62.706766917293201</v>
      </c>
      <c r="I42" s="119">
        <v>66.942355889724297</v>
      </c>
      <c r="J42" s="119">
        <v>69.223057644110199</v>
      </c>
      <c r="K42" s="119">
        <v>64.862155388471095</v>
      </c>
      <c r="L42" s="120">
        <v>62.501253132831998</v>
      </c>
      <c r="M42" s="121"/>
      <c r="N42" s="122">
        <v>70.426065162907193</v>
      </c>
      <c r="O42" s="123">
        <v>69.749373433583898</v>
      </c>
      <c r="P42" s="124">
        <v>70.087719298245602</v>
      </c>
      <c r="Q42" s="121"/>
      <c r="R42" s="125">
        <v>64.668814894378798</v>
      </c>
      <c r="S42" s="75"/>
      <c r="T42" s="29">
        <v>-3.66336633663366</v>
      </c>
      <c r="U42" s="119">
        <v>-7.9872204472843406E-2</v>
      </c>
      <c r="V42" s="119">
        <v>3.3668730650154699</v>
      </c>
      <c r="W42" s="119">
        <v>5.8237547892720301</v>
      </c>
      <c r="X42" s="119">
        <v>4.10297666934835</v>
      </c>
      <c r="Y42" s="120">
        <v>2.1714192068174301</v>
      </c>
      <c r="Z42" s="121"/>
      <c r="AA42" s="122">
        <v>8.2851637764932509</v>
      </c>
      <c r="AB42" s="123">
        <v>7.70123839009287</v>
      </c>
      <c r="AC42" s="124">
        <v>7.9938212010040504</v>
      </c>
      <c r="AD42" s="121"/>
      <c r="AE42" s="125">
        <v>3.90611516999367</v>
      </c>
      <c r="AF42" s="29"/>
      <c r="AG42" s="29">
        <v>48.909774436090203</v>
      </c>
      <c r="AH42" s="119">
        <v>61.8483709273182</v>
      </c>
      <c r="AI42" s="119">
        <v>65.538847117794404</v>
      </c>
      <c r="AJ42" s="119">
        <v>65.739348370927303</v>
      </c>
      <c r="AK42" s="119">
        <v>62.882205513784399</v>
      </c>
      <c r="AL42" s="120">
        <v>60.983709273182903</v>
      </c>
      <c r="AM42" s="121"/>
      <c r="AN42" s="122">
        <v>70.501253132832005</v>
      </c>
      <c r="AO42" s="123">
        <v>71.641604010025006</v>
      </c>
      <c r="AP42" s="124">
        <v>71.071428571428498</v>
      </c>
      <c r="AQ42" s="121"/>
      <c r="AR42" s="125">
        <v>63.865914786967402</v>
      </c>
      <c r="AS42" s="75"/>
      <c r="AT42" s="29">
        <v>4.1772320832777199</v>
      </c>
      <c r="AU42" s="119">
        <v>2.74799625273238</v>
      </c>
      <c r="AV42" s="119">
        <v>4.0071591926021597</v>
      </c>
      <c r="AW42" s="119">
        <v>3.0648330058939002</v>
      </c>
      <c r="AX42" s="119">
        <v>3.5066006600659998</v>
      </c>
      <c r="AY42" s="120">
        <v>3.4699041098802899</v>
      </c>
      <c r="AZ42" s="121"/>
      <c r="BA42" s="122">
        <v>6.3214589435887696</v>
      </c>
      <c r="BB42" s="123">
        <v>7.0398801722523796</v>
      </c>
      <c r="BC42" s="124">
        <v>6.6823418763225897</v>
      </c>
      <c r="BD42" s="121"/>
      <c r="BE42" s="125">
        <v>4.4701162552344096</v>
      </c>
    </row>
    <row r="43" spans="1:57" x14ac:dyDescent="0.2">
      <c r="A43" s="20" t="s">
        <v>84</v>
      </c>
      <c r="B43" s="3" t="str">
        <f t="shared" si="0"/>
        <v>Southwest Virginia - Blue Ridge Highlands</v>
      </c>
      <c r="C43" s="10"/>
      <c r="D43" s="24" t="s">
        <v>16</v>
      </c>
      <c r="E43" s="27" t="s">
        <v>17</v>
      </c>
      <c r="F43" s="3"/>
      <c r="G43" s="30">
        <v>47.141578206931797</v>
      </c>
      <c r="H43" s="121">
        <v>60.058831052564202</v>
      </c>
      <c r="I43" s="121">
        <v>66.300038368077693</v>
      </c>
      <c r="J43" s="121">
        <v>69.164854840772406</v>
      </c>
      <c r="K43" s="121">
        <v>67.029031845504505</v>
      </c>
      <c r="L43" s="126">
        <v>61.938866862770098</v>
      </c>
      <c r="M43" s="121"/>
      <c r="N43" s="127">
        <v>71.236731039774895</v>
      </c>
      <c r="O43" s="128">
        <v>68.039391226499504</v>
      </c>
      <c r="P43" s="129">
        <v>69.638061133137199</v>
      </c>
      <c r="Q43" s="121"/>
      <c r="R43" s="130">
        <v>64.138636654303596</v>
      </c>
      <c r="S43" s="75"/>
      <c r="T43" s="30">
        <v>-13.4379291756361</v>
      </c>
      <c r="U43" s="121">
        <v>-8.13500326156041</v>
      </c>
      <c r="V43" s="121">
        <v>-0.940684118873933</v>
      </c>
      <c r="W43" s="121">
        <v>4.7132718539069298</v>
      </c>
      <c r="X43" s="121">
        <v>2.8066278832592002</v>
      </c>
      <c r="Y43" s="126">
        <v>-2.6172218872262598</v>
      </c>
      <c r="Z43" s="121"/>
      <c r="AA43" s="127">
        <v>3.0840488384442999</v>
      </c>
      <c r="AB43" s="128">
        <v>7.1157002502123303</v>
      </c>
      <c r="AC43" s="129">
        <v>5.0149712070086299</v>
      </c>
      <c r="AD43" s="121"/>
      <c r="AE43" s="130">
        <v>-0.37105211590227499</v>
      </c>
      <c r="AF43" s="30"/>
      <c r="AG43" s="30">
        <v>46.551613934164202</v>
      </c>
      <c r="AH43" s="121">
        <v>57.6350271652285</v>
      </c>
      <c r="AI43" s="121">
        <v>60.492919477032203</v>
      </c>
      <c r="AJ43" s="121">
        <v>63.2643928012019</v>
      </c>
      <c r="AK43" s="121">
        <v>62.394910974011403</v>
      </c>
      <c r="AL43" s="126">
        <v>58.067238171950201</v>
      </c>
      <c r="AM43" s="121"/>
      <c r="AN43" s="127">
        <v>70.1531183070677</v>
      </c>
      <c r="AO43" s="128">
        <v>67.752453409199802</v>
      </c>
      <c r="AP43" s="129">
        <v>68.952785858133794</v>
      </c>
      <c r="AQ43" s="121"/>
      <c r="AR43" s="130">
        <v>61.177195826388697</v>
      </c>
      <c r="AS43" s="75"/>
      <c r="AT43" s="30">
        <v>-5.4958646668138202</v>
      </c>
      <c r="AU43" s="121">
        <v>-2.1381271488536502</v>
      </c>
      <c r="AV43" s="121">
        <v>-0.39516987848387097</v>
      </c>
      <c r="AW43" s="121">
        <v>2.41136698980986E-2</v>
      </c>
      <c r="AX43" s="121">
        <v>0.53028657572772997</v>
      </c>
      <c r="AY43" s="126">
        <v>-1.31363468814256</v>
      </c>
      <c r="AZ43" s="121"/>
      <c r="BA43" s="127">
        <v>-2.9513542025619799</v>
      </c>
      <c r="BB43" s="128">
        <v>-1.80876283382012</v>
      </c>
      <c r="BC43" s="129">
        <v>-2.39334566086707</v>
      </c>
      <c r="BD43" s="121"/>
      <c r="BE43" s="130">
        <v>-1.6642491162272199</v>
      </c>
    </row>
    <row r="44" spans="1:57" x14ac:dyDescent="0.2">
      <c r="A44" s="21" t="s">
        <v>85</v>
      </c>
      <c r="B44" s="3" t="str">
        <f t="shared" si="0"/>
        <v>Southwest Virginia - Heart of Appalachia</v>
      </c>
      <c r="C44" s="3"/>
      <c r="D44" s="24" t="s">
        <v>16</v>
      </c>
      <c r="E44" s="27" t="s">
        <v>17</v>
      </c>
      <c r="F44" s="3"/>
      <c r="G44" s="30">
        <v>44.098939929328601</v>
      </c>
      <c r="H44" s="121">
        <v>56.042402826855103</v>
      </c>
      <c r="I44" s="121">
        <v>61.201413427561803</v>
      </c>
      <c r="J44" s="121">
        <v>63.180212014134199</v>
      </c>
      <c r="K44" s="121">
        <v>57.738515901059998</v>
      </c>
      <c r="L44" s="126">
        <v>56.452296819787897</v>
      </c>
      <c r="M44" s="121"/>
      <c r="N44" s="127">
        <v>58.727915194346203</v>
      </c>
      <c r="O44" s="128">
        <v>59.363957597173098</v>
      </c>
      <c r="P44" s="129">
        <v>59.045936395759703</v>
      </c>
      <c r="Q44" s="121"/>
      <c r="R44" s="130">
        <v>57.193336698636998</v>
      </c>
      <c r="S44" s="75"/>
      <c r="T44" s="30">
        <v>-16.910785619174401</v>
      </c>
      <c r="U44" s="121">
        <v>-20.5410821643286</v>
      </c>
      <c r="V44" s="121">
        <v>-16.6506256015399</v>
      </c>
      <c r="W44" s="121">
        <v>-14.9381541389153</v>
      </c>
      <c r="X44" s="121">
        <v>-16.632653061224399</v>
      </c>
      <c r="Y44" s="126">
        <v>-17.119734384727099</v>
      </c>
      <c r="Z44" s="121"/>
      <c r="AA44" s="127">
        <v>-13.2567849686847</v>
      </c>
      <c r="AB44" s="128">
        <v>-9.0909090909090899</v>
      </c>
      <c r="AC44" s="129">
        <v>-11.2114771519659</v>
      </c>
      <c r="AD44" s="121"/>
      <c r="AE44" s="130">
        <v>-15.460379047903199</v>
      </c>
      <c r="AF44" s="30"/>
      <c r="AG44" s="30">
        <v>44.575971731448703</v>
      </c>
      <c r="AH44" s="121">
        <v>58.745583038869199</v>
      </c>
      <c r="AI44" s="121">
        <v>62.844522968197801</v>
      </c>
      <c r="AJ44" s="121">
        <v>62.349823321554702</v>
      </c>
      <c r="AK44" s="121">
        <v>61.413427561837402</v>
      </c>
      <c r="AL44" s="126">
        <v>57.985865724381597</v>
      </c>
      <c r="AM44" s="121"/>
      <c r="AN44" s="127">
        <v>66.696113074204902</v>
      </c>
      <c r="AO44" s="128">
        <v>65.618374558303799</v>
      </c>
      <c r="AP44" s="129">
        <v>66.157243816254393</v>
      </c>
      <c r="AQ44" s="121"/>
      <c r="AR44" s="130">
        <v>60.320545179202398</v>
      </c>
      <c r="AS44" s="75"/>
      <c r="AT44" s="30">
        <v>-15.1932773109243</v>
      </c>
      <c r="AU44" s="121">
        <v>-10.834003754357701</v>
      </c>
      <c r="AV44" s="121">
        <v>-8.8883196721311393</v>
      </c>
      <c r="AW44" s="121">
        <v>-11.5317122085735</v>
      </c>
      <c r="AX44" s="121">
        <v>-11.821410451547401</v>
      </c>
      <c r="AY44" s="126">
        <v>-11.483898807918401</v>
      </c>
      <c r="AZ44" s="121"/>
      <c r="BA44" s="127">
        <v>-8.3515416363194905</v>
      </c>
      <c r="BB44" s="128">
        <v>-7.77253538614353</v>
      </c>
      <c r="BC44" s="129">
        <v>-8.0653081266879401</v>
      </c>
      <c r="BD44" s="121"/>
      <c r="BE44" s="130">
        <v>-10.4403222784335</v>
      </c>
    </row>
    <row r="45" spans="1:57" x14ac:dyDescent="0.2">
      <c r="A45" s="22" t="s">
        <v>86</v>
      </c>
      <c r="B45" s="3" t="str">
        <f t="shared" si="0"/>
        <v>Virginia Mountains</v>
      </c>
      <c r="C45" s="3"/>
      <c r="D45" s="25" t="s">
        <v>16</v>
      </c>
      <c r="E45" s="28" t="s">
        <v>17</v>
      </c>
      <c r="F45" s="3"/>
      <c r="G45" s="31">
        <v>51.1668868339938</v>
      </c>
      <c r="H45" s="131">
        <v>67.107001321003906</v>
      </c>
      <c r="I45" s="131">
        <v>73.858799354175801</v>
      </c>
      <c r="J45" s="131">
        <v>78.746514017319797</v>
      </c>
      <c r="K45" s="131">
        <v>75.605460149713707</v>
      </c>
      <c r="L45" s="132">
        <v>69.296932335241394</v>
      </c>
      <c r="M45" s="121"/>
      <c r="N45" s="133">
        <v>78.115367679436304</v>
      </c>
      <c r="O45" s="134">
        <v>77.675033025098998</v>
      </c>
      <c r="P45" s="135">
        <v>77.895200352267693</v>
      </c>
      <c r="Q45" s="121"/>
      <c r="R45" s="136">
        <v>71.753580340105998</v>
      </c>
      <c r="S45" s="75"/>
      <c r="T45" s="31">
        <v>7.5203221864347206E-2</v>
      </c>
      <c r="U45" s="131">
        <v>3.2013644631594298</v>
      </c>
      <c r="V45" s="131">
        <v>6.1493379355965301</v>
      </c>
      <c r="W45" s="131">
        <v>9.7437598133101897</v>
      </c>
      <c r="X45" s="131">
        <v>8.6596263327221195</v>
      </c>
      <c r="Y45" s="132">
        <v>5.9363232483586099</v>
      </c>
      <c r="Z45" s="121"/>
      <c r="AA45" s="133">
        <v>14.3804232133705</v>
      </c>
      <c r="AB45" s="134">
        <v>10.6982780597464</v>
      </c>
      <c r="AC45" s="135">
        <v>12.5144344118204</v>
      </c>
      <c r="AD45" s="121"/>
      <c r="AE45" s="136">
        <v>7.8928450437963802</v>
      </c>
      <c r="AF45" s="31"/>
      <c r="AG45" s="31">
        <v>50.0220167327168</v>
      </c>
      <c r="AH45" s="131">
        <v>62.920152649346797</v>
      </c>
      <c r="AI45" s="131">
        <v>67.914281520622296</v>
      </c>
      <c r="AJ45" s="131">
        <v>68.783942462938398</v>
      </c>
      <c r="AK45" s="131">
        <v>66.185968002348403</v>
      </c>
      <c r="AL45" s="132">
        <v>63.165272273594503</v>
      </c>
      <c r="AM45" s="121"/>
      <c r="AN45" s="133">
        <v>69.587553207103994</v>
      </c>
      <c r="AO45" s="134">
        <v>70.592984001174202</v>
      </c>
      <c r="AP45" s="135">
        <v>70.090268604139098</v>
      </c>
      <c r="AQ45" s="121"/>
      <c r="AR45" s="136">
        <v>65.143842653750099</v>
      </c>
      <c r="AS45" s="75"/>
      <c r="AT45" s="31">
        <v>5.1044587822655503</v>
      </c>
      <c r="AU45" s="131">
        <v>6.9788920975290001</v>
      </c>
      <c r="AV45" s="131">
        <v>8.5173887438028402</v>
      </c>
      <c r="AW45" s="131">
        <v>8.5605058765272499</v>
      </c>
      <c r="AX45" s="131">
        <v>6.4303556725326096</v>
      </c>
      <c r="AY45" s="132">
        <v>7.2273304910315401</v>
      </c>
      <c r="AZ45" s="121"/>
      <c r="BA45" s="133">
        <v>2.9034388141459999</v>
      </c>
      <c r="BB45" s="134">
        <v>4.1112120697129901</v>
      </c>
      <c r="BC45" s="135">
        <v>3.5081335719957099</v>
      </c>
      <c r="BD45" s="121"/>
      <c r="BE45" s="136">
        <v>6.0558751547947498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8" zoomScale="106" zoomScaleNormal="106" workbookViewId="0">
      <selection activeCell="J16" sqref="J16"/>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6" t="s">
        <v>5</v>
      </c>
      <c r="E2" s="177"/>
      <c r="G2" s="178" t="s">
        <v>36</v>
      </c>
      <c r="H2" s="179"/>
      <c r="I2" s="179"/>
      <c r="J2" s="179"/>
      <c r="K2" s="179"/>
      <c r="L2" s="179"/>
      <c r="M2" s="179"/>
      <c r="N2" s="179"/>
      <c r="O2" s="179"/>
      <c r="P2" s="179"/>
      <c r="Q2" s="179"/>
      <c r="R2" s="179"/>
      <c r="T2" s="178" t="s">
        <v>37</v>
      </c>
      <c r="U2" s="179"/>
      <c r="V2" s="179"/>
      <c r="W2" s="179"/>
      <c r="X2" s="179"/>
      <c r="Y2" s="179"/>
      <c r="Z2" s="179"/>
      <c r="AA2" s="179"/>
      <c r="AB2" s="179"/>
      <c r="AC2" s="179"/>
      <c r="AD2" s="179"/>
      <c r="AE2" s="179"/>
      <c r="AF2" s="4"/>
      <c r="AG2" s="178" t="s">
        <v>38</v>
      </c>
      <c r="AH2" s="179"/>
      <c r="AI2" s="179"/>
      <c r="AJ2" s="179"/>
      <c r="AK2" s="179"/>
      <c r="AL2" s="179"/>
      <c r="AM2" s="179"/>
      <c r="AN2" s="179"/>
      <c r="AO2" s="179"/>
      <c r="AP2" s="179"/>
      <c r="AQ2" s="179"/>
      <c r="AR2" s="179"/>
      <c r="AT2" s="178" t="s">
        <v>39</v>
      </c>
      <c r="AU2" s="179"/>
      <c r="AV2" s="179"/>
      <c r="AW2" s="179"/>
      <c r="AX2" s="179"/>
      <c r="AY2" s="179"/>
      <c r="AZ2" s="179"/>
      <c r="BA2" s="179"/>
      <c r="BB2" s="179"/>
      <c r="BC2" s="179"/>
      <c r="BD2" s="179"/>
      <c r="BE2" s="179"/>
    </row>
    <row r="3" spans="1:57" x14ac:dyDescent="0.2">
      <c r="A3" s="32"/>
      <c r="B3" s="32"/>
      <c r="C3" s="3"/>
      <c r="D3" s="180" t="s">
        <v>8</v>
      </c>
      <c r="E3" s="182" t="s">
        <v>9</v>
      </c>
      <c r="F3" s="5"/>
      <c r="G3" s="184" t="s">
        <v>0</v>
      </c>
      <c r="H3" s="186" t="s">
        <v>1</v>
      </c>
      <c r="I3" s="186" t="s">
        <v>10</v>
      </c>
      <c r="J3" s="186" t="s">
        <v>2</v>
      </c>
      <c r="K3" s="186" t="s">
        <v>11</v>
      </c>
      <c r="L3" s="188" t="s">
        <v>12</v>
      </c>
      <c r="M3" s="5"/>
      <c r="N3" s="184" t="s">
        <v>3</v>
      </c>
      <c r="O3" s="186" t="s">
        <v>4</v>
      </c>
      <c r="P3" s="188" t="s">
        <v>13</v>
      </c>
      <c r="Q3" s="2"/>
      <c r="R3" s="190" t="s">
        <v>14</v>
      </c>
      <c r="S3" s="2"/>
      <c r="T3" s="184" t="s">
        <v>0</v>
      </c>
      <c r="U3" s="186" t="s">
        <v>1</v>
      </c>
      <c r="V3" s="186" t="s">
        <v>10</v>
      </c>
      <c r="W3" s="186" t="s">
        <v>2</v>
      </c>
      <c r="X3" s="186" t="s">
        <v>11</v>
      </c>
      <c r="Y3" s="188" t="s">
        <v>12</v>
      </c>
      <c r="Z3" s="2"/>
      <c r="AA3" s="184" t="s">
        <v>3</v>
      </c>
      <c r="AB3" s="186" t="s">
        <v>4</v>
      </c>
      <c r="AC3" s="188" t="s">
        <v>13</v>
      </c>
      <c r="AD3" s="1"/>
      <c r="AE3" s="192" t="s">
        <v>14</v>
      </c>
      <c r="AF3" s="38"/>
      <c r="AG3" s="184" t="s">
        <v>0</v>
      </c>
      <c r="AH3" s="186" t="s">
        <v>1</v>
      </c>
      <c r="AI3" s="186" t="s">
        <v>10</v>
      </c>
      <c r="AJ3" s="186" t="s">
        <v>2</v>
      </c>
      <c r="AK3" s="186" t="s">
        <v>11</v>
      </c>
      <c r="AL3" s="188" t="s">
        <v>12</v>
      </c>
      <c r="AM3" s="5"/>
      <c r="AN3" s="184" t="s">
        <v>3</v>
      </c>
      <c r="AO3" s="186" t="s">
        <v>4</v>
      </c>
      <c r="AP3" s="188" t="s">
        <v>13</v>
      </c>
      <c r="AQ3" s="2"/>
      <c r="AR3" s="190" t="s">
        <v>14</v>
      </c>
      <c r="AS3" s="2"/>
      <c r="AT3" s="184" t="s">
        <v>0</v>
      </c>
      <c r="AU3" s="186" t="s">
        <v>1</v>
      </c>
      <c r="AV3" s="186" t="s">
        <v>10</v>
      </c>
      <c r="AW3" s="186" t="s">
        <v>2</v>
      </c>
      <c r="AX3" s="186" t="s">
        <v>11</v>
      </c>
      <c r="AY3" s="188" t="s">
        <v>12</v>
      </c>
      <c r="AZ3" s="2"/>
      <c r="BA3" s="184" t="s">
        <v>3</v>
      </c>
      <c r="BB3" s="186" t="s">
        <v>4</v>
      </c>
      <c r="BC3" s="188" t="s">
        <v>13</v>
      </c>
      <c r="BD3" s="1"/>
      <c r="BE3" s="192" t="s">
        <v>14</v>
      </c>
    </row>
    <row r="4" spans="1:57" x14ac:dyDescent="0.2">
      <c r="A4" s="32"/>
      <c r="B4" s="32"/>
      <c r="C4" s="3"/>
      <c r="D4" s="181"/>
      <c r="E4" s="183"/>
      <c r="F4" s="5"/>
      <c r="G4" s="185"/>
      <c r="H4" s="187"/>
      <c r="I4" s="187"/>
      <c r="J4" s="187"/>
      <c r="K4" s="187"/>
      <c r="L4" s="189"/>
      <c r="M4" s="5"/>
      <c r="N4" s="185"/>
      <c r="O4" s="187"/>
      <c r="P4" s="189"/>
      <c r="Q4" s="2"/>
      <c r="R4" s="191"/>
      <c r="S4" s="2"/>
      <c r="T4" s="185"/>
      <c r="U4" s="187"/>
      <c r="V4" s="187"/>
      <c r="W4" s="187"/>
      <c r="X4" s="187"/>
      <c r="Y4" s="189"/>
      <c r="Z4" s="2"/>
      <c r="AA4" s="185"/>
      <c r="AB4" s="187"/>
      <c r="AC4" s="189"/>
      <c r="AD4" s="1"/>
      <c r="AE4" s="193"/>
      <c r="AF4" s="39"/>
      <c r="AG4" s="185"/>
      <c r="AH4" s="187"/>
      <c r="AI4" s="187"/>
      <c r="AJ4" s="187"/>
      <c r="AK4" s="187"/>
      <c r="AL4" s="189"/>
      <c r="AM4" s="5"/>
      <c r="AN4" s="185"/>
      <c r="AO4" s="187"/>
      <c r="AP4" s="189"/>
      <c r="AQ4" s="2"/>
      <c r="AR4" s="191"/>
      <c r="AS4" s="2"/>
      <c r="AT4" s="185"/>
      <c r="AU4" s="187"/>
      <c r="AV4" s="187"/>
      <c r="AW4" s="187"/>
      <c r="AX4" s="187"/>
      <c r="AY4" s="189"/>
      <c r="AZ4" s="2"/>
      <c r="BA4" s="185"/>
      <c r="BB4" s="187"/>
      <c r="BC4" s="189"/>
      <c r="BD4" s="1"/>
      <c r="BE4" s="19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37">
        <v>143.63258225536899</v>
      </c>
      <c r="H6" s="138">
        <v>145.89996869620299</v>
      </c>
      <c r="I6" s="138">
        <v>149.29478624370199</v>
      </c>
      <c r="J6" s="138">
        <v>149.87807521781099</v>
      </c>
      <c r="K6" s="138">
        <v>148.82058259719199</v>
      </c>
      <c r="L6" s="139">
        <v>147.67691834006899</v>
      </c>
      <c r="M6" s="140"/>
      <c r="N6" s="141">
        <v>166.50435942108001</v>
      </c>
      <c r="O6" s="142">
        <v>169.960737349586</v>
      </c>
      <c r="P6" s="143">
        <v>168.26219466275501</v>
      </c>
      <c r="Q6" s="140"/>
      <c r="R6" s="144">
        <v>154.099541780815</v>
      </c>
      <c r="S6" s="75"/>
      <c r="T6" s="29">
        <v>1.1801721538598</v>
      </c>
      <c r="U6" s="119">
        <v>2.1535034723122601</v>
      </c>
      <c r="V6" s="119">
        <v>2.6469732114687901</v>
      </c>
      <c r="W6" s="119">
        <v>2.8727084578769202</v>
      </c>
      <c r="X6" s="119">
        <v>1.7279969506451101</v>
      </c>
      <c r="Y6" s="120">
        <v>2.1659841247846701</v>
      </c>
      <c r="Z6" s="121"/>
      <c r="AA6" s="122">
        <v>1.56720123718914</v>
      </c>
      <c r="AB6" s="123">
        <v>0.99688065979400997</v>
      </c>
      <c r="AC6" s="124">
        <v>1.2693120069861501</v>
      </c>
      <c r="AD6" s="121"/>
      <c r="AE6" s="125">
        <v>1.8405673279494801</v>
      </c>
      <c r="AF6" s="29"/>
      <c r="AG6" s="137">
        <v>147.70427535033599</v>
      </c>
      <c r="AH6" s="138">
        <v>149.684402153267</v>
      </c>
      <c r="AI6" s="138">
        <v>153.20686841157399</v>
      </c>
      <c r="AJ6" s="138">
        <v>152.816280594137</v>
      </c>
      <c r="AK6" s="138">
        <v>151.88781036178099</v>
      </c>
      <c r="AL6" s="139">
        <v>151.20124318711299</v>
      </c>
      <c r="AM6" s="140"/>
      <c r="AN6" s="141">
        <v>170.181316639074</v>
      </c>
      <c r="AO6" s="142">
        <v>174.144222913043</v>
      </c>
      <c r="AP6" s="143">
        <v>172.199927258668</v>
      </c>
      <c r="AQ6" s="140"/>
      <c r="AR6" s="144">
        <v>157.774144999832</v>
      </c>
      <c r="AS6" s="75"/>
      <c r="AT6" s="29">
        <v>1.7459066809441199</v>
      </c>
      <c r="AU6" s="119">
        <v>2.3399574501674398</v>
      </c>
      <c r="AV6" s="119">
        <v>2.8251855346963302</v>
      </c>
      <c r="AW6" s="119">
        <v>2.7460053502069499</v>
      </c>
      <c r="AX6" s="119">
        <v>1.94344125909628</v>
      </c>
      <c r="AY6" s="120">
        <v>2.34977764644331</v>
      </c>
      <c r="AZ6" s="121"/>
      <c r="BA6" s="122">
        <v>1.9264774449369</v>
      </c>
      <c r="BB6" s="123">
        <v>1.78059280861555</v>
      </c>
      <c r="BC6" s="124">
        <v>1.8513290704645899</v>
      </c>
      <c r="BD6" s="121"/>
      <c r="BE6" s="125">
        <v>2.1617777312560502</v>
      </c>
    </row>
    <row r="7" spans="1:57" x14ac:dyDescent="0.2">
      <c r="A7" s="20" t="s">
        <v>18</v>
      </c>
      <c r="B7" s="3" t="str">
        <f>TRIM(A7)</f>
        <v>Virginia</v>
      </c>
      <c r="C7" s="10"/>
      <c r="D7" s="24" t="s">
        <v>16</v>
      </c>
      <c r="E7" s="27" t="s">
        <v>17</v>
      </c>
      <c r="F7" s="3"/>
      <c r="G7" s="145">
        <v>123.46873977679</v>
      </c>
      <c r="H7" s="140">
        <v>130.84048965346099</v>
      </c>
      <c r="I7" s="140">
        <v>135.09737381832801</v>
      </c>
      <c r="J7" s="140">
        <v>134.99129081952699</v>
      </c>
      <c r="K7" s="140">
        <v>134.512198620399</v>
      </c>
      <c r="L7" s="146">
        <v>132.15996253129299</v>
      </c>
      <c r="M7" s="140"/>
      <c r="N7" s="147">
        <v>151.98886438063499</v>
      </c>
      <c r="O7" s="148">
        <v>151.12643307613999</v>
      </c>
      <c r="P7" s="149">
        <v>151.557391816647</v>
      </c>
      <c r="Q7" s="140"/>
      <c r="R7" s="150">
        <v>138.17562665150001</v>
      </c>
      <c r="S7" s="75"/>
      <c r="T7" s="30">
        <v>0.77241275033593004</v>
      </c>
      <c r="U7" s="121">
        <v>3.8842211810019198</v>
      </c>
      <c r="V7" s="121">
        <v>4.87013282511949</v>
      </c>
      <c r="W7" s="121">
        <v>4.9493980343857</v>
      </c>
      <c r="X7" s="121">
        <v>4.2053136913528899</v>
      </c>
      <c r="Y7" s="126">
        <v>3.9369266459494701</v>
      </c>
      <c r="Z7" s="121"/>
      <c r="AA7" s="127">
        <v>5.7773181527874602</v>
      </c>
      <c r="AB7" s="128">
        <v>4.8698696267365298</v>
      </c>
      <c r="AC7" s="129">
        <v>5.3221040518562504</v>
      </c>
      <c r="AD7" s="121"/>
      <c r="AE7" s="130">
        <v>4.4767726054999297</v>
      </c>
      <c r="AF7" s="30"/>
      <c r="AG7" s="145">
        <v>123.87957377811099</v>
      </c>
      <c r="AH7" s="140">
        <v>129.980315509646</v>
      </c>
      <c r="AI7" s="140">
        <v>133.65336504117801</v>
      </c>
      <c r="AJ7" s="140">
        <v>133.12487785906299</v>
      </c>
      <c r="AK7" s="140">
        <v>130.79680856314201</v>
      </c>
      <c r="AL7" s="146">
        <v>130.56880067949601</v>
      </c>
      <c r="AM7" s="140"/>
      <c r="AN7" s="147">
        <v>147.74567746954099</v>
      </c>
      <c r="AO7" s="148">
        <v>150.711787475861</v>
      </c>
      <c r="AP7" s="149">
        <v>149.249670179427</v>
      </c>
      <c r="AQ7" s="140"/>
      <c r="AR7" s="150">
        <v>136.43933031756401</v>
      </c>
      <c r="AS7" s="75"/>
      <c r="AT7" s="30">
        <v>2.5557563770610199</v>
      </c>
      <c r="AU7" s="121">
        <v>4.20904843671756</v>
      </c>
      <c r="AV7" s="121">
        <v>5.1881318431712504</v>
      </c>
      <c r="AW7" s="121">
        <v>4.7917384237813296</v>
      </c>
      <c r="AX7" s="121">
        <v>3.5075559921195598</v>
      </c>
      <c r="AY7" s="126">
        <v>4.1484588843635004</v>
      </c>
      <c r="AZ7" s="121"/>
      <c r="BA7" s="127">
        <v>3.1741660530451501</v>
      </c>
      <c r="BB7" s="128">
        <v>2.8881591755804701</v>
      </c>
      <c r="BC7" s="129">
        <v>3.0295523594110101</v>
      </c>
      <c r="BD7" s="121"/>
      <c r="BE7" s="130">
        <v>3.7397690395257199</v>
      </c>
    </row>
    <row r="8" spans="1:57" x14ac:dyDescent="0.2">
      <c r="A8" s="21" t="s">
        <v>19</v>
      </c>
      <c r="B8" s="3" t="str">
        <f t="shared" ref="B8:B43" si="0">TRIM(A8)</f>
        <v>Norfolk/Virginia Beach, VA</v>
      </c>
      <c r="C8" s="3"/>
      <c r="D8" s="24" t="s">
        <v>16</v>
      </c>
      <c r="E8" s="27" t="s">
        <v>17</v>
      </c>
      <c r="F8" s="3"/>
      <c r="G8" s="145">
        <v>144.78718064149299</v>
      </c>
      <c r="H8" s="140">
        <v>147.03516876927301</v>
      </c>
      <c r="I8" s="140">
        <v>146.743152825561</v>
      </c>
      <c r="J8" s="140">
        <v>144.57963595276701</v>
      </c>
      <c r="K8" s="140">
        <v>143.81147951898799</v>
      </c>
      <c r="L8" s="146">
        <v>145.40518749946901</v>
      </c>
      <c r="M8" s="140"/>
      <c r="N8" s="147">
        <v>190.287836947128</v>
      </c>
      <c r="O8" s="148">
        <v>195.891283206873</v>
      </c>
      <c r="P8" s="149">
        <v>193.11228339955599</v>
      </c>
      <c r="Q8" s="140"/>
      <c r="R8" s="150">
        <v>160.78096976378299</v>
      </c>
      <c r="S8" s="75"/>
      <c r="T8" s="30">
        <v>0.88835997259696797</v>
      </c>
      <c r="U8" s="121">
        <v>3.52716251378025</v>
      </c>
      <c r="V8" s="121">
        <v>2.7889241592199898</v>
      </c>
      <c r="W8" s="121">
        <v>1.31874836488728</v>
      </c>
      <c r="X8" s="121">
        <v>0.99496238019148897</v>
      </c>
      <c r="Y8" s="126">
        <v>1.917414931618</v>
      </c>
      <c r="Z8" s="121"/>
      <c r="AA8" s="127">
        <v>6.9387230512575</v>
      </c>
      <c r="AB8" s="128">
        <v>5.7249336269147104</v>
      </c>
      <c r="AC8" s="129">
        <v>6.3107264136528203</v>
      </c>
      <c r="AD8" s="121"/>
      <c r="AE8" s="130">
        <v>3.9136255736366801</v>
      </c>
      <c r="AF8" s="30"/>
      <c r="AG8" s="145">
        <v>145.15982997247201</v>
      </c>
      <c r="AH8" s="140">
        <v>145.89496513188101</v>
      </c>
      <c r="AI8" s="140">
        <v>148.065772753461</v>
      </c>
      <c r="AJ8" s="140">
        <v>149.05733653663299</v>
      </c>
      <c r="AK8" s="140">
        <v>149.28402238824</v>
      </c>
      <c r="AL8" s="146">
        <v>147.579630640256</v>
      </c>
      <c r="AM8" s="140"/>
      <c r="AN8" s="147">
        <v>191.05384131503101</v>
      </c>
      <c r="AO8" s="148">
        <v>199.823404885005</v>
      </c>
      <c r="AP8" s="149">
        <v>195.53503499549399</v>
      </c>
      <c r="AQ8" s="140"/>
      <c r="AR8" s="150">
        <v>163.15838180914599</v>
      </c>
      <c r="AS8" s="75"/>
      <c r="AT8" s="30">
        <v>0.280034878476695</v>
      </c>
      <c r="AU8" s="121">
        <v>0.50595604753988799</v>
      </c>
      <c r="AV8" s="121">
        <v>1.6562858753215599</v>
      </c>
      <c r="AW8" s="121">
        <v>2.3487460938278302</v>
      </c>
      <c r="AX8" s="121">
        <v>1.6146633779666999</v>
      </c>
      <c r="AY8" s="126">
        <v>1.3258463852231299</v>
      </c>
      <c r="AZ8" s="121"/>
      <c r="BA8" s="127">
        <v>2.63152365270397</v>
      </c>
      <c r="BB8" s="128">
        <v>2.8760040285805601</v>
      </c>
      <c r="BC8" s="129">
        <v>2.7638117018345101</v>
      </c>
      <c r="BD8" s="121"/>
      <c r="BE8" s="130">
        <v>2.0249842799875402</v>
      </c>
    </row>
    <row r="9" spans="1:57" ht="14.25" x14ac:dyDescent="0.25">
      <c r="A9" s="21" t="s">
        <v>20</v>
      </c>
      <c r="B9" s="83" t="s">
        <v>71</v>
      </c>
      <c r="C9" s="3"/>
      <c r="D9" s="24" t="s">
        <v>16</v>
      </c>
      <c r="E9" s="27" t="s">
        <v>17</v>
      </c>
      <c r="F9" s="3"/>
      <c r="G9" s="145">
        <v>99.667310561540901</v>
      </c>
      <c r="H9" s="140">
        <v>104.051337329372</v>
      </c>
      <c r="I9" s="140">
        <v>108.010966013809</v>
      </c>
      <c r="J9" s="140">
        <v>107.21212417848</v>
      </c>
      <c r="K9" s="140">
        <v>103.56956149944401</v>
      </c>
      <c r="L9" s="146">
        <v>104.717169320609</v>
      </c>
      <c r="M9" s="140"/>
      <c r="N9" s="147">
        <v>112.70105668777499</v>
      </c>
      <c r="O9" s="148">
        <v>115.127297778463</v>
      </c>
      <c r="P9" s="149">
        <v>113.93597209937801</v>
      </c>
      <c r="Q9" s="140"/>
      <c r="R9" s="150">
        <v>107.56704059811599</v>
      </c>
      <c r="S9" s="75"/>
      <c r="T9" s="30">
        <v>-4.0246419777715996</v>
      </c>
      <c r="U9" s="121">
        <v>1.17760312840068</v>
      </c>
      <c r="V9" s="121">
        <v>2.1804583257012999</v>
      </c>
      <c r="W9" s="121">
        <v>1.3181416393780701</v>
      </c>
      <c r="X9" s="121">
        <v>2.44659168902297</v>
      </c>
      <c r="Y9" s="126">
        <v>0.75985456033703402</v>
      </c>
      <c r="Z9" s="121"/>
      <c r="AA9" s="127">
        <v>0.298220177479673</v>
      </c>
      <c r="AB9" s="128">
        <v>0.46789822224453598</v>
      </c>
      <c r="AC9" s="129">
        <v>0.38587744571895699</v>
      </c>
      <c r="AD9" s="121"/>
      <c r="AE9" s="130">
        <v>0.74335203746874601</v>
      </c>
      <c r="AF9" s="30"/>
      <c r="AG9" s="145">
        <v>100.718583530584</v>
      </c>
      <c r="AH9" s="140">
        <v>105.99217858410201</v>
      </c>
      <c r="AI9" s="140">
        <v>110.397591973934</v>
      </c>
      <c r="AJ9" s="140">
        <v>108.88901569531799</v>
      </c>
      <c r="AK9" s="140">
        <v>105.43686999063701</v>
      </c>
      <c r="AL9" s="146">
        <v>106.549774002444</v>
      </c>
      <c r="AM9" s="140"/>
      <c r="AN9" s="147">
        <v>118.092159607219</v>
      </c>
      <c r="AO9" s="148">
        <v>121.636803741054</v>
      </c>
      <c r="AP9" s="149">
        <v>119.899142096863</v>
      </c>
      <c r="AQ9" s="140"/>
      <c r="AR9" s="150">
        <v>110.87250797887</v>
      </c>
      <c r="AS9" s="75"/>
      <c r="AT9" s="30">
        <v>3.1604030378569901</v>
      </c>
      <c r="AU9" s="121">
        <v>4.62241167428596</v>
      </c>
      <c r="AV9" s="121">
        <v>6.3685227058592897</v>
      </c>
      <c r="AW9" s="121">
        <v>4.1927514150016796</v>
      </c>
      <c r="AX9" s="121">
        <v>1.63648624505027</v>
      </c>
      <c r="AY9" s="126">
        <v>4.0687063844298104</v>
      </c>
      <c r="AZ9" s="121"/>
      <c r="BA9" s="127">
        <v>0.88703327028238799</v>
      </c>
      <c r="BB9" s="128">
        <v>0.18189321605714201</v>
      </c>
      <c r="BC9" s="129">
        <v>0.52414720609228305</v>
      </c>
      <c r="BD9" s="121"/>
      <c r="BE9" s="130">
        <v>2.8429234820941902</v>
      </c>
    </row>
    <row r="10" spans="1:57" x14ac:dyDescent="0.2">
      <c r="A10" s="21" t="s">
        <v>21</v>
      </c>
      <c r="B10" s="3" t="str">
        <f t="shared" si="0"/>
        <v>Virginia Area</v>
      </c>
      <c r="C10" s="3"/>
      <c r="D10" s="24" t="s">
        <v>16</v>
      </c>
      <c r="E10" s="27" t="s">
        <v>17</v>
      </c>
      <c r="F10" s="3"/>
      <c r="G10" s="145">
        <v>113.38720665146801</v>
      </c>
      <c r="H10" s="140">
        <v>124.76983951143301</v>
      </c>
      <c r="I10" s="140">
        <v>133.965827716322</v>
      </c>
      <c r="J10" s="140">
        <v>139.034800571967</v>
      </c>
      <c r="K10" s="140">
        <v>144.718957633445</v>
      </c>
      <c r="L10" s="146">
        <v>132.55304205132401</v>
      </c>
      <c r="M10" s="140"/>
      <c r="N10" s="147">
        <v>162.52069327170901</v>
      </c>
      <c r="O10" s="148">
        <v>152.95821982718499</v>
      </c>
      <c r="P10" s="149">
        <v>157.84544562551099</v>
      </c>
      <c r="Q10" s="140"/>
      <c r="R10" s="150">
        <v>140.40982972798801</v>
      </c>
      <c r="S10" s="75"/>
      <c r="T10" s="30">
        <v>-3.83677824733561</v>
      </c>
      <c r="U10" s="121">
        <v>1.5568176053135201</v>
      </c>
      <c r="V10" s="121">
        <v>5.9374049996448104</v>
      </c>
      <c r="W10" s="121">
        <v>8.8498739552744308</v>
      </c>
      <c r="X10" s="121">
        <v>7.1424929314860703</v>
      </c>
      <c r="Y10" s="126">
        <v>4.7882954171620096</v>
      </c>
      <c r="Z10" s="121"/>
      <c r="AA10" s="127">
        <v>6.11859508153423</v>
      </c>
      <c r="AB10" s="128">
        <v>4.9706818034448199</v>
      </c>
      <c r="AC10" s="129">
        <v>5.5715889417389901</v>
      </c>
      <c r="AD10" s="121"/>
      <c r="AE10" s="130">
        <v>5.1702535221568704</v>
      </c>
      <c r="AF10" s="30"/>
      <c r="AG10" s="145">
        <v>109.698853887947</v>
      </c>
      <c r="AH10" s="140">
        <v>115.068704742574</v>
      </c>
      <c r="AI10" s="140">
        <v>119.510852730213</v>
      </c>
      <c r="AJ10" s="140">
        <v>121.220219832262</v>
      </c>
      <c r="AK10" s="140">
        <v>123.922897039413</v>
      </c>
      <c r="AL10" s="146">
        <v>118.374890687202</v>
      </c>
      <c r="AM10" s="140"/>
      <c r="AN10" s="147">
        <v>143.16005247376299</v>
      </c>
      <c r="AO10" s="148">
        <v>142.23762393968701</v>
      </c>
      <c r="AP10" s="149">
        <v>142.696951830876</v>
      </c>
      <c r="AQ10" s="140"/>
      <c r="AR10" s="150">
        <v>126.089814246137</v>
      </c>
      <c r="AS10" s="75"/>
      <c r="AT10" s="30">
        <v>-0.40783057046802801</v>
      </c>
      <c r="AU10" s="121">
        <v>2.25568635961623</v>
      </c>
      <c r="AV10" s="121">
        <v>4.4252619715467203</v>
      </c>
      <c r="AW10" s="121">
        <v>6.13488644095347</v>
      </c>
      <c r="AX10" s="121">
        <v>5.6160718018476903</v>
      </c>
      <c r="AY10" s="126">
        <v>3.9131009299624999</v>
      </c>
      <c r="AZ10" s="121"/>
      <c r="BA10" s="127">
        <v>3.5832147618772501</v>
      </c>
      <c r="BB10" s="128">
        <v>3.16387348844665</v>
      </c>
      <c r="BC10" s="129">
        <v>3.37234576861858</v>
      </c>
      <c r="BD10" s="121"/>
      <c r="BE10" s="130">
        <v>3.6667393441914502</v>
      </c>
    </row>
    <row r="11" spans="1:57" x14ac:dyDescent="0.2">
      <c r="A11" s="34" t="s">
        <v>22</v>
      </c>
      <c r="B11" s="3" t="str">
        <f t="shared" si="0"/>
        <v>Washington, DC</v>
      </c>
      <c r="C11" s="3"/>
      <c r="D11" s="24" t="s">
        <v>16</v>
      </c>
      <c r="E11" s="27" t="s">
        <v>17</v>
      </c>
      <c r="F11" s="3"/>
      <c r="G11" s="145">
        <v>138.37564797755201</v>
      </c>
      <c r="H11" s="140">
        <v>146.98551438622499</v>
      </c>
      <c r="I11" s="140">
        <v>150.64602666596099</v>
      </c>
      <c r="J11" s="140">
        <v>151.96048367373399</v>
      </c>
      <c r="K11" s="140">
        <v>150.89399981264799</v>
      </c>
      <c r="L11" s="146">
        <v>148.22621808722499</v>
      </c>
      <c r="M11" s="140"/>
      <c r="N11" s="147">
        <v>149.47043838950799</v>
      </c>
      <c r="O11" s="148">
        <v>149.55922334491299</v>
      </c>
      <c r="P11" s="149">
        <v>149.51516626609899</v>
      </c>
      <c r="Q11" s="140"/>
      <c r="R11" s="150">
        <v>148.62950523685299</v>
      </c>
      <c r="S11" s="75"/>
      <c r="T11" s="30">
        <v>1.90381258450527</v>
      </c>
      <c r="U11" s="121">
        <v>1.80363900213332</v>
      </c>
      <c r="V11" s="121">
        <v>0.45978944427666602</v>
      </c>
      <c r="W11" s="121">
        <v>2.9180405533018199</v>
      </c>
      <c r="X11" s="121">
        <v>4.6121504181320399</v>
      </c>
      <c r="Y11" s="126">
        <v>2.4348872698332098</v>
      </c>
      <c r="Z11" s="121"/>
      <c r="AA11" s="127">
        <v>4.3769361337696404</v>
      </c>
      <c r="AB11" s="128">
        <v>2.2793554864755898</v>
      </c>
      <c r="AC11" s="129">
        <v>3.2910998733241499</v>
      </c>
      <c r="AD11" s="121"/>
      <c r="AE11" s="130">
        <v>2.70299146997916</v>
      </c>
      <c r="AF11" s="30"/>
      <c r="AG11" s="145">
        <v>146.58733860825799</v>
      </c>
      <c r="AH11" s="140">
        <v>156.31580505682999</v>
      </c>
      <c r="AI11" s="140">
        <v>161.16378142852801</v>
      </c>
      <c r="AJ11" s="140">
        <v>160.59780388585301</v>
      </c>
      <c r="AK11" s="140">
        <v>155.02181204269701</v>
      </c>
      <c r="AL11" s="146">
        <v>156.32153635237501</v>
      </c>
      <c r="AM11" s="140"/>
      <c r="AN11" s="147">
        <v>153.920939556062</v>
      </c>
      <c r="AO11" s="148">
        <v>154.91992698165899</v>
      </c>
      <c r="AP11" s="149">
        <v>154.429342879373</v>
      </c>
      <c r="AQ11" s="140"/>
      <c r="AR11" s="150">
        <v>155.744144031313</v>
      </c>
      <c r="AS11" s="75"/>
      <c r="AT11" s="30">
        <v>4.4795379213079203</v>
      </c>
      <c r="AU11" s="121">
        <v>5.1922408831470497</v>
      </c>
      <c r="AV11" s="121">
        <v>5.0849937111638104</v>
      </c>
      <c r="AW11" s="121">
        <v>5.5796782150904001</v>
      </c>
      <c r="AX11" s="121">
        <v>5.5982562825048303</v>
      </c>
      <c r="AY11" s="126">
        <v>5.2377382795173197</v>
      </c>
      <c r="AZ11" s="121"/>
      <c r="BA11" s="127">
        <v>6.3467084175291797</v>
      </c>
      <c r="BB11" s="128">
        <v>4.4281993338446499</v>
      </c>
      <c r="BC11" s="129">
        <v>5.3455539045105596</v>
      </c>
      <c r="BD11" s="121"/>
      <c r="BE11" s="130">
        <v>5.2791953824743798</v>
      </c>
    </row>
    <row r="12" spans="1:57" x14ac:dyDescent="0.2">
      <c r="A12" s="21" t="s">
        <v>23</v>
      </c>
      <c r="B12" s="3" t="str">
        <f t="shared" si="0"/>
        <v>Arlington, VA</v>
      </c>
      <c r="C12" s="3"/>
      <c r="D12" s="24" t="s">
        <v>16</v>
      </c>
      <c r="E12" s="27" t="s">
        <v>17</v>
      </c>
      <c r="F12" s="3"/>
      <c r="G12" s="145">
        <v>147.399880448776</v>
      </c>
      <c r="H12" s="140">
        <v>162.6601884312</v>
      </c>
      <c r="I12" s="140">
        <v>168.034036287508</v>
      </c>
      <c r="J12" s="140">
        <v>163.16613792138699</v>
      </c>
      <c r="K12" s="140">
        <v>150.82515020820901</v>
      </c>
      <c r="L12" s="146">
        <v>159.04599801926699</v>
      </c>
      <c r="M12" s="140"/>
      <c r="N12" s="147">
        <v>131.68697732997401</v>
      </c>
      <c r="O12" s="148">
        <v>129.54192236313</v>
      </c>
      <c r="P12" s="149">
        <v>130.63741808550799</v>
      </c>
      <c r="Q12" s="140"/>
      <c r="R12" s="150">
        <v>150.978708526731</v>
      </c>
      <c r="S12" s="75"/>
      <c r="T12" s="30">
        <v>7.0737305810776201</v>
      </c>
      <c r="U12" s="121">
        <v>7.4317168555463402</v>
      </c>
      <c r="V12" s="121">
        <v>7.7099850258104103</v>
      </c>
      <c r="W12" s="121">
        <v>7.8365118332805004</v>
      </c>
      <c r="X12" s="121">
        <v>5.6989216676519101</v>
      </c>
      <c r="Y12" s="126">
        <v>7.1953897264620403</v>
      </c>
      <c r="Z12" s="121"/>
      <c r="AA12" s="127">
        <v>2.49094266392488</v>
      </c>
      <c r="AB12" s="128">
        <v>2.0331299952867901</v>
      </c>
      <c r="AC12" s="129">
        <v>2.2784673852436899</v>
      </c>
      <c r="AD12" s="121"/>
      <c r="AE12" s="130">
        <v>6.1677227563745998</v>
      </c>
      <c r="AF12" s="30"/>
      <c r="AG12" s="145">
        <v>152.89965667685999</v>
      </c>
      <c r="AH12" s="140">
        <v>171.02305060728699</v>
      </c>
      <c r="AI12" s="140">
        <v>178.05847919097599</v>
      </c>
      <c r="AJ12" s="140">
        <v>173.023451587089</v>
      </c>
      <c r="AK12" s="140">
        <v>157.51493920811001</v>
      </c>
      <c r="AL12" s="146">
        <v>167.19327475212901</v>
      </c>
      <c r="AM12" s="140"/>
      <c r="AN12" s="147">
        <v>138.30680020422</v>
      </c>
      <c r="AO12" s="148">
        <v>135.05362989935</v>
      </c>
      <c r="AP12" s="149">
        <v>136.68769571387</v>
      </c>
      <c r="AQ12" s="140"/>
      <c r="AR12" s="150">
        <v>158.347441735948</v>
      </c>
      <c r="AS12" s="75"/>
      <c r="AT12" s="30">
        <v>9.0626442150004198</v>
      </c>
      <c r="AU12" s="121">
        <v>10.872995039094601</v>
      </c>
      <c r="AV12" s="121">
        <v>11.0285123951413</v>
      </c>
      <c r="AW12" s="121">
        <v>8.5035763923168997</v>
      </c>
      <c r="AX12" s="121">
        <v>4.4277194133904301</v>
      </c>
      <c r="AY12" s="126">
        <v>8.7792591419709503</v>
      </c>
      <c r="AZ12" s="121"/>
      <c r="BA12" s="127">
        <v>1.8470318803086001</v>
      </c>
      <c r="BB12" s="128">
        <v>0.93951237838575397</v>
      </c>
      <c r="BC12" s="129">
        <v>1.3991707911551901</v>
      </c>
      <c r="BD12" s="121"/>
      <c r="BE12" s="130">
        <v>6.9685825071450198</v>
      </c>
    </row>
    <row r="13" spans="1:57" x14ac:dyDescent="0.2">
      <c r="A13" s="21" t="s">
        <v>24</v>
      </c>
      <c r="B13" s="3" t="str">
        <f t="shared" si="0"/>
        <v>Suburban Virginia Area</v>
      </c>
      <c r="C13" s="3"/>
      <c r="D13" s="24" t="s">
        <v>16</v>
      </c>
      <c r="E13" s="27" t="s">
        <v>17</v>
      </c>
      <c r="F13" s="3"/>
      <c r="G13" s="145">
        <v>118.704428643981</v>
      </c>
      <c r="H13" s="140">
        <v>121.89723906408901</v>
      </c>
      <c r="I13" s="140">
        <v>118.992164846077</v>
      </c>
      <c r="J13" s="140">
        <v>117.346920991479</v>
      </c>
      <c r="K13" s="140">
        <v>133.53123658051601</v>
      </c>
      <c r="L13" s="146">
        <v>122.221997342413</v>
      </c>
      <c r="M13" s="140"/>
      <c r="N13" s="147">
        <v>149.93743491843099</v>
      </c>
      <c r="O13" s="148">
        <v>151.35725355566399</v>
      </c>
      <c r="P13" s="149">
        <v>150.668559643067</v>
      </c>
      <c r="Q13" s="140"/>
      <c r="R13" s="150">
        <v>131.61875253747101</v>
      </c>
      <c r="S13" s="75"/>
      <c r="T13" s="30">
        <v>5.8579142561843396</v>
      </c>
      <c r="U13" s="121">
        <v>7.3717732855155802</v>
      </c>
      <c r="V13" s="121">
        <v>5.0963299117065004</v>
      </c>
      <c r="W13" s="121">
        <v>6.2871442365624297</v>
      </c>
      <c r="X13" s="121">
        <v>6.8272676659348903</v>
      </c>
      <c r="Y13" s="126">
        <v>6.27541549100573</v>
      </c>
      <c r="Z13" s="121"/>
      <c r="AA13" s="127">
        <v>6.2379639387368</v>
      </c>
      <c r="AB13" s="128">
        <v>0.78293751465411299</v>
      </c>
      <c r="AC13" s="129">
        <v>3.2787853782747201</v>
      </c>
      <c r="AD13" s="121"/>
      <c r="AE13" s="130">
        <v>5.3638311706265602</v>
      </c>
      <c r="AF13" s="30"/>
      <c r="AG13" s="145">
        <v>121.797114170624</v>
      </c>
      <c r="AH13" s="140">
        <v>125.15161912142101</v>
      </c>
      <c r="AI13" s="140">
        <v>125.325942586838</v>
      </c>
      <c r="AJ13" s="140">
        <v>125.201233347067</v>
      </c>
      <c r="AK13" s="140">
        <v>128.90929668394699</v>
      </c>
      <c r="AL13" s="146">
        <v>125.40748922200601</v>
      </c>
      <c r="AM13" s="140"/>
      <c r="AN13" s="147">
        <v>149.14299241593901</v>
      </c>
      <c r="AO13" s="148">
        <v>151.81239101607801</v>
      </c>
      <c r="AP13" s="149">
        <v>150.51525083612</v>
      </c>
      <c r="AQ13" s="140"/>
      <c r="AR13" s="150">
        <v>133.36719648826599</v>
      </c>
      <c r="AS13" s="75"/>
      <c r="AT13" s="30">
        <v>7.99023696320545</v>
      </c>
      <c r="AU13" s="121">
        <v>10.6827010361456</v>
      </c>
      <c r="AV13" s="121">
        <v>8.9105625075026005</v>
      </c>
      <c r="AW13" s="121">
        <v>6.8656774499763804</v>
      </c>
      <c r="AX13" s="121">
        <v>5.8127964742184703</v>
      </c>
      <c r="AY13" s="126">
        <v>7.9794360013883798</v>
      </c>
      <c r="AZ13" s="121"/>
      <c r="BA13" s="127">
        <v>3.04771484635654</v>
      </c>
      <c r="BB13" s="128">
        <v>-0.92696914327603797</v>
      </c>
      <c r="BC13" s="129">
        <v>0.94044930002835603</v>
      </c>
      <c r="BD13" s="121"/>
      <c r="BE13" s="130">
        <v>5.2305238906335596</v>
      </c>
    </row>
    <row r="14" spans="1:57" x14ac:dyDescent="0.2">
      <c r="A14" s="21" t="s">
        <v>25</v>
      </c>
      <c r="B14" s="3" t="str">
        <f t="shared" si="0"/>
        <v>Alexandria, VA</v>
      </c>
      <c r="C14" s="3"/>
      <c r="D14" s="24" t="s">
        <v>16</v>
      </c>
      <c r="E14" s="27" t="s">
        <v>17</v>
      </c>
      <c r="F14" s="3"/>
      <c r="G14" s="145">
        <v>124.710852366376</v>
      </c>
      <c r="H14" s="140">
        <v>132.302700153964</v>
      </c>
      <c r="I14" s="140">
        <v>135.381317884309</v>
      </c>
      <c r="J14" s="140">
        <v>134.79819298557899</v>
      </c>
      <c r="K14" s="140">
        <v>130.66412196499101</v>
      </c>
      <c r="L14" s="146">
        <v>131.936614923538</v>
      </c>
      <c r="M14" s="140"/>
      <c r="N14" s="147">
        <v>126.209189094107</v>
      </c>
      <c r="O14" s="148">
        <v>125.289250476025</v>
      </c>
      <c r="P14" s="149">
        <v>125.74552783109399</v>
      </c>
      <c r="Q14" s="140"/>
      <c r="R14" s="150">
        <v>130.043682778489</v>
      </c>
      <c r="S14" s="75"/>
      <c r="T14" s="30">
        <v>4.0323262564729196</v>
      </c>
      <c r="U14" s="121">
        <v>5.0162193048739203</v>
      </c>
      <c r="V14" s="121">
        <v>3.41593582492222</v>
      </c>
      <c r="W14" s="121">
        <v>2.2893248966123099</v>
      </c>
      <c r="X14" s="121">
        <v>4.4487817963403504</v>
      </c>
      <c r="Y14" s="126">
        <v>3.79870348048216</v>
      </c>
      <c r="Z14" s="121"/>
      <c r="AA14" s="127">
        <v>4.84552732498413</v>
      </c>
      <c r="AB14" s="128">
        <v>3.3395132512385999</v>
      </c>
      <c r="AC14" s="129">
        <v>4.0721352928808203</v>
      </c>
      <c r="AD14" s="121"/>
      <c r="AE14" s="130">
        <v>3.90387340638339</v>
      </c>
      <c r="AF14" s="30"/>
      <c r="AG14" s="145">
        <v>130.15109777982801</v>
      </c>
      <c r="AH14" s="140">
        <v>137.58981651376101</v>
      </c>
      <c r="AI14" s="140">
        <v>140.067891679685</v>
      </c>
      <c r="AJ14" s="140">
        <v>139.38205488920499</v>
      </c>
      <c r="AK14" s="140">
        <v>133.98938101847801</v>
      </c>
      <c r="AL14" s="146">
        <v>136.53277213327499</v>
      </c>
      <c r="AM14" s="140"/>
      <c r="AN14" s="147">
        <v>130.69460855057301</v>
      </c>
      <c r="AO14" s="148">
        <v>131.44579443339899</v>
      </c>
      <c r="AP14" s="149">
        <v>131.079185139949</v>
      </c>
      <c r="AQ14" s="140"/>
      <c r="AR14" s="150">
        <v>134.90588607863901</v>
      </c>
      <c r="AS14" s="75"/>
      <c r="AT14" s="30">
        <v>6.5500090174208401</v>
      </c>
      <c r="AU14" s="121">
        <v>5.7776056796516801</v>
      </c>
      <c r="AV14" s="121">
        <v>6.0657306930994404</v>
      </c>
      <c r="AW14" s="121">
        <v>5.3607407254382098</v>
      </c>
      <c r="AX14" s="121">
        <v>5.0755273764248399</v>
      </c>
      <c r="AY14" s="126">
        <v>5.7949246039405198</v>
      </c>
      <c r="AZ14" s="121"/>
      <c r="BA14" s="127">
        <v>4.2283389072606603</v>
      </c>
      <c r="BB14" s="128">
        <v>4.2547047747693201</v>
      </c>
      <c r="BC14" s="129">
        <v>4.2394791315063101</v>
      </c>
      <c r="BD14" s="121"/>
      <c r="BE14" s="130">
        <v>5.3944228099962901</v>
      </c>
    </row>
    <row r="15" spans="1:57" x14ac:dyDescent="0.2">
      <c r="A15" s="21" t="s">
        <v>26</v>
      </c>
      <c r="B15" s="3" t="str">
        <f t="shared" si="0"/>
        <v>Fairfax/Tysons Corner, VA</v>
      </c>
      <c r="C15" s="3"/>
      <c r="D15" s="24" t="s">
        <v>16</v>
      </c>
      <c r="E15" s="27" t="s">
        <v>17</v>
      </c>
      <c r="F15" s="3"/>
      <c r="G15" s="145">
        <v>136.26351823872201</v>
      </c>
      <c r="H15" s="140">
        <v>152.910161379057</v>
      </c>
      <c r="I15" s="140">
        <v>162.182507397601</v>
      </c>
      <c r="J15" s="140">
        <v>159.42004235958501</v>
      </c>
      <c r="K15" s="140">
        <v>144.40405261286801</v>
      </c>
      <c r="L15" s="146">
        <v>152.07010278177199</v>
      </c>
      <c r="M15" s="140"/>
      <c r="N15" s="147">
        <v>130.04065943526101</v>
      </c>
      <c r="O15" s="148">
        <v>129.31120289367399</v>
      </c>
      <c r="P15" s="149">
        <v>129.67171034717401</v>
      </c>
      <c r="Q15" s="140"/>
      <c r="R15" s="150">
        <v>145.53179065550501</v>
      </c>
      <c r="S15" s="75"/>
      <c r="T15" s="30">
        <v>5.3164061814188202</v>
      </c>
      <c r="U15" s="121">
        <v>3.6375852354120899</v>
      </c>
      <c r="V15" s="121">
        <v>5.8703075489121197</v>
      </c>
      <c r="W15" s="121">
        <v>3.9999962733524899</v>
      </c>
      <c r="X15" s="121">
        <v>0.92262874510048798</v>
      </c>
      <c r="Y15" s="126">
        <v>4.1233320184351498</v>
      </c>
      <c r="Z15" s="121"/>
      <c r="AA15" s="127">
        <v>0.72336070982185996</v>
      </c>
      <c r="AB15" s="128">
        <v>3.1414354745975999</v>
      </c>
      <c r="AC15" s="129">
        <v>1.9142667699020099</v>
      </c>
      <c r="AD15" s="121"/>
      <c r="AE15" s="130">
        <v>3.7083034602989899</v>
      </c>
      <c r="AF15" s="30"/>
      <c r="AG15" s="145">
        <v>136.47192617347699</v>
      </c>
      <c r="AH15" s="140">
        <v>155.19578942903101</v>
      </c>
      <c r="AI15" s="140">
        <v>162.69203874961701</v>
      </c>
      <c r="AJ15" s="140">
        <v>158.688401388085</v>
      </c>
      <c r="AK15" s="140">
        <v>143.85116371933799</v>
      </c>
      <c r="AL15" s="146">
        <v>152.30641407604699</v>
      </c>
      <c r="AM15" s="140"/>
      <c r="AN15" s="147">
        <v>129.615119452474</v>
      </c>
      <c r="AO15" s="148">
        <v>130.88988658678301</v>
      </c>
      <c r="AP15" s="149">
        <v>130.27129174660101</v>
      </c>
      <c r="AQ15" s="140"/>
      <c r="AR15" s="150">
        <v>145.89820837232699</v>
      </c>
      <c r="AS15" s="75"/>
      <c r="AT15" s="30">
        <v>6.4037832269386996</v>
      </c>
      <c r="AU15" s="121">
        <v>6.2765969057778204</v>
      </c>
      <c r="AV15" s="121">
        <v>7.2961219512455502</v>
      </c>
      <c r="AW15" s="121">
        <v>4.7560697867287702</v>
      </c>
      <c r="AX15" s="121">
        <v>3.1948808508303399</v>
      </c>
      <c r="AY15" s="126">
        <v>5.6805925551001</v>
      </c>
      <c r="AZ15" s="121"/>
      <c r="BA15" s="127">
        <v>6.9320496851907203</v>
      </c>
      <c r="BB15" s="128">
        <v>6.8081665607604798</v>
      </c>
      <c r="BC15" s="129">
        <v>6.8700717625777399</v>
      </c>
      <c r="BD15" s="121"/>
      <c r="BE15" s="130">
        <v>6.2403316279741903</v>
      </c>
    </row>
    <row r="16" spans="1:57" x14ac:dyDescent="0.2">
      <c r="A16" s="21" t="s">
        <v>27</v>
      </c>
      <c r="B16" s="3" t="str">
        <f t="shared" si="0"/>
        <v>I-95 Fredericksburg, VA</v>
      </c>
      <c r="C16" s="3"/>
      <c r="D16" s="24" t="s">
        <v>16</v>
      </c>
      <c r="E16" s="27" t="s">
        <v>17</v>
      </c>
      <c r="F16" s="3"/>
      <c r="G16" s="145">
        <v>92.459194950331096</v>
      </c>
      <c r="H16" s="140">
        <v>95.833476252078995</v>
      </c>
      <c r="I16" s="140">
        <v>96.882084497206705</v>
      </c>
      <c r="J16" s="140">
        <v>96.5052074139452</v>
      </c>
      <c r="K16" s="140">
        <v>96.146352167732701</v>
      </c>
      <c r="L16" s="146">
        <v>95.6599185739436</v>
      </c>
      <c r="M16" s="140"/>
      <c r="N16" s="147">
        <v>107.837006246996</v>
      </c>
      <c r="O16" s="148">
        <v>110.21116812227</v>
      </c>
      <c r="P16" s="149">
        <v>109.039939944685</v>
      </c>
      <c r="Q16" s="140"/>
      <c r="R16" s="150">
        <v>99.901612264836203</v>
      </c>
      <c r="S16" s="75"/>
      <c r="T16" s="30">
        <v>-1.50350242147152</v>
      </c>
      <c r="U16" s="121">
        <v>1.8295253108720499</v>
      </c>
      <c r="V16" s="121">
        <v>2.24297771084608</v>
      </c>
      <c r="W16" s="121">
        <v>2.1732816385555398</v>
      </c>
      <c r="X16" s="121">
        <v>1.3078644522143901</v>
      </c>
      <c r="Y16" s="126">
        <v>1.3052969648180699</v>
      </c>
      <c r="Z16" s="121"/>
      <c r="AA16" s="127">
        <v>1.74685213533214</v>
      </c>
      <c r="AB16" s="128">
        <v>1.5002912748514701</v>
      </c>
      <c r="AC16" s="129">
        <v>1.62590407912265</v>
      </c>
      <c r="AD16" s="121"/>
      <c r="AE16" s="130">
        <v>1.31593602619525</v>
      </c>
      <c r="AF16" s="30"/>
      <c r="AG16" s="145">
        <v>94.001482438801801</v>
      </c>
      <c r="AH16" s="140">
        <v>96.803752738225597</v>
      </c>
      <c r="AI16" s="140">
        <v>98.6392427277477</v>
      </c>
      <c r="AJ16" s="140">
        <v>98.311722831934503</v>
      </c>
      <c r="AK16" s="140">
        <v>99.5454980365663</v>
      </c>
      <c r="AL16" s="146">
        <v>97.582313920645504</v>
      </c>
      <c r="AM16" s="140"/>
      <c r="AN16" s="147">
        <v>112.11874587087</v>
      </c>
      <c r="AO16" s="148">
        <v>113.08289502184699</v>
      </c>
      <c r="AP16" s="149">
        <v>112.602056835838</v>
      </c>
      <c r="AQ16" s="140"/>
      <c r="AR16" s="150">
        <v>102.446506226431</v>
      </c>
      <c r="AS16" s="75"/>
      <c r="AT16" s="30">
        <v>1.80216559612841</v>
      </c>
      <c r="AU16" s="121">
        <v>4.6033423678318401</v>
      </c>
      <c r="AV16" s="121">
        <v>5.2650204632650697</v>
      </c>
      <c r="AW16" s="121">
        <v>4.6954373534293596</v>
      </c>
      <c r="AX16" s="121">
        <v>4.4725227493570303</v>
      </c>
      <c r="AY16" s="126">
        <v>4.2558137254933497</v>
      </c>
      <c r="AZ16" s="121"/>
      <c r="BA16" s="127">
        <v>3.2937993349247701</v>
      </c>
      <c r="BB16" s="128">
        <v>3.1656200533998602</v>
      </c>
      <c r="BC16" s="129">
        <v>3.2240633880247</v>
      </c>
      <c r="BD16" s="121"/>
      <c r="BE16" s="130">
        <v>3.7970627919587701</v>
      </c>
    </row>
    <row r="17" spans="1:57" x14ac:dyDescent="0.2">
      <c r="A17" s="21" t="s">
        <v>28</v>
      </c>
      <c r="B17" s="3" t="str">
        <f t="shared" si="0"/>
        <v>Dulles Airport Area, VA</v>
      </c>
      <c r="C17" s="3"/>
      <c r="D17" s="24" t="s">
        <v>16</v>
      </c>
      <c r="E17" s="27" t="s">
        <v>17</v>
      </c>
      <c r="F17" s="3"/>
      <c r="G17" s="145">
        <v>117.184318534616</v>
      </c>
      <c r="H17" s="140">
        <v>128.53227135546501</v>
      </c>
      <c r="I17" s="140">
        <v>135.1436057631</v>
      </c>
      <c r="J17" s="140">
        <v>131.74088811098099</v>
      </c>
      <c r="K17" s="140">
        <v>124.164025612472</v>
      </c>
      <c r="L17" s="146">
        <v>127.77460940684099</v>
      </c>
      <c r="M17" s="140"/>
      <c r="N17" s="147">
        <v>110.81867542419199</v>
      </c>
      <c r="O17" s="148">
        <v>112.305177817141</v>
      </c>
      <c r="P17" s="149">
        <v>111.563499692769</v>
      </c>
      <c r="Q17" s="140"/>
      <c r="R17" s="150">
        <v>123.15956326530601</v>
      </c>
      <c r="S17" s="75"/>
      <c r="T17" s="30">
        <v>4.14115258767709</v>
      </c>
      <c r="U17" s="121">
        <v>5.0867854357065196</v>
      </c>
      <c r="V17" s="121">
        <v>5.0760341142200396</v>
      </c>
      <c r="W17" s="121">
        <v>5.2804349957797996</v>
      </c>
      <c r="X17" s="121">
        <v>4.2924278275468799</v>
      </c>
      <c r="Y17" s="126">
        <v>4.8301374885498696</v>
      </c>
      <c r="Z17" s="121"/>
      <c r="AA17" s="127">
        <v>2.2327530401848898</v>
      </c>
      <c r="AB17" s="128">
        <v>2.6774714863503899</v>
      </c>
      <c r="AC17" s="129">
        <v>2.4537919297730899</v>
      </c>
      <c r="AD17" s="121"/>
      <c r="AE17" s="130">
        <v>4.1557420444092301</v>
      </c>
      <c r="AF17" s="30"/>
      <c r="AG17" s="145">
        <v>116.334070597362</v>
      </c>
      <c r="AH17" s="140">
        <v>131.07400705126199</v>
      </c>
      <c r="AI17" s="140">
        <v>136.564792131654</v>
      </c>
      <c r="AJ17" s="140">
        <v>133.120035951495</v>
      </c>
      <c r="AK17" s="140">
        <v>125.723146595853</v>
      </c>
      <c r="AL17" s="146">
        <v>129.173314856731</v>
      </c>
      <c r="AM17" s="140"/>
      <c r="AN17" s="147">
        <v>114.408977786264</v>
      </c>
      <c r="AO17" s="148">
        <v>114.425698497182</v>
      </c>
      <c r="AP17" s="149">
        <v>114.417406489694</v>
      </c>
      <c r="AQ17" s="140"/>
      <c r="AR17" s="150">
        <v>124.901615769803</v>
      </c>
      <c r="AS17" s="75"/>
      <c r="AT17" s="30">
        <v>2.4080641395882498</v>
      </c>
      <c r="AU17" s="121">
        <v>5.1268305887030898</v>
      </c>
      <c r="AV17" s="121">
        <v>5.0460004608386901</v>
      </c>
      <c r="AW17" s="121">
        <v>3.1817343030813601</v>
      </c>
      <c r="AX17" s="121">
        <v>2.78512578823005</v>
      </c>
      <c r="AY17" s="126">
        <v>3.83158307398672</v>
      </c>
      <c r="AZ17" s="121"/>
      <c r="BA17" s="127">
        <v>1.9385987733661301</v>
      </c>
      <c r="BB17" s="128">
        <v>2.2603924862152298</v>
      </c>
      <c r="BC17" s="129">
        <v>2.0989575088478798</v>
      </c>
      <c r="BD17" s="121"/>
      <c r="BE17" s="130">
        <v>3.28386148005651</v>
      </c>
    </row>
    <row r="18" spans="1:57" x14ac:dyDescent="0.2">
      <c r="A18" s="21" t="s">
        <v>29</v>
      </c>
      <c r="B18" s="3" t="str">
        <f t="shared" si="0"/>
        <v>Williamsburg, VA</v>
      </c>
      <c r="C18" s="3"/>
      <c r="D18" s="24" t="s">
        <v>16</v>
      </c>
      <c r="E18" s="27" t="s">
        <v>17</v>
      </c>
      <c r="F18" s="3"/>
      <c r="G18" s="145">
        <v>145.775833333333</v>
      </c>
      <c r="H18" s="140">
        <v>143.22622082018901</v>
      </c>
      <c r="I18" s="140">
        <v>136.025110586214</v>
      </c>
      <c r="J18" s="140">
        <v>135.994918538088</v>
      </c>
      <c r="K18" s="140">
        <v>143.39574619077399</v>
      </c>
      <c r="L18" s="146">
        <v>140.91662651635301</v>
      </c>
      <c r="M18" s="140"/>
      <c r="N18" s="147">
        <v>179.619839128178</v>
      </c>
      <c r="O18" s="148">
        <v>183.07024418996201</v>
      </c>
      <c r="P18" s="149">
        <v>181.36815427937501</v>
      </c>
      <c r="Q18" s="140"/>
      <c r="R18" s="150">
        <v>154.442404131476</v>
      </c>
      <c r="S18" s="75"/>
      <c r="T18" s="30">
        <v>2.7242501815899698</v>
      </c>
      <c r="U18" s="121">
        <v>-0.77221400804284601</v>
      </c>
      <c r="V18" s="121">
        <v>-5.9565113672465202</v>
      </c>
      <c r="W18" s="121">
        <v>-5.5673745820725102</v>
      </c>
      <c r="X18" s="121">
        <v>0.24622168886415099</v>
      </c>
      <c r="Y18" s="126">
        <v>-1.8598570949611699</v>
      </c>
      <c r="Z18" s="121"/>
      <c r="AA18" s="127">
        <v>-1.24212128125969</v>
      </c>
      <c r="AB18" s="128">
        <v>-4.55388780536114</v>
      </c>
      <c r="AC18" s="129">
        <v>-2.9271373130991898</v>
      </c>
      <c r="AD18" s="121"/>
      <c r="AE18" s="130">
        <v>-2.2756271584521701</v>
      </c>
      <c r="AF18" s="30"/>
      <c r="AG18" s="145">
        <v>140.19401687474999</v>
      </c>
      <c r="AH18" s="140">
        <v>141.25493440034799</v>
      </c>
      <c r="AI18" s="140">
        <v>138.81965669755601</v>
      </c>
      <c r="AJ18" s="140">
        <v>140.02181929430901</v>
      </c>
      <c r="AK18" s="140">
        <v>143.178361291622</v>
      </c>
      <c r="AL18" s="146">
        <v>140.71593949027701</v>
      </c>
      <c r="AM18" s="140"/>
      <c r="AN18" s="147">
        <v>181.39898475456499</v>
      </c>
      <c r="AO18" s="148">
        <v>189.06137891031199</v>
      </c>
      <c r="AP18" s="149">
        <v>185.31813459098899</v>
      </c>
      <c r="AQ18" s="140"/>
      <c r="AR18" s="150">
        <v>155.934474130648</v>
      </c>
      <c r="AS18" s="75"/>
      <c r="AT18" s="30">
        <v>-2.3912946627803602</v>
      </c>
      <c r="AU18" s="121">
        <v>-3.03247098132349</v>
      </c>
      <c r="AV18" s="121">
        <v>-3.3427272537336798</v>
      </c>
      <c r="AW18" s="121">
        <v>-3.1626612319926499</v>
      </c>
      <c r="AX18" s="121">
        <v>-2.4591656841979499</v>
      </c>
      <c r="AY18" s="126">
        <v>-2.8925511653501799</v>
      </c>
      <c r="AZ18" s="121"/>
      <c r="BA18" s="127">
        <v>-4.4881312211134903</v>
      </c>
      <c r="BB18" s="128">
        <v>-5.3811253336928697</v>
      </c>
      <c r="BC18" s="129">
        <v>-4.9404217170800298</v>
      </c>
      <c r="BD18" s="121"/>
      <c r="BE18" s="130">
        <v>-3.8979198568809501</v>
      </c>
    </row>
    <row r="19" spans="1:57" x14ac:dyDescent="0.2">
      <c r="A19" s="21" t="s">
        <v>30</v>
      </c>
      <c r="B19" s="3" t="str">
        <f t="shared" si="0"/>
        <v>Virginia Beach, VA</v>
      </c>
      <c r="C19" s="3"/>
      <c r="D19" s="24" t="s">
        <v>16</v>
      </c>
      <c r="E19" s="27" t="s">
        <v>17</v>
      </c>
      <c r="F19" s="3"/>
      <c r="G19" s="145">
        <v>202.12932329956499</v>
      </c>
      <c r="H19" s="140">
        <v>203.0945097412</v>
      </c>
      <c r="I19" s="140">
        <v>203.242588721506</v>
      </c>
      <c r="J19" s="140">
        <v>199.74944786281799</v>
      </c>
      <c r="K19" s="140">
        <v>198.32185752491301</v>
      </c>
      <c r="L19" s="146">
        <v>201.293430272108</v>
      </c>
      <c r="M19" s="140"/>
      <c r="N19" s="147">
        <v>261.14524224528901</v>
      </c>
      <c r="O19" s="148">
        <v>272.86940538317998</v>
      </c>
      <c r="P19" s="149">
        <v>267.09099582975</v>
      </c>
      <c r="Q19" s="140"/>
      <c r="R19" s="150">
        <v>222.61781894245499</v>
      </c>
      <c r="S19" s="75"/>
      <c r="T19" s="30">
        <v>-0.63044255302915997</v>
      </c>
      <c r="U19" s="121">
        <v>1.0197071519007801</v>
      </c>
      <c r="V19" s="121">
        <v>1.17527200927713</v>
      </c>
      <c r="W19" s="121">
        <v>-0.68574457988151905</v>
      </c>
      <c r="X19" s="121">
        <v>-1.5381016017862701</v>
      </c>
      <c r="Y19" s="126">
        <v>-0.14093977149460099</v>
      </c>
      <c r="Z19" s="121"/>
      <c r="AA19" s="127">
        <v>4.01742144340409</v>
      </c>
      <c r="AB19" s="128">
        <v>4.7094897380965497</v>
      </c>
      <c r="AC19" s="129">
        <v>4.3769548800337601</v>
      </c>
      <c r="AD19" s="121"/>
      <c r="AE19" s="130">
        <v>1.9489262085757699</v>
      </c>
      <c r="AF19" s="30"/>
      <c r="AG19" s="145">
        <v>206.327537154601</v>
      </c>
      <c r="AH19" s="140">
        <v>204.45238953000501</v>
      </c>
      <c r="AI19" s="140">
        <v>207.703006916145</v>
      </c>
      <c r="AJ19" s="140">
        <v>209.14149032721099</v>
      </c>
      <c r="AK19" s="140">
        <v>212.038382504249</v>
      </c>
      <c r="AL19" s="146">
        <v>208.01871215189999</v>
      </c>
      <c r="AM19" s="140"/>
      <c r="AN19" s="147">
        <v>269.41102951448602</v>
      </c>
      <c r="AO19" s="148">
        <v>282.86081877609502</v>
      </c>
      <c r="AP19" s="149">
        <v>276.28582371087299</v>
      </c>
      <c r="AQ19" s="140"/>
      <c r="AR19" s="150">
        <v>230.177626525764</v>
      </c>
      <c r="AS19" s="75"/>
      <c r="AT19" s="30">
        <v>-3.5150925303541303E-2</v>
      </c>
      <c r="AU19" s="121">
        <v>-0.337878979580779</v>
      </c>
      <c r="AV19" s="121">
        <v>0.98553603766944398</v>
      </c>
      <c r="AW19" s="121">
        <v>1.96602913150229</v>
      </c>
      <c r="AX19" s="121">
        <v>1.8045897878464201</v>
      </c>
      <c r="AY19" s="126">
        <v>0.91841015150239502</v>
      </c>
      <c r="AZ19" s="121"/>
      <c r="BA19" s="127">
        <v>2.87674686468366</v>
      </c>
      <c r="BB19" s="128">
        <v>3.7861356339568899</v>
      </c>
      <c r="BC19" s="129">
        <v>3.35364168555994</v>
      </c>
      <c r="BD19" s="121"/>
      <c r="BE19" s="130">
        <v>2.2035871250967101</v>
      </c>
    </row>
    <row r="20" spans="1:57" x14ac:dyDescent="0.2">
      <c r="A20" s="34" t="s">
        <v>31</v>
      </c>
      <c r="B20" s="3" t="str">
        <f t="shared" si="0"/>
        <v>Norfolk/Portsmouth, VA</v>
      </c>
      <c r="C20" s="3"/>
      <c r="D20" s="24" t="s">
        <v>16</v>
      </c>
      <c r="E20" s="27" t="s">
        <v>17</v>
      </c>
      <c r="F20" s="3"/>
      <c r="G20" s="145">
        <v>117.47041273743</v>
      </c>
      <c r="H20" s="140">
        <v>136.43158044247701</v>
      </c>
      <c r="I20" s="140">
        <v>135.06385211420999</v>
      </c>
      <c r="J20" s="140">
        <v>130.23666841638899</v>
      </c>
      <c r="K20" s="140">
        <v>118.899080895379</v>
      </c>
      <c r="L20" s="146">
        <v>128.229550678203</v>
      </c>
      <c r="M20" s="140"/>
      <c r="N20" s="147">
        <v>177.04264821862299</v>
      </c>
      <c r="O20" s="148">
        <v>172.74378463233799</v>
      </c>
      <c r="P20" s="149">
        <v>174.882178159299</v>
      </c>
      <c r="Q20" s="140"/>
      <c r="R20" s="150">
        <v>143.026498827887</v>
      </c>
      <c r="S20" s="75"/>
      <c r="T20" s="30">
        <v>4.2664443241012098</v>
      </c>
      <c r="U20" s="121">
        <v>17.6806733355142</v>
      </c>
      <c r="V20" s="121">
        <v>11.126833018150601</v>
      </c>
      <c r="W20" s="121">
        <v>12.216180281481799</v>
      </c>
      <c r="X20" s="121">
        <v>6.86340332069694</v>
      </c>
      <c r="Y20" s="126">
        <v>10.9512947146317</v>
      </c>
      <c r="Z20" s="121"/>
      <c r="AA20" s="127">
        <v>29.375933393710199</v>
      </c>
      <c r="AB20" s="128">
        <v>21.3364949346091</v>
      </c>
      <c r="AC20" s="129">
        <v>25.1873338157265</v>
      </c>
      <c r="AD20" s="121"/>
      <c r="AE20" s="130">
        <v>16.654450846107299</v>
      </c>
      <c r="AF20" s="30"/>
      <c r="AG20" s="145">
        <v>114.300535082325</v>
      </c>
      <c r="AH20" s="140">
        <v>123.94715595805999</v>
      </c>
      <c r="AI20" s="140">
        <v>127.68754697621701</v>
      </c>
      <c r="AJ20" s="140">
        <v>126.317270940219</v>
      </c>
      <c r="AK20" s="140">
        <v>119.86576449950201</v>
      </c>
      <c r="AL20" s="146">
        <v>122.72307854958601</v>
      </c>
      <c r="AM20" s="140"/>
      <c r="AN20" s="147">
        <v>157.505190405544</v>
      </c>
      <c r="AO20" s="148">
        <v>165.46682582933701</v>
      </c>
      <c r="AP20" s="149">
        <v>161.58154455133001</v>
      </c>
      <c r="AQ20" s="140"/>
      <c r="AR20" s="150">
        <v>135.23610458039801</v>
      </c>
      <c r="AS20" s="75"/>
      <c r="AT20" s="30">
        <v>3.34754387768885</v>
      </c>
      <c r="AU20" s="121">
        <v>7.1127977741263404</v>
      </c>
      <c r="AV20" s="121">
        <v>7.4149959228547599</v>
      </c>
      <c r="AW20" s="121">
        <v>6.90765333452023</v>
      </c>
      <c r="AX20" s="121">
        <v>5.4214139049699197</v>
      </c>
      <c r="AY20" s="126">
        <v>6.2243583677737497</v>
      </c>
      <c r="AZ20" s="121"/>
      <c r="BA20" s="127">
        <v>8.1869849922226301</v>
      </c>
      <c r="BB20" s="128">
        <v>8.7207215650774899</v>
      </c>
      <c r="BC20" s="129">
        <v>8.4613608625555496</v>
      </c>
      <c r="BD20" s="121"/>
      <c r="BE20" s="130">
        <v>7.2792238395350601</v>
      </c>
    </row>
    <row r="21" spans="1:57" x14ac:dyDescent="0.2">
      <c r="A21" s="35" t="s">
        <v>32</v>
      </c>
      <c r="B21" s="3" t="str">
        <f t="shared" si="0"/>
        <v>Newport News/Hampton, VA</v>
      </c>
      <c r="C21" s="3"/>
      <c r="D21" s="24" t="s">
        <v>16</v>
      </c>
      <c r="E21" s="27" t="s">
        <v>17</v>
      </c>
      <c r="F21" s="3"/>
      <c r="G21" s="145">
        <v>88.1647622592766</v>
      </c>
      <c r="H21" s="140">
        <v>90.997557175445806</v>
      </c>
      <c r="I21" s="140">
        <v>92.795519429695105</v>
      </c>
      <c r="J21" s="140">
        <v>93.333550275807696</v>
      </c>
      <c r="K21" s="140">
        <v>98.018269011756004</v>
      </c>
      <c r="L21" s="146">
        <v>92.907982677739497</v>
      </c>
      <c r="M21" s="140"/>
      <c r="N21" s="147">
        <v>124.016566953357</v>
      </c>
      <c r="O21" s="148">
        <v>126.993868000658</v>
      </c>
      <c r="P21" s="149">
        <v>125.508411478791</v>
      </c>
      <c r="Q21" s="140"/>
      <c r="R21" s="150">
        <v>103.642216197049</v>
      </c>
      <c r="S21" s="75"/>
      <c r="T21" s="30">
        <v>4.9463180205623001</v>
      </c>
      <c r="U21" s="121">
        <v>6.2159145659618602</v>
      </c>
      <c r="V21" s="121">
        <v>7.69885222003977</v>
      </c>
      <c r="W21" s="121">
        <v>6.2698721819044501</v>
      </c>
      <c r="X21" s="121">
        <v>7.6565829759965398</v>
      </c>
      <c r="Y21" s="126">
        <v>6.6981100984794502</v>
      </c>
      <c r="Z21" s="121"/>
      <c r="AA21" s="127">
        <v>10.995250946066699</v>
      </c>
      <c r="AB21" s="128">
        <v>9.7941289188929002</v>
      </c>
      <c r="AC21" s="129">
        <v>10.3656136485193</v>
      </c>
      <c r="AD21" s="121"/>
      <c r="AE21" s="130">
        <v>8.5425316993022395</v>
      </c>
      <c r="AF21" s="30"/>
      <c r="AG21" s="145">
        <v>89.656432550083693</v>
      </c>
      <c r="AH21" s="140">
        <v>92.905213903228997</v>
      </c>
      <c r="AI21" s="140">
        <v>94.410525104241501</v>
      </c>
      <c r="AJ21" s="140">
        <v>95.738649487253198</v>
      </c>
      <c r="AK21" s="140">
        <v>94.295637290049996</v>
      </c>
      <c r="AL21" s="146">
        <v>93.5361868513925</v>
      </c>
      <c r="AM21" s="140"/>
      <c r="AN21" s="147">
        <v>120.48315745775101</v>
      </c>
      <c r="AO21" s="148">
        <v>125.271825567759</v>
      </c>
      <c r="AP21" s="149">
        <v>122.93214836236901</v>
      </c>
      <c r="AQ21" s="140"/>
      <c r="AR21" s="150">
        <v>103.036325099468</v>
      </c>
      <c r="AS21" s="75"/>
      <c r="AT21" s="30">
        <v>4.5943275147791001</v>
      </c>
      <c r="AU21" s="121">
        <v>7.2805382431352603</v>
      </c>
      <c r="AV21" s="121">
        <v>7.0809336269200598</v>
      </c>
      <c r="AW21" s="121">
        <v>6.5701431236189798</v>
      </c>
      <c r="AX21" s="121">
        <v>3.5897391351479002</v>
      </c>
      <c r="AY21" s="126">
        <v>5.8597131535015201</v>
      </c>
      <c r="AZ21" s="121"/>
      <c r="BA21" s="127">
        <v>3.2673828129793501</v>
      </c>
      <c r="BB21" s="128">
        <v>2.7470036897949499</v>
      </c>
      <c r="BC21" s="129">
        <v>2.9931409950958998</v>
      </c>
      <c r="BD21" s="121"/>
      <c r="BE21" s="130">
        <v>4.6189647426548399</v>
      </c>
    </row>
    <row r="22" spans="1:57" x14ac:dyDescent="0.2">
      <c r="A22" s="36" t="s">
        <v>33</v>
      </c>
      <c r="B22" s="3" t="str">
        <f t="shared" si="0"/>
        <v>Chesapeake/Suffolk, VA</v>
      </c>
      <c r="C22" s="3"/>
      <c r="D22" s="25" t="s">
        <v>16</v>
      </c>
      <c r="E22" s="28" t="s">
        <v>17</v>
      </c>
      <c r="F22" s="3"/>
      <c r="G22" s="151">
        <v>100.681723133235</v>
      </c>
      <c r="H22" s="152">
        <v>104.080554007114</v>
      </c>
      <c r="I22" s="152">
        <v>107.801075045574</v>
      </c>
      <c r="J22" s="152">
        <v>106.789985041948</v>
      </c>
      <c r="K22" s="152">
        <v>105.30605614745301</v>
      </c>
      <c r="L22" s="153">
        <v>105.082181538001</v>
      </c>
      <c r="M22" s="140"/>
      <c r="N22" s="154">
        <v>134.442838272816</v>
      </c>
      <c r="O22" s="155">
        <v>137.154915648403</v>
      </c>
      <c r="P22" s="156">
        <v>135.796076605369</v>
      </c>
      <c r="Q22" s="140"/>
      <c r="R22" s="157">
        <v>114.38795274260301</v>
      </c>
      <c r="S22" s="75"/>
      <c r="T22" s="31">
        <v>0.431124655381047</v>
      </c>
      <c r="U22" s="131">
        <v>1.8172517394399801</v>
      </c>
      <c r="V22" s="131">
        <v>2.12563634735878</v>
      </c>
      <c r="W22" s="131">
        <v>1.49439764716138</v>
      </c>
      <c r="X22" s="131">
        <v>2.8347284662619598</v>
      </c>
      <c r="Y22" s="132">
        <v>1.78677502849854</v>
      </c>
      <c r="Z22" s="121"/>
      <c r="AA22" s="133">
        <v>7.4372196943581601</v>
      </c>
      <c r="AB22" s="134">
        <v>6.0505500038808702</v>
      </c>
      <c r="AC22" s="135">
        <v>6.7418677474765598</v>
      </c>
      <c r="AD22" s="121"/>
      <c r="AE22" s="136">
        <v>3.7505385376899798</v>
      </c>
      <c r="AF22" s="31"/>
      <c r="AG22" s="151">
        <v>102.33581821816399</v>
      </c>
      <c r="AH22" s="152">
        <v>107.261662103579</v>
      </c>
      <c r="AI22" s="152">
        <v>110.11141866131</v>
      </c>
      <c r="AJ22" s="152">
        <v>110.836948981077</v>
      </c>
      <c r="AK22" s="152">
        <v>107.18534306485201</v>
      </c>
      <c r="AL22" s="153">
        <v>107.797323164156</v>
      </c>
      <c r="AM22" s="140"/>
      <c r="AN22" s="154">
        <v>139.23897466646599</v>
      </c>
      <c r="AO22" s="155">
        <v>143.76676385844601</v>
      </c>
      <c r="AP22" s="156">
        <v>141.54178116682201</v>
      </c>
      <c r="AQ22" s="140"/>
      <c r="AR22" s="157">
        <v>118.328664042791</v>
      </c>
      <c r="AS22" s="75"/>
      <c r="AT22" s="31">
        <v>2.2648154387342099</v>
      </c>
      <c r="AU22" s="131">
        <v>3.40764956919273</v>
      </c>
      <c r="AV22" s="131">
        <v>3.9326983652565199</v>
      </c>
      <c r="AW22" s="131">
        <v>4.5937059022129496</v>
      </c>
      <c r="AX22" s="131">
        <v>3.0686090717236598</v>
      </c>
      <c r="AY22" s="132">
        <v>3.5730227470330398</v>
      </c>
      <c r="AZ22" s="121"/>
      <c r="BA22" s="133">
        <v>4.8525198799824496</v>
      </c>
      <c r="BB22" s="134">
        <v>4.5757322552683402</v>
      </c>
      <c r="BC22" s="135">
        <v>4.7208136613305802</v>
      </c>
      <c r="BD22" s="121"/>
      <c r="BE22" s="136">
        <v>4.2157985003591003</v>
      </c>
    </row>
    <row r="23" spans="1:57" x14ac:dyDescent="0.2">
      <c r="A23" s="35" t="s">
        <v>111</v>
      </c>
      <c r="B23" s="3" t="s">
        <v>111</v>
      </c>
      <c r="C23" s="9"/>
      <c r="D23" s="23" t="s">
        <v>16</v>
      </c>
      <c r="E23" s="26" t="s">
        <v>17</v>
      </c>
      <c r="F23" s="3"/>
      <c r="G23" s="137">
        <v>142.41217358490499</v>
      </c>
      <c r="H23" s="138">
        <v>148.337309859154</v>
      </c>
      <c r="I23" s="138">
        <v>156.599882835383</v>
      </c>
      <c r="J23" s="138">
        <v>155.900182119205</v>
      </c>
      <c r="K23" s="138">
        <v>150.40860465116199</v>
      </c>
      <c r="L23" s="139">
        <v>151.26929002834899</v>
      </c>
      <c r="M23" s="140"/>
      <c r="N23" s="141">
        <v>154.65296564195199</v>
      </c>
      <c r="O23" s="142">
        <v>163.120611423974</v>
      </c>
      <c r="P23" s="143">
        <v>159.13371647509501</v>
      </c>
      <c r="Q23" s="140"/>
      <c r="R23" s="144">
        <v>154.153301849972</v>
      </c>
      <c r="S23" s="75"/>
      <c r="T23" s="29">
        <v>-13.496424192953301</v>
      </c>
      <c r="U23" s="119">
        <v>-8.6651226680669797</v>
      </c>
      <c r="V23" s="119">
        <v>-2.6626354613301899</v>
      </c>
      <c r="W23" s="119">
        <v>-4.6797252119747101</v>
      </c>
      <c r="X23" s="119">
        <v>-4.4134027600980001</v>
      </c>
      <c r="Y23" s="120">
        <v>-6.5154109823565003</v>
      </c>
      <c r="Z23" s="121"/>
      <c r="AA23" s="122">
        <v>-12.9151474798844</v>
      </c>
      <c r="AB23" s="123">
        <v>-9.9992075506480305</v>
      </c>
      <c r="AC23" s="124">
        <v>-11.364724018416499</v>
      </c>
      <c r="AD23" s="121"/>
      <c r="AE23" s="125">
        <v>-7.7889411174488501</v>
      </c>
      <c r="AF23" s="29"/>
      <c r="AG23" s="137">
        <v>147.77230018416199</v>
      </c>
      <c r="AH23" s="138">
        <v>155.345925925925</v>
      </c>
      <c r="AI23" s="138">
        <v>158.831764140746</v>
      </c>
      <c r="AJ23" s="138">
        <v>159.55093682470999</v>
      </c>
      <c r="AK23" s="138">
        <v>149.92215689045901</v>
      </c>
      <c r="AL23" s="139">
        <v>154.853470861414</v>
      </c>
      <c r="AM23" s="140"/>
      <c r="AN23" s="141">
        <v>163.87274055755299</v>
      </c>
      <c r="AO23" s="142">
        <v>173.53620703437201</v>
      </c>
      <c r="AP23" s="143">
        <v>168.98869339822201</v>
      </c>
      <c r="AQ23" s="140"/>
      <c r="AR23" s="144">
        <v>159.781949352613</v>
      </c>
      <c r="AS23" s="75"/>
      <c r="AT23" s="29">
        <v>-5.1615035504356896</v>
      </c>
      <c r="AU23" s="119">
        <v>-3.3111553225586898</v>
      </c>
      <c r="AV23" s="119">
        <v>-1.5126429202310201</v>
      </c>
      <c r="AW23" s="119">
        <v>-1.65459445730245</v>
      </c>
      <c r="AX23" s="119">
        <v>-9.0810206466696002</v>
      </c>
      <c r="AY23" s="120">
        <v>-3.9892722621258798</v>
      </c>
      <c r="AZ23" s="121"/>
      <c r="BA23" s="122">
        <v>-10.6060450204804</v>
      </c>
      <c r="BB23" s="123">
        <v>-8.2973599558059306</v>
      </c>
      <c r="BC23" s="124">
        <v>-9.3488176032815993</v>
      </c>
      <c r="BD23" s="121"/>
      <c r="BE23" s="125">
        <v>-5.9848847474496703</v>
      </c>
    </row>
    <row r="24" spans="1:57" x14ac:dyDescent="0.2">
      <c r="A24" s="35" t="s">
        <v>43</v>
      </c>
      <c r="B24" s="3" t="str">
        <f t="shared" si="0"/>
        <v>Richmond North/Glen Allen, VA</v>
      </c>
      <c r="C24" s="10"/>
      <c r="D24" s="24" t="s">
        <v>16</v>
      </c>
      <c r="E24" s="27" t="s">
        <v>17</v>
      </c>
      <c r="F24" s="3"/>
      <c r="G24" s="145">
        <v>100.387503835196</v>
      </c>
      <c r="H24" s="140">
        <v>105.818974171093</v>
      </c>
      <c r="I24" s="140">
        <v>108.937918203151</v>
      </c>
      <c r="J24" s="140">
        <v>107.12108314011201</v>
      </c>
      <c r="K24" s="140">
        <v>101.62758633775999</v>
      </c>
      <c r="L24" s="146">
        <v>105.07151450761999</v>
      </c>
      <c r="M24" s="140"/>
      <c r="N24" s="147">
        <v>114.584197911316</v>
      </c>
      <c r="O24" s="148">
        <v>115.035381062355</v>
      </c>
      <c r="P24" s="149">
        <v>114.813977988742</v>
      </c>
      <c r="Q24" s="140"/>
      <c r="R24" s="150">
        <v>108.02986912931399</v>
      </c>
      <c r="S24" s="75"/>
      <c r="T24" s="30">
        <v>-1.01033049166805</v>
      </c>
      <c r="U24" s="121">
        <v>5.1006597241354399</v>
      </c>
      <c r="V24" s="121">
        <v>4.2628610969639498</v>
      </c>
      <c r="W24" s="121">
        <v>2.1868294791338401</v>
      </c>
      <c r="X24" s="121">
        <v>3.27788863809063</v>
      </c>
      <c r="Y24" s="126">
        <v>2.9371595529377301</v>
      </c>
      <c r="Z24" s="121"/>
      <c r="AA24" s="127">
        <v>-0.12705953967164799</v>
      </c>
      <c r="AB24" s="128">
        <v>0.18250663703457201</v>
      </c>
      <c r="AC24" s="129">
        <v>3.1098906076435E-2</v>
      </c>
      <c r="AD24" s="121"/>
      <c r="AE24" s="130">
        <v>1.9983099664253701</v>
      </c>
      <c r="AF24" s="30"/>
      <c r="AG24" s="145">
        <v>99.677688533627304</v>
      </c>
      <c r="AH24" s="140">
        <v>105.24840359203399</v>
      </c>
      <c r="AI24" s="140">
        <v>108.848186309399</v>
      </c>
      <c r="AJ24" s="140">
        <v>106.29125928113299</v>
      </c>
      <c r="AK24" s="140">
        <v>103.372984900757</v>
      </c>
      <c r="AL24" s="146">
        <v>104.95435959466801</v>
      </c>
      <c r="AM24" s="140"/>
      <c r="AN24" s="147">
        <v>119.66331591981999</v>
      </c>
      <c r="AO24" s="148">
        <v>122.89232640164499</v>
      </c>
      <c r="AP24" s="149">
        <v>121.319689973614</v>
      </c>
      <c r="AQ24" s="140"/>
      <c r="AR24" s="150">
        <v>110.294731242312</v>
      </c>
      <c r="AS24" s="75"/>
      <c r="AT24" s="30">
        <v>4.8322744615073496</v>
      </c>
      <c r="AU24" s="121">
        <v>7.7209702450868702</v>
      </c>
      <c r="AV24" s="121">
        <v>7.5783600890816896</v>
      </c>
      <c r="AW24" s="121">
        <v>4.4442920691416203</v>
      </c>
      <c r="AX24" s="121">
        <v>3.1114285641972299</v>
      </c>
      <c r="AY24" s="126">
        <v>5.5965099118193198</v>
      </c>
      <c r="AZ24" s="121"/>
      <c r="BA24" s="127">
        <v>1.93422760830648</v>
      </c>
      <c r="BB24" s="128">
        <v>1.07899009597118</v>
      </c>
      <c r="BC24" s="129">
        <v>1.49806661146011</v>
      </c>
      <c r="BD24" s="121"/>
      <c r="BE24" s="130">
        <v>4.1119948804410997</v>
      </c>
    </row>
    <row r="25" spans="1:57" x14ac:dyDescent="0.2">
      <c r="A25" s="35" t="s">
        <v>44</v>
      </c>
      <c r="B25" s="3" t="str">
        <f t="shared" si="0"/>
        <v>Richmond West/Midlothian, VA</v>
      </c>
      <c r="C25" s="3"/>
      <c r="D25" s="24" t="s">
        <v>16</v>
      </c>
      <c r="E25" s="27" t="s">
        <v>17</v>
      </c>
      <c r="F25" s="3"/>
      <c r="G25" s="145">
        <v>89.744542627013601</v>
      </c>
      <c r="H25" s="140">
        <v>95.463966261237402</v>
      </c>
      <c r="I25" s="140">
        <v>96.399148039728104</v>
      </c>
      <c r="J25" s="140">
        <v>95.492395877378399</v>
      </c>
      <c r="K25" s="140">
        <v>94.251415018706496</v>
      </c>
      <c r="L25" s="146">
        <v>94.412115532077095</v>
      </c>
      <c r="M25" s="140"/>
      <c r="N25" s="147">
        <v>103.83070778267199</v>
      </c>
      <c r="O25" s="148">
        <v>104.90042338095201</v>
      </c>
      <c r="P25" s="149">
        <v>104.372924233647</v>
      </c>
      <c r="Q25" s="140"/>
      <c r="R25" s="150">
        <v>97.509355884118804</v>
      </c>
      <c r="S25" s="75"/>
      <c r="T25" s="30">
        <v>1.33049624321169</v>
      </c>
      <c r="U25" s="121">
        <v>7.4134408460009196</v>
      </c>
      <c r="V25" s="121">
        <v>5.4731866385459398</v>
      </c>
      <c r="W25" s="121">
        <v>4.8451579745569902</v>
      </c>
      <c r="X25" s="121">
        <v>7.2092378041745899</v>
      </c>
      <c r="Y25" s="126">
        <v>5.3253134169914196</v>
      </c>
      <c r="Z25" s="121"/>
      <c r="AA25" s="127">
        <v>6.2759414046283197</v>
      </c>
      <c r="AB25" s="128">
        <v>3.3878283743662898</v>
      </c>
      <c r="AC25" s="129">
        <v>4.7507296183325698</v>
      </c>
      <c r="AD25" s="121"/>
      <c r="AE25" s="130">
        <v>5.1650674889320696</v>
      </c>
      <c r="AF25" s="30"/>
      <c r="AG25" s="145">
        <v>89.835371774320194</v>
      </c>
      <c r="AH25" s="140">
        <v>93.930827188539993</v>
      </c>
      <c r="AI25" s="140">
        <v>98.599995526992203</v>
      </c>
      <c r="AJ25" s="140">
        <v>98.929803793587894</v>
      </c>
      <c r="AK25" s="140">
        <v>96.6308571465065</v>
      </c>
      <c r="AL25" s="146">
        <v>95.852331580954399</v>
      </c>
      <c r="AM25" s="140"/>
      <c r="AN25" s="147">
        <v>108.520068287331</v>
      </c>
      <c r="AO25" s="148">
        <v>108.909337693689</v>
      </c>
      <c r="AP25" s="149">
        <v>108.71743995445399</v>
      </c>
      <c r="AQ25" s="140"/>
      <c r="AR25" s="150">
        <v>100.015708860106</v>
      </c>
      <c r="AS25" s="75"/>
      <c r="AT25" s="30">
        <v>2.7214819713282501</v>
      </c>
      <c r="AU25" s="121">
        <v>5.6524705712353498</v>
      </c>
      <c r="AV25" s="121">
        <v>7.9041143878683204</v>
      </c>
      <c r="AW25" s="121">
        <v>6.9483426113525901</v>
      </c>
      <c r="AX25" s="121">
        <v>5.3730700796945596</v>
      </c>
      <c r="AY25" s="126">
        <v>5.8742933027876996</v>
      </c>
      <c r="AZ25" s="121"/>
      <c r="BA25" s="127">
        <v>3.8082146237415602</v>
      </c>
      <c r="BB25" s="128">
        <v>1.5211867802146199</v>
      </c>
      <c r="BC25" s="129">
        <v>2.63323972110005</v>
      </c>
      <c r="BD25" s="121"/>
      <c r="BE25" s="130">
        <v>4.73228821569458</v>
      </c>
    </row>
    <row r="26" spans="1:57" x14ac:dyDescent="0.2">
      <c r="A26" s="35" t="s">
        <v>45</v>
      </c>
      <c r="B26" s="3" t="str">
        <f t="shared" si="0"/>
        <v>Petersburg/Chester, VA</v>
      </c>
      <c r="C26" s="3"/>
      <c r="D26" s="24" t="s">
        <v>16</v>
      </c>
      <c r="E26" s="27" t="s">
        <v>17</v>
      </c>
      <c r="F26" s="3"/>
      <c r="G26" s="145">
        <v>87.947586906517202</v>
      </c>
      <c r="H26" s="140">
        <v>89.154125739176294</v>
      </c>
      <c r="I26" s="140">
        <v>91.667853199268706</v>
      </c>
      <c r="J26" s="140">
        <v>91.372420320579096</v>
      </c>
      <c r="K26" s="140">
        <v>88.462868475111904</v>
      </c>
      <c r="L26" s="146">
        <v>89.769417811813796</v>
      </c>
      <c r="M26" s="140"/>
      <c r="N26" s="147">
        <v>94.5800786934673</v>
      </c>
      <c r="O26" s="148">
        <v>96.552919820493599</v>
      </c>
      <c r="P26" s="149">
        <v>95.570325941684303</v>
      </c>
      <c r="Q26" s="140"/>
      <c r="R26" s="150">
        <v>91.507906293129295</v>
      </c>
      <c r="S26" s="75"/>
      <c r="T26" s="30">
        <v>0.96984353800696299</v>
      </c>
      <c r="U26" s="121">
        <v>-1.3454571730795399</v>
      </c>
      <c r="V26" s="121">
        <v>1.04175252377289</v>
      </c>
      <c r="W26" s="121">
        <v>0.28583289752936603</v>
      </c>
      <c r="X26" s="121">
        <v>-1.4412024585677701</v>
      </c>
      <c r="Y26" s="126">
        <v>-0.122880112106776</v>
      </c>
      <c r="Z26" s="121"/>
      <c r="AA26" s="127">
        <v>2.6547999121856098</v>
      </c>
      <c r="AB26" s="128">
        <v>3.6553887588021001</v>
      </c>
      <c r="AC26" s="129">
        <v>3.1572214570524899</v>
      </c>
      <c r="AD26" s="121"/>
      <c r="AE26" s="130">
        <v>0.91999438748667295</v>
      </c>
      <c r="AF26" s="30"/>
      <c r="AG26" s="145">
        <v>86.970891804595794</v>
      </c>
      <c r="AH26" s="140">
        <v>89.296486585454204</v>
      </c>
      <c r="AI26" s="140">
        <v>93.031155345647903</v>
      </c>
      <c r="AJ26" s="140">
        <v>92.699354435735501</v>
      </c>
      <c r="AK26" s="140">
        <v>90.9800093874194</v>
      </c>
      <c r="AL26" s="146">
        <v>90.706610411273999</v>
      </c>
      <c r="AM26" s="140"/>
      <c r="AN26" s="147">
        <v>97.659610653661005</v>
      </c>
      <c r="AO26" s="148">
        <v>97.872684333205896</v>
      </c>
      <c r="AP26" s="149">
        <v>97.765856538583606</v>
      </c>
      <c r="AQ26" s="140"/>
      <c r="AR26" s="150">
        <v>92.906903992873396</v>
      </c>
      <c r="AS26" s="75"/>
      <c r="AT26" s="30">
        <v>1.3366007054748601</v>
      </c>
      <c r="AU26" s="121">
        <v>-0.30917050673698898</v>
      </c>
      <c r="AV26" s="121">
        <v>3.9166603700220302</v>
      </c>
      <c r="AW26" s="121">
        <v>2.7349877274611099</v>
      </c>
      <c r="AX26" s="121">
        <v>1.8217393836867799</v>
      </c>
      <c r="AY26" s="126">
        <v>1.9470531827906801</v>
      </c>
      <c r="AZ26" s="121"/>
      <c r="BA26" s="127">
        <v>2.32327818661811</v>
      </c>
      <c r="BB26" s="128">
        <v>1.0445049909504101</v>
      </c>
      <c r="BC26" s="129">
        <v>1.6760783292300101</v>
      </c>
      <c r="BD26" s="121"/>
      <c r="BE26" s="130">
        <v>1.90663413118069</v>
      </c>
    </row>
    <row r="27" spans="1:57" x14ac:dyDescent="0.2">
      <c r="A27" s="35" t="s">
        <v>97</v>
      </c>
      <c r="B27" s="3" t="s">
        <v>70</v>
      </c>
      <c r="C27" s="3"/>
      <c r="D27" s="24" t="s">
        <v>16</v>
      </c>
      <c r="E27" s="27" t="s">
        <v>17</v>
      </c>
      <c r="F27" s="3"/>
      <c r="G27" s="145">
        <v>115.684104133226</v>
      </c>
      <c r="H27" s="140">
        <v>119.056221717554</v>
      </c>
      <c r="I27" s="140">
        <v>122.61705228913701</v>
      </c>
      <c r="J27" s="140">
        <v>123.088199201987</v>
      </c>
      <c r="K27" s="140">
        <v>123.26609067776999</v>
      </c>
      <c r="L27" s="146">
        <v>121.023187508235</v>
      </c>
      <c r="M27" s="140"/>
      <c r="N27" s="147">
        <v>146.293727196769</v>
      </c>
      <c r="O27" s="148">
        <v>144.60151106696901</v>
      </c>
      <c r="P27" s="149">
        <v>145.455527795347</v>
      </c>
      <c r="Q27" s="140"/>
      <c r="R27" s="150">
        <v>128.820603005495</v>
      </c>
      <c r="S27" s="75"/>
      <c r="T27" s="30">
        <v>-8.8908236103767795E-3</v>
      </c>
      <c r="U27" s="121">
        <v>3.5025651316071702</v>
      </c>
      <c r="V27" s="121">
        <v>6.3916835089236503</v>
      </c>
      <c r="W27" s="121">
        <v>7.16730614032085</v>
      </c>
      <c r="X27" s="121">
        <v>3.6220604295467602</v>
      </c>
      <c r="Y27" s="126">
        <v>4.3445197261723498</v>
      </c>
      <c r="Z27" s="121"/>
      <c r="AA27" s="127">
        <v>2.7302261809178101</v>
      </c>
      <c r="AB27" s="128">
        <v>1.5411706783310699</v>
      </c>
      <c r="AC27" s="129">
        <v>2.1412528836166702</v>
      </c>
      <c r="AD27" s="121"/>
      <c r="AE27" s="130">
        <v>3.6024427408466</v>
      </c>
      <c r="AF27" s="30"/>
      <c r="AG27" s="145">
        <v>113.83736915815101</v>
      </c>
      <c r="AH27" s="140">
        <v>116.694074257106</v>
      </c>
      <c r="AI27" s="140">
        <v>119.435227240549</v>
      </c>
      <c r="AJ27" s="140">
        <v>120.51924289719</v>
      </c>
      <c r="AK27" s="140">
        <v>121.76998110666599</v>
      </c>
      <c r="AL27" s="146">
        <v>118.698902297625</v>
      </c>
      <c r="AM27" s="140"/>
      <c r="AN27" s="147">
        <v>142.47807129815101</v>
      </c>
      <c r="AO27" s="148">
        <v>143.333410659073</v>
      </c>
      <c r="AP27" s="149">
        <v>142.908886659979</v>
      </c>
      <c r="AQ27" s="140"/>
      <c r="AR27" s="150">
        <v>126.60033576646499</v>
      </c>
      <c r="AS27" s="75"/>
      <c r="AT27" s="30">
        <v>1.24349709627925</v>
      </c>
      <c r="AU27" s="121">
        <v>2.51451324361192</v>
      </c>
      <c r="AV27" s="121">
        <v>3.9694486023772901</v>
      </c>
      <c r="AW27" s="121">
        <v>6.4634568185435999</v>
      </c>
      <c r="AX27" s="121">
        <v>4.4924094709679796</v>
      </c>
      <c r="AY27" s="126">
        <v>3.88876531282376</v>
      </c>
      <c r="AZ27" s="121"/>
      <c r="BA27" s="127">
        <v>2.4046557061831901</v>
      </c>
      <c r="BB27" s="128">
        <v>2.0980880461753202</v>
      </c>
      <c r="BC27" s="129">
        <v>2.2496478159211302</v>
      </c>
      <c r="BD27" s="121"/>
      <c r="BE27" s="130">
        <v>3.2366546504640499</v>
      </c>
    </row>
    <row r="28" spans="1:57" x14ac:dyDescent="0.2">
      <c r="A28" s="35" t="s">
        <v>47</v>
      </c>
      <c r="B28" s="3" t="str">
        <f t="shared" si="0"/>
        <v>Roanoke, VA</v>
      </c>
      <c r="C28" s="3"/>
      <c r="D28" s="24" t="s">
        <v>16</v>
      </c>
      <c r="E28" s="27" t="s">
        <v>17</v>
      </c>
      <c r="F28" s="3"/>
      <c r="G28" s="145">
        <v>93.220718793828794</v>
      </c>
      <c r="H28" s="140">
        <v>105.174005115089</v>
      </c>
      <c r="I28" s="140">
        <v>113.680009037505</v>
      </c>
      <c r="J28" s="140">
        <v>115.120299808632</v>
      </c>
      <c r="K28" s="140">
        <v>113.832507166482</v>
      </c>
      <c r="L28" s="146">
        <v>109.560597277979</v>
      </c>
      <c r="M28" s="140"/>
      <c r="N28" s="147">
        <v>125.337444856955</v>
      </c>
      <c r="O28" s="148">
        <v>124.786788990825</v>
      </c>
      <c r="P28" s="149">
        <v>125.062146991372</v>
      </c>
      <c r="Q28" s="140"/>
      <c r="R28" s="150">
        <v>114.35888314234499</v>
      </c>
      <c r="S28" s="75"/>
      <c r="T28" s="30">
        <v>-2.1377902312583901</v>
      </c>
      <c r="U28" s="121">
        <v>0.117361327740672</v>
      </c>
      <c r="V28" s="121">
        <v>5.3820171271543797</v>
      </c>
      <c r="W28" s="121">
        <v>6.32539339856939</v>
      </c>
      <c r="X28" s="121">
        <v>7.5560263807702004</v>
      </c>
      <c r="Y28" s="126">
        <v>4.3383763307277103</v>
      </c>
      <c r="Z28" s="121"/>
      <c r="AA28" s="127">
        <v>10.561731562998199</v>
      </c>
      <c r="AB28" s="128">
        <v>6.1739192410731798</v>
      </c>
      <c r="AC28" s="129">
        <v>8.2938103223233401</v>
      </c>
      <c r="AD28" s="121"/>
      <c r="AE28" s="130">
        <v>5.8214318342876803</v>
      </c>
      <c r="AF28" s="30"/>
      <c r="AG28" s="145">
        <v>94.704606444796596</v>
      </c>
      <c r="AH28" s="140">
        <v>105.100882170649</v>
      </c>
      <c r="AI28" s="140">
        <v>110.283194924304</v>
      </c>
      <c r="AJ28" s="140">
        <v>107.237399887549</v>
      </c>
      <c r="AK28" s="140">
        <v>104.575779152408</v>
      </c>
      <c r="AL28" s="146">
        <v>104.972611471075</v>
      </c>
      <c r="AM28" s="140"/>
      <c r="AN28" s="147">
        <v>114.452773179339</v>
      </c>
      <c r="AO28" s="148">
        <v>114.21757097989899</v>
      </c>
      <c r="AP28" s="149">
        <v>114.33392159974601</v>
      </c>
      <c r="AQ28" s="140"/>
      <c r="AR28" s="150">
        <v>107.79472767113801</v>
      </c>
      <c r="AS28" s="75"/>
      <c r="AT28" s="30">
        <v>3.1309747240616201</v>
      </c>
      <c r="AU28" s="121">
        <v>4.0962760570205496</v>
      </c>
      <c r="AV28" s="121">
        <v>6.1861766763263102</v>
      </c>
      <c r="AW28" s="121">
        <v>4.3781338922351596</v>
      </c>
      <c r="AX28" s="121">
        <v>3.3790190691525002</v>
      </c>
      <c r="AY28" s="126">
        <v>4.39961761856837</v>
      </c>
      <c r="AZ28" s="121"/>
      <c r="BA28" s="127">
        <v>4.1693649013376701</v>
      </c>
      <c r="BB28" s="128">
        <v>1.8000065543853101</v>
      </c>
      <c r="BC28" s="129">
        <v>2.9720078890163899</v>
      </c>
      <c r="BD28" s="121"/>
      <c r="BE28" s="130">
        <v>3.8345774021724499</v>
      </c>
    </row>
    <row r="29" spans="1:57" x14ac:dyDescent="0.2">
      <c r="A29" s="35" t="s">
        <v>48</v>
      </c>
      <c r="B29" s="3" t="str">
        <f t="shared" si="0"/>
        <v>Charlottesville, VA</v>
      </c>
      <c r="C29" s="3"/>
      <c r="D29" s="24" t="s">
        <v>16</v>
      </c>
      <c r="E29" s="27" t="s">
        <v>17</v>
      </c>
      <c r="F29" s="3"/>
      <c r="G29" s="145">
        <v>140.650715811965</v>
      </c>
      <c r="H29" s="140">
        <v>144.23647932440301</v>
      </c>
      <c r="I29" s="140">
        <v>145.00719551282</v>
      </c>
      <c r="J29" s="140">
        <v>170.309032906304</v>
      </c>
      <c r="K29" s="140">
        <v>205.82125499001901</v>
      </c>
      <c r="L29" s="146">
        <v>163.343202781641</v>
      </c>
      <c r="M29" s="140"/>
      <c r="N29" s="147">
        <v>236.751126090404</v>
      </c>
      <c r="O29" s="148">
        <v>208.23484885126899</v>
      </c>
      <c r="P29" s="149">
        <v>223.44808771682401</v>
      </c>
      <c r="Q29" s="140"/>
      <c r="R29" s="150">
        <v>180.34646373573699</v>
      </c>
      <c r="S29" s="75"/>
      <c r="T29" s="30">
        <v>-1.01751276012173</v>
      </c>
      <c r="U29" s="121">
        <v>0.35037628539284399</v>
      </c>
      <c r="V29" s="121">
        <v>-2.0153527374398399</v>
      </c>
      <c r="W29" s="121">
        <v>1.3968711973952701</v>
      </c>
      <c r="X29" s="121">
        <v>3.0120575719983802</v>
      </c>
      <c r="Y29" s="126">
        <v>0.64208891004841695</v>
      </c>
      <c r="Z29" s="121"/>
      <c r="AA29" s="127">
        <v>2.7348202719735002</v>
      </c>
      <c r="AB29" s="128">
        <v>0.65950457930084405</v>
      </c>
      <c r="AC29" s="129">
        <v>1.9614553232584699</v>
      </c>
      <c r="AD29" s="121"/>
      <c r="AE29" s="130">
        <v>0.91480556804073798</v>
      </c>
      <c r="AF29" s="30"/>
      <c r="AG29" s="145">
        <v>134.98544228325599</v>
      </c>
      <c r="AH29" s="140">
        <v>135.92139102208799</v>
      </c>
      <c r="AI29" s="140">
        <v>137.46798538077101</v>
      </c>
      <c r="AJ29" s="140">
        <v>146.72797428592301</v>
      </c>
      <c r="AK29" s="140">
        <v>163.012754796819</v>
      </c>
      <c r="AL29" s="146">
        <v>144.25300400533999</v>
      </c>
      <c r="AM29" s="140"/>
      <c r="AN29" s="147">
        <v>201.51295761947699</v>
      </c>
      <c r="AO29" s="148">
        <v>197.51490256636501</v>
      </c>
      <c r="AP29" s="149">
        <v>199.492310551157</v>
      </c>
      <c r="AQ29" s="140"/>
      <c r="AR29" s="150">
        <v>160.66341805414399</v>
      </c>
      <c r="AS29" s="75"/>
      <c r="AT29" s="30">
        <v>-4.20188038649927</v>
      </c>
      <c r="AU29" s="121">
        <v>-1.59190625407525</v>
      </c>
      <c r="AV29" s="121">
        <v>-1.0489607233018701</v>
      </c>
      <c r="AW29" s="121">
        <v>1.6421645413625201</v>
      </c>
      <c r="AX29" s="121">
        <v>5.1638297827403399</v>
      </c>
      <c r="AY29" s="126">
        <v>0.44803878674266201</v>
      </c>
      <c r="AZ29" s="121"/>
      <c r="BA29" s="127">
        <v>3.8888041245360401</v>
      </c>
      <c r="BB29" s="128">
        <v>3.90317173445231</v>
      </c>
      <c r="BC29" s="129">
        <v>3.8857493801254299</v>
      </c>
      <c r="BD29" s="121"/>
      <c r="BE29" s="130">
        <v>1.5885810764336199</v>
      </c>
    </row>
    <row r="30" spans="1:57" x14ac:dyDescent="0.2">
      <c r="A30" s="21" t="s">
        <v>49</v>
      </c>
      <c r="B30" t="s">
        <v>72</v>
      </c>
      <c r="C30" s="3"/>
      <c r="D30" s="24" t="s">
        <v>16</v>
      </c>
      <c r="E30" s="27" t="s">
        <v>17</v>
      </c>
      <c r="F30" s="3"/>
      <c r="G30" s="145">
        <v>93.089654264076302</v>
      </c>
      <c r="H30" s="140">
        <v>103.704586466165</v>
      </c>
      <c r="I30" s="140">
        <v>106.54814458933799</v>
      </c>
      <c r="J30" s="140">
        <v>105.203883876937</v>
      </c>
      <c r="K30" s="140">
        <v>105.85509541511701</v>
      </c>
      <c r="L30" s="146">
        <v>103.470809492684</v>
      </c>
      <c r="M30" s="140"/>
      <c r="N30" s="147">
        <v>110.966164349553</v>
      </c>
      <c r="O30" s="148">
        <v>110.339251669352</v>
      </c>
      <c r="P30" s="149">
        <v>110.64091267470999</v>
      </c>
      <c r="Q30" s="140"/>
      <c r="R30" s="150">
        <v>105.59469249823</v>
      </c>
      <c r="S30" s="75"/>
      <c r="T30" s="30">
        <v>3.8163654653830998</v>
      </c>
      <c r="U30" s="121">
        <v>8.9726193879418297</v>
      </c>
      <c r="V30" s="121">
        <v>6.5629456373676698</v>
      </c>
      <c r="W30" s="121">
        <v>5.3943908809582704</v>
      </c>
      <c r="X30" s="121">
        <v>11.1072797691559</v>
      </c>
      <c r="Y30" s="126">
        <v>7.3549392354363903</v>
      </c>
      <c r="Z30" s="121"/>
      <c r="AA30" s="127">
        <v>8.0027975174193902</v>
      </c>
      <c r="AB30" s="128">
        <v>6.2242622520611199</v>
      </c>
      <c r="AC30" s="129">
        <v>7.0831316688603296</v>
      </c>
      <c r="AD30" s="121"/>
      <c r="AE30" s="130">
        <v>7.3088115580320299</v>
      </c>
      <c r="AF30" s="30"/>
      <c r="AG30" s="145">
        <v>94.686908868874895</v>
      </c>
      <c r="AH30" s="140">
        <v>102.36312738044801</v>
      </c>
      <c r="AI30" s="140">
        <v>104.91398828663201</v>
      </c>
      <c r="AJ30" s="140">
        <v>105.685908805211</v>
      </c>
      <c r="AK30" s="140">
        <v>102.41419924649399</v>
      </c>
      <c r="AL30" s="146">
        <v>102.398184294931</v>
      </c>
      <c r="AM30" s="140"/>
      <c r="AN30" s="147">
        <v>112.04082763417099</v>
      </c>
      <c r="AO30" s="148">
        <v>111.375306052269</v>
      </c>
      <c r="AP30" s="149">
        <v>111.70620655869899</v>
      </c>
      <c r="AQ30" s="140"/>
      <c r="AR30" s="150">
        <v>105.19592007137101</v>
      </c>
      <c r="AS30" s="75"/>
      <c r="AT30" s="30">
        <v>4.5552740501931002</v>
      </c>
      <c r="AU30" s="121">
        <v>5.5893635512381596</v>
      </c>
      <c r="AV30" s="121">
        <v>5.0651864654943601</v>
      </c>
      <c r="AW30" s="121">
        <v>5.26319496900748</v>
      </c>
      <c r="AX30" s="121">
        <v>5.2823596040065102</v>
      </c>
      <c r="AY30" s="126">
        <v>5.1712435602014599</v>
      </c>
      <c r="AZ30" s="121"/>
      <c r="BA30" s="127">
        <v>6.7389591344428998</v>
      </c>
      <c r="BB30" s="128">
        <v>5.8547359669968202</v>
      </c>
      <c r="BC30" s="129">
        <v>6.2928041030188204</v>
      </c>
      <c r="BD30" s="121"/>
      <c r="BE30" s="130">
        <v>5.5277370644710704</v>
      </c>
    </row>
    <row r="31" spans="1:57" x14ac:dyDescent="0.2">
      <c r="A31" s="21" t="s">
        <v>50</v>
      </c>
      <c r="B31" s="3" t="str">
        <f t="shared" si="0"/>
        <v>Staunton &amp; Harrisonburg, VA</v>
      </c>
      <c r="C31" s="3"/>
      <c r="D31" s="24" t="s">
        <v>16</v>
      </c>
      <c r="E31" s="27" t="s">
        <v>17</v>
      </c>
      <c r="F31" s="3"/>
      <c r="G31" s="145">
        <v>96.420844346549103</v>
      </c>
      <c r="H31" s="140">
        <v>112.432983606557</v>
      </c>
      <c r="I31" s="140">
        <v>116.601464887993</v>
      </c>
      <c r="J31" s="140">
        <v>121.40833135250701</v>
      </c>
      <c r="K31" s="140">
        <v>141.72698789571601</v>
      </c>
      <c r="L31" s="146">
        <v>119.67320837751799</v>
      </c>
      <c r="M31" s="140"/>
      <c r="N31" s="147">
        <v>170.584662603395</v>
      </c>
      <c r="O31" s="148">
        <v>161.18886749716799</v>
      </c>
      <c r="P31" s="149">
        <v>165.980107670107</v>
      </c>
      <c r="Q31" s="140"/>
      <c r="R31" s="150">
        <v>134.64248806917999</v>
      </c>
      <c r="S31" s="75"/>
      <c r="T31" s="30">
        <v>1.12534696499563</v>
      </c>
      <c r="U31" s="121">
        <v>15.3287528125677</v>
      </c>
      <c r="V31" s="121">
        <v>18.144753638005898</v>
      </c>
      <c r="W31" s="121">
        <v>21.9095300226939</v>
      </c>
      <c r="X31" s="121">
        <v>21.688296974414801</v>
      </c>
      <c r="Y31" s="126">
        <v>17.1241271663005</v>
      </c>
      <c r="Z31" s="121"/>
      <c r="AA31" s="127">
        <v>16.503334217892</v>
      </c>
      <c r="AB31" s="128">
        <v>16.255257870754502</v>
      </c>
      <c r="AC31" s="129">
        <v>16.357095474070299</v>
      </c>
      <c r="AD31" s="121"/>
      <c r="AE31" s="130">
        <v>16.836800610558001</v>
      </c>
      <c r="AF31" s="30"/>
      <c r="AG31" s="145">
        <v>96.505593172915496</v>
      </c>
      <c r="AH31" s="140">
        <v>102.44079417258099</v>
      </c>
      <c r="AI31" s="140">
        <v>105.109032373842</v>
      </c>
      <c r="AJ31" s="140">
        <v>106.566803691275</v>
      </c>
      <c r="AK31" s="140">
        <v>112.686870400654</v>
      </c>
      <c r="AL31" s="146">
        <v>105.170267689277</v>
      </c>
      <c r="AM31" s="140"/>
      <c r="AN31" s="147">
        <v>131.046723507161</v>
      </c>
      <c r="AO31" s="148">
        <v>129.42902970903501</v>
      </c>
      <c r="AP31" s="149">
        <v>130.23294157524899</v>
      </c>
      <c r="AQ31" s="140"/>
      <c r="AR31" s="150">
        <v>113.34694299788799</v>
      </c>
      <c r="AS31" s="75"/>
      <c r="AT31" s="30">
        <v>1.87685081591685</v>
      </c>
      <c r="AU31" s="121">
        <v>8.0747283848845104</v>
      </c>
      <c r="AV31" s="121">
        <v>9.9742403200734202</v>
      </c>
      <c r="AW31" s="121">
        <v>10.0789932492854</v>
      </c>
      <c r="AX31" s="121">
        <v>9.4170161236831191</v>
      </c>
      <c r="AY31" s="126">
        <v>8.2710861953505397</v>
      </c>
      <c r="AZ31" s="121"/>
      <c r="BA31" s="127">
        <v>6.1704920050678096</v>
      </c>
      <c r="BB31" s="128">
        <v>5.6317208435064998</v>
      </c>
      <c r="BC31" s="129">
        <v>5.8997659281852002</v>
      </c>
      <c r="BD31" s="121"/>
      <c r="BE31" s="130">
        <v>7.4201117048098304</v>
      </c>
    </row>
    <row r="32" spans="1:57" x14ac:dyDescent="0.2">
      <c r="A32" s="21" t="s">
        <v>51</v>
      </c>
      <c r="B32" s="3" t="str">
        <f t="shared" si="0"/>
        <v>Blacksburg &amp; Wytheville, VA</v>
      </c>
      <c r="C32" s="3"/>
      <c r="D32" s="24" t="s">
        <v>16</v>
      </c>
      <c r="E32" s="27" t="s">
        <v>17</v>
      </c>
      <c r="F32" s="3"/>
      <c r="G32" s="145">
        <v>117.74448343848501</v>
      </c>
      <c r="H32" s="140">
        <v>163.96509879091701</v>
      </c>
      <c r="I32" s="140">
        <v>190.04508294453001</v>
      </c>
      <c r="J32" s="140">
        <v>191.179706321553</v>
      </c>
      <c r="K32" s="140">
        <v>182.5631875</v>
      </c>
      <c r="L32" s="146">
        <v>173.269981862495</v>
      </c>
      <c r="M32" s="140"/>
      <c r="N32" s="147">
        <v>184.45100396628601</v>
      </c>
      <c r="O32" s="148">
        <v>166.77429921685101</v>
      </c>
      <c r="P32" s="149">
        <v>175.990769031924</v>
      </c>
      <c r="Q32" s="140"/>
      <c r="R32" s="150">
        <v>174.09940386130799</v>
      </c>
      <c r="S32" s="75"/>
      <c r="T32" s="30">
        <v>-22.769515121768599</v>
      </c>
      <c r="U32" s="121">
        <v>-6.4789452550749402</v>
      </c>
      <c r="V32" s="121">
        <v>7.3613710883695198</v>
      </c>
      <c r="W32" s="121">
        <v>18.053362227151201</v>
      </c>
      <c r="X32" s="121">
        <v>14.0159994116531</v>
      </c>
      <c r="Y32" s="126">
        <v>4.4431413114607299</v>
      </c>
      <c r="Z32" s="121"/>
      <c r="AA32" s="127">
        <v>11.2812454188581</v>
      </c>
      <c r="AB32" s="128">
        <v>13.258431775776801</v>
      </c>
      <c r="AC32" s="129">
        <v>12.021103669217</v>
      </c>
      <c r="AD32" s="121"/>
      <c r="AE32" s="130">
        <v>6.5433140465829203</v>
      </c>
      <c r="AF32" s="30"/>
      <c r="AG32" s="145">
        <v>101.784518165821</v>
      </c>
      <c r="AH32" s="140">
        <v>116.21973565076701</v>
      </c>
      <c r="AI32" s="140">
        <v>126.598967810994</v>
      </c>
      <c r="AJ32" s="140">
        <v>127.213612027869</v>
      </c>
      <c r="AK32" s="140">
        <v>125.014250147754</v>
      </c>
      <c r="AL32" s="146">
        <v>120.478424399094</v>
      </c>
      <c r="AM32" s="140"/>
      <c r="AN32" s="147">
        <v>140.847944739349</v>
      </c>
      <c r="AO32" s="148">
        <v>137.403385792975</v>
      </c>
      <c r="AP32" s="149">
        <v>139.16861263209199</v>
      </c>
      <c r="AQ32" s="140"/>
      <c r="AR32" s="150">
        <v>126.37045517514299</v>
      </c>
      <c r="AS32" s="75"/>
      <c r="AT32" s="30">
        <v>-9.4341359505573497</v>
      </c>
      <c r="AU32" s="121">
        <v>-1.66491401248046</v>
      </c>
      <c r="AV32" s="121">
        <v>6.3455786373381997</v>
      </c>
      <c r="AW32" s="121">
        <v>10.1445633166419</v>
      </c>
      <c r="AX32" s="121">
        <v>8.6899402993428492</v>
      </c>
      <c r="AY32" s="126">
        <v>3.7247717553699902</v>
      </c>
      <c r="AZ32" s="121"/>
      <c r="BA32" s="127">
        <v>2.79703059827182</v>
      </c>
      <c r="BB32" s="128">
        <v>3.2324042924001999</v>
      </c>
      <c r="BC32" s="129">
        <v>2.9912684298698999</v>
      </c>
      <c r="BD32" s="121"/>
      <c r="BE32" s="130">
        <v>3.4241496760681902</v>
      </c>
    </row>
    <row r="33" spans="1:64" x14ac:dyDescent="0.2">
      <c r="A33" s="21" t="s">
        <v>52</v>
      </c>
      <c r="B33" s="3" t="str">
        <f t="shared" si="0"/>
        <v>Lynchburg, VA</v>
      </c>
      <c r="C33" s="3"/>
      <c r="D33" s="24" t="s">
        <v>16</v>
      </c>
      <c r="E33" s="27" t="s">
        <v>17</v>
      </c>
      <c r="F33" s="3"/>
      <c r="G33" s="145">
        <v>108.821955495616</v>
      </c>
      <c r="H33" s="140">
        <v>119.41996808510601</v>
      </c>
      <c r="I33" s="140">
        <v>152.321889305035</v>
      </c>
      <c r="J33" s="140">
        <v>163.09987672768</v>
      </c>
      <c r="K33" s="140">
        <v>161.08933199999899</v>
      </c>
      <c r="L33" s="146">
        <v>145.413844466782</v>
      </c>
      <c r="M33" s="140"/>
      <c r="N33" s="147">
        <v>161.26592669720901</v>
      </c>
      <c r="O33" s="148">
        <v>142.18190041114599</v>
      </c>
      <c r="P33" s="149">
        <v>152.16463398692801</v>
      </c>
      <c r="Q33" s="140"/>
      <c r="R33" s="150">
        <v>147.40870211807101</v>
      </c>
      <c r="S33" s="75"/>
      <c r="T33" s="30">
        <v>0.59655297364997295</v>
      </c>
      <c r="U33" s="121">
        <v>1.8856743130248199</v>
      </c>
      <c r="V33" s="121">
        <v>2.99166987107334</v>
      </c>
      <c r="W33" s="121">
        <v>2.09695173723471</v>
      </c>
      <c r="X33" s="121">
        <v>-0.212232706001733</v>
      </c>
      <c r="Y33" s="126">
        <v>1.93487499135702</v>
      </c>
      <c r="Z33" s="121"/>
      <c r="AA33" s="127">
        <v>0.18996164191099099</v>
      </c>
      <c r="AB33" s="128">
        <v>0.72355908022339999</v>
      </c>
      <c r="AC33" s="129">
        <v>0.27662381973867001</v>
      </c>
      <c r="AD33" s="121"/>
      <c r="AE33" s="130">
        <v>1.45874159857846</v>
      </c>
      <c r="AF33" s="30"/>
      <c r="AG33" s="145">
        <v>103.752908011869</v>
      </c>
      <c r="AH33" s="140">
        <v>109.40129393200399</v>
      </c>
      <c r="AI33" s="140">
        <v>121.740614748967</v>
      </c>
      <c r="AJ33" s="140">
        <v>125.827260424286</v>
      </c>
      <c r="AK33" s="140">
        <v>125.971406768414</v>
      </c>
      <c r="AL33" s="146">
        <v>118.620402797202</v>
      </c>
      <c r="AM33" s="140"/>
      <c r="AN33" s="147">
        <v>135.42910797530499</v>
      </c>
      <c r="AO33" s="148">
        <v>130.792254400199</v>
      </c>
      <c r="AP33" s="149">
        <v>133.09992350137901</v>
      </c>
      <c r="AQ33" s="140"/>
      <c r="AR33" s="150">
        <v>123.087101628689</v>
      </c>
      <c r="AS33" s="75"/>
      <c r="AT33" s="30">
        <v>1.37208771582446</v>
      </c>
      <c r="AU33" s="121">
        <v>2.2620663570379298</v>
      </c>
      <c r="AV33" s="121">
        <v>2.7843906068061899</v>
      </c>
      <c r="AW33" s="121">
        <v>2.2322653866849498</v>
      </c>
      <c r="AX33" s="121">
        <v>2.4445089793406298</v>
      </c>
      <c r="AY33" s="126">
        <v>2.4049850569745499</v>
      </c>
      <c r="AZ33" s="121"/>
      <c r="BA33" s="127">
        <v>2.8179643403679</v>
      </c>
      <c r="BB33" s="128">
        <v>2.2307958146990501</v>
      </c>
      <c r="BC33" s="129">
        <v>2.5139746069385298</v>
      </c>
      <c r="BD33" s="121"/>
      <c r="BE33" s="130">
        <v>2.4588588464575598</v>
      </c>
    </row>
    <row r="34" spans="1:64" x14ac:dyDescent="0.2">
      <c r="A34" s="21" t="s">
        <v>77</v>
      </c>
      <c r="B34" s="3" t="str">
        <f t="shared" si="0"/>
        <v>Central Virginia</v>
      </c>
      <c r="C34" s="3"/>
      <c r="D34" s="24" t="s">
        <v>16</v>
      </c>
      <c r="E34" s="27" t="s">
        <v>17</v>
      </c>
      <c r="F34" s="3"/>
      <c r="G34" s="145">
        <v>106.70701406530701</v>
      </c>
      <c r="H34" s="140">
        <v>112.10167731462001</v>
      </c>
      <c r="I34" s="140">
        <v>119.78345619015499</v>
      </c>
      <c r="J34" s="140">
        <v>126.323209134615</v>
      </c>
      <c r="K34" s="140">
        <v>131.16350918876901</v>
      </c>
      <c r="L34" s="146">
        <v>119.970962624525</v>
      </c>
      <c r="M34" s="140"/>
      <c r="N34" s="147">
        <v>141.604285514541</v>
      </c>
      <c r="O34" s="148">
        <v>134.25872695018899</v>
      </c>
      <c r="P34" s="149">
        <v>137.93450427968301</v>
      </c>
      <c r="Q34" s="140"/>
      <c r="R34" s="150">
        <v>125.427730428622</v>
      </c>
      <c r="S34" s="75"/>
      <c r="T34" s="30">
        <v>-3.58571634746753</v>
      </c>
      <c r="U34" s="121">
        <v>0.56685278435723596</v>
      </c>
      <c r="V34" s="121">
        <v>1.88641110814234</v>
      </c>
      <c r="W34" s="121">
        <v>2.39019447595278</v>
      </c>
      <c r="X34" s="121">
        <v>3.1299576552653701</v>
      </c>
      <c r="Y34" s="126">
        <v>1.3573701924061701</v>
      </c>
      <c r="Z34" s="121"/>
      <c r="AA34" s="127">
        <v>1.8063127477385399</v>
      </c>
      <c r="AB34" s="128">
        <v>0.77622586364373802</v>
      </c>
      <c r="AC34" s="129">
        <v>1.3016399432377099</v>
      </c>
      <c r="AD34" s="121"/>
      <c r="AE34" s="130">
        <v>1.4407390104697899</v>
      </c>
      <c r="AF34" s="30"/>
      <c r="AG34" s="145">
        <v>106.676565995885</v>
      </c>
      <c r="AH34" s="140">
        <v>111.518481349308</v>
      </c>
      <c r="AI34" s="140">
        <v>116.06506332860501</v>
      </c>
      <c r="AJ34" s="140">
        <v>117.540878626085</v>
      </c>
      <c r="AK34" s="140">
        <v>117.902757658046</v>
      </c>
      <c r="AL34" s="146">
        <v>114.32966928319399</v>
      </c>
      <c r="AM34" s="140"/>
      <c r="AN34" s="147">
        <v>133.31984567579099</v>
      </c>
      <c r="AO34" s="148">
        <v>134.73835142530299</v>
      </c>
      <c r="AP34" s="149">
        <v>134.040932841564</v>
      </c>
      <c r="AQ34" s="140"/>
      <c r="AR34" s="150">
        <v>120.587951135814</v>
      </c>
      <c r="AS34" s="75"/>
      <c r="AT34" s="30">
        <v>1.40463536330854</v>
      </c>
      <c r="AU34" s="121">
        <v>3.1650040620030699</v>
      </c>
      <c r="AV34" s="121">
        <v>4.5094312125786304</v>
      </c>
      <c r="AW34" s="121">
        <v>4.09097204065265</v>
      </c>
      <c r="AX34" s="121">
        <v>3.22050885197396</v>
      </c>
      <c r="AY34" s="126">
        <v>3.42622399917652</v>
      </c>
      <c r="AZ34" s="121"/>
      <c r="BA34" s="127">
        <v>1.97474683627894</v>
      </c>
      <c r="BB34" s="128">
        <v>1.4438812844670901</v>
      </c>
      <c r="BC34" s="129">
        <v>1.7045779010209401</v>
      </c>
      <c r="BD34" s="121"/>
      <c r="BE34" s="130">
        <v>2.7982128561352999</v>
      </c>
    </row>
    <row r="35" spans="1:64" x14ac:dyDescent="0.2">
      <c r="A35" s="21" t="s">
        <v>78</v>
      </c>
      <c r="B35" s="3" t="str">
        <f t="shared" si="0"/>
        <v>Chesapeake Bay</v>
      </c>
      <c r="C35" s="3"/>
      <c r="D35" s="24" t="s">
        <v>16</v>
      </c>
      <c r="E35" s="27" t="s">
        <v>17</v>
      </c>
      <c r="F35" s="3"/>
      <c r="G35" s="145">
        <v>123.41898477157299</v>
      </c>
      <c r="H35" s="140">
        <v>125.576106557377</v>
      </c>
      <c r="I35" s="140">
        <v>126.375376756066</v>
      </c>
      <c r="J35" s="140">
        <v>115.541021437578</v>
      </c>
      <c r="K35" s="140">
        <v>128.91465517241301</v>
      </c>
      <c r="L35" s="146">
        <v>123.909096632904</v>
      </c>
      <c r="M35" s="140"/>
      <c r="N35" s="147">
        <v>160.666423766816</v>
      </c>
      <c r="O35" s="148">
        <v>164.199151047409</v>
      </c>
      <c r="P35" s="149">
        <v>162.44751528627</v>
      </c>
      <c r="Q35" s="140"/>
      <c r="R35" s="150">
        <v>136.62564380044</v>
      </c>
      <c r="S35" s="75"/>
      <c r="T35" s="30">
        <v>-6.8033390301095098</v>
      </c>
      <c r="U35" s="121">
        <v>0.87748733872200901</v>
      </c>
      <c r="V35" s="121">
        <v>-1.07892607332824</v>
      </c>
      <c r="W35" s="121">
        <v>-5.7326471438258997</v>
      </c>
      <c r="X35" s="121">
        <v>13.91240678228</v>
      </c>
      <c r="Y35" s="126">
        <v>7.9138702958835197E-2</v>
      </c>
      <c r="Z35" s="121"/>
      <c r="AA35" s="127">
        <v>2.7607912807043999</v>
      </c>
      <c r="AB35" s="128">
        <v>4.2146736661978998</v>
      </c>
      <c r="AC35" s="129">
        <v>3.4933824929188901</v>
      </c>
      <c r="AD35" s="121"/>
      <c r="AE35" s="130">
        <v>1.7293090468765999</v>
      </c>
      <c r="AF35" s="30"/>
      <c r="AG35" s="145">
        <v>118.726177226027</v>
      </c>
      <c r="AH35" s="140">
        <v>118.78870879120799</v>
      </c>
      <c r="AI35" s="140">
        <v>115.131598307291</v>
      </c>
      <c r="AJ35" s="140">
        <v>120.6477309868</v>
      </c>
      <c r="AK35" s="140">
        <v>126.86198891198801</v>
      </c>
      <c r="AL35" s="146">
        <v>120.028226299694</v>
      </c>
      <c r="AM35" s="140"/>
      <c r="AN35" s="147">
        <v>152.523726143592</v>
      </c>
      <c r="AO35" s="148">
        <v>157.100612939841</v>
      </c>
      <c r="AP35" s="149">
        <v>154.886942124542</v>
      </c>
      <c r="AQ35" s="140"/>
      <c r="AR35" s="150">
        <v>131.24355348135501</v>
      </c>
      <c r="AS35" s="75"/>
      <c r="AT35" s="30">
        <v>-5.0411617947327398</v>
      </c>
      <c r="AU35" s="121">
        <v>-2.3946423978135201</v>
      </c>
      <c r="AV35" s="121">
        <v>-4.7154815456627599</v>
      </c>
      <c r="AW35" s="121">
        <v>2.5685479890026102</v>
      </c>
      <c r="AX35" s="121">
        <v>6.36802190780966</v>
      </c>
      <c r="AY35" s="126">
        <v>-0.54988922186256195</v>
      </c>
      <c r="AZ35" s="121"/>
      <c r="BA35" s="127">
        <v>-0.718882395073421</v>
      </c>
      <c r="BB35" s="128">
        <v>0.13908957788207299</v>
      </c>
      <c r="BC35" s="129">
        <v>-0.25854764518380302</v>
      </c>
      <c r="BD35" s="121"/>
      <c r="BE35" s="130">
        <v>-0.43841777065044202</v>
      </c>
    </row>
    <row r="36" spans="1:64" x14ac:dyDescent="0.2">
      <c r="A36" s="21" t="s">
        <v>79</v>
      </c>
      <c r="B36" s="3" t="str">
        <f t="shared" si="0"/>
        <v>Coastal Virginia - Eastern Shore</v>
      </c>
      <c r="C36" s="3"/>
      <c r="D36" s="24" t="s">
        <v>16</v>
      </c>
      <c r="E36" s="27" t="s">
        <v>17</v>
      </c>
      <c r="F36" s="3"/>
      <c r="G36" s="145">
        <v>148.77367788461501</v>
      </c>
      <c r="H36" s="140">
        <v>149.400613682092</v>
      </c>
      <c r="I36" s="140">
        <v>158.25895463510801</v>
      </c>
      <c r="J36" s="140">
        <v>158.73967043314499</v>
      </c>
      <c r="K36" s="140">
        <v>160.857104743083</v>
      </c>
      <c r="L36" s="146">
        <v>155.50008343508301</v>
      </c>
      <c r="M36" s="140"/>
      <c r="N36" s="147">
        <v>204.896536796536</v>
      </c>
      <c r="O36" s="148">
        <v>208.17687062937</v>
      </c>
      <c r="P36" s="149">
        <v>206.52885602435799</v>
      </c>
      <c r="Q36" s="140"/>
      <c r="R36" s="150">
        <v>171.764487730486</v>
      </c>
      <c r="S36" s="75"/>
      <c r="T36" s="30">
        <v>-12.324223076073199</v>
      </c>
      <c r="U36" s="121">
        <v>-7.9052730678989098</v>
      </c>
      <c r="V36" s="121">
        <v>-1.69362322388861</v>
      </c>
      <c r="W36" s="121">
        <v>3.4535142504602501</v>
      </c>
      <c r="X36" s="121">
        <v>2.7578411417054198</v>
      </c>
      <c r="Y36" s="126">
        <v>-2.97205513310342</v>
      </c>
      <c r="Z36" s="121"/>
      <c r="AA36" s="127">
        <v>3.8836329698418499</v>
      </c>
      <c r="AB36" s="128">
        <v>2.4713702431859299</v>
      </c>
      <c r="AC36" s="129">
        <v>3.1859712492684999</v>
      </c>
      <c r="AD36" s="121"/>
      <c r="AE36" s="130">
        <v>-0.55947170890625197</v>
      </c>
      <c r="AF36" s="30"/>
      <c r="AG36" s="145">
        <v>157.540863818014</v>
      </c>
      <c r="AH36" s="140">
        <v>159.56498034076</v>
      </c>
      <c r="AI36" s="140">
        <v>170.81812227074201</v>
      </c>
      <c r="AJ36" s="140">
        <v>168.511799601196</v>
      </c>
      <c r="AK36" s="140">
        <v>165.04702323206499</v>
      </c>
      <c r="AL36" s="146">
        <v>164.64729640671499</v>
      </c>
      <c r="AM36" s="140"/>
      <c r="AN36" s="147">
        <v>198.44247706421999</v>
      </c>
      <c r="AO36" s="148">
        <v>201.369407149084</v>
      </c>
      <c r="AP36" s="149">
        <v>199.90753873008899</v>
      </c>
      <c r="AQ36" s="140"/>
      <c r="AR36" s="150">
        <v>176.07368428495599</v>
      </c>
      <c r="AS36" s="75"/>
      <c r="AT36" s="30">
        <v>-4.2239977213788897</v>
      </c>
      <c r="AU36" s="121">
        <v>-4.6248310725224604</v>
      </c>
      <c r="AV36" s="121">
        <v>-0.51832283789893296</v>
      </c>
      <c r="AW36" s="121">
        <v>3.3137245068325498</v>
      </c>
      <c r="AX36" s="121">
        <v>-0.150782446698427</v>
      </c>
      <c r="AY36" s="126">
        <v>-1.0849135163992201</v>
      </c>
      <c r="AZ36" s="121"/>
      <c r="BA36" s="127">
        <v>0.61193719146702796</v>
      </c>
      <c r="BB36" s="128">
        <v>0.40555347000125702</v>
      </c>
      <c r="BC36" s="129">
        <v>0.50804882092181702</v>
      </c>
      <c r="BD36" s="121"/>
      <c r="BE36" s="130">
        <v>-0.49134328887652901</v>
      </c>
    </row>
    <row r="37" spans="1:64" x14ac:dyDescent="0.2">
      <c r="A37" s="21" t="s">
        <v>80</v>
      </c>
      <c r="B37" s="3" t="str">
        <f t="shared" si="0"/>
        <v>Coastal Virginia - Hampton Roads</v>
      </c>
      <c r="C37" s="3"/>
      <c r="D37" s="24" t="s">
        <v>16</v>
      </c>
      <c r="E37" s="27" t="s">
        <v>17</v>
      </c>
      <c r="F37" s="3"/>
      <c r="G37" s="145">
        <v>142.782166700631</v>
      </c>
      <c r="H37" s="140">
        <v>145.09839630531999</v>
      </c>
      <c r="I37" s="140">
        <v>144.91161839502601</v>
      </c>
      <c r="J37" s="140">
        <v>142.54162521026399</v>
      </c>
      <c r="K37" s="140">
        <v>141.96797146024801</v>
      </c>
      <c r="L37" s="146">
        <v>143.475728084081</v>
      </c>
      <c r="M37" s="140"/>
      <c r="N37" s="147">
        <v>188.05596505409699</v>
      </c>
      <c r="O37" s="148">
        <v>193.04794200416001</v>
      </c>
      <c r="P37" s="149">
        <v>190.57227365239899</v>
      </c>
      <c r="Q37" s="140"/>
      <c r="R37" s="150">
        <v>158.664354662264</v>
      </c>
      <c r="S37" s="75"/>
      <c r="T37" s="30">
        <v>-8.9360449421580099E-2</v>
      </c>
      <c r="U37" s="121">
        <v>2.5234005091056702</v>
      </c>
      <c r="V37" s="121">
        <v>1.8441158576086101</v>
      </c>
      <c r="W37" s="121">
        <v>0.26631039644091797</v>
      </c>
      <c r="X37" s="121">
        <v>0.113418202323723</v>
      </c>
      <c r="Y37" s="126">
        <v>0.946250826650605</v>
      </c>
      <c r="Z37" s="121"/>
      <c r="AA37" s="127">
        <v>5.9114037626942899</v>
      </c>
      <c r="AB37" s="128">
        <v>4.2691622559700004</v>
      </c>
      <c r="AC37" s="129">
        <v>5.0628296215306401</v>
      </c>
      <c r="AD37" s="121"/>
      <c r="AE37" s="130">
        <v>2.8420134769648802</v>
      </c>
      <c r="AF37" s="30"/>
      <c r="AG37" s="145">
        <v>143.053992551715</v>
      </c>
      <c r="AH37" s="140">
        <v>143.92279996256599</v>
      </c>
      <c r="AI37" s="140">
        <v>146.131998060912</v>
      </c>
      <c r="AJ37" s="140">
        <v>146.86652378771501</v>
      </c>
      <c r="AK37" s="140">
        <v>147.21357439353</v>
      </c>
      <c r="AL37" s="146">
        <v>145.52579226128</v>
      </c>
      <c r="AM37" s="140"/>
      <c r="AN37" s="147">
        <v>188.424110042281</v>
      </c>
      <c r="AO37" s="148">
        <v>197.11038592218401</v>
      </c>
      <c r="AP37" s="149">
        <v>192.86386450433</v>
      </c>
      <c r="AQ37" s="140"/>
      <c r="AR37" s="150">
        <v>160.92187530302601</v>
      </c>
      <c r="AS37" s="75"/>
      <c r="AT37" s="30">
        <v>-0.810861335398949</v>
      </c>
      <c r="AU37" s="121">
        <v>-0.51103043839876905</v>
      </c>
      <c r="AV37" s="121">
        <v>0.71330605142599102</v>
      </c>
      <c r="AW37" s="121">
        <v>1.2285576196533701</v>
      </c>
      <c r="AX37" s="121">
        <v>0.59059054352497597</v>
      </c>
      <c r="AY37" s="126">
        <v>0.28792524065550501</v>
      </c>
      <c r="AZ37" s="121"/>
      <c r="BA37" s="127">
        <v>1.4011607394396199</v>
      </c>
      <c r="BB37" s="128">
        <v>1.60752542534164</v>
      </c>
      <c r="BC37" s="129">
        <v>1.5140612744536499</v>
      </c>
      <c r="BD37" s="121"/>
      <c r="BE37" s="130">
        <v>0.91070096813634005</v>
      </c>
    </row>
    <row r="38" spans="1:64" x14ac:dyDescent="0.2">
      <c r="A38" s="20" t="s">
        <v>81</v>
      </c>
      <c r="B38" s="3" t="str">
        <f t="shared" si="0"/>
        <v>Northern Virginia</v>
      </c>
      <c r="C38" s="3"/>
      <c r="D38" s="24" t="s">
        <v>16</v>
      </c>
      <c r="E38" s="27" t="s">
        <v>17</v>
      </c>
      <c r="F38" s="3"/>
      <c r="G38" s="145">
        <v>123.075853825876</v>
      </c>
      <c r="H38" s="140">
        <v>133.653583461875</v>
      </c>
      <c r="I38" s="140">
        <v>138.16774337785799</v>
      </c>
      <c r="J38" s="140">
        <v>135.62171477369699</v>
      </c>
      <c r="K38" s="140">
        <v>130.12829388887201</v>
      </c>
      <c r="L38" s="146">
        <v>132.55129325814599</v>
      </c>
      <c r="M38" s="140"/>
      <c r="N38" s="147">
        <v>124.157473353336</v>
      </c>
      <c r="O38" s="148">
        <v>124.154105111224</v>
      </c>
      <c r="P38" s="149">
        <v>124.155781114476</v>
      </c>
      <c r="Q38" s="140"/>
      <c r="R38" s="150">
        <v>130.035751448534</v>
      </c>
      <c r="S38" s="75"/>
      <c r="T38" s="30">
        <v>5.2137543495442502</v>
      </c>
      <c r="U38" s="121">
        <v>5.5986658581523798</v>
      </c>
      <c r="V38" s="121">
        <v>5.5448270296131801</v>
      </c>
      <c r="W38" s="121">
        <v>4.9608335962768404</v>
      </c>
      <c r="X38" s="121">
        <v>4.0108463778890702</v>
      </c>
      <c r="Y38" s="126">
        <v>5.1273089341212801</v>
      </c>
      <c r="Z38" s="121"/>
      <c r="AA38" s="127">
        <v>3.3589753394441599</v>
      </c>
      <c r="AB38" s="128">
        <v>2.4105957358889598</v>
      </c>
      <c r="AC38" s="129">
        <v>2.8760245333217198</v>
      </c>
      <c r="AD38" s="121"/>
      <c r="AE38" s="130">
        <v>4.4920509063142697</v>
      </c>
      <c r="AF38" s="30"/>
      <c r="AG38" s="145">
        <v>126.136539369343</v>
      </c>
      <c r="AH38" s="140">
        <v>138.149501500523</v>
      </c>
      <c r="AI38" s="140">
        <v>142.65844774083001</v>
      </c>
      <c r="AJ38" s="140">
        <v>139.87293748773899</v>
      </c>
      <c r="AK38" s="140">
        <v>132.09932486156899</v>
      </c>
      <c r="AL38" s="146">
        <v>136.237833461203</v>
      </c>
      <c r="AM38" s="140"/>
      <c r="AN38" s="147">
        <v>127.199977621483</v>
      </c>
      <c r="AO38" s="148">
        <v>127.33748360721</v>
      </c>
      <c r="AP38" s="149">
        <v>127.26957590395401</v>
      </c>
      <c r="AQ38" s="140"/>
      <c r="AR38" s="150">
        <v>133.55115572953801</v>
      </c>
      <c r="AS38" s="75"/>
      <c r="AT38" s="30">
        <v>6.71419067655704</v>
      </c>
      <c r="AU38" s="121">
        <v>7.82761826978627</v>
      </c>
      <c r="AV38" s="121">
        <v>7.6889897908996598</v>
      </c>
      <c r="AW38" s="121">
        <v>5.4905902876543902</v>
      </c>
      <c r="AX38" s="121">
        <v>3.9719640212164902</v>
      </c>
      <c r="AY38" s="126">
        <v>6.36647042442734</v>
      </c>
      <c r="AZ38" s="121"/>
      <c r="BA38" s="127">
        <v>3.5061371719724601</v>
      </c>
      <c r="BB38" s="128">
        <v>2.81806138220109</v>
      </c>
      <c r="BC38" s="129">
        <v>3.1563300106721002</v>
      </c>
      <c r="BD38" s="121"/>
      <c r="BE38" s="130">
        <v>5.45607994102562</v>
      </c>
    </row>
    <row r="39" spans="1:64" x14ac:dyDescent="0.2">
      <c r="A39" s="22" t="s">
        <v>82</v>
      </c>
      <c r="B39" s="3" t="str">
        <f t="shared" si="0"/>
        <v>Shenandoah Valley</v>
      </c>
      <c r="C39" s="3"/>
      <c r="D39" s="25" t="s">
        <v>16</v>
      </c>
      <c r="E39" s="28" t="s">
        <v>17</v>
      </c>
      <c r="F39" s="3"/>
      <c r="G39" s="151">
        <v>98.353914317099907</v>
      </c>
      <c r="H39" s="152">
        <v>106.19094798911399</v>
      </c>
      <c r="I39" s="152">
        <v>109.48438137032799</v>
      </c>
      <c r="J39" s="152">
        <v>113.563027291997</v>
      </c>
      <c r="K39" s="152">
        <v>119.559130601302</v>
      </c>
      <c r="L39" s="153">
        <v>110.270098780452</v>
      </c>
      <c r="M39" s="140"/>
      <c r="N39" s="154">
        <v>143.09823766248701</v>
      </c>
      <c r="O39" s="155">
        <v>136.95098171889799</v>
      </c>
      <c r="P39" s="156">
        <v>140.07291289361399</v>
      </c>
      <c r="Q39" s="140"/>
      <c r="R39" s="157">
        <v>120.149156241527</v>
      </c>
      <c r="S39" s="75"/>
      <c r="T39" s="31">
        <v>1.4902219504821399</v>
      </c>
      <c r="U39" s="131">
        <v>9.0177460102030302</v>
      </c>
      <c r="V39" s="131">
        <v>10.3345764266169</v>
      </c>
      <c r="W39" s="131">
        <v>14.679831457226699</v>
      </c>
      <c r="X39" s="131">
        <v>12.812684582052601</v>
      </c>
      <c r="Y39" s="132">
        <v>10.3263449884953</v>
      </c>
      <c r="Z39" s="121"/>
      <c r="AA39" s="133">
        <v>10.1419955418817</v>
      </c>
      <c r="AB39" s="134">
        <v>6.6189435017194098</v>
      </c>
      <c r="AC39" s="135">
        <v>8.4148230915470492</v>
      </c>
      <c r="AD39" s="121"/>
      <c r="AE39" s="136">
        <v>9.5822080501295002</v>
      </c>
      <c r="AF39" s="31"/>
      <c r="AG39" s="151">
        <v>97.270711117336603</v>
      </c>
      <c r="AH39" s="152">
        <v>100.414915590863</v>
      </c>
      <c r="AI39" s="152">
        <v>102.82086618629</v>
      </c>
      <c r="AJ39" s="152">
        <v>103.61283840714999</v>
      </c>
      <c r="AK39" s="152">
        <v>105.595754229741</v>
      </c>
      <c r="AL39" s="153">
        <v>102.198826739108</v>
      </c>
      <c r="AM39" s="140"/>
      <c r="AN39" s="154">
        <v>123.344791556069</v>
      </c>
      <c r="AO39" s="155">
        <v>123.447820591295</v>
      </c>
      <c r="AP39" s="156">
        <v>123.396824427716</v>
      </c>
      <c r="AQ39" s="140"/>
      <c r="AR39" s="157">
        <v>109.298588896711</v>
      </c>
      <c r="AS39" s="75"/>
      <c r="AT39" s="31">
        <v>1.08370283280444</v>
      </c>
      <c r="AU39" s="131">
        <v>4.3142970513631198</v>
      </c>
      <c r="AV39" s="131">
        <v>5.6848661551351496</v>
      </c>
      <c r="AW39" s="131">
        <v>6.0358284370830502</v>
      </c>
      <c r="AX39" s="131">
        <v>4.7039072063330201</v>
      </c>
      <c r="AY39" s="132">
        <v>4.5289350583989796</v>
      </c>
      <c r="AZ39" s="121"/>
      <c r="BA39" s="133">
        <v>1.9169402067965</v>
      </c>
      <c r="BB39" s="134">
        <v>1.2989305490520999</v>
      </c>
      <c r="BC39" s="135">
        <v>1.60516910454813</v>
      </c>
      <c r="BD39" s="121"/>
      <c r="BE39" s="136">
        <v>3.4470135033289102</v>
      </c>
    </row>
    <row r="40" spans="1:64" x14ac:dyDescent="0.2">
      <c r="A40" s="19" t="s">
        <v>83</v>
      </c>
      <c r="B40" s="3" t="str">
        <f t="shared" si="0"/>
        <v>Southern Virginia</v>
      </c>
      <c r="C40" s="9"/>
      <c r="D40" s="23" t="s">
        <v>16</v>
      </c>
      <c r="E40" s="26" t="s">
        <v>17</v>
      </c>
      <c r="F40" s="3"/>
      <c r="G40" s="137">
        <v>95.477754367934196</v>
      </c>
      <c r="H40" s="138">
        <v>105.480839328537</v>
      </c>
      <c r="I40" s="138">
        <v>108.583365780606</v>
      </c>
      <c r="J40" s="138">
        <v>107.775333091962</v>
      </c>
      <c r="K40" s="138">
        <v>103.136313755795</v>
      </c>
      <c r="L40" s="139">
        <v>104.605917876333</v>
      </c>
      <c r="M40" s="140"/>
      <c r="N40" s="141">
        <v>113.55768683274</v>
      </c>
      <c r="O40" s="142">
        <v>115.86889687387701</v>
      </c>
      <c r="P40" s="143">
        <v>114.707713212944</v>
      </c>
      <c r="Q40" s="140"/>
      <c r="R40" s="144">
        <v>107.733995681541</v>
      </c>
      <c r="S40" s="75"/>
      <c r="T40" s="29">
        <v>7.5149048968654597</v>
      </c>
      <c r="U40" s="119">
        <v>11.847915946909101</v>
      </c>
      <c r="V40" s="119">
        <v>13.102702924434199</v>
      </c>
      <c r="W40" s="119">
        <v>13.38133186224</v>
      </c>
      <c r="X40" s="119">
        <v>9.8432563888121596</v>
      </c>
      <c r="Y40" s="120">
        <v>11.482603131074599</v>
      </c>
      <c r="Z40" s="121"/>
      <c r="AA40" s="122">
        <v>8.40589609598244</v>
      </c>
      <c r="AB40" s="123">
        <v>9.4089623969347205</v>
      </c>
      <c r="AC40" s="124">
        <v>8.9061407337169598</v>
      </c>
      <c r="AD40" s="121"/>
      <c r="AE40" s="125">
        <v>10.7730281880501</v>
      </c>
      <c r="AF40" s="29"/>
      <c r="AG40" s="137">
        <v>94.065179349218496</v>
      </c>
      <c r="AH40" s="138">
        <v>101.72604599331299</v>
      </c>
      <c r="AI40" s="138">
        <v>104.277807839388</v>
      </c>
      <c r="AJ40" s="138">
        <v>103.466189477697</v>
      </c>
      <c r="AK40" s="138">
        <v>101.802207054603</v>
      </c>
      <c r="AL40" s="139">
        <v>101.436569814034</v>
      </c>
      <c r="AM40" s="140"/>
      <c r="AN40" s="141">
        <v>113.972512442232</v>
      </c>
      <c r="AO40" s="142">
        <v>116.82070141682701</v>
      </c>
      <c r="AP40" s="143">
        <v>115.40803182579501</v>
      </c>
      <c r="AQ40" s="140"/>
      <c r="AR40" s="144">
        <v>105.87878628190199</v>
      </c>
      <c r="AS40" s="75"/>
      <c r="AT40" s="29">
        <v>10.2608415092041</v>
      </c>
      <c r="AU40" s="119">
        <v>11.9221503997084</v>
      </c>
      <c r="AV40" s="119">
        <v>11.8199792719632</v>
      </c>
      <c r="AW40" s="119">
        <v>11.5337806184057</v>
      </c>
      <c r="AX40" s="119">
        <v>11.308760416897501</v>
      </c>
      <c r="AY40" s="120">
        <v>11.431350194865701</v>
      </c>
      <c r="AZ40" s="121"/>
      <c r="BA40" s="122">
        <v>8.8781606115147707</v>
      </c>
      <c r="BB40" s="123">
        <v>9.43762166610205</v>
      </c>
      <c r="BC40" s="124">
        <v>9.1664642582364806</v>
      </c>
      <c r="BD40" s="121"/>
      <c r="BE40" s="125">
        <v>10.747913703032401</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45">
        <v>114.76288388496999</v>
      </c>
      <c r="H41" s="140">
        <v>149.221699318568</v>
      </c>
      <c r="I41" s="140">
        <v>165.88016782407399</v>
      </c>
      <c r="J41" s="140">
        <v>166.52247411242601</v>
      </c>
      <c r="K41" s="140">
        <v>163.372484258729</v>
      </c>
      <c r="L41" s="146">
        <v>154.46923848853999</v>
      </c>
      <c r="M41" s="140"/>
      <c r="N41" s="147">
        <v>170.35730700179499</v>
      </c>
      <c r="O41" s="148">
        <v>154.87888721804501</v>
      </c>
      <c r="P41" s="149">
        <v>162.79576492194599</v>
      </c>
      <c r="Q41" s="140"/>
      <c r="R41" s="150">
        <v>157.052228742344</v>
      </c>
      <c r="S41" s="75"/>
      <c r="T41" s="30">
        <v>-19.0010296963092</v>
      </c>
      <c r="U41" s="121">
        <v>-4.2576499897174198</v>
      </c>
      <c r="V41" s="121">
        <v>7.3250598004273897</v>
      </c>
      <c r="W41" s="121">
        <v>15.4618992177184</v>
      </c>
      <c r="X41" s="121">
        <v>11.6385965177095</v>
      </c>
      <c r="Y41" s="126">
        <v>3.8173661367594298</v>
      </c>
      <c r="Z41" s="121"/>
      <c r="AA41" s="127">
        <v>8.9487732783060796</v>
      </c>
      <c r="AB41" s="128">
        <v>8.8623522293458805</v>
      </c>
      <c r="AC41" s="129">
        <v>8.8102960206508492</v>
      </c>
      <c r="AD41" s="121"/>
      <c r="AE41" s="130">
        <v>5.3814265338864304</v>
      </c>
      <c r="AF41" s="30"/>
      <c r="AG41" s="145">
        <v>104.635269806398</v>
      </c>
      <c r="AH41" s="140">
        <v>116.29835532882301</v>
      </c>
      <c r="AI41" s="140">
        <v>123.32223102938001</v>
      </c>
      <c r="AJ41" s="140">
        <v>123.990031832651</v>
      </c>
      <c r="AK41" s="140">
        <v>124.269850402172</v>
      </c>
      <c r="AL41" s="146">
        <v>119.280244291785</v>
      </c>
      <c r="AM41" s="140"/>
      <c r="AN41" s="147">
        <v>141.47031030711699</v>
      </c>
      <c r="AO41" s="148">
        <v>136.88753338051399</v>
      </c>
      <c r="AP41" s="149">
        <v>139.21881041236799</v>
      </c>
      <c r="AQ41" s="140"/>
      <c r="AR41" s="150">
        <v>125.700618846799</v>
      </c>
      <c r="AS41" s="75"/>
      <c r="AT41" s="30">
        <v>-8.8039378617483397</v>
      </c>
      <c r="AU41" s="121">
        <v>-2.7302807022834901</v>
      </c>
      <c r="AV41" s="121">
        <v>3.26213412940547</v>
      </c>
      <c r="AW41" s="121">
        <v>7.9127852975170301</v>
      </c>
      <c r="AX41" s="121">
        <v>6.5561177929261598</v>
      </c>
      <c r="AY41" s="126">
        <v>1.85858741075784</v>
      </c>
      <c r="AZ41" s="121"/>
      <c r="BA41" s="127">
        <v>2.7048740155548701</v>
      </c>
      <c r="BB41" s="128">
        <v>2.3262885624710701</v>
      </c>
      <c r="BC41" s="129">
        <v>2.5128782119100399</v>
      </c>
      <c r="BD41" s="121"/>
      <c r="BE41" s="130">
        <v>2.0533640698003701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45">
        <v>86.754951923076902</v>
      </c>
      <c r="H42" s="140">
        <v>89.580252206809504</v>
      </c>
      <c r="I42" s="140">
        <v>93.407852193995296</v>
      </c>
      <c r="J42" s="140">
        <v>92.887125279642007</v>
      </c>
      <c r="K42" s="140">
        <v>92.083806609547096</v>
      </c>
      <c r="L42" s="146">
        <v>91.221079118678006</v>
      </c>
      <c r="M42" s="140"/>
      <c r="N42" s="147">
        <v>97.820060168471699</v>
      </c>
      <c r="O42" s="148">
        <v>94.841226190476107</v>
      </c>
      <c r="P42" s="149">
        <v>96.3226211849192</v>
      </c>
      <c r="Q42" s="140"/>
      <c r="R42" s="150">
        <v>92.725876434245293</v>
      </c>
      <c r="S42" s="75"/>
      <c r="T42" s="30">
        <v>3.3332681391672598</v>
      </c>
      <c r="U42" s="121">
        <v>5.0528039031175398</v>
      </c>
      <c r="V42" s="121">
        <v>7.6155729323625003</v>
      </c>
      <c r="W42" s="121">
        <v>6.5370796384185104</v>
      </c>
      <c r="X42" s="121">
        <v>5.8841901146068096</v>
      </c>
      <c r="Y42" s="126">
        <v>5.8762019873307096</v>
      </c>
      <c r="Z42" s="121"/>
      <c r="AA42" s="127">
        <v>3.1945122317092598</v>
      </c>
      <c r="AB42" s="128">
        <v>0.400616977160204</v>
      </c>
      <c r="AC42" s="129">
        <v>1.7883185636382799</v>
      </c>
      <c r="AD42" s="121"/>
      <c r="AE42" s="130">
        <v>4.7304331492372702</v>
      </c>
      <c r="AF42" s="30"/>
      <c r="AG42" s="145">
        <v>86.033769322235401</v>
      </c>
      <c r="AH42" s="140">
        <v>90.140538345864599</v>
      </c>
      <c r="AI42" s="140">
        <v>91.907014337925204</v>
      </c>
      <c r="AJ42" s="140">
        <v>91.387189005383902</v>
      </c>
      <c r="AK42" s="140">
        <v>91.081530494821607</v>
      </c>
      <c r="AL42" s="146">
        <v>90.359447288238798</v>
      </c>
      <c r="AM42" s="140"/>
      <c r="AN42" s="147">
        <v>99.617321854304606</v>
      </c>
      <c r="AO42" s="148">
        <v>99.233834141087698</v>
      </c>
      <c r="AP42" s="149">
        <v>99.427139805047403</v>
      </c>
      <c r="AQ42" s="140"/>
      <c r="AR42" s="150">
        <v>93.200902966651299</v>
      </c>
      <c r="AS42" s="75"/>
      <c r="AT42" s="30">
        <v>3.00662647275179</v>
      </c>
      <c r="AU42" s="121">
        <v>6.9676990899531699</v>
      </c>
      <c r="AV42" s="121">
        <v>7.8521476933667902</v>
      </c>
      <c r="AW42" s="121">
        <v>6.9172444130678503</v>
      </c>
      <c r="AX42" s="121">
        <v>5.9850160053711301</v>
      </c>
      <c r="AY42" s="126">
        <v>6.3516402027005903</v>
      </c>
      <c r="AZ42" s="121"/>
      <c r="BA42" s="127">
        <v>5.61981736213641</v>
      </c>
      <c r="BB42" s="128">
        <v>4.5711131127134097</v>
      </c>
      <c r="BC42" s="129">
        <v>5.0991442529632396</v>
      </c>
      <c r="BD42" s="121"/>
      <c r="BE42" s="130">
        <v>6.0236711640620602</v>
      </c>
      <c r="BF42" s="76"/>
      <c r="BG42" s="76"/>
      <c r="BH42" s="76"/>
      <c r="BI42" s="76"/>
      <c r="BJ42" s="76"/>
      <c r="BK42" s="76"/>
      <c r="BL42" s="76"/>
    </row>
    <row r="43" spans="1:64" x14ac:dyDescent="0.2">
      <c r="A43" s="22" t="s">
        <v>86</v>
      </c>
      <c r="B43" s="3" t="str">
        <f t="shared" si="0"/>
        <v>Virginia Mountains</v>
      </c>
      <c r="C43" s="3"/>
      <c r="D43" s="25" t="s">
        <v>16</v>
      </c>
      <c r="E43" s="28" t="s">
        <v>17</v>
      </c>
      <c r="F43" s="3"/>
      <c r="G43" s="151">
        <v>114.40185886402701</v>
      </c>
      <c r="H43" s="152">
        <v>121.410452755905</v>
      </c>
      <c r="I43" s="152">
        <v>124.97821144674</v>
      </c>
      <c r="J43" s="152">
        <v>124.30796831313999</v>
      </c>
      <c r="K43" s="152">
        <v>126.179602019025</v>
      </c>
      <c r="L43" s="153">
        <v>122.835177920867</v>
      </c>
      <c r="M43" s="140"/>
      <c r="N43" s="154">
        <v>145.97084554678599</v>
      </c>
      <c r="O43" s="155">
        <v>146.00016061980301</v>
      </c>
      <c r="P43" s="156">
        <v>145.985461654418</v>
      </c>
      <c r="Q43" s="140"/>
      <c r="R43" s="157">
        <v>130.015689655172</v>
      </c>
      <c r="S43" s="75"/>
      <c r="T43" s="31">
        <v>5.2934462018163799</v>
      </c>
      <c r="U43" s="131">
        <v>5.8104453265907896</v>
      </c>
      <c r="V43" s="131">
        <v>6.4354150692969503</v>
      </c>
      <c r="W43" s="131">
        <v>4.2960878644595599</v>
      </c>
      <c r="X43" s="131">
        <v>2.4649552593602899</v>
      </c>
      <c r="Y43" s="132">
        <v>4.8772082084755599</v>
      </c>
      <c r="Z43" s="121"/>
      <c r="AA43" s="133">
        <v>4.7957315835890304</v>
      </c>
      <c r="AB43" s="134">
        <v>4.6542814463485502</v>
      </c>
      <c r="AC43" s="135">
        <v>4.7238224802118802</v>
      </c>
      <c r="AD43" s="121"/>
      <c r="AE43" s="136">
        <v>5.0641569138796996</v>
      </c>
      <c r="AF43" s="31"/>
      <c r="AG43" s="151">
        <v>112.707979019953</v>
      </c>
      <c r="AH43" s="152">
        <v>119.526473435586</v>
      </c>
      <c r="AI43" s="152">
        <v>122.286657661551</v>
      </c>
      <c r="AJ43" s="152">
        <v>120.82104347825999</v>
      </c>
      <c r="AK43" s="152">
        <v>123.978350612629</v>
      </c>
      <c r="AL43" s="153">
        <v>120.25497031451501</v>
      </c>
      <c r="AM43" s="140"/>
      <c r="AN43" s="154">
        <v>142.695430288968</v>
      </c>
      <c r="AO43" s="155">
        <v>142.1412329764</v>
      </c>
      <c r="AP43" s="156">
        <v>142.416344170462</v>
      </c>
      <c r="AQ43" s="140"/>
      <c r="AR43" s="157">
        <v>127.067571838964</v>
      </c>
      <c r="AS43" s="75"/>
      <c r="AT43" s="31">
        <v>5.46439165300096</v>
      </c>
      <c r="AU43" s="131">
        <v>5.7280163627924798</v>
      </c>
      <c r="AV43" s="131">
        <v>6.3683397893037696</v>
      </c>
      <c r="AW43" s="131">
        <v>5.3430552817743404</v>
      </c>
      <c r="AX43" s="131">
        <v>5.2332839281258696</v>
      </c>
      <c r="AY43" s="132">
        <v>5.6561461528683203</v>
      </c>
      <c r="AZ43" s="121"/>
      <c r="BA43" s="133">
        <v>7.0667821202506502</v>
      </c>
      <c r="BB43" s="134">
        <v>4.8690278230215602</v>
      </c>
      <c r="BC43" s="135">
        <v>5.9559744056883899</v>
      </c>
      <c r="BD43" s="121"/>
      <c r="BE43" s="136">
        <v>5.6222741825321796</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J16" sqref="J16"/>
      <selection pane="topRight" activeCell="J16" sqref="J16"/>
      <selection pane="bottomLeft" activeCell="J16" sqref="J16"/>
      <selection pane="bottomRight" activeCell="J16" sqref="J16"/>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6" t="s">
        <v>5</v>
      </c>
      <c r="E2" s="177"/>
      <c r="G2" s="178" t="s">
        <v>107</v>
      </c>
      <c r="H2" s="179"/>
      <c r="I2" s="179"/>
      <c r="J2" s="179"/>
      <c r="K2" s="179"/>
      <c r="L2" s="179"/>
      <c r="M2" s="179"/>
      <c r="N2" s="179"/>
      <c r="O2" s="179"/>
      <c r="P2" s="179"/>
      <c r="Q2" s="179"/>
      <c r="R2" s="179"/>
      <c r="T2" s="178" t="s">
        <v>40</v>
      </c>
      <c r="U2" s="179"/>
      <c r="V2" s="179"/>
      <c r="W2" s="179"/>
      <c r="X2" s="179"/>
      <c r="Y2" s="179"/>
      <c r="Z2" s="179"/>
      <c r="AA2" s="179"/>
      <c r="AB2" s="179"/>
      <c r="AC2" s="179"/>
      <c r="AD2" s="179"/>
      <c r="AE2" s="179"/>
      <c r="AF2" s="4"/>
      <c r="AG2" s="178" t="s">
        <v>41</v>
      </c>
      <c r="AH2" s="179"/>
      <c r="AI2" s="179"/>
      <c r="AJ2" s="179"/>
      <c r="AK2" s="179"/>
      <c r="AL2" s="179"/>
      <c r="AM2" s="179"/>
      <c r="AN2" s="179"/>
      <c r="AO2" s="179"/>
      <c r="AP2" s="179"/>
      <c r="AQ2" s="179"/>
      <c r="AR2" s="179"/>
      <c r="AT2" s="178" t="s">
        <v>42</v>
      </c>
      <c r="AU2" s="179"/>
      <c r="AV2" s="179"/>
      <c r="AW2" s="179"/>
      <c r="AX2" s="179"/>
      <c r="AY2" s="179"/>
      <c r="AZ2" s="179"/>
      <c r="BA2" s="179"/>
      <c r="BB2" s="179"/>
      <c r="BC2" s="179"/>
      <c r="BD2" s="179"/>
      <c r="BE2" s="179"/>
    </row>
    <row r="3" spans="1:57" x14ac:dyDescent="0.2">
      <c r="A3" s="32"/>
      <c r="B3" s="32"/>
      <c r="C3" s="3"/>
      <c r="D3" s="180" t="s">
        <v>8</v>
      </c>
      <c r="E3" s="182" t="s">
        <v>9</v>
      </c>
      <c r="F3" s="5"/>
      <c r="G3" s="184" t="s">
        <v>0</v>
      </c>
      <c r="H3" s="186" t="s">
        <v>1</v>
      </c>
      <c r="I3" s="186" t="s">
        <v>10</v>
      </c>
      <c r="J3" s="186" t="s">
        <v>2</v>
      </c>
      <c r="K3" s="186" t="s">
        <v>11</v>
      </c>
      <c r="L3" s="188" t="s">
        <v>12</v>
      </c>
      <c r="M3" s="5"/>
      <c r="N3" s="184" t="s">
        <v>3</v>
      </c>
      <c r="O3" s="186" t="s">
        <v>4</v>
      </c>
      <c r="P3" s="188" t="s">
        <v>13</v>
      </c>
      <c r="Q3" s="2"/>
      <c r="R3" s="190" t="s">
        <v>14</v>
      </c>
      <c r="S3" s="2"/>
      <c r="T3" s="184" t="s">
        <v>0</v>
      </c>
      <c r="U3" s="186" t="s">
        <v>1</v>
      </c>
      <c r="V3" s="186" t="s">
        <v>10</v>
      </c>
      <c r="W3" s="186" t="s">
        <v>2</v>
      </c>
      <c r="X3" s="186" t="s">
        <v>11</v>
      </c>
      <c r="Y3" s="188" t="s">
        <v>12</v>
      </c>
      <c r="Z3" s="2"/>
      <c r="AA3" s="184" t="s">
        <v>3</v>
      </c>
      <c r="AB3" s="186" t="s">
        <v>4</v>
      </c>
      <c r="AC3" s="188" t="s">
        <v>13</v>
      </c>
      <c r="AD3" s="1"/>
      <c r="AE3" s="192" t="s">
        <v>14</v>
      </c>
      <c r="AF3" s="38"/>
      <c r="AG3" s="184" t="s">
        <v>0</v>
      </c>
      <c r="AH3" s="186" t="s">
        <v>1</v>
      </c>
      <c r="AI3" s="186" t="s">
        <v>10</v>
      </c>
      <c r="AJ3" s="186" t="s">
        <v>2</v>
      </c>
      <c r="AK3" s="186" t="s">
        <v>11</v>
      </c>
      <c r="AL3" s="188" t="s">
        <v>12</v>
      </c>
      <c r="AM3" s="5"/>
      <c r="AN3" s="184" t="s">
        <v>3</v>
      </c>
      <c r="AO3" s="186" t="s">
        <v>4</v>
      </c>
      <c r="AP3" s="188" t="s">
        <v>13</v>
      </c>
      <c r="AQ3" s="2"/>
      <c r="AR3" s="190" t="s">
        <v>14</v>
      </c>
      <c r="AS3" s="2"/>
      <c r="AT3" s="184" t="s">
        <v>0</v>
      </c>
      <c r="AU3" s="186" t="s">
        <v>1</v>
      </c>
      <c r="AV3" s="186" t="s">
        <v>10</v>
      </c>
      <c r="AW3" s="186" t="s">
        <v>2</v>
      </c>
      <c r="AX3" s="186" t="s">
        <v>11</v>
      </c>
      <c r="AY3" s="188" t="s">
        <v>12</v>
      </c>
      <c r="AZ3" s="2"/>
      <c r="BA3" s="184" t="s">
        <v>3</v>
      </c>
      <c r="BB3" s="186" t="s">
        <v>4</v>
      </c>
      <c r="BC3" s="188" t="s">
        <v>13</v>
      </c>
      <c r="BD3" s="1"/>
      <c r="BE3" s="192" t="s">
        <v>14</v>
      </c>
    </row>
    <row r="4" spans="1:57" x14ac:dyDescent="0.2">
      <c r="A4" s="32"/>
      <c r="B4" s="32"/>
      <c r="C4" s="3"/>
      <c r="D4" s="181"/>
      <c r="E4" s="183"/>
      <c r="F4" s="5"/>
      <c r="G4" s="194"/>
      <c r="H4" s="195"/>
      <c r="I4" s="195"/>
      <c r="J4" s="195"/>
      <c r="K4" s="195"/>
      <c r="L4" s="196"/>
      <c r="M4" s="5"/>
      <c r="N4" s="194"/>
      <c r="O4" s="195"/>
      <c r="P4" s="196"/>
      <c r="Q4" s="2"/>
      <c r="R4" s="197"/>
      <c r="S4" s="2"/>
      <c r="T4" s="194"/>
      <c r="U4" s="195"/>
      <c r="V4" s="195"/>
      <c r="W4" s="195"/>
      <c r="X4" s="195"/>
      <c r="Y4" s="196"/>
      <c r="Z4" s="2"/>
      <c r="AA4" s="194"/>
      <c r="AB4" s="195"/>
      <c r="AC4" s="196"/>
      <c r="AD4" s="1"/>
      <c r="AE4" s="198"/>
      <c r="AF4" s="39"/>
      <c r="AG4" s="194"/>
      <c r="AH4" s="195"/>
      <c r="AI4" s="195"/>
      <c r="AJ4" s="195"/>
      <c r="AK4" s="195"/>
      <c r="AL4" s="196"/>
      <c r="AM4" s="5"/>
      <c r="AN4" s="194"/>
      <c r="AO4" s="195"/>
      <c r="AP4" s="196"/>
      <c r="AQ4" s="2"/>
      <c r="AR4" s="197"/>
      <c r="AS4" s="2"/>
      <c r="AT4" s="194"/>
      <c r="AU4" s="195"/>
      <c r="AV4" s="195"/>
      <c r="AW4" s="195"/>
      <c r="AX4" s="195"/>
      <c r="AY4" s="196"/>
      <c r="AZ4" s="2"/>
      <c r="BA4" s="194"/>
      <c r="BB4" s="195"/>
      <c r="BC4" s="196"/>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37">
        <v>79.507593693289806</v>
      </c>
      <c r="H6" s="138">
        <v>93.168639453649902</v>
      </c>
      <c r="I6" s="138">
        <v>101.65016920565201</v>
      </c>
      <c r="J6" s="138">
        <v>102.685163821768</v>
      </c>
      <c r="K6" s="138">
        <v>99.395398465480696</v>
      </c>
      <c r="L6" s="139">
        <v>95.281388443105598</v>
      </c>
      <c r="M6" s="140"/>
      <c r="N6" s="141">
        <v>119.705549372589</v>
      </c>
      <c r="O6" s="142">
        <v>126.455866932753</v>
      </c>
      <c r="P6" s="143">
        <v>123.08070815267099</v>
      </c>
      <c r="Q6" s="140"/>
      <c r="R6" s="144">
        <v>103.22404960420501</v>
      </c>
      <c r="S6" s="75"/>
      <c r="T6" s="29">
        <v>-0.48715332250400201</v>
      </c>
      <c r="U6" s="119">
        <v>2.4369328654128899</v>
      </c>
      <c r="V6" s="119">
        <v>3.7232752723659601</v>
      </c>
      <c r="W6" s="119">
        <v>3.4955739138019899</v>
      </c>
      <c r="X6" s="119">
        <v>1.68572056703157</v>
      </c>
      <c r="Y6" s="120">
        <v>2.2738422576664101</v>
      </c>
      <c r="Z6" s="121"/>
      <c r="AA6" s="122">
        <v>1.4073924227713099</v>
      </c>
      <c r="AB6" s="123">
        <v>0.214610841957277</v>
      </c>
      <c r="AC6" s="124">
        <v>0.79112223128636805</v>
      </c>
      <c r="AD6" s="121"/>
      <c r="AE6" s="125">
        <v>1.76370299139549</v>
      </c>
      <c r="AG6" s="137">
        <v>85.025684645430701</v>
      </c>
      <c r="AH6" s="138">
        <v>98.337450338883997</v>
      </c>
      <c r="AI6" s="138">
        <v>107.055695675214</v>
      </c>
      <c r="AJ6" s="138">
        <v>107.429664380657</v>
      </c>
      <c r="AK6" s="138">
        <v>104.54475465540899</v>
      </c>
      <c r="AL6" s="139">
        <v>100.47881289723399</v>
      </c>
      <c r="AM6" s="140"/>
      <c r="AN6" s="141">
        <v>126.403670112478</v>
      </c>
      <c r="AO6" s="142">
        <v>134.29107291712501</v>
      </c>
      <c r="AP6" s="143">
        <v>130.347371427197</v>
      </c>
      <c r="AQ6" s="140"/>
      <c r="AR6" s="144">
        <v>109.01279343763299</v>
      </c>
      <c r="AS6" s="75"/>
      <c r="AT6" s="29">
        <v>0.63954959506289699</v>
      </c>
      <c r="AU6" s="119">
        <v>2.5529254909160701</v>
      </c>
      <c r="AV6" s="119">
        <v>3.6889847998688698</v>
      </c>
      <c r="AW6" s="119">
        <v>3.0383901056214899</v>
      </c>
      <c r="AX6" s="119">
        <v>1.6287477527646399</v>
      </c>
      <c r="AY6" s="120">
        <v>2.3721300484093799</v>
      </c>
      <c r="AZ6" s="121"/>
      <c r="BA6" s="122">
        <v>1.3687873761216101</v>
      </c>
      <c r="BB6" s="123">
        <v>1.23231832797069</v>
      </c>
      <c r="BC6" s="124">
        <v>1.2984426172005901</v>
      </c>
      <c r="BD6" s="121"/>
      <c r="BE6" s="125">
        <v>2.0028536649525499</v>
      </c>
    </row>
    <row r="7" spans="1:57" x14ac:dyDescent="0.2">
      <c r="A7" s="20" t="s">
        <v>18</v>
      </c>
      <c r="B7" s="3" t="str">
        <f>TRIM(A7)</f>
        <v>Virginia</v>
      </c>
      <c r="C7" s="10"/>
      <c r="D7" s="24" t="s">
        <v>16</v>
      </c>
      <c r="E7" s="27" t="s">
        <v>17</v>
      </c>
      <c r="F7" s="3"/>
      <c r="G7" s="145">
        <v>69.708460400130406</v>
      </c>
      <c r="H7" s="140">
        <v>87.614480246410395</v>
      </c>
      <c r="I7" s="140">
        <v>96.431690561163705</v>
      </c>
      <c r="J7" s="140">
        <v>97.680574900620698</v>
      </c>
      <c r="K7" s="140">
        <v>94.083477364724999</v>
      </c>
      <c r="L7" s="146">
        <v>89.103542123597705</v>
      </c>
      <c r="M7" s="140"/>
      <c r="N7" s="147">
        <v>115.096614667377</v>
      </c>
      <c r="O7" s="148">
        <v>114.579969991849</v>
      </c>
      <c r="P7" s="149">
        <v>114.838292329613</v>
      </c>
      <c r="Q7" s="140"/>
      <c r="R7" s="150">
        <v>96.4562752092816</v>
      </c>
      <c r="S7" s="75"/>
      <c r="T7" s="30">
        <v>-4.9639489737215703</v>
      </c>
      <c r="U7" s="121">
        <v>5.0071727540055404</v>
      </c>
      <c r="V7" s="121">
        <v>6.3941380037223903</v>
      </c>
      <c r="W7" s="121">
        <v>5.7302422643656801</v>
      </c>
      <c r="X7" s="121">
        <v>4.94973215592983</v>
      </c>
      <c r="Y7" s="126">
        <v>3.7401909068908501</v>
      </c>
      <c r="Z7" s="121"/>
      <c r="AA7" s="127">
        <v>8.7364203480620901</v>
      </c>
      <c r="AB7" s="128">
        <v>7.0284343811189096</v>
      </c>
      <c r="AC7" s="129">
        <v>7.87758811370984</v>
      </c>
      <c r="AD7" s="121"/>
      <c r="AE7" s="130">
        <v>5.1114388223656499</v>
      </c>
      <c r="AG7" s="145">
        <v>70.124497221229106</v>
      </c>
      <c r="AH7" s="140">
        <v>86.844784308575598</v>
      </c>
      <c r="AI7" s="140">
        <v>95.152093894523901</v>
      </c>
      <c r="AJ7" s="140">
        <v>95.083682769529801</v>
      </c>
      <c r="AK7" s="140">
        <v>90.290541831094103</v>
      </c>
      <c r="AL7" s="146">
        <v>87.499720891214807</v>
      </c>
      <c r="AM7" s="140"/>
      <c r="AN7" s="147">
        <v>111.823653189678</v>
      </c>
      <c r="AO7" s="148">
        <v>117.33555437095301</v>
      </c>
      <c r="AP7" s="149">
        <v>114.579603780315</v>
      </c>
      <c r="AQ7" s="140"/>
      <c r="AR7" s="150">
        <v>95.237211522955803</v>
      </c>
      <c r="AS7" s="75"/>
      <c r="AT7" s="30">
        <v>0.33084321900667601</v>
      </c>
      <c r="AU7" s="121">
        <v>4.7144766266860598</v>
      </c>
      <c r="AV7" s="121">
        <v>7.0755014598284696</v>
      </c>
      <c r="AW7" s="121">
        <v>4.8148602911496896</v>
      </c>
      <c r="AX7" s="121">
        <v>2.4106117076825599</v>
      </c>
      <c r="AY7" s="126">
        <v>4.0246916954148997</v>
      </c>
      <c r="AZ7" s="121"/>
      <c r="BA7" s="127">
        <v>2.2014844773736799</v>
      </c>
      <c r="BB7" s="128">
        <v>2.2727904803597698</v>
      </c>
      <c r="BC7" s="129">
        <v>2.2379864490860801</v>
      </c>
      <c r="BD7" s="121"/>
      <c r="BE7" s="130">
        <v>3.4041127019348498</v>
      </c>
    </row>
    <row r="8" spans="1:57" x14ac:dyDescent="0.2">
      <c r="A8" s="21" t="s">
        <v>19</v>
      </c>
      <c r="B8" s="3" t="str">
        <f t="shared" ref="B8:B43" si="0">TRIM(A8)</f>
        <v>Norfolk/Virginia Beach, VA</v>
      </c>
      <c r="C8" s="3"/>
      <c r="D8" s="24" t="s">
        <v>16</v>
      </c>
      <c r="E8" s="27" t="s">
        <v>17</v>
      </c>
      <c r="F8" s="3"/>
      <c r="G8" s="145">
        <v>95.765015506509599</v>
      </c>
      <c r="H8" s="140">
        <v>108.84035216601799</v>
      </c>
      <c r="I8" s="140">
        <v>111.749383592736</v>
      </c>
      <c r="J8" s="140">
        <v>108.624124412451</v>
      </c>
      <c r="K8" s="140">
        <v>107.95746837354</v>
      </c>
      <c r="L8" s="146">
        <v>106.586819656252</v>
      </c>
      <c r="M8" s="140"/>
      <c r="N8" s="147">
        <v>164.50149037872799</v>
      </c>
      <c r="O8" s="148">
        <v>172.11501046692601</v>
      </c>
      <c r="P8" s="149">
        <v>168.308250422827</v>
      </c>
      <c r="Q8" s="140"/>
      <c r="R8" s="150">
        <v>124.220991376575</v>
      </c>
      <c r="S8" s="75"/>
      <c r="T8" s="30">
        <v>-2.6594316886834202</v>
      </c>
      <c r="U8" s="121">
        <v>7.0528692456337501</v>
      </c>
      <c r="V8" s="121">
        <v>7.4481346225178999</v>
      </c>
      <c r="W8" s="121">
        <v>4.1982008825860699</v>
      </c>
      <c r="X8" s="121">
        <v>2.00136799516905</v>
      </c>
      <c r="Y8" s="126">
        <v>3.6552317873739901</v>
      </c>
      <c r="Z8" s="121"/>
      <c r="AA8" s="127">
        <v>15.726936815631801</v>
      </c>
      <c r="AB8" s="128">
        <v>13.9973582833985</v>
      </c>
      <c r="AC8" s="129">
        <v>14.8360814300861</v>
      </c>
      <c r="AD8" s="121"/>
      <c r="AE8" s="130">
        <v>7.7146625940873399</v>
      </c>
      <c r="AG8" s="145">
        <v>93.683017504797903</v>
      </c>
      <c r="AH8" s="140">
        <v>104.90599490546199</v>
      </c>
      <c r="AI8" s="140">
        <v>111.97771686054</v>
      </c>
      <c r="AJ8" s="140">
        <v>113.869042181502</v>
      </c>
      <c r="AK8" s="140">
        <v>111.81588553143401</v>
      </c>
      <c r="AL8" s="146">
        <v>107.25019064383601</v>
      </c>
      <c r="AM8" s="140"/>
      <c r="AN8" s="147">
        <v>163.349151337016</v>
      </c>
      <c r="AO8" s="148">
        <v>178.52906898861301</v>
      </c>
      <c r="AP8" s="149">
        <v>170.93911016281501</v>
      </c>
      <c r="AQ8" s="140"/>
      <c r="AR8" s="150">
        <v>125.446889947812</v>
      </c>
      <c r="AS8" s="75"/>
      <c r="AT8" s="30">
        <v>-3.9433532731122498</v>
      </c>
      <c r="AU8" s="121">
        <v>-1.27443109926458</v>
      </c>
      <c r="AV8" s="121">
        <v>1.95701551727516</v>
      </c>
      <c r="AW8" s="121">
        <v>2.9041793299339398</v>
      </c>
      <c r="AX8" s="121">
        <v>-0.36407524860274798</v>
      </c>
      <c r="AY8" s="126">
        <v>-4.5931069946581797E-2</v>
      </c>
      <c r="AZ8" s="121"/>
      <c r="BA8" s="127">
        <v>3.3892398287029901</v>
      </c>
      <c r="BB8" s="128">
        <v>4.0893073269563303</v>
      </c>
      <c r="BC8" s="129">
        <v>3.7536366926173601</v>
      </c>
      <c r="BD8" s="121"/>
      <c r="BE8" s="130">
        <v>1.3996689820319601</v>
      </c>
    </row>
    <row r="9" spans="1:57" ht="14.25" x14ac:dyDescent="0.25">
      <c r="A9" s="21" t="s">
        <v>20</v>
      </c>
      <c r="B9" s="46" t="s">
        <v>71</v>
      </c>
      <c r="C9" s="3"/>
      <c r="D9" s="24" t="s">
        <v>16</v>
      </c>
      <c r="E9" s="27" t="s">
        <v>17</v>
      </c>
      <c r="F9" s="3"/>
      <c r="G9" s="145">
        <v>54.3518889482351</v>
      </c>
      <c r="H9" s="140">
        <v>65.481900498508907</v>
      </c>
      <c r="I9" s="140">
        <v>72.4111439043931</v>
      </c>
      <c r="J9" s="140">
        <v>73.044731597454003</v>
      </c>
      <c r="K9" s="140">
        <v>66.345000627587098</v>
      </c>
      <c r="L9" s="146">
        <v>66.326933115235605</v>
      </c>
      <c r="M9" s="140"/>
      <c r="N9" s="147">
        <v>78.419709760982698</v>
      </c>
      <c r="O9" s="148">
        <v>83.039028820047093</v>
      </c>
      <c r="P9" s="149">
        <v>80.729369290514896</v>
      </c>
      <c r="Q9" s="140"/>
      <c r="R9" s="150">
        <v>70.4419148796011</v>
      </c>
      <c r="S9" s="75"/>
      <c r="T9" s="30">
        <v>-18.2597994683757</v>
      </c>
      <c r="U9" s="121">
        <v>-5.5335968450769499</v>
      </c>
      <c r="V9" s="121">
        <v>-5.1977690940076897</v>
      </c>
      <c r="W9" s="121">
        <v>-3.6905855670888599</v>
      </c>
      <c r="X9" s="121">
        <v>0.15219966484307901</v>
      </c>
      <c r="Y9" s="126">
        <v>-6.3920310808953902</v>
      </c>
      <c r="Z9" s="121"/>
      <c r="AA9" s="127">
        <v>-1.5250713439419299</v>
      </c>
      <c r="AB9" s="128">
        <v>-1.2656513237968201</v>
      </c>
      <c r="AC9" s="129">
        <v>-1.39182083738842</v>
      </c>
      <c r="AD9" s="121"/>
      <c r="AE9" s="130">
        <v>-4.8115402247914796</v>
      </c>
      <c r="AG9" s="145">
        <v>54.123989333214297</v>
      </c>
      <c r="AH9" s="140">
        <v>65.316745773453505</v>
      </c>
      <c r="AI9" s="140">
        <v>75.130293577429597</v>
      </c>
      <c r="AJ9" s="140">
        <v>73.654720954694298</v>
      </c>
      <c r="AK9" s="140">
        <v>69.015765912686902</v>
      </c>
      <c r="AL9" s="146">
        <v>67.452507514169795</v>
      </c>
      <c r="AM9" s="140"/>
      <c r="AN9" s="147">
        <v>87.705265017939496</v>
      </c>
      <c r="AO9" s="148">
        <v>93.941681422013204</v>
      </c>
      <c r="AP9" s="149">
        <v>90.823473219976293</v>
      </c>
      <c r="AQ9" s="140"/>
      <c r="AR9" s="150">
        <v>74.132520789263296</v>
      </c>
      <c r="AS9" s="75"/>
      <c r="AT9" s="30">
        <v>-3.8368718600294698</v>
      </c>
      <c r="AU9" s="121">
        <v>-3.1200294478770298</v>
      </c>
      <c r="AV9" s="121">
        <v>2.7901473280529498</v>
      </c>
      <c r="AW9" s="121">
        <v>-1.58475215158761</v>
      </c>
      <c r="AX9" s="121">
        <v>-4.2284935977628502</v>
      </c>
      <c r="AY9" s="126">
        <v>-1.87742453508671</v>
      </c>
      <c r="AZ9" s="121"/>
      <c r="BA9" s="127">
        <v>-3.8801434025421502</v>
      </c>
      <c r="BB9" s="128">
        <v>-4.2373404917409099</v>
      </c>
      <c r="BC9" s="129">
        <v>-4.0652057592347397</v>
      </c>
      <c r="BD9" s="121"/>
      <c r="BE9" s="130">
        <v>-2.6529791055624501</v>
      </c>
    </row>
    <row r="10" spans="1:57" x14ac:dyDescent="0.2">
      <c r="A10" s="21" t="s">
        <v>21</v>
      </c>
      <c r="B10" s="3" t="str">
        <f t="shared" si="0"/>
        <v>Virginia Area</v>
      </c>
      <c r="C10" s="3"/>
      <c r="D10" s="24" t="s">
        <v>16</v>
      </c>
      <c r="E10" s="27" t="s">
        <v>17</v>
      </c>
      <c r="F10" s="3"/>
      <c r="G10" s="145">
        <v>58.507327874524201</v>
      </c>
      <c r="H10" s="140">
        <v>81.052191442740096</v>
      </c>
      <c r="I10" s="140">
        <v>95.810827355552902</v>
      </c>
      <c r="J10" s="140">
        <v>105.40733156498599</v>
      </c>
      <c r="K10" s="140">
        <v>107.31</v>
      </c>
      <c r="L10" s="146">
        <v>89.6175356475608</v>
      </c>
      <c r="M10" s="140"/>
      <c r="N10" s="147">
        <v>126.526605005189</v>
      </c>
      <c r="O10" s="148">
        <v>113.916917541229</v>
      </c>
      <c r="P10" s="149">
        <v>120.221761273209</v>
      </c>
      <c r="Q10" s="140"/>
      <c r="R10" s="150">
        <v>98.361600112031795</v>
      </c>
      <c r="S10" s="75"/>
      <c r="T10" s="30">
        <v>-8.6458868614310305</v>
      </c>
      <c r="U10" s="121">
        <v>1.1845999383725301</v>
      </c>
      <c r="V10" s="121">
        <v>8.78336003849512</v>
      </c>
      <c r="W10" s="121">
        <v>13.455763442448299</v>
      </c>
      <c r="X10" s="121">
        <v>10.5240583924493</v>
      </c>
      <c r="Y10" s="126">
        <v>6.1263824877851301</v>
      </c>
      <c r="Z10" s="121"/>
      <c r="AA10" s="127">
        <v>10.5733266961411</v>
      </c>
      <c r="AB10" s="128">
        <v>9.3802487813209101</v>
      </c>
      <c r="AC10" s="129">
        <v>10.0048445177729</v>
      </c>
      <c r="AD10" s="121"/>
      <c r="AE10" s="130">
        <v>7.4493247172700503</v>
      </c>
      <c r="AG10" s="145">
        <v>54.132800629626999</v>
      </c>
      <c r="AH10" s="140">
        <v>70.605275087063802</v>
      </c>
      <c r="AI10" s="140">
        <v>78.395833717738697</v>
      </c>
      <c r="AJ10" s="140">
        <v>81.173680201582201</v>
      </c>
      <c r="AK10" s="140">
        <v>81.746610639573703</v>
      </c>
      <c r="AL10" s="146">
        <v>73.210640011716407</v>
      </c>
      <c r="AM10" s="140"/>
      <c r="AN10" s="147">
        <v>102.409774834513</v>
      </c>
      <c r="AO10" s="148">
        <v>102.585650759969</v>
      </c>
      <c r="AP10" s="149">
        <v>102.49771279724099</v>
      </c>
      <c r="AQ10" s="140"/>
      <c r="AR10" s="150">
        <v>81.578264811220905</v>
      </c>
      <c r="AS10" s="75"/>
      <c r="AT10" s="30">
        <v>-2.4962633492727102</v>
      </c>
      <c r="AU10" s="121">
        <v>2.7501787515843401</v>
      </c>
      <c r="AV10" s="121">
        <v>6.7877401791761001</v>
      </c>
      <c r="AW10" s="121">
        <v>7.5494000505325802</v>
      </c>
      <c r="AX10" s="121">
        <v>7.5981006036113996</v>
      </c>
      <c r="AY10" s="126">
        <v>4.8583463739082102</v>
      </c>
      <c r="AZ10" s="121"/>
      <c r="BA10" s="127">
        <v>2.8290562243476902</v>
      </c>
      <c r="BB10" s="128">
        <v>3.3938271342089998</v>
      </c>
      <c r="BC10" s="129">
        <v>3.1109105977461402</v>
      </c>
      <c r="BD10" s="121"/>
      <c r="BE10" s="130">
        <v>4.2245445264694901</v>
      </c>
    </row>
    <row r="11" spans="1:57" x14ac:dyDescent="0.2">
      <c r="A11" s="34" t="s">
        <v>22</v>
      </c>
      <c r="B11" s="3" t="str">
        <f t="shared" si="0"/>
        <v>Washington, DC</v>
      </c>
      <c r="C11" s="3"/>
      <c r="D11" s="24" t="s">
        <v>16</v>
      </c>
      <c r="E11" s="27" t="s">
        <v>17</v>
      </c>
      <c r="F11" s="3"/>
      <c r="G11" s="145">
        <v>72.447027938300295</v>
      </c>
      <c r="H11" s="140">
        <v>90.960123983398006</v>
      </c>
      <c r="I11" s="140">
        <v>100.889736723333</v>
      </c>
      <c r="J11" s="140">
        <v>103.37438720696601</v>
      </c>
      <c r="K11" s="140">
        <v>99.785883326401105</v>
      </c>
      <c r="L11" s="146">
        <v>93.491431835679904</v>
      </c>
      <c r="M11" s="140"/>
      <c r="N11" s="147">
        <v>106.511196028283</v>
      </c>
      <c r="O11" s="148">
        <v>108.197129089637</v>
      </c>
      <c r="P11" s="149">
        <v>107.35416255896</v>
      </c>
      <c r="Q11" s="140"/>
      <c r="R11" s="150">
        <v>97.452212042331595</v>
      </c>
      <c r="S11" s="75"/>
      <c r="T11" s="30">
        <v>-4.8244058967048096</v>
      </c>
      <c r="U11" s="121">
        <v>2.3932164433569301</v>
      </c>
      <c r="V11" s="121">
        <v>1.1160271492834499</v>
      </c>
      <c r="W11" s="121">
        <v>3.5861823068317</v>
      </c>
      <c r="X11" s="121">
        <v>8.1955733487241993</v>
      </c>
      <c r="Y11" s="126">
        <v>2.3436377820996701</v>
      </c>
      <c r="Z11" s="121"/>
      <c r="AA11" s="127">
        <v>8.27174791402485</v>
      </c>
      <c r="AB11" s="128">
        <v>2.5817840631896098</v>
      </c>
      <c r="AC11" s="129">
        <v>5.3276746797211896</v>
      </c>
      <c r="AD11" s="121"/>
      <c r="AE11" s="130">
        <v>3.2644512798760901</v>
      </c>
      <c r="AG11" s="145">
        <v>86.617875281430599</v>
      </c>
      <c r="AH11" s="140">
        <v>108.099815151474</v>
      </c>
      <c r="AI11" s="140">
        <v>117.94489148492301</v>
      </c>
      <c r="AJ11" s="140">
        <v>117.02266882273599</v>
      </c>
      <c r="AK11" s="140">
        <v>107.655588830612</v>
      </c>
      <c r="AL11" s="146">
        <v>107.467300306704</v>
      </c>
      <c r="AM11" s="140"/>
      <c r="AN11" s="147">
        <v>114.10780637469</v>
      </c>
      <c r="AO11" s="148">
        <v>119.019972260871</v>
      </c>
      <c r="AP11" s="149">
        <v>116.563889317781</v>
      </c>
      <c r="AQ11" s="140"/>
      <c r="AR11" s="150">
        <v>110.066215687395</v>
      </c>
      <c r="AS11" s="75"/>
      <c r="AT11" s="30">
        <v>8.98768155604008</v>
      </c>
      <c r="AU11" s="121">
        <v>12.447622339132</v>
      </c>
      <c r="AV11" s="121">
        <v>11.8541492312653</v>
      </c>
      <c r="AW11" s="121">
        <v>11.6028041795345</v>
      </c>
      <c r="AX11" s="121">
        <v>10.6582757041606</v>
      </c>
      <c r="AY11" s="126">
        <v>11.201447012473499</v>
      </c>
      <c r="AZ11" s="121"/>
      <c r="BA11" s="127">
        <v>10.1987567804702</v>
      </c>
      <c r="BB11" s="128">
        <v>6.0714999407214796</v>
      </c>
      <c r="BC11" s="129">
        <v>8.0523074555161998</v>
      </c>
      <c r="BD11" s="121"/>
      <c r="BE11" s="130">
        <v>10.228882955908601</v>
      </c>
    </row>
    <row r="12" spans="1:57" x14ac:dyDescent="0.2">
      <c r="A12" s="21" t="s">
        <v>23</v>
      </c>
      <c r="B12" s="3" t="str">
        <f t="shared" si="0"/>
        <v>Arlington, VA</v>
      </c>
      <c r="C12" s="3"/>
      <c r="D12" s="24" t="s">
        <v>16</v>
      </c>
      <c r="E12" s="27" t="s">
        <v>17</v>
      </c>
      <c r="F12" s="3"/>
      <c r="G12" s="145">
        <v>82.679578046012494</v>
      </c>
      <c r="H12" s="140">
        <v>114.88410708758801</v>
      </c>
      <c r="I12" s="140">
        <v>124.20962240792301</v>
      </c>
      <c r="J12" s="140">
        <v>120.34197049417099</v>
      </c>
      <c r="K12" s="140">
        <v>104.62687609615099</v>
      </c>
      <c r="L12" s="146">
        <v>109.348430826369</v>
      </c>
      <c r="M12" s="140"/>
      <c r="N12" s="147">
        <v>91.690437429072503</v>
      </c>
      <c r="O12" s="148">
        <v>86.414739502733894</v>
      </c>
      <c r="P12" s="149">
        <v>89.052588465903199</v>
      </c>
      <c r="Q12" s="140"/>
      <c r="R12" s="150">
        <v>103.549618723379</v>
      </c>
      <c r="S12" s="75"/>
      <c r="T12" s="30">
        <v>15.783810564459699</v>
      </c>
      <c r="U12" s="121">
        <v>24.401623781665499</v>
      </c>
      <c r="V12" s="121">
        <v>15.888060791307501</v>
      </c>
      <c r="W12" s="121">
        <v>9.5598269287728304</v>
      </c>
      <c r="X12" s="121">
        <v>13.187081264076699</v>
      </c>
      <c r="Y12" s="126">
        <v>15.537281766394401</v>
      </c>
      <c r="Z12" s="121"/>
      <c r="AA12" s="127">
        <v>4.65105580865007</v>
      </c>
      <c r="AB12" s="128">
        <v>0.77337477747350303</v>
      </c>
      <c r="AC12" s="129">
        <v>2.73305942895183</v>
      </c>
      <c r="AD12" s="121"/>
      <c r="AE12" s="130">
        <v>12.104117771042</v>
      </c>
      <c r="AG12" s="145">
        <v>96.715776333436494</v>
      </c>
      <c r="AH12" s="140">
        <v>130.74185546270499</v>
      </c>
      <c r="AI12" s="140">
        <v>141.68627359950401</v>
      </c>
      <c r="AJ12" s="140">
        <v>133.841931290622</v>
      </c>
      <c r="AK12" s="140">
        <v>114.609871814711</v>
      </c>
      <c r="AL12" s="146">
        <v>123.519141700196</v>
      </c>
      <c r="AM12" s="140"/>
      <c r="AN12" s="147">
        <v>104.803822088104</v>
      </c>
      <c r="AO12" s="148">
        <v>101.401687300113</v>
      </c>
      <c r="AP12" s="149">
        <v>103.102754694109</v>
      </c>
      <c r="AQ12" s="140"/>
      <c r="AR12" s="150">
        <v>117.685888269885</v>
      </c>
      <c r="AS12" s="75"/>
      <c r="AT12" s="30">
        <v>20.939667327943098</v>
      </c>
      <c r="AU12" s="121">
        <v>23.319673838416399</v>
      </c>
      <c r="AV12" s="121">
        <v>19.731490656703802</v>
      </c>
      <c r="AW12" s="121">
        <v>6.8103063090886602</v>
      </c>
      <c r="AX12" s="121">
        <v>3.7570527226934498</v>
      </c>
      <c r="AY12" s="126">
        <v>14.373887648962301</v>
      </c>
      <c r="AZ12" s="121"/>
      <c r="BA12" s="127">
        <v>2.0612950599191699</v>
      </c>
      <c r="BB12" s="128">
        <v>1.03304902771939</v>
      </c>
      <c r="BC12" s="129">
        <v>1.5530519735777299</v>
      </c>
      <c r="BD12" s="121"/>
      <c r="BE12" s="130">
        <v>10.8691532076885</v>
      </c>
    </row>
    <row r="13" spans="1:57" x14ac:dyDescent="0.2">
      <c r="A13" s="21" t="s">
        <v>24</v>
      </c>
      <c r="B13" s="3" t="str">
        <f t="shared" si="0"/>
        <v>Suburban Virginia Area</v>
      </c>
      <c r="C13" s="3"/>
      <c r="D13" s="24" t="s">
        <v>16</v>
      </c>
      <c r="E13" s="27" t="s">
        <v>17</v>
      </c>
      <c r="F13" s="3"/>
      <c r="G13" s="145">
        <v>58.542021289918502</v>
      </c>
      <c r="H13" s="140">
        <v>75.031299937382499</v>
      </c>
      <c r="I13" s="140">
        <v>75.031377582968005</v>
      </c>
      <c r="J13" s="140">
        <v>75.889730745147105</v>
      </c>
      <c r="K13" s="140">
        <v>84.115481527864702</v>
      </c>
      <c r="L13" s="146">
        <v>73.721982216656201</v>
      </c>
      <c r="M13" s="140"/>
      <c r="N13" s="147">
        <v>108.195303694427</v>
      </c>
      <c r="O13" s="148">
        <v>115.948944270507</v>
      </c>
      <c r="P13" s="149">
        <v>112.07212398246701</v>
      </c>
      <c r="Q13" s="140"/>
      <c r="R13" s="150">
        <v>84.6791655783164</v>
      </c>
      <c r="S13" s="75"/>
      <c r="T13" s="30">
        <v>-14.866159999570099</v>
      </c>
      <c r="U13" s="121">
        <v>3.03947529761487</v>
      </c>
      <c r="V13" s="121">
        <v>-0.96633307164215199</v>
      </c>
      <c r="W13" s="121">
        <v>0.22378656221417501</v>
      </c>
      <c r="X13" s="121">
        <v>-4.6785089027317399</v>
      </c>
      <c r="Y13" s="126">
        <v>-3.3307666208086699</v>
      </c>
      <c r="Z13" s="121"/>
      <c r="AA13" s="127">
        <v>2.9904703692258399</v>
      </c>
      <c r="AB13" s="128">
        <v>-6.2229939487700099</v>
      </c>
      <c r="AC13" s="129">
        <v>-1.9907184100772799</v>
      </c>
      <c r="AD13" s="121"/>
      <c r="AE13" s="130">
        <v>-2.8283711812886301</v>
      </c>
      <c r="AG13" s="145">
        <v>63.426781465247302</v>
      </c>
      <c r="AH13" s="140">
        <v>80.9018622417031</v>
      </c>
      <c r="AI13" s="140">
        <v>84.608744520976799</v>
      </c>
      <c r="AJ13" s="140">
        <v>85.622120851596705</v>
      </c>
      <c r="AK13" s="140">
        <v>82.519708202880395</v>
      </c>
      <c r="AL13" s="146">
        <v>79.4158434564809</v>
      </c>
      <c r="AM13" s="140"/>
      <c r="AN13" s="147">
        <v>106.515366311834</v>
      </c>
      <c r="AO13" s="148">
        <v>114.70058296806501</v>
      </c>
      <c r="AP13" s="149">
        <v>110.60797463994901</v>
      </c>
      <c r="AQ13" s="140"/>
      <c r="AR13" s="150">
        <v>88.327880937472003</v>
      </c>
      <c r="AS13" s="75"/>
      <c r="AT13" s="30">
        <v>-1.0620233294921</v>
      </c>
      <c r="AU13" s="121">
        <v>9.3853411005935996</v>
      </c>
      <c r="AV13" s="121">
        <v>7.0610810740031296</v>
      </c>
      <c r="AW13" s="121">
        <v>5.2199737126435304</v>
      </c>
      <c r="AX13" s="121">
        <v>-2.2268873857060898</v>
      </c>
      <c r="AY13" s="126">
        <v>3.7112097577337599</v>
      </c>
      <c r="AZ13" s="121"/>
      <c r="BA13" s="127">
        <v>-2.7497081449982499</v>
      </c>
      <c r="BB13" s="128">
        <v>-6.9802687487967399</v>
      </c>
      <c r="BC13" s="129">
        <v>-4.9901852044708797</v>
      </c>
      <c r="BD13" s="121"/>
      <c r="BE13" s="130">
        <v>0.420692252611022</v>
      </c>
    </row>
    <row r="14" spans="1:57" x14ac:dyDescent="0.2">
      <c r="A14" s="21" t="s">
        <v>25</v>
      </c>
      <c r="B14" s="3" t="str">
        <f t="shared" si="0"/>
        <v>Alexandria, VA</v>
      </c>
      <c r="C14" s="3"/>
      <c r="D14" s="24" t="s">
        <v>16</v>
      </c>
      <c r="E14" s="27" t="s">
        <v>17</v>
      </c>
      <c r="F14" s="3"/>
      <c r="G14" s="145">
        <v>61.3230276716452</v>
      </c>
      <c r="H14" s="140">
        <v>79.593010304503807</v>
      </c>
      <c r="I14" s="140">
        <v>88.608381382424398</v>
      </c>
      <c r="J14" s="140">
        <v>87.664866273011398</v>
      </c>
      <c r="K14" s="140">
        <v>80.377269885376805</v>
      </c>
      <c r="L14" s="146">
        <v>79.513311103392297</v>
      </c>
      <c r="M14" s="140"/>
      <c r="N14" s="147">
        <v>83.072738219289107</v>
      </c>
      <c r="O14" s="148">
        <v>83.801783026513803</v>
      </c>
      <c r="P14" s="149">
        <v>83.437260622901405</v>
      </c>
      <c r="Q14" s="140"/>
      <c r="R14" s="150">
        <v>80.634439537537801</v>
      </c>
      <c r="S14" s="75"/>
      <c r="T14" s="30">
        <v>1.4408179864263999</v>
      </c>
      <c r="U14" s="121">
        <v>11.006462972339101</v>
      </c>
      <c r="V14" s="121">
        <v>6.4245607439888399</v>
      </c>
      <c r="W14" s="121">
        <v>0.94967123446645596</v>
      </c>
      <c r="X14" s="121">
        <v>6.6704625536932101</v>
      </c>
      <c r="Y14" s="126">
        <v>5.2866996357355696</v>
      </c>
      <c r="Z14" s="121"/>
      <c r="AA14" s="127">
        <v>7.4212431538253103</v>
      </c>
      <c r="AB14" s="128">
        <v>-0.55002070493854205</v>
      </c>
      <c r="AC14" s="129">
        <v>3.26465116114387</v>
      </c>
      <c r="AD14" s="121"/>
      <c r="AE14" s="130">
        <v>4.6806922912297599</v>
      </c>
      <c r="AG14" s="145">
        <v>73.472758480953999</v>
      </c>
      <c r="AH14" s="140">
        <v>93.331519914322101</v>
      </c>
      <c r="AI14" s="140">
        <v>101.207444135695</v>
      </c>
      <c r="AJ14" s="140">
        <v>99.227209679286702</v>
      </c>
      <c r="AK14" s="140">
        <v>89.411577804793296</v>
      </c>
      <c r="AL14" s="146">
        <v>91.330102003010296</v>
      </c>
      <c r="AM14" s="140"/>
      <c r="AN14" s="147">
        <v>90.697095056153699</v>
      </c>
      <c r="AO14" s="148">
        <v>95.688946682875894</v>
      </c>
      <c r="AP14" s="149">
        <v>93.193020869514797</v>
      </c>
      <c r="AQ14" s="140"/>
      <c r="AR14" s="150">
        <v>91.862364536297306</v>
      </c>
      <c r="AS14" s="75"/>
      <c r="AT14" s="30">
        <v>10.388463971613699</v>
      </c>
      <c r="AU14" s="121">
        <v>17.003398148019102</v>
      </c>
      <c r="AV14" s="121">
        <v>17.237380262116101</v>
      </c>
      <c r="AW14" s="121">
        <v>12.3536558039804</v>
      </c>
      <c r="AX14" s="121">
        <v>9.1080830837342095</v>
      </c>
      <c r="AY14" s="126">
        <v>13.3358192536336</v>
      </c>
      <c r="AZ14" s="121"/>
      <c r="BA14" s="127">
        <v>2.4204882436227599</v>
      </c>
      <c r="BB14" s="128">
        <v>0.74124698483502005</v>
      </c>
      <c r="BC14" s="129">
        <v>1.55144721698192</v>
      </c>
      <c r="BD14" s="121"/>
      <c r="BE14" s="130">
        <v>9.6477605978263998</v>
      </c>
    </row>
    <row r="15" spans="1:57" x14ac:dyDescent="0.2">
      <c r="A15" s="21" t="s">
        <v>26</v>
      </c>
      <c r="B15" s="3" t="str">
        <f t="shared" si="0"/>
        <v>Fairfax/Tysons Corner, VA</v>
      </c>
      <c r="C15" s="3"/>
      <c r="D15" s="24" t="s">
        <v>16</v>
      </c>
      <c r="E15" s="27" t="s">
        <v>17</v>
      </c>
      <c r="F15" s="3"/>
      <c r="G15" s="145">
        <v>72.941522819179596</v>
      </c>
      <c r="H15" s="140">
        <v>96.339585210860704</v>
      </c>
      <c r="I15" s="140">
        <v>120.320494511842</v>
      </c>
      <c r="J15" s="140">
        <v>117.40535528596099</v>
      </c>
      <c r="K15" s="140">
        <v>93.8668053148469</v>
      </c>
      <c r="L15" s="146">
        <v>100.174752628538</v>
      </c>
      <c r="M15" s="140"/>
      <c r="N15" s="147">
        <v>87.264719815135706</v>
      </c>
      <c r="O15" s="148">
        <v>88.807139225880903</v>
      </c>
      <c r="P15" s="149">
        <v>88.035929520508304</v>
      </c>
      <c r="Q15" s="140"/>
      <c r="R15" s="150">
        <v>96.706517454815497</v>
      </c>
      <c r="S15" s="75"/>
      <c r="T15" s="30">
        <v>6.5926445767756903</v>
      </c>
      <c r="U15" s="121">
        <v>9.3191055173143909</v>
      </c>
      <c r="V15" s="121">
        <v>17.924132782435301</v>
      </c>
      <c r="W15" s="121">
        <v>10.6358513012326</v>
      </c>
      <c r="X15" s="121">
        <v>5.1537519348207201</v>
      </c>
      <c r="Y15" s="126">
        <v>10.3308875283292</v>
      </c>
      <c r="Z15" s="121"/>
      <c r="AA15" s="127">
        <v>-0.267060892241956</v>
      </c>
      <c r="AB15" s="128">
        <v>4.1103698964056301</v>
      </c>
      <c r="AC15" s="129">
        <v>1.89382124144028</v>
      </c>
      <c r="AD15" s="121"/>
      <c r="AE15" s="130">
        <v>8.0048168739637209</v>
      </c>
      <c r="AG15" s="145">
        <v>77.850493067590904</v>
      </c>
      <c r="AH15" s="140">
        <v>105.67838070479399</v>
      </c>
      <c r="AI15" s="140">
        <v>122.97300028885</v>
      </c>
      <c r="AJ15" s="140">
        <v>118.878789428076</v>
      </c>
      <c r="AK15" s="140">
        <v>94.691628249566705</v>
      </c>
      <c r="AL15" s="146">
        <v>104.014458347775</v>
      </c>
      <c r="AM15" s="140"/>
      <c r="AN15" s="147">
        <v>88.072387926054304</v>
      </c>
      <c r="AO15" s="148">
        <v>94.341286539572494</v>
      </c>
      <c r="AP15" s="149">
        <v>91.206837232813399</v>
      </c>
      <c r="AQ15" s="140"/>
      <c r="AR15" s="150">
        <v>100.355138029215</v>
      </c>
      <c r="AS15" s="75"/>
      <c r="AT15" s="30">
        <v>17.237223665777901</v>
      </c>
      <c r="AU15" s="121">
        <v>19.3973130578471</v>
      </c>
      <c r="AV15" s="121">
        <v>21.464133356176099</v>
      </c>
      <c r="AW15" s="121">
        <v>16.6395347709494</v>
      </c>
      <c r="AX15" s="121">
        <v>10.0447595936858</v>
      </c>
      <c r="AY15" s="126">
        <v>17.100584980352998</v>
      </c>
      <c r="AZ15" s="121"/>
      <c r="BA15" s="127">
        <v>9.9964532085330298</v>
      </c>
      <c r="BB15" s="128">
        <v>10.672214145527599</v>
      </c>
      <c r="BC15" s="129">
        <v>10.3449118181393</v>
      </c>
      <c r="BD15" s="121"/>
      <c r="BE15" s="130">
        <v>15.2680801948372</v>
      </c>
    </row>
    <row r="16" spans="1:57" x14ac:dyDescent="0.2">
      <c r="A16" s="21" t="s">
        <v>27</v>
      </c>
      <c r="B16" s="3" t="str">
        <f t="shared" si="0"/>
        <v>I-95 Fredericksburg, VA</v>
      </c>
      <c r="C16" s="3"/>
      <c r="D16" s="24" t="s">
        <v>16</v>
      </c>
      <c r="E16" s="27" t="s">
        <v>17</v>
      </c>
      <c r="F16" s="3"/>
      <c r="G16" s="145">
        <v>52.746497048406098</v>
      </c>
      <c r="H16" s="140">
        <v>61.222543093270303</v>
      </c>
      <c r="I16" s="140">
        <v>65.518368358913804</v>
      </c>
      <c r="J16" s="140">
        <v>64.545690672963403</v>
      </c>
      <c r="K16" s="140">
        <v>63.885675324675297</v>
      </c>
      <c r="L16" s="146">
        <v>61.583754899645797</v>
      </c>
      <c r="M16" s="140"/>
      <c r="N16" s="147">
        <v>79.483639905548898</v>
      </c>
      <c r="O16" s="148">
        <v>83.432586776859495</v>
      </c>
      <c r="P16" s="149">
        <v>81.458113341204196</v>
      </c>
      <c r="Q16" s="140"/>
      <c r="R16" s="150">
        <v>67.262143025805301</v>
      </c>
      <c r="S16" s="75"/>
      <c r="T16" s="30">
        <v>-8.9781162986405896</v>
      </c>
      <c r="U16" s="121">
        <v>1.9541705989984099</v>
      </c>
      <c r="V16" s="121">
        <v>5.3021114556330202</v>
      </c>
      <c r="W16" s="121">
        <v>1.44737799989174</v>
      </c>
      <c r="X16" s="121">
        <v>3.0851075682006299</v>
      </c>
      <c r="Y16" s="126">
        <v>0.68750466525906395</v>
      </c>
      <c r="Z16" s="121"/>
      <c r="AA16" s="127">
        <v>-2.7611338028641601</v>
      </c>
      <c r="AB16" s="128">
        <v>-2.1297432226053998</v>
      </c>
      <c r="AC16" s="129">
        <v>-2.4388074330299001</v>
      </c>
      <c r="AD16" s="121"/>
      <c r="AE16" s="130">
        <v>-0.41666924546113598</v>
      </c>
      <c r="AG16" s="145">
        <v>54.744487898465103</v>
      </c>
      <c r="AH16" s="140">
        <v>62.608141381345902</v>
      </c>
      <c r="AI16" s="140">
        <v>66.858074675324602</v>
      </c>
      <c r="AJ16" s="140">
        <v>67.422458087367104</v>
      </c>
      <c r="AK16" s="140">
        <v>69.584888724911394</v>
      </c>
      <c r="AL16" s="146">
        <v>64.243610153482805</v>
      </c>
      <c r="AM16" s="140"/>
      <c r="AN16" s="147">
        <v>88.159486127508799</v>
      </c>
      <c r="AO16" s="148">
        <v>89.374872491145197</v>
      </c>
      <c r="AP16" s="149">
        <v>88.767179309327005</v>
      </c>
      <c r="AQ16" s="140"/>
      <c r="AR16" s="150">
        <v>71.250344198009699</v>
      </c>
      <c r="AS16" s="75"/>
      <c r="AT16" s="30">
        <v>-2.1796992037335401</v>
      </c>
      <c r="AU16" s="121">
        <v>4.6519614299384999</v>
      </c>
      <c r="AV16" s="121">
        <v>7.7392452497262401</v>
      </c>
      <c r="AW16" s="121">
        <v>4.6688856003070596</v>
      </c>
      <c r="AX16" s="121">
        <v>5.36924530509354</v>
      </c>
      <c r="AY16" s="126">
        <v>4.19048109829117</v>
      </c>
      <c r="AZ16" s="121"/>
      <c r="BA16" s="127">
        <v>1.7331280600912999</v>
      </c>
      <c r="BB16" s="128">
        <v>-0.45358040291180501</v>
      </c>
      <c r="BC16" s="129">
        <v>0.62046569154745201</v>
      </c>
      <c r="BD16" s="121"/>
      <c r="BE16" s="130">
        <v>2.8914704208691901</v>
      </c>
    </row>
    <row r="17" spans="1:70" x14ac:dyDescent="0.2">
      <c r="A17" s="21" t="s">
        <v>28</v>
      </c>
      <c r="B17" s="3" t="str">
        <f t="shared" si="0"/>
        <v>Dulles Airport Area, VA</v>
      </c>
      <c r="C17" s="3"/>
      <c r="D17" s="24" t="s">
        <v>16</v>
      </c>
      <c r="E17" s="27" t="s">
        <v>17</v>
      </c>
      <c r="F17" s="3"/>
      <c r="G17" s="145">
        <v>71.608933788654895</v>
      </c>
      <c r="H17" s="140">
        <v>92.918273572377103</v>
      </c>
      <c r="I17" s="140">
        <v>100.54366344147201</v>
      </c>
      <c r="J17" s="140">
        <v>96.387542212103895</v>
      </c>
      <c r="K17" s="140">
        <v>84.613390248529598</v>
      </c>
      <c r="L17" s="146">
        <v>89.214360652627505</v>
      </c>
      <c r="M17" s="140"/>
      <c r="N17" s="147">
        <v>76.822508062986103</v>
      </c>
      <c r="O17" s="148">
        <v>78.183238474672706</v>
      </c>
      <c r="P17" s="149">
        <v>77.502873268829404</v>
      </c>
      <c r="Q17" s="140"/>
      <c r="R17" s="150">
        <v>85.868221400113796</v>
      </c>
      <c r="S17" s="75"/>
      <c r="T17" s="30">
        <v>-0.58801389116634695</v>
      </c>
      <c r="U17" s="121">
        <v>5.5017119852578498</v>
      </c>
      <c r="V17" s="121">
        <v>0.75145414359221696</v>
      </c>
      <c r="W17" s="121">
        <v>-0.773553006533089</v>
      </c>
      <c r="X17" s="121">
        <v>-1.82163933671238</v>
      </c>
      <c r="Y17" s="126">
        <v>0.64312837214303697</v>
      </c>
      <c r="Z17" s="121"/>
      <c r="AA17" s="127">
        <v>0.94736076336026498</v>
      </c>
      <c r="AB17" s="128">
        <v>0.16469025156629499</v>
      </c>
      <c r="AC17" s="129">
        <v>0.55106734408457003</v>
      </c>
      <c r="AD17" s="121"/>
      <c r="AE17" s="130">
        <v>0.61937156743039301</v>
      </c>
      <c r="AG17" s="145">
        <v>71.122470593815194</v>
      </c>
      <c r="AH17" s="140">
        <v>99.626565167899798</v>
      </c>
      <c r="AI17" s="140">
        <v>108.82628320053099</v>
      </c>
      <c r="AJ17" s="140">
        <v>103.615675867956</v>
      </c>
      <c r="AK17" s="140">
        <v>93.189211487383702</v>
      </c>
      <c r="AL17" s="146">
        <v>95.2760412635173</v>
      </c>
      <c r="AM17" s="140"/>
      <c r="AN17" s="147">
        <v>85.253246537658796</v>
      </c>
      <c r="AO17" s="148">
        <v>86.671333949914597</v>
      </c>
      <c r="AP17" s="149">
        <v>85.962290243786697</v>
      </c>
      <c r="AQ17" s="140"/>
      <c r="AR17" s="150">
        <v>92.614969543594299</v>
      </c>
      <c r="AS17" s="75"/>
      <c r="AT17" s="30">
        <v>-2.0790449465342902</v>
      </c>
      <c r="AU17" s="121">
        <v>5.4824351104915099</v>
      </c>
      <c r="AV17" s="121">
        <v>2.97526244069733</v>
      </c>
      <c r="AW17" s="121">
        <v>-2.06924838256483</v>
      </c>
      <c r="AX17" s="121">
        <v>-2.2067556151526602</v>
      </c>
      <c r="AY17" s="126">
        <v>0.53182310434354696</v>
      </c>
      <c r="AZ17" s="121"/>
      <c r="BA17" s="127">
        <v>1.4832003511509</v>
      </c>
      <c r="BB17" s="128">
        <v>3.9649053230917799</v>
      </c>
      <c r="BC17" s="129">
        <v>2.7192984557889601</v>
      </c>
      <c r="BD17" s="121"/>
      <c r="BE17" s="130">
        <v>1.10279275020681</v>
      </c>
    </row>
    <row r="18" spans="1:70" x14ac:dyDescent="0.2">
      <c r="A18" s="21" t="s">
        <v>29</v>
      </c>
      <c r="B18" s="3" t="str">
        <f t="shared" si="0"/>
        <v>Williamsburg, VA</v>
      </c>
      <c r="C18" s="3"/>
      <c r="D18" s="24" t="s">
        <v>16</v>
      </c>
      <c r="E18" s="27" t="s">
        <v>17</v>
      </c>
      <c r="F18" s="3"/>
      <c r="G18" s="145">
        <v>88.731432744655393</v>
      </c>
      <c r="H18" s="140">
        <v>90.431639888461007</v>
      </c>
      <c r="I18" s="140">
        <v>84.1148506174478</v>
      </c>
      <c r="J18" s="140">
        <v>82.019508697384097</v>
      </c>
      <c r="K18" s="140">
        <v>91.224142876111998</v>
      </c>
      <c r="L18" s="146">
        <v>87.304314964812093</v>
      </c>
      <c r="M18" s="140"/>
      <c r="N18" s="147">
        <v>137.881063603771</v>
      </c>
      <c r="O18" s="148">
        <v>144.34618377373499</v>
      </c>
      <c r="P18" s="149">
        <v>141.11362368875299</v>
      </c>
      <c r="Q18" s="140"/>
      <c r="R18" s="150">
        <v>102.67840317165199</v>
      </c>
      <c r="S18" s="75"/>
      <c r="T18" s="30">
        <v>7.5086673133352502</v>
      </c>
      <c r="U18" s="121">
        <v>8.7161572331235604</v>
      </c>
      <c r="V18" s="121">
        <v>-2.2627702381760901</v>
      </c>
      <c r="W18" s="121">
        <v>-8.9163336911814302</v>
      </c>
      <c r="X18" s="121">
        <v>-1.4406632236100601</v>
      </c>
      <c r="Y18" s="126">
        <v>0.49209471235792801</v>
      </c>
      <c r="Z18" s="121"/>
      <c r="AA18" s="127">
        <v>-0.223820889018227</v>
      </c>
      <c r="AB18" s="128">
        <v>-0.76010957594720396</v>
      </c>
      <c r="AC18" s="129">
        <v>-0.498829893484599</v>
      </c>
      <c r="AD18" s="121"/>
      <c r="AE18" s="130">
        <v>0.10064938480734099</v>
      </c>
      <c r="AG18" s="145">
        <v>81.634021046341701</v>
      </c>
      <c r="AH18" s="140">
        <v>86.134374253087202</v>
      </c>
      <c r="AI18" s="140">
        <v>87.520346567520903</v>
      </c>
      <c r="AJ18" s="140">
        <v>91.160135440180497</v>
      </c>
      <c r="AK18" s="140">
        <v>94.351136967202194</v>
      </c>
      <c r="AL18" s="146">
        <v>88.160002854866505</v>
      </c>
      <c r="AM18" s="140"/>
      <c r="AN18" s="147">
        <v>143.775134776258</v>
      </c>
      <c r="AO18" s="148">
        <v>156.890066060284</v>
      </c>
      <c r="AP18" s="149">
        <v>150.332600418271</v>
      </c>
      <c r="AQ18" s="140"/>
      <c r="AR18" s="150">
        <v>105.923602158696</v>
      </c>
      <c r="AS18" s="75"/>
      <c r="AT18" s="30">
        <v>-0.73892397703231605</v>
      </c>
      <c r="AU18" s="121">
        <v>-1.7650264425287501</v>
      </c>
      <c r="AV18" s="121">
        <v>-1.7598777696087999</v>
      </c>
      <c r="AW18" s="121">
        <v>-0.84196272551767004</v>
      </c>
      <c r="AX18" s="121">
        <v>-4.7339187206402702</v>
      </c>
      <c r="AY18" s="126">
        <v>-2.0413233280054501</v>
      </c>
      <c r="AZ18" s="121"/>
      <c r="BA18" s="127">
        <v>-6.6120079051273901</v>
      </c>
      <c r="BB18" s="128">
        <v>-6.2660446655961897</v>
      </c>
      <c r="BC18" s="129">
        <v>-6.4318001127941802</v>
      </c>
      <c r="BD18" s="121"/>
      <c r="BE18" s="130">
        <v>-3.87040421220807</v>
      </c>
    </row>
    <row r="19" spans="1:70" x14ac:dyDescent="0.2">
      <c r="A19" s="21" t="s">
        <v>30</v>
      </c>
      <c r="B19" s="3" t="str">
        <f t="shared" si="0"/>
        <v>Virginia Beach, VA</v>
      </c>
      <c r="C19" s="3"/>
      <c r="D19" s="24" t="s">
        <v>16</v>
      </c>
      <c r="E19" s="27" t="s">
        <v>17</v>
      </c>
      <c r="F19" s="3"/>
      <c r="G19" s="145">
        <v>143.27528692495801</v>
      </c>
      <c r="H19" s="140">
        <v>154.90666909593301</v>
      </c>
      <c r="I19" s="140">
        <v>161.920072656928</v>
      </c>
      <c r="J19" s="140">
        <v>156.81869404658499</v>
      </c>
      <c r="K19" s="140">
        <v>153.99108937228499</v>
      </c>
      <c r="L19" s="146">
        <v>154.180984676235</v>
      </c>
      <c r="M19" s="140"/>
      <c r="N19" s="147">
        <v>236.38129151993601</v>
      </c>
      <c r="O19" s="148">
        <v>254.14666450059201</v>
      </c>
      <c r="P19" s="149">
        <v>245.263978010264</v>
      </c>
      <c r="Q19" s="140"/>
      <c r="R19" s="150">
        <v>180.202348956159</v>
      </c>
      <c r="S19" s="75"/>
      <c r="T19" s="30">
        <v>-7.4866860440348404</v>
      </c>
      <c r="U19" s="121">
        <v>1.4493329352908899</v>
      </c>
      <c r="V19" s="121">
        <v>7.0631245976077297</v>
      </c>
      <c r="W19" s="121">
        <v>1.7699820719712001</v>
      </c>
      <c r="X19" s="121">
        <v>-2.6750122332927302</v>
      </c>
      <c r="Y19" s="126">
        <v>-2.74226892469739E-2</v>
      </c>
      <c r="Z19" s="121"/>
      <c r="AA19" s="127">
        <v>11.5340343101792</v>
      </c>
      <c r="AB19" s="128">
        <v>12.5203572665039</v>
      </c>
      <c r="AC19" s="129">
        <v>12.042888066011001</v>
      </c>
      <c r="AD19" s="121"/>
      <c r="AE19" s="130">
        <v>4.3424140156794397</v>
      </c>
      <c r="AG19" s="145">
        <v>142.58790897182899</v>
      </c>
      <c r="AH19" s="140">
        <v>151.91533797056201</v>
      </c>
      <c r="AI19" s="140">
        <v>163.71508022847399</v>
      </c>
      <c r="AJ19" s="140">
        <v>166.714041752821</v>
      </c>
      <c r="AK19" s="140">
        <v>167.35820877791801</v>
      </c>
      <c r="AL19" s="146">
        <v>158.45761456311001</v>
      </c>
      <c r="AM19" s="140"/>
      <c r="AN19" s="147">
        <v>241.07939058874501</v>
      </c>
      <c r="AO19" s="148">
        <v>264.656020598216</v>
      </c>
      <c r="AP19" s="149">
        <v>252.86770559348099</v>
      </c>
      <c r="AQ19" s="140"/>
      <c r="AR19" s="150">
        <v>185.43131806474699</v>
      </c>
      <c r="AS19" s="75"/>
      <c r="AT19" s="30">
        <v>-7.9832413274124496</v>
      </c>
      <c r="AU19" s="121">
        <v>-7.4877137417997899</v>
      </c>
      <c r="AV19" s="121">
        <v>-2.0094088700509798</v>
      </c>
      <c r="AW19" s="121">
        <v>-0.182008970386386</v>
      </c>
      <c r="AX19" s="121">
        <v>-2.2945341148082301</v>
      </c>
      <c r="AY19" s="126">
        <v>-3.9124811747453001</v>
      </c>
      <c r="AZ19" s="121"/>
      <c r="BA19" s="127">
        <v>3.6832531916117102</v>
      </c>
      <c r="BB19" s="128">
        <v>4.90480239677286</v>
      </c>
      <c r="BC19" s="129">
        <v>4.3189311288116601</v>
      </c>
      <c r="BD19" s="121"/>
      <c r="BE19" s="130">
        <v>-0.86504990032691798</v>
      </c>
    </row>
    <row r="20" spans="1:70" x14ac:dyDescent="0.2">
      <c r="A20" s="34" t="s">
        <v>31</v>
      </c>
      <c r="B20" s="3" t="str">
        <f t="shared" si="0"/>
        <v>Norfolk/Portsmouth, VA</v>
      </c>
      <c r="C20" s="3"/>
      <c r="D20" s="24" t="s">
        <v>16</v>
      </c>
      <c r="E20" s="27" t="s">
        <v>17</v>
      </c>
      <c r="F20" s="3"/>
      <c r="G20" s="145">
        <v>73.870380748287303</v>
      </c>
      <c r="H20" s="140">
        <v>108.32087539083</v>
      </c>
      <c r="I20" s="140">
        <v>108.84822650623499</v>
      </c>
      <c r="J20" s="140">
        <v>103.287995415422</v>
      </c>
      <c r="K20" s="140">
        <v>87.237214280695497</v>
      </c>
      <c r="L20" s="146">
        <v>96.312938468294305</v>
      </c>
      <c r="M20" s="140"/>
      <c r="N20" s="147">
        <v>153.62562483751901</v>
      </c>
      <c r="O20" s="148">
        <v>151.44286476374401</v>
      </c>
      <c r="P20" s="149">
        <v>152.534244800632</v>
      </c>
      <c r="Q20" s="140"/>
      <c r="R20" s="150">
        <v>112.376168848962</v>
      </c>
      <c r="S20" s="75"/>
      <c r="T20" s="30">
        <v>-8.8179077656429303</v>
      </c>
      <c r="U20" s="121">
        <v>25.815758226710699</v>
      </c>
      <c r="V20" s="121">
        <v>16.7033774157442</v>
      </c>
      <c r="W20" s="121">
        <v>27.150365876041899</v>
      </c>
      <c r="X20" s="121">
        <v>9.1707507656421203</v>
      </c>
      <c r="Y20" s="126">
        <v>14.2447979099279</v>
      </c>
      <c r="Z20" s="121"/>
      <c r="AA20" s="127">
        <v>54.647833322438103</v>
      </c>
      <c r="AB20" s="128">
        <v>37.204638940688803</v>
      </c>
      <c r="AC20" s="129">
        <v>45.467177584858902</v>
      </c>
      <c r="AD20" s="121"/>
      <c r="AE20" s="130">
        <v>24.6178440951456</v>
      </c>
      <c r="AG20" s="145">
        <v>73.468159669769804</v>
      </c>
      <c r="AH20" s="140">
        <v>92.405184731248895</v>
      </c>
      <c r="AI20" s="140">
        <v>99.023453346214595</v>
      </c>
      <c r="AJ20" s="140">
        <v>98.171573032671702</v>
      </c>
      <c r="AK20" s="140">
        <v>89.867740966976896</v>
      </c>
      <c r="AL20" s="146">
        <v>90.587222349376404</v>
      </c>
      <c r="AM20" s="140"/>
      <c r="AN20" s="147">
        <v>134.73568896451701</v>
      </c>
      <c r="AO20" s="148">
        <v>148.50742079307901</v>
      </c>
      <c r="AP20" s="149">
        <v>141.62155487879801</v>
      </c>
      <c r="AQ20" s="140"/>
      <c r="AR20" s="150">
        <v>105.16846021492501</v>
      </c>
      <c r="AS20" s="75"/>
      <c r="AT20" s="30">
        <v>-4.4128754817921501E-2</v>
      </c>
      <c r="AU20" s="121">
        <v>10.6123105512048</v>
      </c>
      <c r="AV20" s="121">
        <v>8.9445471167637205</v>
      </c>
      <c r="AW20" s="121">
        <v>10.233628674501601</v>
      </c>
      <c r="AX20" s="121">
        <v>4.3395168124422998</v>
      </c>
      <c r="AY20" s="126">
        <v>7.0463275526649296</v>
      </c>
      <c r="AZ20" s="121"/>
      <c r="BA20" s="127">
        <v>12.9455552779229</v>
      </c>
      <c r="BB20" s="128">
        <v>13.0492467674532</v>
      </c>
      <c r="BC20" s="129">
        <v>12.9998981132183</v>
      </c>
      <c r="BD20" s="121"/>
      <c r="BE20" s="130">
        <v>9.2611609445292604</v>
      </c>
    </row>
    <row r="21" spans="1:70" x14ac:dyDescent="0.2">
      <c r="A21" s="35" t="s">
        <v>32</v>
      </c>
      <c r="B21" s="3" t="str">
        <f t="shared" si="0"/>
        <v>Newport News/Hampton, VA</v>
      </c>
      <c r="C21" s="3"/>
      <c r="D21" s="24" t="s">
        <v>16</v>
      </c>
      <c r="E21" s="27" t="s">
        <v>17</v>
      </c>
      <c r="F21" s="3"/>
      <c r="G21" s="145">
        <v>54.147635612289001</v>
      </c>
      <c r="H21" s="140">
        <v>63.290093855473799</v>
      </c>
      <c r="I21" s="140">
        <v>68.060755271887999</v>
      </c>
      <c r="J21" s="140">
        <v>68.334213356411297</v>
      </c>
      <c r="K21" s="140">
        <v>76.966891172652495</v>
      </c>
      <c r="L21" s="146">
        <v>66.159917853742897</v>
      </c>
      <c r="M21" s="140"/>
      <c r="N21" s="147">
        <v>108.150030838021</v>
      </c>
      <c r="O21" s="148">
        <v>111.222669335064</v>
      </c>
      <c r="P21" s="149">
        <v>109.68635008654201</v>
      </c>
      <c r="Q21" s="140"/>
      <c r="R21" s="150">
        <v>78.596041348828507</v>
      </c>
      <c r="S21" s="75"/>
      <c r="T21" s="30">
        <v>3.3683604283030899</v>
      </c>
      <c r="U21" s="121">
        <v>7.1940435406170202</v>
      </c>
      <c r="V21" s="121">
        <v>10.927418176808199</v>
      </c>
      <c r="W21" s="121">
        <v>7.4981807882317604</v>
      </c>
      <c r="X21" s="121">
        <v>12.448664182909599</v>
      </c>
      <c r="Y21" s="126">
        <v>8.5315167208243494</v>
      </c>
      <c r="Z21" s="121"/>
      <c r="AA21" s="127">
        <v>21.2863342165045</v>
      </c>
      <c r="AB21" s="128">
        <v>17.807024349799899</v>
      </c>
      <c r="AC21" s="129">
        <v>19.497007343884601</v>
      </c>
      <c r="AD21" s="121"/>
      <c r="AE21" s="130">
        <v>12.6534346906209</v>
      </c>
      <c r="AG21" s="145">
        <v>55.998091309678301</v>
      </c>
      <c r="AH21" s="140">
        <v>66.191447291937095</v>
      </c>
      <c r="AI21" s="140">
        <v>71.032583524448199</v>
      </c>
      <c r="AJ21" s="140">
        <v>72.042194486513694</v>
      </c>
      <c r="AK21" s="140">
        <v>69.235820225731999</v>
      </c>
      <c r="AL21" s="146">
        <v>66.900027367661906</v>
      </c>
      <c r="AM21" s="140"/>
      <c r="AN21" s="147">
        <v>100.51993415909401</v>
      </c>
      <c r="AO21" s="148">
        <v>109.398278941295</v>
      </c>
      <c r="AP21" s="149">
        <v>104.95910655019399</v>
      </c>
      <c r="AQ21" s="140"/>
      <c r="AR21" s="150">
        <v>77.774049991242705</v>
      </c>
      <c r="AS21" s="75"/>
      <c r="AT21" s="30">
        <v>2.6562979875050301</v>
      </c>
      <c r="AU21" s="121">
        <v>9.0410450438739804</v>
      </c>
      <c r="AV21" s="121">
        <v>11.751296960220399</v>
      </c>
      <c r="AW21" s="121">
        <v>8.4038872387853303</v>
      </c>
      <c r="AX21" s="121">
        <v>3.7170806052948602</v>
      </c>
      <c r="AY21" s="126">
        <v>7.2022545468831396</v>
      </c>
      <c r="AZ21" s="121"/>
      <c r="BA21" s="127">
        <v>3.0135999027292901</v>
      </c>
      <c r="BB21" s="128">
        <v>2.2782249726439301</v>
      </c>
      <c r="BC21" s="129">
        <v>2.6290468157053701</v>
      </c>
      <c r="BD21" s="121"/>
      <c r="BE21" s="130">
        <v>5.3914426095800803</v>
      </c>
    </row>
    <row r="22" spans="1:70" x14ac:dyDescent="0.2">
      <c r="A22" s="36" t="s">
        <v>33</v>
      </c>
      <c r="B22" s="3" t="str">
        <f t="shared" si="0"/>
        <v>Chesapeake/Suffolk, VA</v>
      </c>
      <c r="C22" s="3"/>
      <c r="D22" s="25" t="s">
        <v>16</v>
      </c>
      <c r="E22" s="28" t="s">
        <v>17</v>
      </c>
      <c r="F22" s="3"/>
      <c r="G22" s="151">
        <v>72.031023289106102</v>
      </c>
      <c r="H22" s="152">
        <v>86.836761103351904</v>
      </c>
      <c r="I22" s="152">
        <v>92.9144391585195</v>
      </c>
      <c r="J22" s="152">
        <v>91.110799039804405</v>
      </c>
      <c r="K22" s="152">
        <v>86.278163669692702</v>
      </c>
      <c r="L22" s="153">
        <v>85.834237252094894</v>
      </c>
      <c r="M22" s="140"/>
      <c r="N22" s="154">
        <v>119.585590258379</v>
      </c>
      <c r="O22" s="155">
        <v>121.495119064245</v>
      </c>
      <c r="P22" s="156">
        <v>120.54035466131199</v>
      </c>
      <c r="Q22" s="140"/>
      <c r="R22" s="157">
        <v>95.750270797585699</v>
      </c>
      <c r="S22" s="75"/>
      <c r="T22" s="31">
        <v>2.6248554163121298</v>
      </c>
      <c r="U22" s="131">
        <v>4.7630301936589303</v>
      </c>
      <c r="V22" s="131">
        <v>5.7085195391664998</v>
      </c>
      <c r="W22" s="131">
        <v>4.2316451238797201</v>
      </c>
      <c r="X22" s="131">
        <v>6.2163967250475398</v>
      </c>
      <c r="Y22" s="132">
        <v>4.7743470443363902</v>
      </c>
      <c r="Z22" s="121"/>
      <c r="AA22" s="133">
        <v>15.736359058723799</v>
      </c>
      <c r="AB22" s="134">
        <v>15.283456165910501</v>
      </c>
      <c r="AC22" s="135">
        <v>15.5076700454775</v>
      </c>
      <c r="AD22" s="121"/>
      <c r="AE22" s="136">
        <v>8.3973306824067198</v>
      </c>
      <c r="AG22" s="151">
        <v>67.028353002793196</v>
      </c>
      <c r="AH22" s="152">
        <v>84.879591288407795</v>
      </c>
      <c r="AI22" s="152">
        <v>92.118351645425903</v>
      </c>
      <c r="AJ22" s="152">
        <v>93.054275078561403</v>
      </c>
      <c r="AK22" s="152">
        <v>85.263620054992998</v>
      </c>
      <c r="AL22" s="153">
        <v>84.468838214036296</v>
      </c>
      <c r="AM22" s="140"/>
      <c r="AN22" s="154">
        <v>121.621403631284</v>
      </c>
      <c r="AO22" s="155">
        <v>129.96861818261101</v>
      </c>
      <c r="AP22" s="156">
        <v>125.79501090694799</v>
      </c>
      <c r="AQ22" s="140"/>
      <c r="AR22" s="157">
        <v>96.276316126296805</v>
      </c>
      <c r="AS22" s="75"/>
      <c r="AT22" s="31">
        <v>-3.6033785415833202</v>
      </c>
      <c r="AU22" s="131">
        <v>1.9101438767841501</v>
      </c>
      <c r="AV22" s="131">
        <v>4.2990660943055197</v>
      </c>
      <c r="AW22" s="131">
        <v>5.0980835634845798</v>
      </c>
      <c r="AX22" s="131">
        <v>2.7226387048287202</v>
      </c>
      <c r="AY22" s="132">
        <v>2.3398088165982198</v>
      </c>
      <c r="AZ22" s="121"/>
      <c r="BA22" s="133">
        <v>6.6924771927681199</v>
      </c>
      <c r="BB22" s="134">
        <v>7.7649345718431899</v>
      </c>
      <c r="BC22" s="135">
        <v>7.2438177322092701</v>
      </c>
      <c r="BD22" s="121"/>
      <c r="BE22" s="136">
        <v>4.1171764851736503</v>
      </c>
    </row>
    <row r="23" spans="1:70" x14ac:dyDescent="0.2">
      <c r="A23" s="35" t="s">
        <v>111</v>
      </c>
      <c r="B23" s="3" t="s">
        <v>111</v>
      </c>
      <c r="C23" s="9"/>
      <c r="D23" s="23" t="s">
        <v>16</v>
      </c>
      <c r="E23" s="26" t="s">
        <v>17</v>
      </c>
      <c r="F23" s="3"/>
      <c r="G23" s="137">
        <v>61.404533029612701</v>
      </c>
      <c r="H23" s="138">
        <v>68.545063455906202</v>
      </c>
      <c r="I23" s="138">
        <v>86.988610478359902</v>
      </c>
      <c r="J23" s="138">
        <v>91.9268239505369</v>
      </c>
      <c r="K23" s="138">
        <v>90.499677839244995</v>
      </c>
      <c r="L23" s="139">
        <v>79.872941750732096</v>
      </c>
      <c r="M23" s="140"/>
      <c r="N23" s="141">
        <v>111.32195248942401</v>
      </c>
      <c r="O23" s="142">
        <v>131.96154897494301</v>
      </c>
      <c r="P23" s="143">
        <v>121.641750732183</v>
      </c>
      <c r="Q23" s="140"/>
      <c r="R23" s="144">
        <v>91.806887174003904</v>
      </c>
      <c r="S23" s="75"/>
      <c r="T23" s="29">
        <v>-34.347292956739501</v>
      </c>
      <c r="U23" s="119">
        <v>-23.162865827802602</v>
      </c>
      <c r="V23" s="119">
        <v>-16.1023205669173</v>
      </c>
      <c r="W23" s="119">
        <v>-11.022491641277</v>
      </c>
      <c r="X23" s="119">
        <v>5.4181551815258899</v>
      </c>
      <c r="Y23" s="120">
        <v>-16.026586472455399</v>
      </c>
      <c r="Z23" s="121"/>
      <c r="AA23" s="122">
        <v>5.3494467839158002</v>
      </c>
      <c r="AB23" s="123">
        <v>7.1059242252607904</v>
      </c>
      <c r="AC23" s="124">
        <v>6.2949795492855198</v>
      </c>
      <c r="AD23" s="121"/>
      <c r="AE23" s="125">
        <v>-8.7744176143702806</v>
      </c>
      <c r="AF23" s="82"/>
      <c r="AG23" s="137">
        <v>65.278521802798494</v>
      </c>
      <c r="AH23" s="138">
        <v>83.600170842824596</v>
      </c>
      <c r="AI23" s="138">
        <v>107.59779531402501</v>
      </c>
      <c r="AJ23" s="138">
        <v>102.11415717539801</v>
      </c>
      <c r="AK23" s="138">
        <v>86.291836967132994</v>
      </c>
      <c r="AL23" s="139">
        <v>88.976496420436007</v>
      </c>
      <c r="AM23" s="140"/>
      <c r="AN23" s="141">
        <v>118.59842987308799</v>
      </c>
      <c r="AO23" s="142">
        <v>141.29111291897101</v>
      </c>
      <c r="AP23" s="143">
        <v>129.94477139602901</v>
      </c>
      <c r="AQ23" s="140"/>
      <c r="AR23" s="144">
        <v>100.681717842034</v>
      </c>
      <c r="AS23" s="75"/>
      <c r="AT23" s="29">
        <v>-5.5158267356681199</v>
      </c>
      <c r="AU23" s="119">
        <v>-4.0794795500260701</v>
      </c>
      <c r="AV23" s="119">
        <v>7.5965295257239402</v>
      </c>
      <c r="AW23" s="119">
        <v>0.78180928352532597</v>
      </c>
      <c r="AX23" s="119">
        <v>-13.470605209123899</v>
      </c>
      <c r="AY23" s="120">
        <v>-2.7140560279030099</v>
      </c>
      <c r="AZ23" s="121"/>
      <c r="BA23" s="122">
        <v>-9.0041338793102508</v>
      </c>
      <c r="BB23" s="123">
        <v>-4.4555318378476096</v>
      </c>
      <c r="BC23" s="124">
        <v>-6.5863997219717598</v>
      </c>
      <c r="BD23" s="121"/>
      <c r="BE23" s="125">
        <v>-4.17881269002587</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45">
        <v>52.053202272727198</v>
      </c>
      <c r="H24" s="140">
        <v>65.643838636363597</v>
      </c>
      <c r="I24" s="140">
        <v>73.854956818181805</v>
      </c>
      <c r="J24" s="140">
        <v>73.499670454545395</v>
      </c>
      <c r="K24" s="140">
        <v>60.861065909090897</v>
      </c>
      <c r="L24" s="146">
        <v>65.182546818181805</v>
      </c>
      <c r="M24" s="140"/>
      <c r="N24" s="147">
        <v>76.055261363636305</v>
      </c>
      <c r="O24" s="148">
        <v>79.243690909090901</v>
      </c>
      <c r="P24" s="149">
        <v>77.649476136363603</v>
      </c>
      <c r="Q24" s="140"/>
      <c r="R24" s="150">
        <v>68.744526623376601</v>
      </c>
      <c r="S24" s="75"/>
      <c r="T24" s="30">
        <v>-21.0247680867162</v>
      </c>
      <c r="U24" s="121">
        <v>-3.46486893316334</v>
      </c>
      <c r="V24" s="121">
        <v>-3.5862594948729298</v>
      </c>
      <c r="W24" s="121">
        <v>-3.8166911869733502</v>
      </c>
      <c r="X24" s="121">
        <v>-5.6635355041007598</v>
      </c>
      <c r="Y24" s="126">
        <v>-7.2646703364796004</v>
      </c>
      <c r="Z24" s="121"/>
      <c r="AA24" s="127">
        <v>-10.376355273477101</v>
      </c>
      <c r="AB24" s="128">
        <v>-8.19728101227747</v>
      </c>
      <c r="AC24" s="129">
        <v>-9.2775328627936897</v>
      </c>
      <c r="AD24" s="121"/>
      <c r="AE24" s="130">
        <v>-7.9239629974532297</v>
      </c>
      <c r="AF24" s="82"/>
      <c r="AG24" s="145">
        <v>51.726549662432703</v>
      </c>
      <c r="AH24" s="140">
        <v>64.709883567913906</v>
      </c>
      <c r="AI24" s="140">
        <v>74.115939620274801</v>
      </c>
      <c r="AJ24" s="140">
        <v>71.826444210046105</v>
      </c>
      <c r="AK24" s="140">
        <v>65.772896117224406</v>
      </c>
      <c r="AL24" s="146">
        <v>65.640668642161302</v>
      </c>
      <c r="AM24" s="140"/>
      <c r="AN24" s="147">
        <v>88.156092422601006</v>
      </c>
      <c r="AO24" s="148">
        <v>95.355588688066504</v>
      </c>
      <c r="AP24" s="149">
        <v>91.755840555333805</v>
      </c>
      <c r="AQ24" s="140"/>
      <c r="AR24" s="150">
        <v>73.109568205721899</v>
      </c>
      <c r="AS24" s="75"/>
      <c r="AT24" s="30">
        <v>-3.8771603872637699</v>
      </c>
      <c r="AU24" s="121">
        <v>0.60799977403862404</v>
      </c>
      <c r="AV24" s="121">
        <v>4.3294475076244296</v>
      </c>
      <c r="AW24" s="121">
        <v>-1.17479844972041</v>
      </c>
      <c r="AX24" s="121">
        <v>-5.1974435553370499</v>
      </c>
      <c r="AY24" s="126">
        <v>-0.91411881957377505</v>
      </c>
      <c r="AZ24" s="121"/>
      <c r="BA24" s="127">
        <v>-4.5051956843267096</v>
      </c>
      <c r="BB24" s="128">
        <v>-4.23107026259959</v>
      </c>
      <c r="BC24" s="129">
        <v>-4.36295190601545</v>
      </c>
      <c r="BD24" s="121"/>
      <c r="BE24" s="130">
        <v>-2.1692523233223802</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45">
        <v>49.913057133011698</v>
      </c>
      <c r="H25" s="140">
        <v>62.206188904203898</v>
      </c>
      <c r="I25" s="140">
        <v>63.546371536871099</v>
      </c>
      <c r="J25" s="140">
        <v>62.257619917298399</v>
      </c>
      <c r="K25" s="140">
        <v>60.766504996554097</v>
      </c>
      <c r="L25" s="146">
        <v>59.737948497587801</v>
      </c>
      <c r="M25" s="140"/>
      <c r="N25" s="147">
        <v>73.096532046864198</v>
      </c>
      <c r="O25" s="148">
        <v>75.910023811164706</v>
      </c>
      <c r="P25" s="149">
        <v>74.503277929014402</v>
      </c>
      <c r="Q25" s="140"/>
      <c r="R25" s="150">
        <v>63.956614049423997</v>
      </c>
      <c r="S25" s="75"/>
      <c r="T25" s="30">
        <v>-6.98081539825208</v>
      </c>
      <c r="U25" s="121">
        <v>8.1976712361051796</v>
      </c>
      <c r="V25" s="121">
        <v>0.66457816973047401</v>
      </c>
      <c r="W25" s="121">
        <v>-4.8342158825688903</v>
      </c>
      <c r="X25" s="121">
        <v>7.8269189807090598</v>
      </c>
      <c r="Y25" s="126">
        <v>0.89008887657545999</v>
      </c>
      <c r="Z25" s="121"/>
      <c r="AA25" s="127">
        <v>4.96957539917942</v>
      </c>
      <c r="AB25" s="128">
        <v>-1.3347845913466101</v>
      </c>
      <c r="AC25" s="129">
        <v>1.66037997182701</v>
      </c>
      <c r="AD25" s="121"/>
      <c r="AE25" s="130">
        <v>1.14516520069102</v>
      </c>
      <c r="AF25" s="82"/>
      <c r="AG25" s="145">
        <v>49.243837922122601</v>
      </c>
      <c r="AH25" s="140">
        <v>55.923151852170903</v>
      </c>
      <c r="AI25" s="140">
        <v>66.084421536871105</v>
      </c>
      <c r="AJ25" s="140">
        <v>66.723073216746997</v>
      </c>
      <c r="AK25" s="140">
        <v>65.172551740179102</v>
      </c>
      <c r="AL25" s="146">
        <v>60.629407253618098</v>
      </c>
      <c r="AM25" s="140"/>
      <c r="AN25" s="147">
        <v>80.950660863197697</v>
      </c>
      <c r="AO25" s="148">
        <v>83.558456366299097</v>
      </c>
      <c r="AP25" s="149">
        <v>82.254558614748404</v>
      </c>
      <c r="AQ25" s="140"/>
      <c r="AR25" s="150">
        <v>66.808021928226793</v>
      </c>
      <c r="AS25" s="75"/>
      <c r="AT25" s="30">
        <v>-1.7942669906087201</v>
      </c>
      <c r="AU25" s="121">
        <v>-3.7894238359165802</v>
      </c>
      <c r="AV25" s="121">
        <v>3.5953874487512998</v>
      </c>
      <c r="AW25" s="121">
        <v>-0.69765903433309295</v>
      </c>
      <c r="AX25" s="121">
        <v>2.4095920310427701</v>
      </c>
      <c r="AY25" s="126">
        <v>8.4472984834616197E-2</v>
      </c>
      <c r="AZ25" s="121"/>
      <c r="BA25" s="127">
        <v>-1.25801433018993</v>
      </c>
      <c r="BB25" s="128">
        <v>-3.5211351764946102</v>
      </c>
      <c r="BC25" s="129">
        <v>-2.4206242708446402</v>
      </c>
      <c r="BD25" s="121"/>
      <c r="BE25" s="130">
        <v>-0.81128796455643504</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45">
        <v>57.662464655839102</v>
      </c>
      <c r="H26" s="140">
        <v>65.296950560711494</v>
      </c>
      <c r="I26" s="140">
        <v>67.864696423047107</v>
      </c>
      <c r="J26" s="140">
        <v>68.334981013147697</v>
      </c>
      <c r="K26" s="140">
        <v>64.944607811291505</v>
      </c>
      <c r="L26" s="146">
        <v>64.820740092807398</v>
      </c>
      <c r="M26" s="140"/>
      <c r="N26" s="147">
        <v>72.782040448569205</v>
      </c>
      <c r="O26" s="148">
        <v>74.878917517401305</v>
      </c>
      <c r="P26" s="149">
        <v>73.830478982985298</v>
      </c>
      <c r="Q26" s="140"/>
      <c r="R26" s="150">
        <v>67.394951204286798</v>
      </c>
      <c r="S26" s="75"/>
      <c r="T26" s="30">
        <v>-2.0471262810613</v>
      </c>
      <c r="U26" s="121">
        <v>-5.6007553904520897</v>
      </c>
      <c r="V26" s="121">
        <v>-3.89053722353994</v>
      </c>
      <c r="W26" s="121">
        <v>-1.18011835318487</v>
      </c>
      <c r="X26" s="121">
        <v>-0.249520259163938</v>
      </c>
      <c r="Y26" s="126">
        <v>-2.6448387502752699</v>
      </c>
      <c r="Z26" s="121"/>
      <c r="AA26" s="127">
        <v>6.8348801304170301</v>
      </c>
      <c r="AB26" s="128">
        <v>6.9054283362859996</v>
      </c>
      <c r="AC26" s="129">
        <v>6.8706435070077401</v>
      </c>
      <c r="AD26" s="121"/>
      <c r="AE26" s="130">
        <v>0.146076157950674</v>
      </c>
      <c r="AF26" s="82"/>
      <c r="AG26" s="145">
        <v>52.3221055394431</v>
      </c>
      <c r="AH26" s="140">
        <v>59.526674714810497</v>
      </c>
      <c r="AI26" s="140">
        <v>64.269203025908695</v>
      </c>
      <c r="AJ26" s="140">
        <v>64.600086663766405</v>
      </c>
      <c r="AK26" s="140">
        <v>64.180310179814299</v>
      </c>
      <c r="AL26" s="146">
        <v>60.979676024748599</v>
      </c>
      <c r="AM26" s="140"/>
      <c r="AN26" s="147">
        <v>74.5287090583913</v>
      </c>
      <c r="AO26" s="148">
        <v>74.284459077726197</v>
      </c>
      <c r="AP26" s="149">
        <v>74.406584068058706</v>
      </c>
      <c r="AQ26" s="140"/>
      <c r="AR26" s="150">
        <v>64.815935465694295</v>
      </c>
      <c r="AS26" s="75"/>
      <c r="AT26" s="30">
        <v>-9.7296017765494796</v>
      </c>
      <c r="AU26" s="121">
        <v>-11.8048353382679</v>
      </c>
      <c r="AV26" s="121">
        <v>-6.0768692459081999</v>
      </c>
      <c r="AW26" s="121">
        <v>-6.4379293769570802</v>
      </c>
      <c r="AX26" s="121">
        <v>-3.3462094964991702</v>
      </c>
      <c r="AY26" s="126">
        <v>-7.4317247525082699</v>
      </c>
      <c r="AZ26" s="121"/>
      <c r="BA26" s="127">
        <v>-3.6819363959826998</v>
      </c>
      <c r="BB26" s="128">
        <v>-6.10570568435576</v>
      </c>
      <c r="BC26" s="129">
        <v>-4.9072745970802503</v>
      </c>
      <c r="BD26" s="121"/>
      <c r="BE26" s="130">
        <v>-6.6225881184589603</v>
      </c>
      <c r="BF26" s="75"/>
      <c r="BG26" s="76"/>
      <c r="BH26" s="76"/>
      <c r="BI26" s="76"/>
      <c r="BJ26" s="76"/>
      <c r="BK26" s="76"/>
      <c r="BL26" s="76"/>
      <c r="BM26" s="76"/>
      <c r="BN26" s="76"/>
      <c r="BO26" s="76"/>
      <c r="BP26" s="76"/>
      <c r="BQ26" s="76"/>
      <c r="BR26" s="76"/>
    </row>
    <row r="27" spans="1:70" x14ac:dyDescent="0.2">
      <c r="A27" s="77" t="s">
        <v>97</v>
      </c>
      <c r="B27" s="37" t="s">
        <v>70</v>
      </c>
      <c r="C27" s="3"/>
      <c r="D27" s="24" t="s">
        <v>16</v>
      </c>
      <c r="E27" s="27" t="s">
        <v>17</v>
      </c>
      <c r="F27" s="3"/>
      <c r="G27" s="145">
        <v>58.555788858985402</v>
      </c>
      <c r="H27" s="140">
        <v>71.8762717716955</v>
      </c>
      <c r="I27" s="140">
        <v>78.471675722337807</v>
      </c>
      <c r="J27" s="140">
        <v>83.023437261971196</v>
      </c>
      <c r="K27" s="140">
        <v>81.177978469506897</v>
      </c>
      <c r="L27" s="146">
        <v>74.621030416899401</v>
      </c>
      <c r="M27" s="140"/>
      <c r="N27" s="147">
        <v>106.691235972172</v>
      </c>
      <c r="O27" s="148">
        <v>103.50393033057399</v>
      </c>
      <c r="P27" s="149">
        <v>105.097583151373</v>
      </c>
      <c r="Q27" s="140"/>
      <c r="R27" s="150">
        <v>83.328616912463403</v>
      </c>
      <c r="S27" s="75"/>
      <c r="T27" s="30">
        <v>0.116712408646377</v>
      </c>
      <c r="U27" s="121">
        <v>6.5827544702643701</v>
      </c>
      <c r="V27" s="121">
        <v>8.2087213630651892</v>
      </c>
      <c r="W27" s="121">
        <v>10.1327256845868</v>
      </c>
      <c r="X27" s="121">
        <v>6.2489321637067201</v>
      </c>
      <c r="Y27" s="126">
        <v>6.5309012716067301</v>
      </c>
      <c r="Z27" s="121"/>
      <c r="AA27" s="127">
        <v>6.4027135658091501</v>
      </c>
      <c r="AB27" s="128">
        <v>4.9103652716042498</v>
      </c>
      <c r="AC27" s="129">
        <v>5.6625850404879898</v>
      </c>
      <c r="AD27" s="121"/>
      <c r="AE27" s="130">
        <v>6.2163592960113396</v>
      </c>
      <c r="AF27" s="82"/>
      <c r="AG27" s="145">
        <v>55.720685505369701</v>
      </c>
      <c r="AH27" s="140">
        <v>68.944815675222699</v>
      </c>
      <c r="AI27" s="140">
        <v>74.962196057024599</v>
      </c>
      <c r="AJ27" s="140">
        <v>76.9522090056237</v>
      </c>
      <c r="AK27" s="140">
        <v>76.909878638619801</v>
      </c>
      <c r="AL27" s="146">
        <v>70.697914499056694</v>
      </c>
      <c r="AM27" s="140"/>
      <c r="AN27" s="147">
        <v>102.03153974077399</v>
      </c>
      <c r="AO27" s="148">
        <v>104.165231234052</v>
      </c>
      <c r="AP27" s="149">
        <v>103.098385487413</v>
      </c>
      <c r="AQ27" s="140"/>
      <c r="AR27" s="150">
        <v>79.955158347735704</v>
      </c>
      <c r="AS27" s="75"/>
      <c r="AT27" s="30">
        <v>2.5103429940984201</v>
      </c>
      <c r="AU27" s="121">
        <v>4.9096595178956504</v>
      </c>
      <c r="AV27" s="121">
        <v>7.54669118901207</v>
      </c>
      <c r="AW27" s="121">
        <v>8.4130029263769508</v>
      </c>
      <c r="AX27" s="121">
        <v>6.8242304257400601</v>
      </c>
      <c r="AY27" s="126">
        <v>6.2337703195126704</v>
      </c>
      <c r="AZ27" s="121"/>
      <c r="BA27" s="127">
        <v>3.7550841306612002</v>
      </c>
      <c r="BB27" s="128">
        <v>3.4858626946135098</v>
      </c>
      <c r="BC27" s="129">
        <v>3.6189056339894501</v>
      </c>
      <c r="BD27" s="121"/>
      <c r="BE27" s="130">
        <v>5.2561984193709801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45">
        <v>48.330392655880701</v>
      </c>
      <c r="H28" s="140">
        <v>74.755564442828501</v>
      </c>
      <c r="I28" s="140">
        <v>91.464773677513094</v>
      </c>
      <c r="J28" s="140">
        <v>98.420427195055396</v>
      </c>
      <c r="K28" s="140">
        <v>93.843013997455003</v>
      </c>
      <c r="L28" s="146">
        <v>81.362834393746496</v>
      </c>
      <c r="M28" s="140"/>
      <c r="N28" s="147">
        <v>104.330150881657</v>
      </c>
      <c r="O28" s="148">
        <v>103.84910379930901</v>
      </c>
      <c r="P28" s="149">
        <v>104.08962734048301</v>
      </c>
      <c r="Q28" s="140"/>
      <c r="R28" s="150">
        <v>87.856203807100002</v>
      </c>
      <c r="S28" s="75"/>
      <c r="T28" s="30">
        <v>-6.6069819818675599</v>
      </c>
      <c r="U28" s="121">
        <v>0.57940690912297299</v>
      </c>
      <c r="V28" s="121">
        <v>13.4291229705091</v>
      </c>
      <c r="W28" s="121">
        <v>18.492390797124401</v>
      </c>
      <c r="X28" s="121">
        <v>20.1718901357372</v>
      </c>
      <c r="Y28" s="126">
        <v>10.5889055294915</v>
      </c>
      <c r="Z28" s="121"/>
      <c r="AA28" s="127">
        <v>29.508484115893602</v>
      </c>
      <c r="AB28" s="128">
        <v>20.032857594621401</v>
      </c>
      <c r="AC28" s="129">
        <v>24.601698804064899</v>
      </c>
      <c r="AD28" s="121"/>
      <c r="AE28" s="130">
        <v>14.965489023314801</v>
      </c>
      <c r="AF28" s="82"/>
      <c r="AG28" s="145">
        <v>48.884517360479897</v>
      </c>
      <c r="AH28" s="140">
        <v>69.358748863842905</v>
      </c>
      <c r="AI28" s="140">
        <v>79.785410834393701</v>
      </c>
      <c r="AJ28" s="140">
        <v>78.010773495728003</v>
      </c>
      <c r="AK28" s="140">
        <v>72.220211779676404</v>
      </c>
      <c r="AL28" s="146">
        <v>69.651932466824206</v>
      </c>
      <c r="AM28" s="140"/>
      <c r="AN28" s="147">
        <v>81.064645973459307</v>
      </c>
      <c r="AO28" s="148">
        <v>82.636962824940895</v>
      </c>
      <c r="AP28" s="149">
        <v>81.850804399200101</v>
      </c>
      <c r="AQ28" s="140"/>
      <c r="AR28" s="150">
        <v>73.137324447503005</v>
      </c>
      <c r="AS28" s="75"/>
      <c r="AT28" s="30">
        <v>6.9195485803101198</v>
      </c>
      <c r="AU28" s="121">
        <v>10.2858154540451</v>
      </c>
      <c r="AV28" s="121">
        <v>14.9794075555504</v>
      </c>
      <c r="AW28" s="121">
        <v>12.910965797057001</v>
      </c>
      <c r="AX28" s="121">
        <v>9.2657360425443098</v>
      </c>
      <c r="AY28" s="126">
        <v>11.1981565609131</v>
      </c>
      <c r="AZ28" s="121"/>
      <c r="BA28" s="127">
        <v>4.6773449590608998</v>
      </c>
      <c r="BB28" s="128">
        <v>4.6616501162771904</v>
      </c>
      <c r="BC28" s="129">
        <v>4.6694215766724403</v>
      </c>
      <c r="BD28" s="121"/>
      <c r="BE28" s="130">
        <v>9.0237233896769702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45">
        <v>89.455766704416703</v>
      </c>
      <c r="H29" s="140">
        <v>112.187558323895</v>
      </c>
      <c r="I29" s="140">
        <v>122.968729331823</v>
      </c>
      <c r="J29" s="140">
        <v>153.56744280860701</v>
      </c>
      <c r="K29" s="140">
        <v>186.84747225368</v>
      </c>
      <c r="L29" s="146">
        <v>133.00539388448399</v>
      </c>
      <c r="M29" s="140"/>
      <c r="N29" s="147">
        <v>202.86059116647701</v>
      </c>
      <c r="O29" s="148">
        <v>156.02284937712301</v>
      </c>
      <c r="P29" s="149">
        <v>179.44172027179999</v>
      </c>
      <c r="Q29" s="140"/>
      <c r="R29" s="150">
        <v>146.272915709432</v>
      </c>
      <c r="S29" s="75"/>
      <c r="T29" s="30">
        <v>-2.71971741600857</v>
      </c>
      <c r="U29" s="121">
        <v>1.37010599596962</v>
      </c>
      <c r="V29" s="121">
        <v>4.6914112909397598</v>
      </c>
      <c r="W29" s="121">
        <v>3.5332751377745399</v>
      </c>
      <c r="X29" s="121">
        <v>3.96946881638481</v>
      </c>
      <c r="Y29" s="126">
        <v>2.6075569490588002</v>
      </c>
      <c r="Z29" s="121"/>
      <c r="AA29" s="127">
        <v>4.3035072202887701</v>
      </c>
      <c r="AB29" s="128">
        <v>-2.8859920138669599</v>
      </c>
      <c r="AC29" s="129">
        <v>1.0511894025045401</v>
      </c>
      <c r="AD29" s="121"/>
      <c r="AE29" s="130">
        <v>2.05661813363115</v>
      </c>
      <c r="AF29" s="82"/>
      <c r="AG29" s="145">
        <v>78.201362400906007</v>
      </c>
      <c r="AH29" s="140">
        <v>97.215350509626205</v>
      </c>
      <c r="AI29" s="140">
        <v>104.36202038505</v>
      </c>
      <c r="AJ29" s="140">
        <v>113.73495130237799</v>
      </c>
      <c r="AK29" s="140">
        <v>126.524112684031</v>
      </c>
      <c r="AL29" s="146">
        <v>104.007559456398</v>
      </c>
      <c r="AM29" s="140"/>
      <c r="AN29" s="147">
        <v>151.85359229898</v>
      </c>
      <c r="AO29" s="148">
        <v>152.09542242355599</v>
      </c>
      <c r="AP29" s="149">
        <v>151.974507361268</v>
      </c>
      <c r="AQ29" s="140"/>
      <c r="AR29" s="150">
        <v>117.712401714932</v>
      </c>
      <c r="AS29" s="75"/>
      <c r="AT29" s="30">
        <v>-8.71229317265745</v>
      </c>
      <c r="AU29" s="121">
        <v>-2.9391757544802299</v>
      </c>
      <c r="AV29" s="121">
        <v>1.3550443112469801</v>
      </c>
      <c r="AW29" s="121">
        <v>4.2255692822014401</v>
      </c>
      <c r="AX29" s="121">
        <v>9.0648266859191402</v>
      </c>
      <c r="AY29" s="126">
        <v>1.1898816111009001</v>
      </c>
      <c r="AZ29" s="121"/>
      <c r="BA29" s="127">
        <v>2.0437934881408601</v>
      </c>
      <c r="BB29" s="128">
        <v>4.0724239944883402</v>
      </c>
      <c r="BC29" s="129">
        <v>3.0489326248809898</v>
      </c>
      <c r="BD29" s="121"/>
      <c r="BE29" s="130">
        <v>1.8677808306329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45">
        <v>42.089218401071903</v>
      </c>
      <c r="H30" s="140">
        <v>63.655502456453704</v>
      </c>
      <c r="I30" s="140">
        <v>69.334813160637097</v>
      </c>
      <c r="J30" s="140">
        <v>67.708261128479904</v>
      </c>
      <c r="K30" s="140">
        <v>63.588701801399402</v>
      </c>
      <c r="L30" s="146">
        <v>61.275299389608399</v>
      </c>
      <c r="M30" s="140"/>
      <c r="N30" s="147">
        <v>66.543354175971402</v>
      </c>
      <c r="O30" s="148">
        <v>71.341874348667503</v>
      </c>
      <c r="P30" s="149">
        <v>68.942614262319395</v>
      </c>
      <c r="Q30" s="140"/>
      <c r="R30" s="150">
        <v>63.465960781811603</v>
      </c>
      <c r="S30" s="75"/>
      <c r="T30" s="30">
        <v>-7.3724851182698501</v>
      </c>
      <c r="U30" s="121">
        <v>2.3769407264332201</v>
      </c>
      <c r="V30" s="121">
        <v>0.86600759020468698</v>
      </c>
      <c r="W30" s="121">
        <v>-3.9680187160096598</v>
      </c>
      <c r="X30" s="121">
        <v>4.4799620703451799</v>
      </c>
      <c r="Y30" s="126">
        <v>-0.43801408740214998</v>
      </c>
      <c r="Z30" s="121"/>
      <c r="AA30" s="127">
        <v>1.2198810534976401</v>
      </c>
      <c r="AB30" s="128">
        <v>2.2857366870459601</v>
      </c>
      <c r="AC30" s="129">
        <v>1.7685668757012301</v>
      </c>
      <c r="AD30" s="121"/>
      <c r="AE30" s="130">
        <v>0.23653115151399501</v>
      </c>
      <c r="AF30" s="82"/>
      <c r="AG30" s="145">
        <v>46.173436057763801</v>
      </c>
      <c r="AH30" s="140">
        <v>63.018776611582503</v>
      </c>
      <c r="AI30" s="140">
        <v>68.005881345838901</v>
      </c>
      <c r="AJ30" s="140">
        <v>68.840594387375305</v>
      </c>
      <c r="AK30" s="140">
        <v>61.716104659818299</v>
      </c>
      <c r="AL30" s="146">
        <v>61.550958612475803</v>
      </c>
      <c r="AM30" s="140"/>
      <c r="AN30" s="147">
        <v>71.949994044960505</v>
      </c>
      <c r="AO30" s="148">
        <v>72.326795444394804</v>
      </c>
      <c r="AP30" s="149">
        <v>72.138394744677598</v>
      </c>
      <c r="AQ30" s="140"/>
      <c r="AR30" s="150">
        <v>64.575940364533395</v>
      </c>
      <c r="AS30" s="75"/>
      <c r="AT30" s="30">
        <v>-1.3869598706275399</v>
      </c>
      <c r="AU30" s="121">
        <v>1.0655266052622701</v>
      </c>
      <c r="AV30" s="121">
        <v>-0.595168415207601</v>
      </c>
      <c r="AW30" s="121">
        <v>-2.4569919106206402</v>
      </c>
      <c r="AX30" s="121">
        <v>-3.4543412055706</v>
      </c>
      <c r="AY30" s="126">
        <v>-1.38882086342038</v>
      </c>
      <c r="AZ30" s="121"/>
      <c r="BA30" s="127">
        <v>0.99513438857774195</v>
      </c>
      <c r="BB30" s="128">
        <v>-1.5041350416980499</v>
      </c>
      <c r="BC30" s="129">
        <v>-0.27341903709524101</v>
      </c>
      <c r="BD30" s="121"/>
      <c r="BE30" s="130">
        <v>-1.0355340747295301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45">
        <v>47.885210574293502</v>
      </c>
      <c r="H31" s="140">
        <v>75.023649954421103</v>
      </c>
      <c r="I31" s="140">
        <v>84.459000911576993</v>
      </c>
      <c r="J31" s="140">
        <v>93.120300820419303</v>
      </c>
      <c r="K31" s="140">
        <v>111.004401093892</v>
      </c>
      <c r="L31" s="146">
        <v>82.298512670920601</v>
      </c>
      <c r="M31" s="140"/>
      <c r="N31" s="147">
        <v>142.874373746581</v>
      </c>
      <c r="O31" s="148">
        <v>129.74454876937099</v>
      </c>
      <c r="P31" s="149">
        <v>136.30946125797601</v>
      </c>
      <c r="Q31" s="140"/>
      <c r="R31" s="150">
        <v>97.7302122672222</v>
      </c>
      <c r="S31" s="75"/>
      <c r="T31" s="30">
        <v>-5.3208014553492999</v>
      </c>
      <c r="U31" s="121">
        <v>18.697688229974201</v>
      </c>
      <c r="V31" s="121">
        <v>26.607188209280501</v>
      </c>
      <c r="W31" s="121">
        <v>28.347681447594301</v>
      </c>
      <c r="X31" s="121">
        <v>24.957334225725099</v>
      </c>
      <c r="Y31" s="126">
        <v>20.362253310418598</v>
      </c>
      <c r="Z31" s="121"/>
      <c r="AA31" s="127">
        <v>18.953489855638299</v>
      </c>
      <c r="AB31" s="128">
        <v>20.820539709283999</v>
      </c>
      <c r="AC31" s="129">
        <v>19.834805013568801</v>
      </c>
      <c r="AD31" s="121"/>
      <c r="AE31" s="130">
        <v>20.151509287423099</v>
      </c>
      <c r="AF31" s="82"/>
      <c r="AG31" s="145">
        <v>47.161940291704603</v>
      </c>
      <c r="AH31" s="140">
        <v>62.496355059252501</v>
      </c>
      <c r="AI31" s="140">
        <v>66.739923883318099</v>
      </c>
      <c r="AJ31" s="140">
        <v>69.477281677301704</v>
      </c>
      <c r="AK31" s="140">
        <v>75.377963081130304</v>
      </c>
      <c r="AL31" s="146">
        <v>64.250692798541394</v>
      </c>
      <c r="AM31" s="140"/>
      <c r="AN31" s="147">
        <v>96.325912032816703</v>
      </c>
      <c r="AO31" s="148">
        <v>96.304872835004502</v>
      </c>
      <c r="AP31" s="149">
        <v>96.315392433910603</v>
      </c>
      <c r="AQ31" s="140"/>
      <c r="AR31" s="150">
        <v>73.412035551504104</v>
      </c>
      <c r="AS31" s="75"/>
      <c r="AT31" s="30">
        <v>-2.1539383403697698</v>
      </c>
      <c r="AU31" s="121">
        <v>7.5790392377528102</v>
      </c>
      <c r="AV31" s="121">
        <v>11.4192185384477</v>
      </c>
      <c r="AW31" s="121">
        <v>8.5163483602508894</v>
      </c>
      <c r="AX31" s="121">
        <v>11.000802840861599</v>
      </c>
      <c r="AY31" s="126">
        <v>7.7577217224640203</v>
      </c>
      <c r="AZ31" s="121"/>
      <c r="BA31" s="127">
        <v>6.4025906030914497</v>
      </c>
      <c r="BB31" s="128">
        <v>6.2366094902796103</v>
      </c>
      <c r="BC31" s="129">
        <v>6.3195443304780703</v>
      </c>
      <c r="BD31" s="121"/>
      <c r="BE31" s="130">
        <v>7.21408151680461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45">
        <v>57.159266845329199</v>
      </c>
      <c r="H32" s="140">
        <v>106.43293453292399</v>
      </c>
      <c r="I32" s="140">
        <v>140.35105857580299</v>
      </c>
      <c r="J32" s="140">
        <v>147.04442189892799</v>
      </c>
      <c r="K32" s="140">
        <v>134.1965237366</v>
      </c>
      <c r="L32" s="146">
        <v>117.03684111791701</v>
      </c>
      <c r="M32" s="140"/>
      <c r="N32" s="147">
        <v>142.43402565084199</v>
      </c>
      <c r="O32" s="148">
        <v>118.216927641653</v>
      </c>
      <c r="P32" s="149">
        <v>130.32547664624801</v>
      </c>
      <c r="Q32" s="140"/>
      <c r="R32" s="150">
        <v>120.83359412601099</v>
      </c>
      <c r="S32" s="75"/>
      <c r="T32" s="30">
        <v>-39.201079943234902</v>
      </c>
      <c r="U32" s="121">
        <v>-17.4024939456787</v>
      </c>
      <c r="V32" s="121">
        <v>5.5449557906860303</v>
      </c>
      <c r="W32" s="121">
        <v>26.2001708242571</v>
      </c>
      <c r="X32" s="121">
        <v>16.866455435993199</v>
      </c>
      <c r="Y32" s="126">
        <v>-0.34230917016175799</v>
      </c>
      <c r="Z32" s="121"/>
      <c r="AA32" s="127">
        <v>15.291101477484601</v>
      </c>
      <c r="AB32" s="128">
        <v>22.744040422977399</v>
      </c>
      <c r="AC32" s="129">
        <v>18.556010434332901</v>
      </c>
      <c r="AD32" s="121"/>
      <c r="AE32" s="130">
        <v>4.8059342223103796</v>
      </c>
      <c r="AF32" s="82"/>
      <c r="AG32" s="145">
        <v>47.027270683883302</v>
      </c>
      <c r="AH32" s="140">
        <v>68.753616929698694</v>
      </c>
      <c r="AI32" s="140">
        <v>79.212931158206899</v>
      </c>
      <c r="AJ32" s="140">
        <v>82.981275415012107</v>
      </c>
      <c r="AK32" s="140">
        <v>80.954546715782399</v>
      </c>
      <c r="AL32" s="146">
        <v>71.784067100995799</v>
      </c>
      <c r="AM32" s="140"/>
      <c r="AN32" s="147">
        <v>99.010653973113904</v>
      </c>
      <c r="AO32" s="148">
        <v>91.889294838061502</v>
      </c>
      <c r="AP32" s="149">
        <v>95.449974405587696</v>
      </c>
      <c r="AQ32" s="140"/>
      <c r="AR32" s="150">
        <v>78.545108005603495</v>
      </c>
      <c r="AS32" s="75"/>
      <c r="AT32" s="30">
        <v>-20.1669362473421</v>
      </c>
      <c r="AU32" s="121">
        <v>-7.7502472663051796</v>
      </c>
      <c r="AV32" s="121">
        <v>2.8969945818465099</v>
      </c>
      <c r="AW32" s="121">
        <v>7.4025581285825997</v>
      </c>
      <c r="AX32" s="121">
        <v>7.3442217112427102</v>
      </c>
      <c r="AY32" s="126">
        <v>-1.1503918388127099</v>
      </c>
      <c r="AZ32" s="121"/>
      <c r="BA32" s="127">
        <v>-4.2069033829655798</v>
      </c>
      <c r="BB32" s="128">
        <v>-1.86280650521503</v>
      </c>
      <c r="BC32" s="129">
        <v>-3.0927180376094601</v>
      </c>
      <c r="BD32" s="121"/>
      <c r="BE32" s="130">
        <v>-1.83434698490481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45">
        <v>53.138939743167498</v>
      </c>
      <c r="H33" s="140">
        <v>73.924774448468796</v>
      </c>
      <c r="I33" s="140">
        <v>120.52337833388199</v>
      </c>
      <c r="J33" s="140">
        <v>143.766338491932</v>
      </c>
      <c r="K33" s="140">
        <v>132.60564043463901</v>
      </c>
      <c r="L33" s="146">
        <v>104.791814290418</v>
      </c>
      <c r="M33" s="140"/>
      <c r="N33" s="147">
        <v>127.494069805729</v>
      </c>
      <c r="O33" s="148">
        <v>102.481455383602</v>
      </c>
      <c r="P33" s="149">
        <v>114.987762594665</v>
      </c>
      <c r="Q33" s="140"/>
      <c r="R33" s="150">
        <v>107.704942377346</v>
      </c>
      <c r="S33" s="75"/>
      <c r="T33" s="30">
        <v>-9.3374810948960594</v>
      </c>
      <c r="U33" s="121">
        <v>-6.5948890482158502</v>
      </c>
      <c r="V33" s="121">
        <v>-3.3490280319032402</v>
      </c>
      <c r="W33" s="121">
        <v>-0.52037960985090803</v>
      </c>
      <c r="X33" s="121">
        <v>-3.4328310646452298</v>
      </c>
      <c r="Y33" s="126">
        <v>-3.7359540873791701</v>
      </c>
      <c r="Z33" s="121"/>
      <c r="AA33" s="127">
        <v>-4.8817496990616398</v>
      </c>
      <c r="AB33" s="128">
        <v>0.13350234158270699</v>
      </c>
      <c r="AC33" s="129">
        <v>-2.71033010934348</v>
      </c>
      <c r="AD33" s="121"/>
      <c r="AE33" s="130">
        <v>-3.4254035504245102</v>
      </c>
      <c r="AF33" s="82"/>
      <c r="AG33" s="145">
        <v>43.173440072439902</v>
      </c>
      <c r="AH33" s="140">
        <v>62.778763582482703</v>
      </c>
      <c r="AI33" s="140">
        <v>80.041347546921301</v>
      </c>
      <c r="AJ33" s="140">
        <v>84.955152288442505</v>
      </c>
      <c r="AK33" s="140">
        <v>78.135870102074406</v>
      </c>
      <c r="AL33" s="146">
        <v>69.816914718472106</v>
      </c>
      <c r="AM33" s="140"/>
      <c r="AN33" s="147">
        <v>88.483769344748097</v>
      </c>
      <c r="AO33" s="148">
        <v>86.250967237405305</v>
      </c>
      <c r="AP33" s="149">
        <v>87.367368291076701</v>
      </c>
      <c r="AQ33" s="140"/>
      <c r="AR33" s="150">
        <v>74.831330024930594</v>
      </c>
      <c r="AS33" s="75"/>
      <c r="AT33" s="30">
        <v>-8.9694140271544995</v>
      </c>
      <c r="AU33" s="121">
        <v>-3.2954723517559201</v>
      </c>
      <c r="AV33" s="121">
        <v>-2.6520360741150801</v>
      </c>
      <c r="AW33" s="121">
        <v>-2.8790565746820098</v>
      </c>
      <c r="AX33" s="121">
        <v>-2.8036889699092602</v>
      </c>
      <c r="AY33" s="126">
        <v>-3.6824042981683101</v>
      </c>
      <c r="AZ33" s="121"/>
      <c r="BA33" s="127">
        <v>-3.4899870482656401</v>
      </c>
      <c r="BB33" s="128">
        <v>-2.3129995139328199</v>
      </c>
      <c r="BC33" s="129">
        <v>-2.9125790739522399</v>
      </c>
      <c r="BD33" s="121"/>
      <c r="BE33" s="130">
        <v>-3.4269678979670601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45">
        <v>58.470936746681097</v>
      </c>
      <c r="H34" s="140">
        <v>72.681683699453302</v>
      </c>
      <c r="I34" s="140">
        <v>84.523123960207698</v>
      </c>
      <c r="J34" s="140">
        <v>92.779128102400406</v>
      </c>
      <c r="K34" s="140">
        <v>91.840730995144796</v>
      </c>
      <c r="L34" s="146">
        <v>80.059120700777498</v>
      </c>
      <c r="M34" s="140"/>
      <c r="N34" s="147">
        <v>103.156267612806</v>
      </c>
      <c r="O34" s="148">
        <v>97.645611312939195</v>
      </c>
      <c r="P34" s="149">
        <v>100.400939462873</v>
      </c>
      <c r="Q34" s="140"/>
      <c r="R34" s="150">
        <v>85.871068918519001</v>
      </c>
      <c r="S34" s="75"/>
      <c r="T34" s="30">
        <v>-15.337937257086701</v>
      </c>
      <c r="U34" s="121">
        <v>-4.1693069880631999</v>
      </c>
      <c r="V34" s="121">
        <v>-2.8516283653649199</v>
      </c>
      <c r="W34" s="121">
        <v>-1.03155425493227</v>
      </c>
      <c r="X34" s="121">
        <v>1.51068017059434</v>
      </c>
      <c r="Y34" s="126">
        <v>-3.80563061725258</v>
      </c>
      <c r="Z34" s="121"/>
      <c r="AA34" s="127">
        <v>-0.16236990544931201</v>
      </c>
      <c r="AB34" s="128">
        <v>-1.0686502977218399</v>
      </c>
      <c r="AC34" s="129">
        <v>-0.60513924120877804</v>
      </c>
      <c r="AD34" s="121"/>
      <c r="AE34" s="130">
        <v>-2.7596537216623598</v>
      </c>
      <c r="AF34" s="82"/>
      <c r="AG34" s="145">
        <v>56.3344698422937</v>
      </c>
      <c r="AH34" s="140">
        <v>69.758921011085206</v>
      </c>
      <c r="AI34" s="140">
        <v>79.881979577805495</v>
      </c>
      <c r="AJ34" s="140">
        <v>81.098247731574602</v>
      </c>
      <c r="AK34" s="140">
        <v>78.8660395711848</v>
      </c>
      <c r="AL34" s="146">
        <v>73.187897115268697</v>
      </c>
      <c r="AM34" s="140"/>
      <c r="AN34" s="147">
        <v>97.599048746742696</v>
      </c>
      <c r="AO34" s="148">
        <v>101.98499104513</v>
      </c>
      <c r="AP34" s="149">
        <v>99.792019895936704</v>
      </c>
      <c r="AQ34" s="140"/>
      <c r="AR34" s="150">
        <v>80.789056618644693</v>
      </c>
      <c r="AS34" s="75"/>
      <c r="AT34" s="30">
        <v>-4.7506688476644898</v>
      </c>
      <c r="AU34" s="121">
        <v>-2.5090047772764099</v>
      </c>
      <c r="AV34" s="121">
        <v>2.3435427165561902</v>
      </c>
      <c r="AW34" s="121">
        <v>0.14215581923064499</v>
      </c>
      <c r="AX34" s="121">
        <v>-0.48660326374262902</v>
      </c>
      <c r="AY34" s="126">
        <v>-0.82565068039857503</v>
      </c>
      <c r="AZ34" s="121"/>
      <c r="BA34" s="127">
        <v>-2.77072077921573</v>
      </c>
      <c r="BB34" s="128">
        <v>-2.8450674118390902</v>
      </c>
      <c r="BC34" s="129">
        <v>-2.80872520540593</v>
      </c>
      <c r="BD34" s="121"/>
      <c r="BE34" s="130">
        <v>-1.53471218028768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45">
        <v>67.725738161559804</v>
      </c>
      <c r="H35" s="140">
        <v>85.349777158774302</v>
      </c>
      <c r="I35" s="140">
        <v>91.877363045496693</v>
      </c>
      <c r="J35" s="140">
        <v>85.073379758588601</v>
      </c>
      <c r="K35" s="140">
        <v>90.252228412256201</v>
      </c>
      <c r="L35" s="146">
        <v>84.055697307335095</v>
      </c>
      <c r="M35" s="140"/>
      <c r="N35" s="147">
        <v>133.06819870009201</v>
      </c>
      <c r="O35" s="148">
        <v>138.28099350046401</v>
      </c>
      <c r="P35" s="149">
        <v>135.67459610027799</v>
      </c>
      <c r="Q35" s="140"/>
      <c r="R35" s="150">
        <v>98.803954105318994</v>
      </c>
      <c r="S35" s="75"/>
      <c r="T35" s="30">
        <v>-9.1101870739186808</v>
      </c>
      <c r="U35" s="121">
        <v>0.32924012492460702</v>
      </c>
      <c r="V35" s="121">
        <v>-1.33095428715415</v>
      </c>
      <c r="W35" s="121">
        <v>-10.0433082852634</v>
      </c>
      <c r="X35" s="121">
        <v>17.4965180763873</v>
      </c>
      <c r="Y35" s="126">
        <v>-0.89750781189790496</v>
      </c>
      <c r="Z35" s="121"/>
      <c r="AA35" s="127">
        <v>9.1221735980813392</v>
      </c>
      <c r="AB35" s="128">
        <v>8.8971302018911196</v>
      </c>
      <c r="AC35" s="129">
        <v>9.0073741831153793</v>
      </c>
      <c r="AD35" s="121"/>
      <c r="AE35" s="130">
        <v>2.7660168470578599</v>
      </c>
      <c r="AF35" s="82"/>
      <c r="AG35" s="145">
        <v>64.378911327762296</v>
      </c>
      <c r="AH35" s="140">
        <v>80.295431754874599</v>
      </c>
      <c r="AI35" s="140">
        <v>82.099412720519894</v>
      </c>
      <c r="AJ35" s="140">
        <v>89.113528319405702</v>
      </c>
      <c r="AK35" s="140">
        <v>84.986931290621996</v>
      </c>
      <c r="AL35" s="146">
        <v>80.174843082636897</v>
      </c>
      <c r="AM35" s="140"/>
      <c r="AN35" s="147">
        <v>116.871128133704</v>
      </c>
      <c r="AO35" s="148">
        <v>128.510343546889</v>
      </c>
      <c r="AP35" s="149">
        <v>122.69073584029699</v>
      </c>
      <c r="AQ35" s="140"/>
      <c r="AR35" s="150">
        <v>92.322241013397004</v>
      </c>
      <c r="AS35" s="75"/>
      <c r="AT35" s="30">
        <v>-6.7575258312297999</v>
      </c>
      <c r="AU35" s="121">
        <v>-4.3651408689209097</v>
      </c>
      <c r="AV35" s="121">
        <v>-2.9784419318117399</v>
      </c>
      <c r="AW35" s="121">
        <v>3.4791121436291399</v>
      </c>
      <c r="AX35" s="121">
        <v>7.48533306230346</v>
      </c>
      <c r="AY35" s="126">
        <v>-0.480720971217036</v>
      </c>
      <c r="AZ35" s="121"/>
      <c r="BA35" s="127">
        <v>-1.8781529299812401</v>
      </c>
      <c r="BB35" s="128">
        <v>1.43436380352297</v>
      </c>
      <c r="BC35" s="129">
        <v>-0.17078569854516201</v>
      </c>
      <c r="BD35" s="121"/>
      <c r="BE35" s="130">
        <v>-0.36326631923422298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45">
        <v>86.985031623330897</v>
      </c>
      <c r="H36" s="140">
        <v>104.359950808151</v>
      </c>
      <c r="I36" s="140">
        <v>112.772016865776</v>
      </c>
      <c r="J36" s="140">
        <v>118.469100491918</v>
      </c>
      <c r="K36" s="140">
        <v>114.397322557976</v>
      </c>
      <c r="L36" s="146">
        <v>107.39668446943</v>
      </c>
      <c r="M36" s="140"/>
      <c r="N36" s="147">
        <v>166.30744905130001</v>
      </c>
      <c r="O36" s="148">
        <v>167.36074490512999</v>
      </c>
      <c r="P36" s="149">
        <v>166.834096978215</v>
      </c>
      <c r="Q36" s="140"/>
      <c r="R36" s="150">
        <v>124.378802329083</v>
      </c>
      <c r="S36" s="75"/>
      <c r="T36" s="30">
        <v>-18.3132739073829</v>
      </c>
      <c r="U36" s="121">
        <v>-5.4316543693094204</v>
      </c>
      <c r="V36" s="121">
        <v>-4.3352533100029298</v>
      </c>
      <c r="W36" s="121">
        <v>4.1399356720272804</v>
      </c>
      <c r="X36" s="121">
        <v>8.7521882007591506E-2</v>
      </c>
      <c r="Y36" s="126">
        <v>-4.5836859964118899</v>
      </c>
      <c r="Z36" s="121"/>
      <c r="AA36" s="127">
        <v>4.06383007820238</v>
      </c>
      <c r="AB36" s="128">
        <v>4.7607216784671103</v>
      </c>
      <c r="AC36" s="129">
        <v>4.4122129850652696</v>
      </c>
      <c r="AD36" s="121"/>
      <c r="AE36" s="130">
        <v>-1.3255563951493701</v>
      </c>
      <c r="AF36" s="82"/>
      <c r="AG36" s="145">
        <v>90.035212579058296</v>
      </c>
      <c r="AH36" s="140">
        <v>106.946661981728</v>
      </c>
      <c r="AI36" s="140">
        <v>123.702090653548</v>
      </c>
      <c r="AJ36" s="140">
        <v>118.77535839775101</v>
      </c>
      <c r="AK36" s="140">
        <v>113.578564652143</v>
      </c>
      <c r="AL36" s="146">
        <v>110.607577652846</v>
      </c>
      <c r="AM36" s="140"/>
      <c r="AN36" s="147">
        <v>159.604648629655</v>
      </c>
      <c r="AO36" s="148">
        <v>162.31251581166501</v>
      </c>
      <c r="AP36" s="149">
        <v>160.95858222065999</v>
      </c>
      <c r="AQ36" s="140"/>
      <c r="AR36" s="150">
        <v>124.993578957935</v>
      </c>
      <c r="AS36" s="75"/>
      <c r="AT36" s="30">
        <v>-5.0991972548417701</v>
      </c>
      <c r="AU36" s="121">
        <v>-3.9957072669322402</v>
      </c>
      <c r="AV36" s="121">
        <v>-0.13066895709191401</v>
      </c>
      <c r="AW36" s="121">
        <v>0.97312124760345897</v>
      </c>
      <c r="AX36" s="121">
        <v>-1.8546084927773501</v>
      </c>
      <c r="AY36" s="126">
        <v>-1.8549204172524101</v>
      </c>
      <c r="AZ36" s="121"/>
      <c r="BA36" s="127">
        <v>0.130749665768707</v>
      </c>
      <c r="BB36" s="128">
        <v>-8.5349858116413203E-3</v>
      </c>
      <c r="BC36" s="129">
        <v>6.0473063166001401E-2</v>
      </c>
      <c r="BD36" s="121"/>
      <c r="BE36" s="130">
        <v>-1.1587879240719401</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45">
        <v>93.928583762333702</v>
      </c>
      <c r="H37" s="140">
        <v>107.00656511478201</v>
      </c>
      <c r="I37" s="140">
        <v>110.028366766788</v>
      </c>
      <c r="J37" s="140">
        <v>106.810650879639</v>
      </c>
      <c r="K37" s="140">
        <v>106.45694191160599</v>
      </c>
      <c r="L37" s="146">
        <v>104.84575323950899</v>
      </c>
      <c r="M37" s="140"/>
      <c r="N37" s="147">
        <v>162.21390420510599</v>
      </c>
      <c r="O37" s="148">
        <v>169.25346813988401</v>
      </c>
      <c r="P37" s="149">
        <v>165.733686172495</v>
      </c>
      <c r="Q37" s="140"/>
      <c r="R37" s="150">
        <v>122.241772327448</v>
      </c>
      <c r="S37" s="75"/>
      <c r="T37" s="30">
        <v>-4.0922746363797096</v>
      </c>
      <c r="U37" s="121">
        <v>5.8894427145556802</v>
      </c>
      <c r="V37" s="121">
        <v>6.3204484707171398</v>
      </c>
      <c r="W37" s="121">
        <v>3.0470039807539999</v>
      </c>
      <c r="X37" s="121">
        <v>1.08165065280235</v>
      </c>
      <c r="Y37" s="126">
        <v>2.4987323336594902</v>
      </c>
      <c r="Z37" s="121"/>
      <c r="AA37" s="127">
        <v>14.421579119166999</v>
      </c>
      <c r="AB37" s="128">
        <v>12.278404745049601</v>
      </c>
      <c r="AC37" s="129">
        <v>13.3171100564836</v>
      </c>
      <c r="AD37" s="121"/>
      <c r="AE37" s="130">
        <v>6.4344200592986596</v>
      </c>
      <c r="AF37" s="82"/>
      <c r="AG37" s="145">
        <v>91.922047806735307</v>
      </c>
      <c r="AH37" s="140">
        <v>103.092124671528</v>
      </c>
      <c r="AI37" s="140">
        <v>110.12993879712501</v>
      </c>
      <c r="AJ37" s="140">
        <v>111.78813153590301</v>
      </c>
      <c r="AK37" s="140">
        <v>109.83583706494299</v>
      </c>
      <c r="AL37" s="146">
        <v>105.35347191535401</v>
      </c>
      <c r="AM37" s="140"/>
      <c r="AN37" s="147">
        <v>160.719288692551</v>
      </c>
      <c r="AO37" s="148">
        <v>175.77887099801501</v>
      </c>
      <c r="AP37" s="149">
        <v>168.24907984528301</v>
      </c>
      <c r="AQ37" s="140"/>
      <c r="AR37" s="150">
        <v>123.323507938788</v>
      </c>
      <c r="AS37" s="75"/>
      <c r="AT37" s="30">
        <v>-5.2754356069038097</v>
      </c>
      <c r="AU37" s="121">
        <v>-2.4829039930363401</v>
      </c>
      <c r="AV37" s="121">
        <v>0.80548194796163097</v>
      </c>
      <c r="AW37" s="121">
        <v>1.5311460622655499</v>
      </c>
      <c r="AX37" s="121">
        <v>-1.6761620381024001</v>
      </c>
      <c r="AY37" s="126">
        <v>-1.32095807593016</v>
      </c>
      <c r="AZ37" s="121"/>
      <c r="BA37" s="127">
        <v>1.94461178844423</v>
      </c>
      <c r="BB37" s="128">
        <v>2.64060489691912</v>
      </c>
      <c r="BC37" s="129">
        <v>2.3070008390735599</v>
      </c>
      <c r="BD37" s="121"/>
      <c r="BE37" s="130">
        <v>6.20674217695249E-2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45">
        <v>67.988662105284106</v>
      </c>
      <c r="H38" s="140">
        <v>88.148818695019003</v>
      </c>
      <c r="I38" s="140">
        <v>97.390743851110003</v>
      </c>
      <c r="J38" s="140">
        <v>95.038815104426405</v>
      </c>
      <c r="K38" s="140">
        <v>86.098928407572103</v>
      </c>
      <c r="L38" s="146">
        <v>86.933193632682304</v>
      </c>
      <c r="M38" s="140"/>
      <c r="N38" s="147">
        <v>86.670738265743694</v>
      </c>
      <c r="O38" s="148">
        <v>87.507952165326799</v>
      </c>
      <c r="P38" s="149">
        <v>87.089345215535204</v>
      </c>
      <c r="Q38" s="140"/>
      <c r="R38" s="150">
        <v>86.977808370640304</v>
      </c>
      <c r="S38" s="75"/>
      <c r="T38" s="30">
        <v>1.7315781326881701</v>
      </c>
      <c r="U38" s="121">
        <v>9.8578303780513394</v>
      </c>
      <c r="V38" s="121">
        <v>7.8351526006447596</v>
      </c>
      <c r="W38" s="121">
        <v>3.66005259928995</v>
      </c>
      <c r="X38" s="121">
        <v>4.1144571921749096</v>
      </c>
      <c r="Y38" s="126">
        <v>5.5617959253298199</v>
      </c>
      <c r="Z38" s="121"/>
      <c r="AA38" s="127">
        <v>2.70266072452735</v>
      </c>
      <c r="AB38" s="128">
        <v>-7.2772698393802807E-2</v>
      </c>
      <c r="AC38" s="129">
        <v>1.2892678147987799</v>
      </c>
      <c r="AD38" s="121"/>
      <c r="AE38" s="130">
        <v>4.3031389236830604</v>
      </c>
      <c r="AF38" s="82"/>
      <c r="AG38" s="145">
        <v>74.088956334403804</v>
      </c>
      <c r="AH38" s="140">
        <v>97.336549091380505</v>
      </c>
      <c r="AI38" s="140">
        <v>106.375604615906</v>
      </c>
      <c r="AJ38" s="140">
        <v>103.114822814226</v>
      </c>
      <c r="AK38" s="140">
        <v>91.9650408429913</v>
      </c>
      <c r="AL38" s="146">
        <v>94.576194739781698</v>
      </c>
      <c r="AM38" s="140"/>
      <c r="AN38" s="147">
        <v>93.2578240509864</v>
      </c>
      <c r="AO38" s="148">
        <v>95.682824400071794</v>
      </c>
      <c r="AP38" s="149">
        <v>94.470324225529097</v>
      </c>
      <c r="AQ38" s="140"/>
      <c r="AR38" s="150">
        <v>94.545946021423802</v>
      </c>
      <c r="AS38" s="75"/>
      <c r="AT38" s="30">
        <v>8.0691693926684103</v>
      </c>
      <c r="AU38" s="121">
        <v>13.54444491768</v>
      </c>
      <c r="AV38" s="121">
        <v>12.578246602499201</v>
      </c>
      <c r="AW38" s="121">
        <v>6.1664719951042199</v>
      </c>
      <c r="AX38" s="121">
        <v>3.3168361208582202</v>
      </c>
      <c r="AY38" s="126">
        <v>8.7341395146478398</v>
      </c>
      <c r="AZ38" s="121"/>
      <c r="BA38" s="127">
        <v>2.5429002824720599</v>
      </c>
      <c r="BB38" s="128">
        <v>1.7549723242389399</v>
      </c>
      <c r="BC38" s="129">
        <v>2.1423694337557899</v>
      </c>
      <c r="BD38" s="121"/>
      <c r="BE38" s="130">
        <v>6.7673049369380101</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1">
        <v>48.664650783585401</v>
      </c>
      <c r="H39" s="152">
        <v>63.6241443971374</v>
      </c>
      <c r="I39" s="152">
        <v>70.060482833589901</v>
      </c>
      <c r="J39" s="152">
        <v>77.649581483830005</v>
      </c>
      <c r="K39" s="152">
        <v>84.836187154633507</v>
      </c>
      <c r="L39" s="153">
        <v>68.9670093305553</v>
      </c>
      <c r="M39" s="140"/>
      <c r="N39" s="154">
        <v>112.68710752785501</v>
      </c>
      <c r="O39" s="155">
        <v>104.50901983875301</v>
      </c>
      <c r="P39" s="156">
        <v>108.59806368330401</v>
      </c>
      <c r="Q39" s="140"/>
      <c r="R39" s="157">
        <v>80.290167717055098</v>
      </c>
      <c r="S39" s="75"/>
      <c r="T39" s="31">
        <v>-2.4634903539742199</v>
      </c>
      <c r="U39" s="131">
        <v>11.092429345432601</v>
      </c>
      <c r="V39" s="131">
        <v>13.071354325952401</v>
      </c>
      <c r="W39" s="131">
        <v>18.502236534079401</v>
      </c>
      <c r="X39" s="131">
        <v>17.2014961545575</v>
      </c>
      <c r="Y39" s="132">
        <v>12.3105186844583</v>
      </c>
      <c r="Z39" s="121"/>
      <c r="AA39" s="133">
        <v>11.5678341223859</v>
      </c>
      <c r="AB39" s="134">
        <v>9.1827120190407996</v>
      </c>
      <c r="AC39" s="135">
        <v>10.407304464447799</v>
      </c>
      <c r="AD39" s="121"/>
      <c r="AE39" s="136">
        <v>11.567296866801099</v>
      </c>
      <c r="AF39" s="82"/>
      <c r="AG39" s="151">
        <v>47.179246761481998</v>
      </c>
      <c r="AH39" s="152">
        <v>57.250328381193903</v>
      </c>
      <c r="AI39" s="152">
        <v>61.723722710390398</v>
      </c>
      <c r="AJ39" s="152">
        <v>64.052895416251403</v>
      </c>
      <c r="AK39" s="152">
        <v>67.139251743817297</v>
      </c>
      <c r="AL39" s="153">
        <v>59.469089002627001</v>
      </c>
      <c r="AM39" s="140"/>
      <c r="AN39" s="154">
        <v>89.452628408370302</v>
      </c>
      <c r="AO39" s="155">
        <v>91.347361400489106</v>
      </c>
      <c r="AP39" s="156">
        <v>90.399994904429704</v>
      </c>
      <c r="AQ39" s="140"/>
      <c r="AR39" s="157">
        <v>68.3064906888563</v>
      </c>
      <c r="AS39" s="75"/>
      <c r="AT39" s="31">
        <v>-2.6529792475719698</v>
      </c>
      <c r="AU39" s="131">
        <v>3.1329903000561301</v>
      </c>
      <c r="AV39" s="131">
        <v>5.6430599664849099</v>
      </c>
      <c r="AW39" s="131">
        <v>4.3542927289205702</v>
      </c>
      <c r="AX39" s="131">
        <v>4.0132052770453503</v>
      </c>
      <c r="AY39" s="132">
        <v>3.1293818779519298</v>
      </c>
      <c r="AZ39" s="121"/>
      <c r="BA39" s="133">
        <v>0.96893890799706195</v>
      </c>
      <c r="BB39" s="134">
        <v>1.1662610866577401</v>
      </c>
      <c r="BC39" s="135">
        <v>1.0685376354796401</v>
      </c>
      <c r="BD39" s="121"/>
      <c r="BE39" s="136">
        <v>2.3422866069795698</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37">
        <v>46.566343358395898</v>
      </c>
      <c r="H40" s="138">
        <v>66.143624060150302</v>
      </c>
      <c r="I40" s="138">
        <v>72.688263157894696</v>
      </c>
      <c r="J40" s="138">
        <v>74.605380952380898</v>
      </c>
      <c r="K40" s="138">
        <v>66.896436090225507</v>
      </c>
      <c r="L40" s="139">
        <v>65.380009523809505</v>
      </c>
      <c r="M40" s="140"/>
      <c r="N40" s="141">
        <v>79.974210526315701</v>
      </c>
      <c r="O40" s="142">
        <v>80.817829573934802</v>
      </c>
      <c r="P40" s="143">
        <v>80.396020050125301</v>
      </c>
      <c r="Q40" s="140"/>
      <c r="R40" s="144">
        <v>69.670298245614006</v>
      </c>
      <c r="S40" s="75"/>
      <c r="T40" s="29">
        <v>3.5762400640099901</v>
      </c>
      <c r="U40" s="119">
        <v>11.7585805507854</v>
      </c>
      <c r="V40" s="119">
        <v>16.910727365001399</v>
      </c>
      <c r="W40" s="119">
        <v>19.984382606707602</v>
      </c>
      <c r="X40" s="119">
        <v>14.3500995712976</v>
      </c>
      <c r="Y40" s="120">
        <v>13.9033577877229</v>
      </c>
      <c r="Z40" s="121"/>
      <c r="AA40" s="122">
        <v>17.387502130909699</v>
      </c>
      <c r="AB40" s="123">
        <v>17.834807411249699</v>
      </c>
      <c r="AC40" s="124">
        <v>17.6119029008841</v>
      </c>
      <c r="AD40" s="121"/>
      <c r="AE40" s="125">
        <v>15.0999502463649</v>
      </c>
      <c r="AF40" s="78"/>
      <c r="AG40" s="137">
        <v>46.007067042606501</v>
      </c>
      <c r="AH40" s="138">
        <v>62.915902255638997</v>
      </c>
      <c r="AI40" s="138">
        <v>68.342473057644099</v>
      </c>
      <c r="AJ40" s="138">
        <v>68.017998746867093</v>
      </c>
      <c r="AK40" s="138">
        <v>64.015473057644101</v>
      </c>
      <c r="AL40" s="139">
        <v>61.859782832080199</v>
      </c>
      <c r="AM40" s="140"/>
      <c r="AN40" s="141">
        <v>80.352049498746794</v>
      </c>
      <c r="AO40" s="142">
        <v>83.692224310776894</v>
      </c>
      <c r="AP40" s="143">
        <v>82.022136904761894</v>
      </c>
      <c r="AQ40" s="140"/>
      <c r="AR40" s="144">
        <v>67.620455424274894</v>
      </c>
      <c r="AS40" s="75"/>
      <c r="AT40" s="29">
        <v>14.866692756018599</v>
      </c>
      <c r="AU40" s="119">
        <v>14.9977668986699</v>
      </c>
      <c r="AV40" s="119">
        <v>16.300783850525502</v>
      </c>
      <c r="AW40" s="119">
        <v>14.9521047395199</v>
      </c>
      <c r="AX40" s="119">
        <v>15.2119141443877</v>
      </c>
      <c r="AY40" s="120">
        <v>15.2979111949725</v>
      </c>
      <c r="AZ40" s="121"/>
      <c r="BA40" s="122">
        <v>15.7608488331063</v>
      </c>
      <c r="BB40" s="123">
        <v>17.1418990947585</v>
      </c>
      <c r="BC40" s="124">
        <v>16.4613406142653</v>
      </c>
      <c r="BD40" s="121"/>
      <c r="BE40" s="125">
        <v>15.6984741958046</v>
      </c>
      <c r="BF40" s="79"/>
    </row>
    <row r="41" spans="1:70" x14ac:dyDescent="0.2">
      <c r="A41" s="20" t="s">
        <v>84</v>
      </c>
      <c r="B41" s="3" t="str">
        <f t="shared" si="0"/>
        <v>Southwest Virginia - Blue Ridge Highlands</v>
      </c>
      <c r="C41" s="10"/>
      <c r="D41" s="24" t="s">
        <v>16</v>
      </c>
      <c r="E41" s="27" t="s">
        <v>17</v>
      </c>
      <c r="F41" s="3"/>
      <c r="G41" s="145">
        <v>54.101034659163503</v>
      </c>
      <c r="H41" s="140">
        <v>89.620808287504701</v>
      </c>
      <c r="I41" s="140">
        <v>109.978614912392</v>
      </c>
      <c r="J41" s="140">
        <v>115.175027497122</v>
      </c>
      <c r="K41" s="140">
        <v>109.506994500575</v>
      </c>
      <c r="L41" s="146">
        <v>95.676495971351798</v>
      </c>
      <c r="M41" s="140"/>
      <c r="N41" s="147">
        <v>121.35697659547201</v>
      </c>
      <c r="O41" s="148">
        <v>105.37865200153399</v>
      </c>
      <c r="P41" s="149">
        <v>113.36781429850301</v>
      </c>
      <c r="Q41" s="140"/>
      <c r="R41" s="150">
        <v>100.731158350538</v>
      </c>
      <c r="S41" s="75"/>
      <c r="T41" s="30">
        <v>-29.885613958713702</v>
      </c>
      <c r="U41" s="121">
        <v>-12.046293285748501</v>
      </c>
      <c r="V41" s="121">
        <v>6.31547000731282</v>
      </c>
      <c r="W41" s="121">
        <v>20.9039324155335</v>
      </c>
      <c r="X41" s="121">
        <v>14.7718764960547</v>
      </c>
      <c r="Y41" s="126">
        <v>1.10023530748634</v>
      </c>
      <c r="Z41" s="121"/>
      <c r="AA41" s="127">
        <v>12.308806655094999</v>
      </c>
      <c r="AB41" s="128">
        <v>16.608670899316401</v>
      </c>
      <c r="AC41" s="129">
        <v>14.267101036347301</v>
      </c>
      <c r="AD41" s="121"/>
      <c r="AE41" s="130">
        <v>4.9904065209644504</v>
      </c>
      <c r="AF41" s="78"/>
      <c r="AG41" s="145">
        <v>48.709406839245702</v>
      </c>
      <c r="AH41" s="140">
        <v>67.028588686481299</v>
      </c>
      <c r="AI41" s="140">
        <v>74.601217913882905</v>
      </c>
      <c r="AJ41" s="140">
        <v>78.441540772943696</v>
      </c>
      <c r="AK41" s="140">
        <v>77.538062525972506</v>
      </c>
      <c r="AL41" s="146">
        <v>69.262743544994805</v>
      </c>
      <c r="AM41" s="140"/>
      <c r="AN41" s="147">
        <v>99.245834159127895</v>
      </c>
      <c r="AO41" s="148">
        <v>92.744662276635793</v>
      </c>
      <c r="AP41" s="149">
        <v>95.995248217881894</v>
      </c>
      <c r="AQ41" s="140"/>
      <c r="AR41" s="150">
        <v>76.900113746889105</v>
      </c>
      <c r="AS41" s="75"/>
      <c r="AT41" s="30">
        <v>-13.81595001833</v>
      </c>
      <c r="AU41" s="121">
        <v>-4.8100309782017101</v>
      </c>
      <c r="AV41" s="121">
        <v>2.8540732794464501</v>
      </c>
      <c r="AW41" s="121">
        <v>7.9388070303415104</v>
      </c>
      <c r="AX41" s="121">
        <v>7.1211705811986796</v>
      </c>
      <c r="AY41" s="126">
        <v>0.52053767367811199</v>
      </c>
      <c r="AZ41" s="121"/>
      <c r="BA41" s="127">
        <v>-0.32631059993920197</v>
      </c>
      <c r="BB41" s="128">
        <v>0.47544868572556498</v>
      </c>
      <c r="BC41" s="129">
        <v>5.9390689395351998E-2</v>
      </c>
      <c r="BD41" s="121"/>
      <c r="BE41" s="130">
        <v>0.35494186018857299</v>
      </c>
      <c r="BF41" s="79"/>
    </row>
    <row r="42" spans="1:70" x14ac:dyDescent="0.2">
      <c r="A42" s="21" t="s">
        <v>85</v>
      </c>
      <c r="B42" s="3" t="str">
        <f t="shared" si="0"/>
        <v>Southwest Virginia - Heart of Appalachia</v>
      </c>
      <c r="C42" s="3"/>
      <c r="D42" s="24" t="s">
        <v>16</v>
      </c>
      <c r="E42" s="27" t="s">
        <v>17</v>
      </c>
      <c r="F42" s="3"/>
      <c r="G42" s="145">
        <v>38.258014134275598</v>
      </c>
      <c r="H42" s="140">
        <v>50.202925795052998</v>
      </c>
      <c r="I42" s="140">
        <v>57.166925795052997</v>
      </c>
      <c r="J42" s="140">
        <v>58.686282685512303</v>
      </c>
      <c r="K42" s="140">
        <v>53.1678233215547</v>
      </c>
      <c r="L42" s="146">
        <v>51.496394346289698</v>
      </c>
      <c r="M42" s="140"/>
      <c r="N42" s="147">
        <v>57.447681978798499</v>
      </c>
      <c r="O42" s="148">
        <v>56.301505300353298</v>
      </c>
      <c r="P42" s="149">
        <v>56.874593639575899</v>
      </c>
      <c r="Q42" s="140"/>
      <c r="R42" s="150">
        <v>53.033022715800101</v>
      </c>
      <c r="S42" s="75"/>
      <c r="T42" s="30">
        <v>-14.141199309133899</v>
      </c>
      <c r="U42" s="121">
        <v>-16.526178862552801</v>
      </c>
      <c r="V42" s="121">
        <v>-10.3030932055573</v>
      </c>
      <c r="W42" s="121">
        <v>-9.3775935330674098</v>
      </c>
      <c r="X42" s="121">
        <v>-11.727159873843</v>
      </c>
      <c r="Y42" s="126">
        <v>-12.249522569537399</v>
      </c>
      <c r="Z42" s="121"/>
      <c r="AA42" s="127">
        <v>-10.4857623543315</v>
      </c>
      <c r="AB42" s="128">
        <v>-8.7267118389452598</v>
      </c>
      <c r="AC42" s="129">
        <v>-9.6236555154943701</v>
      </c>
      <c r="AD42" s="121"/>
      <c r="AE42" s="130">
        <v>-11.4612887941457</v>
      </c>
      <c r="AF42" s="78"/>
      <c r="AG42" s="145">
        <v>38.3503886925795</v>
      </c>
      <c r="AH42" s="140">
        <v>52.953584805653698</v>
      </c>
      <c r="AI42" s="140">
        <v>57.758524734982302</v>
      </c>
      <c r="AJ42" s="140">
        <v>56.9797508833922</v>
      </c>
      <c r="AK42" s="140">
        <v>55.936289752650097</v>
      </c>
      <c r="AL42" s="146">
        <v>52.395707773851498</v>
      </c>
      <c r="AM42" s="140"/>
      <c r="AN42" s="147">
        <v>66.440881625441605</v>
      </c>
      <c r="AO42" s="148">
        <v>65.115628975264997</v>
      </c>
      <c r="AP42" s="149">
        <v>65.778255300353294</v>
      </c>
      <c r="AQ42" s="140"/>
      <c r="AR42" s="150">
        <v>56.219292781423498</v>
      </c>
      <c r="AS42" s="75"/>
      <c r="AT42" s="30">
        <v>-12.6434559358814</v>
      </c>
      <c r="AU42" s="121">
        <v>-4.6211854454024301</v>
      </c>
      <c r="AV42" s="121">
        <v>-1.73409596687866</v>
      </c>
      <c r="AW42" s="121">
        <v>-5.4121445139843303</v>
      </c>
      <c r="AX42" s="121">
        <v>-6.5439077537620296</v>
      </c>
      <c r="AY42" s="126">
        <v>-5.8616745387390399</v>
      </c>
      <c r="AZ42" s="121"/>
      <c r="BA42" s="127">
        <v>-3.2010656610670098</v>
      </c>
      <c r="BB42" s="128">
        <v>-3.5567136576563998</v>
      </c>
      <c r="BC42" s="129">
        <v>-3.37742556955049</v>
      </c>
      <c r="BD42" s="121"/>
      <c r="BE42" s="130">
        <v>-5.0455417968926604</v>
      </c>
      <c r="BF42" s="79"/>
    </row>
    <row r="43" spans="1:70" x14ac:dyDescent="0.2">
      <c r="A43" s="22" t="s">
        <v>86</v>
      </c>
      <c r="B43" s="3" t="str">
        <f t="shared" si="0"/>
        <v>Virginia Mountains</v>
      </c>
      <c r="C43" s="3"/>
      <c r="D43" s="25" t="s">
        <v>16</v>
      </c>
      <c r="E43" s="28" t="s">
        <v>17</v>
      </c>
      <c r="F43" s="3"/>
      <c r="G43" s="151">
        <v>58.535869660942303</v>
      </c>
      <c r="H43" s="152">
        <v>81.474914134742406</v>
      </c>
      <c r="I43" s="152">
        <v>92.307406428885898</v>
      </c>
      <c r="J43" s="152">
        <v>97.888191692352805</v>
      </c>
      <c r="K43" s="152">
        <v>95.398668721561705</v>
      </c>
      <c r="L43" s="153">
        <v>85.121010127697005</v>
      </c>
      <c r="M43" s="140"/>
      <c r="N43" s="154">
        <v>114.02566270365401</v>
      </c>
      <c r="O43" s="155">
        <v>113.40567297813</v>
      </c>
      <c r="P43" s="156">
        <v>113.715667840892</v>
      </c>
      <c r="Q43" s="140"/>
      <c r="R43" s="157">
        <v>93.290912331467098</v>
      </c>
      <c r="S43" s="75"/>
      <c r="T43" s="31">
        <v>5.3726302657721501</v>
      </c>
      <c r="U43" s="131">
        <v>9.1978233215870198</v>
      </c>
      <c r="V43" s="131">
        <v>12.9804884250628</v>
      </c>
      <c r="W43" s="131">
        <v>14.4584481606514</v>
      </c>
      <c r="X43" s="131">
        <v>11.3380375068118</v>
      </c>
      <c r="Y43" s="132">
        <v>11.103058301584699</v>
      </c>
      <c r="Z43" s="121"/>
      <c r="AA43" s="133">
        <v>19.865801294857</v>
      </c>
      <c r="AB43" s="134">
        <v>15.8504874769085</v>
      </c>
      <c r="AC43" s="135">
        <v>17.829416558049299</v>
      </c>
      <c r="AD43" s="121"/>
      <c r="AE43" s="136">
        <v>13.356708015663299</v>
      </c>
      <c r="AF43" s="78"/>
      <c r="AG43" s="151">
        <v>56.378804124467898</v>
      </c>
      <c r="AH43" s="152">
        <v>75.206239542051904</v>
      </c>
      <c r="AI43" s="152">
        <v>83.050104946425904</v>
      </c>
      <c r="AJ43" s="152">
        <v>83.105477029208799</v>
      </c>
      <c r="AK43" s="152">
        <v>82.0562714663143</v>
      </c>
      <c r="AL43" s="153">
        <v>75.959379421693797</v>
      </c>
      <c r="AM43" s="140"/>
      <c r="AN43" s="154">
        <v>99.298258476442001</v>
      </c>
      <c r="AO43" s="155">
        <v>100.34173785410201</v>
      </c>
      <c r="AP43" s="156">
        <v>99.819998165272196</v>
      </c>
      <c r="AQ43" s="140"/>
      <c r="AR43" s="157">
        <v>82.776699062716204</v>
      </c>
      <c r="AS43" s="75"/>
      <c r="AT43" s="31">
        <v>10.8477780548955</v>
      </c>
      <c r="AU43" s="131">
        <v>13.1066605416095</v>
      </c>
      <c r="AV43" s="131">
        <v>15.4281447894879</v>
      </c>
      <c r="AW43" s="131">
        <v>14.3609537196839</v>
      </c>
      <c r="AX43" s="131">
        <v>12.0001583705904</v>
      </c>
      <c r="AY43" s="132">
        <v>13.2922650194234</v>
      </c>
      <c r="AZ43" s="121"/>
      <c r="BA43" s="133">
        <v>10.1754006293871</v>
      </c>
      <c r="BB43" s="134">
        <v>9.1804159522723108</v>
      </c>
      <c r="BC43" s="135">
        <v>9.67305151534954</v>
      </c>
      <c r="BD43" s="121"/>
      <c r="BE43" s="136">
        <v>12.018627242681299</v>
      </c>
      <c r="BF43" s="79"/>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P2" sqref="P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0" t="str">
        <f>HYPERLINK("http://www.str.com/data-insights/resources/glossary", "For all STR definitions, please visit www.str.com/data-insights/resources/glossary")</f>
        <v>For all STR definitions, please visit www.str.com/data-insights/resources/glossary</v>
      </c>
      <c r="B5" s="200"/>
      <c r="C5" s="200"/>
      <c r="D5" s="200"/>
      <c r="E5" s="200"/>
      <c r="F5" s="20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0" t="str">
        <f>HYPERLINK("http://www.str.com/data-insights/resources/FAQ", "For all STR FAQs, please click here or visit http://www.str.com/data-insights/resources/FAQ")</f>
        <v>For all STR FAQs, please click here or visit http://www.str.com/data-insights/resources/FAQ</v>
      </c>
      <c r="B9" s="200"/>
      <c r="C9" s="200"/>
      <c r="D9" s="200"/>
      <c r="E9" s="200"/>
      <c r="F9" s="20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0" t="str">
        <f>HYPERLINK("http://www.str.com/contact", "For additional support, please contact your regional office")</f>
        <v>For additional support, please contact your regional office</v>
      </c>
      <c r="B12" s="200"/>
      <c r="C12" s="200"/>
      <c r="D12" s="200"/>
      <c r="E12" s="200"/>
      <c r="F12" s="200"/>
      <c r="G12" s="200"/>
      <c r="H12" s="200"/>
      <c r="I12" s="200"/>
      <c r="J12" s="20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199" t="str">
        <f>HYPERLINK("http://www.hotelnewsnow.com/", "For the latest in industry news, visit HotelNewsNow.com.")</f>
        <v>For the latest in industry news, visit HotelNewsNow.com.</v>
      </c>
      <c r="B14" s="199"/>
      <c r="C14" s="199"/>
      <c r="D14" s="199"/>
      <c r="E14" s="199"/>
      <c r="F14" s="199"/>
      <c r="G14" s="199"/>
      <c r="H14" s="199"/>
      <c r="I14" s="19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199" t="str">
        <f>HYPERLINK("http://www.hoteldataconference.com/", "To learn more about the Hotel Data Conference, visit HotelDataConference.com.")</f>
        <v>To learn more about the Hotel Data Conference, visit HotelDataConference.com.</v>
      </c>
      <c r="B15" s="199"/>
      <c r="C15" s="199"/>
      <c r="D15" s="199"/>
      <c r="E15" s="199"/>
      <c r="F15" s="199"/>
      <c r="G15" s="199"/>
      <c r="H15" s="199"/>
      <c r="I15" s="19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8CEE959-13CD-4EAC-A6D4-C5E95E918505}"/>
</file>

<file path=customXml/itemProps2.xml><?xml version="1.0" encoding="utf-8"?>
<ds:datastoreItem xmlns:ds="http://schemas.openxmlformats.org/officeDocument/2006/customXml" ds:itemID="{D078BD1A-FFDD-4210-88F4-404812A32FE6}"/>
</file>

<file path=customXml/itemProps3.xml><?xml version="1.0" encoding="utf-8"?>
<ds:datastoreItem xmlns:ds="http://schemas.openxmlformats.org/officeDocument/2006/customXml" ds:itemID="{219B8049-2A1E-4CE7-9819-26F7682BFC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2023-08-25T13:30:27Z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