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checkCompatibility="1"/>
  <xr:revisionPtr revIDLastSave="0" documentId="13_ncr:1_{33162FA5-80C7-462E-89F7-C9CD4EF88B7B}" xr6:coauthVersionLast="47" xr6:coauthVersionMax="47" xr10:uidLastSave="{00000000-0000-0000-0000-000000000000}"/>
  <workbookProtection workbookAlgorithmName="SHA-512" workbookHashValue="ZGyWN6E6jGweD/ywXlgKP1RhCr0F+7EwYr+dZySUdlzHa4sKa2dDNukeRcl4yAcetH/nRlKUBWk7vfpwECkAKg==" workbookSaltValue="PhjMonbGe4kYCEhaAQBzL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<sst xmlns="http://schemas.openxmlformats.org/spreadsheetml/2006/main" count="764" uniqueCount="126">
  <si>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</si>
  <si>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</si>
  <si>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</si>
  <si>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</si>
  <si>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</si>
  <si>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</si>
  <si>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</si>
  <si>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</si>
  <si>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</si>
  <si>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</si>
  <si>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</si>
  <si>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</si>
  <si>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</si>
  <si>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</si>
  <si>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</si>
  <si>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</si>
  <si>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</si>
  <si>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</si>
  <si>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</si>
  <si>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</si>
  <si>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</si>
  <si>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</si>
  <si>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</si>
  <si>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</si>
  <si>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</si>
  <si>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</si>
  <si>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</si>
  <si>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</si>
  <si>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</si>
  <si>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</si>
  <si>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</si>
  <si>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</si>
  <si>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</si>
  <si>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</si>
  <si>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</si>
  <si>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</si>
  <si>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</si>
  <si>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</si>
  <si>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</si>
  <si>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</si>
  <si>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</si>
  <si>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</si>
  <si>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</si>
  <si>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</si>
  <si>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</si>
  <si>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</si>
  <si>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</si>
  <si>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</si>
  <si>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</si>
  <si>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</si>
  <si>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</si>
  <si>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</si>
  <si>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</si>
  <si>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</si>
  <si>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</si>
  <si>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</si>
  <si>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</si>
  <si>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</si>
  <si>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</si>
  <si>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</si>
  <si>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</si>
  <si>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</si>
  <si>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</si>
  <si>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</si>
  <si>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</si>
  <si>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</si>
  <si>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</si>
  <si>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</si>
  <si>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</si>
  <si>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</si>
  <si>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</si>
  <si>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</si>
  <si>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</si>
  <si>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</si>
  <si>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</si>
  <si>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</si>
  <si>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</si>
  <si>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</si>
  <si>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</si>
  <si>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</si>
  <si>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</si>
  <si>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</si>
  <si>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</si>
  <si>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</si>
  <si>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</si>
  <si>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</si>
  <si>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</si>
  <si>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</si>
  <si>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</si>
  <si>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</si>
  <si>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</si>
  <si>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</si>
  <si>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</si>
  <si>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</si>
  <si>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</si>
  <si>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</si>
  <si>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</si>
  <si>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</si>
  <si>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</si>
  <si>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</si>
  <si>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</si>
  <si>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</si>
  <si>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</si>
  <si>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</si>
  <si>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</si>
  <si>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</si>
  <si>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</si>
  <si>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</si>
  <si>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</si>
  <si>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</si>
  <si>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</si>
  <si>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</si>
  <si>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Jan</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</si>
  <si>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</si>
  <si>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Monday, Jan 17th</t>
  </si>
  <si>
    <t xml:space="preserve"> - Martin Luther King Day</t>
  </si>
  <si>
    <t>Monday, Jan 16th</t>
  </si>
  <si>
    <t>Jan / Feb</t>
  </si>
  <si>
    <t>Feb</t>
  </si>
  <si>
    <r>
      <t>Note:</t>
    </r>
    <r>
      <rPr>
        <sz val="10"/>
        <rFont val="Arial"/>
        <family val="2"/>
      </rPr>
      <t xml:space="preserve"> Weekdays - Sunday through Thursday,  Weekends - Friday and Saturday</t>
    </r>
  </si>
  <si>
    <t>Week of January 29, 2023 - February 04, 2023</t>
  </si>
  <si>
    <t>January 08, 2023 - February 04, 2023
Rolling-28 Day Period</t>
  </si>
  <si>
    <t>For the Week of January 29, 2023 to February 04, 2023</t>
  </si>
  <si>
    <t>Tuesday, Feb 14th</t>
  </si>
  <si>
    <t xml:space="preserve"> - Valentine's Day</t>
  </si>
  <si>
    <t>Monday, Feb 14th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</si>
</sst>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2"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amily val="2"/>
    </font>
    <font>
      <sz val="26"/>
      <name val="Arial"/>
      <family val="2"/>
    </font>
    <font>
      <sz val="10"/>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6">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2" fontId="31" fillId="0" borderId="1" xfId="0" applyNumberFormat="1" applyFont="1" applyBorder="1" applyAlignment="1">
      <alignment horizontal="center"/>
    </xf>
    <xf numFmtId="2" fontId="31" fillId="0" borderId="2" xfId="0" applyNumberFormat="1" applyFont="1" applyBorder="1" applyAlignment="1">
      <alignment horizontal="center"/>
    </xf>
    <xf numFmtId="2" fontId="31" fillId="0" borderId="3" xfId="0" applyNumberFormat="1" applyFont="1" applyBorder="1" applyAlignment="1">
      <alignment horizontal="center"/>
    </xf>
    <xf numFmtId="2" fontId="31" fillId="0" borderId="0" xfId="0" applyNumberFormat="1" applyFont="1" applyAlignment="1">
      <alignment horizontal="center"/>
    </xf>
    <xf numFmtId="2" fontId="31" fillId="4" borderId="1" xfId="0" applyNumberFormat="1" applyFont="1" applyFill="1" applyBorder="1" applyAlignment="1">
      <alignment horizontal="center"/>
    </xf>
    <xf numFmtId="2" fontId="31" fillId="4" borderId="2" xfId="0" applyNumberFormat="1" applyFont="1" applyFill="1" applyBorder="1" applyAlignment="1">
      <alignment horizontal="center"/>
    </xf>
    <xf numFmtId="2" fontId="31" fillId="4" borderId="3" xfId="0" applyNumberFormat="1" applyFont="1" applyFill="1" applyBorder="1" applyAlignment="1">
      <alignment horizontal="center"/>
    </xf>
    <xf numFmtId="2" fontId="31" fillId="0" borderId="10" xfId="0" applyNumberFormat="1" applyFont="1" applyBorder="1" applyAlignment="1">
      <alignment horizontal="center"/>
    </xf>
    <xf numFmtId="0" fontId="31" fillId="0" borderId="0" xfId="0" applyFont="1" applyAlignment="1">
      <alignment horizontal="center"/>
    </xf>
    <xf numFmtId="165" fontId="31" fillId="0" borderId="1" xfId="0" applyNumberFormat="1" applyFont="1" applyBorder="1" applyAlignment="1">
      <alignment horizontal="center"/>
    </xf>
    <xf numFmtId="165" fontId="31" fillId="0" borderId="2" xfId="0" applyNumberFormat="1" applyFont="1" applyBorder="1" applyAlignment="1">
      <alignment horizontal="center"/>
    </xf>
    <xf numFmtId="165" fontId="31" fillId="0" borderId="3" xfId="0" applyNumberFormat="1" applyFont="1" applyBorder="1" applyAlignment="1">
      <alignment horizontal="center"/>
    </xf>
    <xf numFmtId="165" fontId="31" fillId="0" borderId="0" xfId="0" applyNumberFormat="1" applyFont="1" applyAlignment="1">
      <alignment horizontal="center"/>
    </xf>
    <xf numFmtId="165" fontId="31" fillId="4" borderId="1" xfId="0" applyNumberFormat="1" applyFont="1" applyFill="1" applyBorder="1" applyAlignment="1">
      <alignment horizontal="center"/>
    </xf>
    <xf numFmtId="165" fontId="31" fillId="4" borderId="2" xfId="0" applyNumberFormat="1" applyFont="1" applyFill="1" applyBorder="1" applyAlignment="1">
      <alignment horizontal="center"/>
    </xf>
    <xf numFmtId="165" fontId="31" fillId="4" borderId="3" xfId="0" applyNumberFormat="1" applyFont="1" applyFill="1" applyBorder="1" applyAlignment="1">
      <alignment horizontal="center"/>
    </xf>
    <xf numFmtId="165" fontId="31" fillId="0" borderId="10" xfId="0" applyNumberFormat="1" applyFont="1" applyBorder="1" applyAlignment="1">
      <alignment horizontal="center"/>
    </xf>
    <xf numFmtId="2" fontId="31" fillId="0" borderId="4" xfId="0" applyNumberFormat="1" applyFont="1" applyBorder="1" applyAlignment="1">
      <alignment horizontal="center"/>
    </xf>
    <xf numFmtId="2" fontId="31" fillId="0" borderId="5" xfId="0" applyNumberFormat="1" applyFont="1" applyBorder="1" applyAlignment="1">
      <alignment horizontal="center"/>
    </xf>
    <xf numFmtId="2" fontId="31" fillId="4" borderId="4" xfId="0" applyNumberFormat="1" applyFont="1" applyFill="1" applyBorder="1" applyAlignment="1">
      <alignment horizontal="center"/>
    </xf>
    <xf numFmtId="2" fontId="31" fillId="4" borderId="0" xfId="0" applyNumberFormat="1" applyFont="1" applyFill="1" applyAlignment="1">
      <alignment horizontal="center"/>
    </xf>
    <xf numFmtId="2" fontId="31" fillId="4" borderId="5" xfId="0" applyNumberFormat="1" applyFont="1" applyFill="1" applyBorder="1" applyAlignment="1">
      <alignment horizontal="center"/>
    </xf>
    <xf numFmtId="2" fontId="31" fillId="0" borderId="14" xfId="0" applyNumberFormat="1" applyFont="1" applyBorder="1" applyAlignment="1">
      <alignment horizontal="center"/>
    </xf>
    <xf numFmtId="165" fontId="31" fillId="0" borderId="4" xfId="0" applyNumberFormat="1" applyFont="1" applyBorder="1" applyAlignment="1">
      <alignment horizontal="center"/>
    </xf>
    <xf numFmtId="165" fontId="31" fillId="0" borderId="5" xfId="0" applyNumberFormat="1" applyFont="1" applyBorder="1" applyAlignment="1">
      <alignment horizontal="center"/>
    </xf>
    <xf numFmtId="165" fontId="31" fillId="4" borderId="4" xfId="0" applyNumberFormat="1" applyFont="1" applyFill="1" applyBorder="1" applyAlignment="1">
      <alignment horizontal="center"/>
    </xf>
    <xf numFmtId="165" fontId="31" fillId="4" borderId="0" xfId="0" applyNumberFormat="1" applyFont="1" applyFill="1" applyAlignment="1">
      <alignment horizontal="center"/>
    </xf>
    <xf numFmtId="165" fontId="31" fillId="4" borderId="5" xfId="0" applyNumberFormat="1" applyFont="1" applyFill="1" applyBorder="1" applyAlignment="1">
      <alignment horizontal="center"/>
    </xf>
    <xf numFmtId="165" fontId="31" fillId="0" borderId="14" xfId="0" applyNumberFormat="1" applyFont="1" applyBorder="1" applyAlignment="1">
      <alignment horizontal="center"/>
    </xf>
    <xf numFmtId="2" fontId="31" fillId="0" borderId="15" xfId="0" applyNumberFormat="1" applyFont="1" applyBorder="1" applyAlignment="1">
      <alignment horizontal="center"/>
    </xf>
    <xf numFmtId="2" fontId="31" fillId="0" borderId="16" xfId="0" applyNumberFormat="1" applyFont="1" applyBorder="1" applyAlignment="1">
      <alignment horizontal="center"/>
    </xf>
    <xf numFmtId="2" fontId="31" fillId="0" borderId="17" xfId="0" applyNumberFormat="1" applyFont="1" applyBorder="1" applyAlignment="1">
      <alignment horizontal="center"/>
    </xf>
    <xf numFmtId="2" fontId="31" fillId="4" borderId="15" xfId="0" applyNumberFormat="1" applyFont="1" applyFill="1" applyBorder="1" applyAlignment="1">
      <alignment horizontal="center"/>
    </xf>
    <xf numFmtId="2" fontId="31" fillId="4" borderId="16" xfId="0" applyNumberFormat="1" applyFont="1" applyFill="1" applyBorder="1" applyAlignment="1">
      <alignment horizontal="center"/>
    </xf>
    <xf numFmtId="2" fontId="31" fillId="4" borderId="17" xfId="0" applyNumberFormat="1" applyFont="1" applyFill="1" applyBorder="1" applyAlignment="1">
      <alignment horizontal="center"/>
    </xf>
    <xf numFmtId="2" fontId="31" fillId="0" borderId="11" xfId="0" applyNumberFormat="1" applyFont="1" applyBorder="1" applyAlignment="1">
      <alignment horizontal="center"/>
    </xf>
    <xf numFmtId="165" fontId="31" fillId="0" borderId="15" xfId="0" applyNumberFormat="1" applyFont="1" applyBorder="1" applyAlignment="1">
      <alignment horizontal="center"/>
    </xf>
    <xf numFmtId="165" fontId="31" fillId="0" borderId="16" xfId="0" applyNumberFormat="1" applyFont="1" applyBorder="1" applyAlignment="1">
      <alignment horizontal="center"/>
    </xf>
    <xf numFmtId="165" fontId="31" fillId="0" borderId="17" xfId="0" applyNumberFormat="1" applyFont="1" applyBorder="1" applyAlignment="1">
      <alignment horizontal="center"/>
    </xf>
    <xf numFmtId="165" fontId="31" fillId="4" borderId="15" xfId="0" applyNumberFormat="1" applyFont="1" applyFill="1" applyBorder="1" applyAlignment="1">
      <alignment horizontal="center"/>
    </xf>
    <xf numFmtId="165" fontId="31" fillId="4" borderId="16" xfId="0" applyNumberFormat="1" applyFont="1" applyFill="1" applyBorder="1" applyAlignment="1">
      <alignment horizontal="center"/>
    </xf>
    <xf numFmtId="165" fontId="31" fillId="4" borderId="17" xfId="0" applyNumberFormat="1" applyFont="1" applyFill="1" applyBorder="1" applyAlignment="1">
      <alignment horizontal="center"/>
    </xf>
    <xf numFmtId="165" fontId="31"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1"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08984375" defaultRowHeight="16" outlineLevelCol="1" x14ac:dyDescent="0.45"/>
  <cols>
    <col min="1" max="1" width="47.08984375" style="41" customWidth="1"/>
    <col min="2" max="2" width="6.90625" style="41" bestFit="1" customWidth="1"/>
    <col min="3" max="3" width="7.54296875" style="41" bestFit="1" customWidth="1"/>
    <col min="4" max="4" width="6.90625" style="41" bestFit="1" customWidth="1"/>
    <col min="5" max="5" width="7.36328125" style="41" bestFit="1" customWidth="1"/>
    <col min="6" max="6" width="6.90625" style="41" bestFit="1" customWidth="1"/>
    <col min="7" max="7" width="12.36328125" style="43" bestFit="1" customWidth="1"/>
    <col min="8" max="9" width="6.90625" style="41" bestFit="1" customWidth="1"/>
    <col min="10" max="10" width="12" style="43" bestFit="1" customWidth="1"/>
    <col min="11" max="11" width="14.08984375" style="43" bestFit="1" customWidth="1"/>
    <col min="12" max="12" width="11.36328125" style="41" hidden="1" customWidth="1" outlineLevel="1"/>
    <col min="13" max="13" width="8" style="41" hidden="1" customWidth="1" outlineLevel="1"/>
    <col min="14" max="17" width="7.54296875" style="41" hidden="1" customWidth="1" outlineLevel="1"/>
    <col min="18" max="18" width="12.36328125" style="41" hidden="1" customWidth="1" outlineLevel="1"/>
    <col min="19" max="19" width="8" style="41" hidden="1" customWidth="1" outlineLevel="1"/>
    <col min="20" max="20" width="7.54296875" style="41" hidden="1" customWidth="1" outlineLevel="1"/>
    <col min="21" max="21" width="12" style="41" hidden="1" customWidth="1" outlineLevel="1"/>
    <col min="22" max="22" width="14.08984375" style="41" hidden="1" customWidth="1" outlineLevel="1"/>
    <col min="23" max="23" width="9.08984375" style="41" collapsed="1"/>
    <col min="24" max="24" width="9" style="41" bestFit="1" customWidth="1"/>
    <col min="25" max="25" width="7.6328125" style="41" bestFit="1" customWidth="1"/>
    <col min="26" max="27" width="8.453125" style="41" bestFit="1" customWidth="1"/>
    <col min="28" max="28" width="8.36328125" style="41" bestFit="1" customWidth="1"/>
    <col min="29" max="29" width="12.36328125" style="43" bestFit="1" customWidth="1"/>
    <col min="30" max="30" width="7.6328125" style="41" bestFit="1" customWidth="1"/>
    <col min="31" max="31" width="8.36328125" style="41" bestFit="1" customWidth="1"/>
    <col min="32" max="32" width="12" style="41" bestFit="1" customWidth="1"/>
    <col min="33" max="33" width="14.08984375" style="41" bestFit="1" customWidth="1"/>
    <col min="34" max="34" width="9.453125" style="41" customWidth="1"/>
    <col min="35" max="35" width="7" style="41" hidden="1" customWidth="1" outlineLevel="1"/>
    <col min="36" max="36" width="7.54296875" style="41" hidden="1" customWidth="1" outlineLevel="1"/>
    <col min="37" max="37" width="6.90625" style="41" hidden="1" customWidth="1" outlineLevel="1"/>
    <col min="38" max="38" width="7.36328125" style="41" hidden="1" customWidth="1" outlineLevel="1"/>
    <col min="39" max="39" width="7.54296875" style="41" hidden="1" customWidth="1" outlineLevel="1"/>
    <col min="40" max="40" width="12.36328125" style="41" hidden="1" customWidth="1" outlineLevel="1"/>
    <col min="41" max="41" width="7.54296875" style="41" hidden="1" customWidth="1" outlineLevel="1"/>
    <col min="42" max="42" width="7.36328125" style="41" hidden="1" customWidth="1" outlineLevel="1"/>
    <col min="43" max="43" width="12" style="41" hidden="1" customWidth="1" outlineLevel="1"/>
    <col min="44" max="44" width="14.08984375" style="41" hidden="1" customWidth="1" outlineLevel="1"/>
    <col min="45" max="45" width="9.453125" style="41" hidden="1" customWidth="1" outlineLevel="1"/>
    <col min="46" max="46" width="7.6328125" style="41" bestFit="1" customWidth="1" collapsed="1"/>
    <col min="47" max="50" width="7.6328125" style="41" bestFit="1" customWidth="1"/>
    <col min="51" max="51" width="12.36328125" style="41" bestFit="1" customWidth="1"/>
    <col min="52" max="52" width="8.453125" style="41" bestFit="1" customWidth="1"/>
    <col min="53" max="53" width="8.6328125" style="41" bestFit="1" customWidth="1"/>
    <col min="54" max="54" width="12" style="41" bestFit="1" customWidth="1"/>
    <col min="55" max="55" width="14.08984375" style="41" bestFit="1" customWidth="1"/>
    <col min="56" max="56" width="9.08984375" style="41"/>
    <col min="57" max="61" width="7.453125" style="41" hidden="1" customWidth="1" outlineLevel="1"/>
    <col min="62" max="62" width="9.36328125" style="41" hidden="1" customWidth="1" outlineLevel="1"/>
    <col min="63" max="64" width="7.453125" style="41" hidden="1" customWidth="1" outlineLevel="1"/>
    <col min="65" max="65" width="9.08984375" style="41" hidden="1" customWidth="1" outlineLevel="1"/>
    <col min="66" max="66" width="11.453125" style="41" hidden="1" customWidth="1" outlineLevel="1"/>
    <col min="67" max="67" width="9.08984375" style="41" collapsed="1"/>
    <col min="68" max="16384" width="9.08984375" style="41"/>
  </cols>
  <sheetData>
    <row r="1" spans="1:66" x14ac:dyDescent="0.45">
      <c r="A1" s="212" t="str">
        <f>'Occupancy Raw Data'!B1</f>
        <v>Week of January 29, 2023 - February 04, 2023</v>
      </c>
      <c r="B1" s="208" t="s">
        <v>67</v>
      </c>
      <c r="C1" s="209"/>
      <c r="D1" s="209"/>
      <c r="E1" s="209"/>
      <c r="F1" s="209"/>
      <c r="G1" s="209"/>
      <c r="H1" s="209"/>
      <c r="I1" s="209"/>
      <c r="J1" s="209"/>
      <c r="K1" s="210"/>
      <c r="L1" s="40"/>
      <c r="M1" s="208" t="s">
        <v>74</v>
      </c>
      <c r="N1" s="209"/>
      <c r="O1" s="209"/>
      <c r="P1" s="209"/>
      <c r="Q1" s="209"/>
      <c r="R1" s="209"/>
      <c r="S1" s="209"/>
      <c r="T1" s="209"/>
      <c r="U1" s="209"/>
      <c r="V1" s="210"/>
      <c r="W1" s="40"/>
      <c r="X1" s="208" t="s">
        <v>68</v>
      </c>
      <c r="Y1" s="209"/>
      <c r="Z1" s="209"/>
      <c r="AA1" s="209"/>
      <c r="AB1" s="209"/>
      <c r="AC1" s="209"/>
      <c r="AD1" s="209"/>
      <c r="AE1" s="209"/>
      <c r="AF1" s="209"/>
      <c r="AG1" s="210"/>
      <c r="AH1" s="40"/>
      <c r="AI1" s="208" t="s">
        <v>75</v>
      </c>
      <c r="AJ1" s="209"/>
      <c r="AK1" s="209"/>
      <c r="AL1" s="209"/>
      <c r="AM1" s="209"/>
      <c r="AN1" s="209"/>
      <c r="AO1" s="209"/>
      <c r="AP1" s="209"/>
      <c r="AQ1" s="209"/>
      <c r="AR1" s="210"/>
      <c r="AS1" s="40"/>
      <c r="AT1" s="208" t="s">
        <v>69</v>
      </c>
      <c r="AU1" s="209"/>
      <c r="AV1" s="209"/>
      <c r="AW1" s="209"/>
      <c r="AX1" s="209"/>
      <c r="AY1" s="209"/>
      <c r="AZ1" s="209"/>
      <c r="BA1" s="209"/>
      <c r="BB1" s="209"/>
      <c r="BC1" s="210"/>
      <c r="BD1" s="40"/>
      <c r="BE1" s="208" t="s">
        <v>76</v>
      </c>
      <c r="BF1" s="209"/>
      <c r="BG1" s="209"/>
      <c r="BH1" s="209"/>
      <c r="BI1" s="209"/>
      <c r="BJ1" s="209"/>
      <c r="BK1" s="209"/>
      <c r="BL1" s="209"/>
      <c r="BM1" s="209"/>
      <c r="BN1" s="210"/>
    </row>
    <row r="2" spans="1:66" x14ac:dyDescent="0.45">
      <c r="A2" s="212"/>
      <c r="B2" s="42"/>
      <c r="C2" s="43"/>
      <c r="D2" s="43"/>
      <c r="E2" s="43"/>
      <c r="F2" s="43"/>
      <c r="G2" s="206" t="s">
        <v>65</v>
      </c>
      <c r="H2" s="43"/>
      <c r="I2" s="43"/>
      <c r="J2" s="206" t="s">
        <v>66</v>
      </c>
      <c r="K2" s="207" t="s">
        <v>57</v>
      </c>
      <c r="L2" s="44"/>
      <c r="M2" s="42"/>
      <c r="N2" s="43"/>
      <c r="O2" s="43"/>
      <c r="P2" s="43"/>
      <c r="Q2" s="43"/>
      <c r="R2" s="206" t="s">
        <v>65</v>
      </c>
      <c r="S2" s="43"/>
      <c r="T2" s="43"/>
      <c r="U2" s="206" t="s">
        <v>66</v>
      </c>
      <c r="V2" s="207" t="s">
        <v>57</v>
      </c>
      <c r="W2" s="44"/>
      <c r="X2" s="42"/>
      <c r="Y2" s="43"/>
      <c r="Z2" s="43"/>
      <c r="AA2" s="43"/>
      <c r="AB2" s="43"/>
      <c r="AC2" s="206" t="s">
        <v>65</v>
      </c>
      <c r="AD2" s="43"/>
      <c r="AE2" s="43"/>
      <c r="AF2" s="206" t="s">
        <v>66</v>
      </c>
      <c r="AG2" s="207" t="s">
        <v>57</v>
      </c>
      <c r="AH2" s="44"/>
      <c r="AI2" s="42"/>
      <c r="AJ2" s="43"/>
      <c r="AK2" s="43"/>
      <c r="AL2" s="43"/>
      <c r="AM2" s="43"/>
      <c r="AN2" s="206" t="s">
        <v>65</v>
      </c>
      <c r="AO2" s="43"/>
      <c r="AP2" s="43"/>
      <c r="AQ2" s="206" t="s">
        <v>66</v>
      </c>
      <c r="AR2" s="207" t="s">
        <v>57</v>
      </c>
      <c r="AS2" s="40"/>
      <c r="AT2" s="42"/>
      <c r="AU2" s="43"/>
      <c r="AV2" s="43"/>
      <c r="AW2" s="43"/>
      <c r="AX2" s="43"/>
      <c r="AY2" s="206" t="s">
        <v>65</v>
      </c>
      <c r="AZ2" s="43"/>
      <c r="BA2" s="43"/>
      <c r="BB2" s="206" t="s">
        <v>66</v>
      </c>
      <c r="BC2" s="207" t="s">
        <v>57</v>
      </c>
      <c r="BD2" s="44"/>
      <c r="BE2" s="42"/>
      <c r="BF2" s="43"/>
      <c r="BG2" s="43"/>
      <c r="BH2" s="43"/>
      <c r="BI2" s="43"/>
      <c r="BJ2" s="206" t="s">
        <v>65</v>
      </c>
      <c r="BK2" s="43"/>
      <c r="BL2" s="43"/>
      <c r="BM2" s="206" t="s">
        <v>66</v>
      </c>
      <c r="BN2" s="207" t="s">
        <v>57</v>
      </c>
    </row>
    <row r="3" spans="1:66" x14ac:dyDescent="0.45">
      <c r="A3" s="212"/>
      <c r="B3" s="45" t="s">
        <v>58</v>
      </c>
      <c r="C3" s="44" t="s">
        <v>59</v>
      </c>
      <c r="D3" s="44" t="s">
        <v>60</v>
      </c>
      <c r="E3" s="44" t="s">
        <v>61</v>
      </c>
      <c r="F3" s="44" t="s">
        <v>62</v>
      </c>
      <c r="G3" s="206"/>
      <c r="H3" s="44" t="s">
        <v>63</v>
      </c>
      <c r="I3" s="44" t="s">
        <v>64</v>
      </c>
      <c r="J3" s="206"/>
      <c r="K3" s="207"/>
      <c r="L3" s="44"/>
      <c r="M3" s="45" t="s">
        <v>58</v>
      </c>
      <c r="N3" s="44" t="s">
        <v>59</v>
      </c>
      <c r="O3" s="44" t="s">
        <v>60</v>
      </c>
      <c r="P3" s="44" t="s">
        <v>61</v>
      </c>
      <c r="Q3" s="44" t="s">
        <v>62</v>
      </c>
      <c r="R3" s="206"/>
      <c r="S3" s="44" t="s">
        <v>63</v>
      </c>
      <c r="T3" s="44" t="s">
        <v>64</v>
      </c>
      <c r="U3" s="206"/>
      <c r="V3" s="207"/>
      <c r="W3" s="44"/>
      <c r="X3" s="45" t="s">
        <v>58</v>
      </c>
      <c r="Y3" s="44" t="s">
        <v>59</v>
      </c>
      <c r="Z3" s="44" t="s">
        <v>60</v>
      </c>
      <c r="AA3" s="44" t="s">
        <v>61</v>
      </c>
      <c r="AB3" s="44" t="s">
        <v>62</v>
      </c>
      <c r="AC3" s="206"/>
      <c r="AD3" s="44" t="s">
        <v>63</v>
      </c>
      <c r="AE3" s="44" t="s">
        <v>64</v>
      </c>
      <c r="AF3" s="206"/>
      <c r="AG3" s="207"/>
      <c r="AH3" s="44"/>
      <c r="AI3" s="45" t="s">
        <v>58</v>
      </c>
      <c r="AJ3" s="44" t="s">
        <v>59</v>
      </c>
      <c r="AK3" s="44" t="s">
        <v>60</v>
      </c>
      <c r="AL3" s="44" t="s">
        <v>61</v>
      </c>
      <c r="AM3" s="44" t="s">
        <v>62</v>
      </c>
      <c r="AN3" s="206"/>
      <c r="AO3" s="44" t="s">
        <v>63</v>
      </c>
      <c r="AP3" s="44" t="s">
        <v>64</v>
      </c>
      <c r="AQ3" s="206"/>
      <c r="AR3" s="207"/>
      <c r="AS3" s="40"/>
      <c r="AT3" s="45" t="s">
        <v>58</v>
      </c>
      <c r="AU3" s="44" t="s">
        <v>59</v>
      </c>
      <c r="AV3" s="44" t="s">
        <v>60</v>
      </c>
      <c r="AW3" s="44" t="s">
        <v>61</v>
      </c>
      <c r="AX3" s="44" t="s">
        <v>62</v>
      </c>
      <c r="AY3" s="206"/>
      <c r="AZ3" s="44" t="s">
        <v>63</v>
      </c>
      <c r="BA3" s="44" t="s">
        <v>64</v>
      </c>
      <c r="BB3" s="206"/>
      <c r="BC3" s="207"/>
      <c r="BD3" s="44"/>
      <c r="BE3" s="45" t="s">
        <v>58</v>
      </c>
      <c r="BF3" s="44" t="s">
        <v>59</v>
      </c>
      <c r="BG3" s="44" t="s">
        <v>60</v>
      </c>
      <c r="BH3" s="44" t="s">
        <v>61</v>
      </c>
      <c r="BI3" s="44" t="s">
        <v>62</v>
      </c>
      <c r="BJ3" s="206"/>
      <c r="BK3" s="44" t="s">
        <v>63</v>
      </c>
      <c r="BL3" s="44" t="s">
        <v>64</v>
      </c>
      <c r="BM3" s="206"/>
      <c r="BN3" s="207"/>
    </row>
    <row r="4" spans="1:66" x14ac:dyDescent="0.45">
      <c r="A4" s="46" t="s">
        <v>15</v>
      </c>
      <c r="B4" s="47">
        <f>VLOOKUP($A4,'Occupancy Raw Data'!$B$8:$BE$45,'Occupancy Raw Data'!G$3,FALSE)</f>
        <v>43.231644100873702</v>
      </c>
      <c r="C4" s="48">
        <f>VLOOKUP($A4,'Occupancy Raw Data'!$B$8:$BE$45,'Occupancy Raw Data'!H$3,FALSE)</f>
        <v>53.210715150288799</v>
      </c>
      <c r="D4" s="48">
        <f>VLOOKUP($A4,'Occupancy Raw Data'!$B$8:$BE$45,'Occupancy Raw Data'!I$3,FALSE)</f>
        <v>57.400961235352703</v>
      </c>
      <c r="E4" s="48">
        <f>VLOOKUP($A4,'Occupancy Raw Data'!$B$8:$BE$45,'Occupancy Raw Data'!J$3,FALSE)</f>
        <v>57.653246612826102</v>
      </c>
      <c r="F4" s="48">
        <f>VLOOKUP($A4,'Occupancy Raw Data'!$B$8:$BE$45,'Occupancy Raw Data'!K$3,FALSE)</f>
        <v>54.644342975308</v>
      </c>
      <c r="G4" s="49">
        <f>VLOOKUP($A4,'Occupancy Raw Data'!$B$8:$BE$45,'Occupancy Raw Data'!L$3,FALSE)</f>
        <v>53.229099482713103</v>
      </c>
      <c r="H4" s="48">
        <f>VLOOKUP($A4,'Occupancy Raw Data'!$B$8:$BE$45,'Occupancy Raw Data'!N$3,FALSE)</f>
        <v>59.610160623413599</v>
      </c>
      <c r="I4" s="48">
        <f>VLOOKUP($A4,'Occupancy Raw Data'!$B$8:$BE$45,'Occupancy Raw Data'!O$3,FALSE)</f>
        <v>61.680657582681597</v>
      </c>
      <c r="J4" s="49">
        <f>VLOOKUP($A4,'Occupancy Raw Data'!$B$8:$BE$45,'Occupancy Raw Data'!P$3,FALSE)</f>
        <v>60.645412653281802</v>
      </c>
      <c r="K4" s="50">
        <f>VLOOKUP($A4,'Occupancy Raw Data'!$B$8:$BE$45,'Occupancy Raw Data'!R$3,FALSE)</f>
        <v>55.348875368269802</v>
      </c>
      <c r="M4" s="47">
        <f>VLOOKUP($A4,'Occupancy Raw Data'!$B$8:$BE$45,'Occupancy Raw Data'!T$3,FALSE)</f>
        <v>6.31943717056956</v>
      </c>
      <c r="N4" s="48">
        <f>VLOOKUP($A4,'Occupancy Raw Data'!$B$8:$BE$45,'Occupancy Raw Data'!U$3,FALSE)</f>
        <v>14.019040833379201</v>
      </c>
      <c r="O4" s="48">
        <f>VLOOKUP($A4,'Occupancy Raw Data'!$B$8:$BE$45,'Occupancy Raw Data'!V$3,FALSE)</f>
        <v>16.710547646055598</v>
      </c>
      <c r="P4" s="48">
        <f>VLOOKUP($A4,'Occupancy Raw Data'!$B$8:$BE$45,'Occupancy Raw Data'!W$3,FALSE)</f>
        <v>14.8815770024814</v>
      </c>
      <c r="Q4" s="48">
        <f>VLOOKUP($A4,'Occupancy Raw Data'!$B$8:$BE$45,'Occupancy Raw Data'!X$3,FALSE)</f>
        <v>8.4064394298981195</v>
      </c>
      <c r="R4" s="49">
        <f>VLOOKUP($A4,'Occupancy Raw Data'!$B$8:$BE$45,'Occupancy Raw Data'!Y$3,FALSE)</f>
        <v>12.2457681202111</v>
      </c>
      <c r="S4" s="48">
        <f>VLOOKUP($A4,'Occupancy Raw Data'!$B$8:$BE$45,'Occupancy Raw Data'!AA$3,FALSE)</f>
        <v>6.4392314096931802</v>
      </c>
      <c r="T4" s="48">
        <f>VLOOKUP($A4,'Occupancy Raw Data'!$B$8:$BE$45,'Occupancy Raw Data'!AB$3,FALSE)</f>
        <v>4.5598691584088202</v>
      </c>
      <c r="U4" s="49">
        <f>VLOOKUP($A4,'Occupancy Raw Data'!$B$8:$BE$45,'Occupancy Raw Data'!AC$3,FALSE)</f>
        <v>5.4751247722765202</v>
      </c>
      <c r="V4" s="50">
        <f>VLOOKUP($A4,'Occupancy Raw Data'!$B$8:$BE$45,'Occupancy Raw Data'!AE$3,FALSE)</f>
        <v>10.034961095999</v>
      </c>
      <c r="X4" s="51">
        <f>VLOOKUP($A4,'ADR Raw Data'!$B$6:$BE$43,'ADR Raw Data'!G$1,FALSE)</f>
        <v>135.33411003247599</v>
      </c>
      <c r="Y4" s="52">
        <f>VLOOKUP($A4,'ADR Raw Data'!$B$6:$BE$43,'ADR Raw Data'!H$1,FALSE)</f>
        <v>143.51257682265901</v>
      </c>
      <c r="Z4" s="52">
        <f>VLOOKUP($A4,'ADR Raw Data'!$B$6:$BE$43,'ADR Raw Data'!I$1,FALSE)</f>
        <v>146.47174834666001</v>
      </c>
      <c r="AA4" s="52">
        <f>VLOOKUP($A4,'ADR Raw Data'!$B$6:$BE$43,'ADR Raw Data'!J$1,FALSE)</f>
        <v>147.777996148977</v>
      </c>
      <c r="AB4" s="52">
        <f>VLOOKUP($A4,'ADR Raw Data'!$B$6:$BE$43,'ADR Raw Data'!K$1,FALSE)</f>
        <v>141.84202797600199</v>
      </c>
      <c r="AC4" s="53">
        <f>VLOOKUP($A4,'ADR Raw Data'!$B$6:$BE$43,'ADR Raw Data'!L$1,FALSE)</f>
        <v>143.403802310576</v>
      </c>
      <c r="AD4" s="52">
        <f>VLOOKUP($A4,'ADR Raw Data'!$B$6:$BE$43,'ADR Raw Data'!N$1,FALSE)</f>
        <v>148.603176699405</v>
      </c>
      <c r="AE4" s="52">
        <f>VLOOKUP($A4,'ADR Raw Data'!$B$6:$BE$43,'ADR Raw Data'!O$1,FALSE)</f>
        <v>150.62692716646899</v>
      </c>
      <c r="AF4" s="53">
        <f>VLOOKUP($A4,'ADR Raw Data'!$B$6:$BE$43,'ADR Raw Data'!P$1,FALSE)</f>
        <v>149.63232863525599</v>
      </c>
      <c r="AG4" s="54">
        <f>VLOOKUP($A4,'ADR Raw Data'!$B$6:$BE$43,'ADR Raw Data'!R$1,FALSE)</f>
        <v>145.3544388073</v>
      </c>
      <c r="AI4" s="47">
        <f>VLOOKUP($A4,'ADR Raw Data'!$B$6:$BE$43,'ADR Raw Data'!T$1,FALSE)</f>
        <v>13.8638415976397</v>
      </c>
      <c r="AJ4" s="48">
        <f>VLOOKUP($A4,'ADR Raw Data'!$B$6:$BE$43,'ADR Raw Data'!U$1,FALSE)</f>
        <v>20.660364566576799</v>
      </c>
      <c r="AK4" s="48">
        <f>VLOOKUP($A4,'ADR Raw Data'!$B$6:$BE$43,'ADR Raw Data'!V$1,FALSE)</f>
        <v>20.963756032224701</v>
      </c>
      <c r="AL4" s="48">
        <f>VLOOKUP($A4,'ADR Raw Data'!$B$6:$BE$43,'ADR Raw Data'!W$1,FALSE)</f>
        <v>22.012102666674998</v>
      </c>
      <c r="AM4" s="48">
        <f>VLOOKUP($A4,'ADR Raw Data'!$B$6:$BE$43,'ADR Raw Data'!X$1,FALSE)</f>
        <v>15.089437124969701</v>
      </c>
      <c r="AN4" s="49">
        <f>VLOOKUP($A4,'ADR Raw Data'!$B$6:$BE$43,'ADR Raw Data'!Y$1,FALSE)</f>
        <v>18.763437835309801</v>
      </c>
      <c r="AO4" s="48">
        <f>VLOOKUP($A4,'ADR Raw Data'!$B$6:$BE$43,'ADR Raw Data'!AA$1,FALSE)</f>
        <v>9.56241679995615</v>
      </c>
      <c r="AP4" s="48">
        <f>VLOOKUP($A4,'ADR Raw Data'!$B$6:$BE$43,'ADR Raw Data'!AB$1,FALSE)</f>
        <v>7.6404793743228998</v>
      </c>
      <c r="AQ4" s="49">
        <f>VLOOKUP($A4,'ADR Raw Data'!$B$6:$BE$43,'ADR Raw Data'!AC$1,FALSE)</f>
        <v>8.5549545197600292</v>
      </c>
      <c r="AR4" s="50">
        <f>VLOOKUP($A4,'ADR Raw Data'!$B$6:$BE$43,'ADR Raw Data'!AE$1,FALSE)</f>
        <v>15.058583308691199</v>
      </c>
      <c r="AS4" s="40"/>
      <c r="AT4" s="51">
        <f>VLOOKUP($A4,'RevPAR Raw Data'!$B$6:$BE$43,'RevPAR Raw Data'!G$1,FALSE)</f>
        <v>58.507160796325003</v>
      </c>
      <c r="AU4" s="52">
        <f>VLOOKUP($A4,'RevPAR Raw Data'!$B$6:$BE$43,'RevPAR Raw Data'!H$1,FALSE)</f>
        <v>76.364068457944697</v>
      </c>
      <c r="AV4" s="52">
        <f>VLOOKUP($A4,'RevPAR Raw Data'!$B$6:$BE$43,'RevPAR Raw Data'!I$1,FALSE)</f>
        <v>84.076191489210203</v>
      </c>
      <c r="AW4" s="52">
        <f>VLOOKUP($A4,'RevPAR Raw Data'!$B$6:$BE$43,'RevPAR Raw Data'!J$1,FALSE)</f>
        <v>85.198812559262706</v>
      </c>
      <c r="AX4" s="52">
        <f>VLOOKUP($A4,'RevPAR Raw Data'!$B$6:$BE$43,'RevPAR Raw Data'!K$1,FALSE)</f>
        <v>77.508644250338904</v>
      </c>
      <c r="AY4" s="53">
        <f>VLOOKUP($A4,'RevPAR Raw Data'!$B$6:$BE$43,'RevPAR Raw Data'!L$1,FALSE)</f>
        <v>76.332552593890298</v>
      </c>
      <c r="AZ4" s="52">
        <f>VLOOKUP($A4,'RevPAR Raw Data'!$B$6:$BE$43,'RevPAR Raw Data'!N$1,FALSE)</f>
        <v>88.582592322010797</v>
      </c>
      <c r="BA4" s="52">
        <f>VLOOKUP($A4,'RevPAR Raw Data'!$B$6:$BE$43,'RevPAR Raw Data'!O$1,FALSE)</f>
        <v>92.907679172865301</v>
      </c>
      <c r="BB4" s="53">
        <f>VLOOKUP($A4,'RevPAR Raw Data'!$B$6:$BE$43,'RevPAR Raw Data'!P$1,FALSE)</f>
        <v>90.745143163566397</v>
      </c>
      <c r="BC4" s="54">
        <f>VLOOKUP($A4,'RevPAR Raw Data'!$B$6:$BE$43,'RevPAR Raw Data'!R$1,FALSE)</f>
        <v>80.452047177701004</v>
      </c>
      <c r="BE4" s="47">
        <f>VLOOKUP($A4,'RevPAR Raw Data'!$B$6:$BE$43,'RevPAR Raw Data'!T$1,FALSE)</f>
        <v>21.059395527399399</v>
      </c>
      <c r="BF4" s="48">
        <f>VLOOKUP($A4,'RevPAR Raw Data'!$B$6:$BE$43,'RevPAR Raw Data'!U$1,FALSE)</f>
        <v>37.575790344869503</v>
      </c>
      <c r="BG4" s="48">
        <f>VLOOKUP($A4,'RevPAR Raw Data'!$B$6:$BE$43,'RevPAR Raw Data'!V$1,FALSE)</f>
        <v>41.177462118448098</v>
      </c>
      <c r="BH4" s="48">
        <f>VLOOKUP($A4,'RevPAR Raw Data'!$B$6:$BE$43,'RevPAR Raw Data'!W$1,FALSE)</f>
        <v>40.169427677362897</v>
      </c>
      <c r="BI4" s="48">
        <f>VLOOKUP($A4,'RevPAR Raw Data'!$B$6:$BE$43,'RevPAR Raw Data'!X$1,FALSE)</f>
        <v>24.764360947090999</v>
      </c>
      <c r="BJ4" s="49">
        <f>VLOOKUP($A4,'RevPAR Raw Data'!$B$6:$BE$43,'RevPAR Raw Data'!Y$1,FALSE)</f>
        <v>33.306933044212897</v>
      </c>
      <c r="BK4" s="48">
        <f>VLOOKUP($A4,'RevPAR Raw Data'!$B$6:$BE$43,'RevPAR Raw Data'!AA$1,FALSE)</f>
        <v>16.617394355757799</v>
      </c>
      <c r="BL4" s="48">
        <f>VLOOKUP($A4,'RevPAR Raw Data'!$B$6:$BE$43,'RevPAR Raw Data'!AB$1,FALSE)</f>
        <v>12.548744395276</v>
      </c>
      <c r="BM4" s="49">
        <f>VLOOKUP($A4,'RevPAR Raw Data'!$B$6:$BE$43,'RevPAR Raw Data'!AC$1,FALSE)</f>
        <v>14.498473726204899</v>
      </c>
      <c r="BN4" s="50">
        <f>VLOOKUP($A4,'RevPAR Raw Data'!$B$6:$BE$43,'RevPAR Raw Data'!AE$1,FALSE)</f>
        <v>26.604667381326099</v>
      </c>
    </row>
    <row r="5" spans="1:66" x14ac:dyDescent="0.45">
      <c r="A5" s="46" t="s">
        <v>70</v>
      </c>
      <c r="B5" s="47">
        <f>VLOOKUP($A5,'Occupancy Raw Data'!$B$8:$BE$45,'Occupancy Raw Data'!G$3,FALSE)</f>
        <v>38.171408145940099</v>
      </c>
      <c r="C5" s="48">
        <f>VLOOKUP($A5,'Occupancy Raw Data'!$B$8:$BE$45,'Occupancy Raw Data'!H$3,FALSE)</f>
        <v>48.9618107195516</v>
      </c>
      <c r="D5" s="48">
        <f>VLOOKUP($A5,'Occupancy Raw Data'!$B$8:$BE$45,'Occupancy Raw Data'!I$3,FALSE)</f>
        <v>52.582866844964101</v>
      </c>
      <c r="E5" s="48">
        <f>VLOOKUP($A5,'Occupancy Raw Data'!$B$8:$BE$45,'Occupancy Raw Data'!J$3,FALSE)</f>
        <v>52.389127507355298</v>
      </c>
      <c r="F5" s="48">
        <f>VLOOKUP($A5,'Occupancy Raw Data'!$B$8:$BE$45,'Occupancy Raw Data'!K$3,FALSE)</f>
        <v>48.051235249443103</v>
      </c>
      <c r="G5" s="49">
        <f>VLOOKUP($A5,'Occupancy Raw Data'!$B$8:$BE$45,'Occupancy Raw Data'!L$3,FALSE)</f>
        <v>48.031412636795203</v>
      </c>
      <c r="H5" s="48">
        <f>VLOOKUP($A5,'Occupancy Raw Data'!$B$8:$BE$45,'Occupancy Raw Data'!N$3,FALSE)</f>
        <v>51.375016752930897</v>
      </c>
      <c r="I5" s="48">
        <f>VLOOKUP($A5,'Occupancy Raw Data'!$B$8:$BE$45,'Occupancy Raw Data'!O$3,FALSE)</f>
        <v>53.2136908142881</v>
      </c>
      <c r="J5" s="49">
        <f>VLOOKUP($A5,'Occupancy Raw Data'!$B$8:$BE$45,'Occupancy Raw Data'!P$3,FALSE)</f>
        <v>52.294353783609502</v>
      </c>
      <c r="K5" s="50">
        <f>VLOOKUP($A5,'Occupancy Raw Data'!$B$8:$BE$45,'Occupancy Raw Data'!R$3,FALSE)</f>
        <v>49.249469116677602</v>
      </c>
      <c r="M5" s="47">
        <f>VLOOKUP($A5,'Occupancy Raw Data'!$B$8:$BE$45,'Occupancy Raw Data'!T$3,FALSE)</f>
        <v>6.8678602075861601</v>
      </c>
      <c r="N5" s="48">
        <f>VLOOKUP($A5,'Occupancy Raw Data'!$B$8:$BE$45,'Occupancy Raw Data'!U$3,FALSE)</f>
        <v>14.492821858061699</v>
      </c>
      <c r="O5" s="48">
        <f>VLOOKUP($A5,'Occupancy Raw Data'!$B$8:$BE$45,'Occupancy Raw Data'!V$3,FALSE)</f>
        <v>14.911399962572199</v>
      </c>
      <c r="P5" s="48">
        <f>VLOOKUP($A5,'Occupancy Raw Data'!$B$8:$BE$45,'Occupancy Raw Data'!W$3,FALSE)</f>
        <v>13.584862310508599</v>
      </c>
      <c r="Q5" s="48">
        <f>VLOOKUP($A5,'Occupancy Raw Data'!$B$8:$BE$45,'Occupancy Raw Data'!X$3,FALSE)</f>
        <v>11.659204161273401</v>
      </c>
      <c r="R5" s="49">
        <f>VLOOKUP($A5,'Occupancy Raw Data'!$B$8:$BE$45,'Occupancy Raw Data'!Y$3,FALSE)</f>
        <v>12.541487921261</v>
      </c>
      <c r="S5" s="48">
        <f>VLOOKUP($A5,'Occupancy Raw Data'!$B$8:$BE$45,'Occupancy Raw Data'!AA$3,FALSE)</f>
        <v>6.5963244243819501</v>
      </c>
      <c r="T5" s="48">
        <f>VLOOKUP($A5,'Occupancy Raw Data'!$B$8:$BE$45,'Occupancy Raw Data'!AB$3,FALSE)</f>
        <v>4.4315157744790197</v>
      </c>
      <c r="U5" s="49">
        <f>VLOOKUP($A5,'Occupancy Raw Data'!$B$8:$BE$45,'Occupancy Raw Data'!AC$3,FALSE)</f>
        <v>5.4837930772958998</v>
      </c>
      <c r="V5" s="50">
        <f>VLOOKUP($A5,'Occupancy Raw Data'!$B$8:$BE$45,'Occupancy Raw Data'!AE$3,FALSE)</f>
        <v>10.303655767421199</v>
      </c>
      <c r="X5" s="51">
        <f>VLOOKUP($A5,'ADR Raw Data'!$B$6:$BE$43,'ADR Raw Data'!G$1,FALSE)</f>
        <v>98.438026355305794</v>
      </c>
      <c r="Y5" s="52">
        <f>VLOOKUP($A5,'ADR Raw Data'!$B$6:$BE$43,'ADR Raw Data'!H$1,FALSE)</f>
        <v>106.928963110276</v>
      </c>
      <c r="Z5" s="52">
        <f>VLOOKUP($A5,'ADR Raw Data'!$B$6:$BE$43,'ADR Raw Data'!I$1,FALSE)</f>
        <v>109.63155675649401</v>
      </c>
      <c r="AA5" s="52">
        <f>VLOOKUP($A5,'ADR Raw Data'!$B$6:$BE$43,'ADR Raw Data'!J$1,FALSE)</f>
        <v>107.842794786083</v>
      </c>
      <c r="AB5" s="52">
        <f>VLOOKUP($A5,'ADR Raw Data'!$B$6:$BE$43,'ADR Raw Data'!K$1,FALSE)</f>
        <v>103.42778602754601</v>
      </c>
      <c r="AC5" s="53">
        <f>VLOOKUP($A5,'ADR Raw Data'!$B$6:$BE$43,'ADR Raw Data'!L$1,FALSE)</f>
        <v>105.669946015074</v>
      </c>
      <c r="AD5" s="52">
        <f>VLOOKUP($A5,'ADR Raw Data'!$B$6:$BE$43,'ADR Raw Data'!N$1,FALSE)</f>
        <v>108.67513818308301</v>
      </c>
      <c r="AE5" s="52">
        <f>VLOOKUP($A5,'ADR Raw Data'!$B$6:$BE$43,'ADR Raw Data'!O$1,FALSE)</f>
        <v>111.862932227152</v>
      </c>
      <c r="AF5" s="53">
        <f>VLOOKUP($A5,'ADR Raw Data'!$B$6:$BE$43,'ADR Raw Data'!P$1,FALSE)</f>
        <v>110.297055984598</v>
      </c>
      <c r="AG5" s="54">
        <f>VLOOKUP($A5,'ADR Raw Data'!$B$6:$BE$43,'ADR Raw Data'!R$1,FALSE)</f>
        <v>107.073797475316</v>
      </c>
      <c r="AI5" s="47">
        <f>VLOOKUP($A5,'ADR Raw Data'!$B$6:$BE$43,'ADR Raw Data'!T$1,FALSE)</f>
        <v>12.887325842433199</v>
      </c>
      <c r="AJ5" s="48">
        <f>VLOOKUP($A5,'ADR Raw Data'!$B$6:$BE$43,'ADR Raw Data'!U$1,FALSE)</f>
        <v>18.499611101164501</v>
      </c>
      <c r="AK5" s="48">
        <f>VLOOKUP($A5,'ADR Raw Data'!$B$6:$BE$43,'ADR Raw Data'!V$1,FALSE)</f>
        <v>17.912844315756502</v>
      </c>
      <c r="AL5" s="48">
        <f>VLOOKUP($A5,'ADR Raw Data'!$B$6:$BE$43,'ADR Raw Data'!W$1,FALSE)</f>
        <v>14.757472362588601</v>
      </c>
      <c r="AM5" s="48">
        <f>VLOOKUP($A5,'ADR Raw Data'!$B$6:$BE$43,'ADR Raw Data'!X$1,FALSE)</f>
        <v>13.0799085482085</v>
      </c>
      <c r="AN5" s="49">
        <f>VLOOKUP($A5,'ADR Raw Data'!$B$6:$BE$43,'ADR Raw Data'!Y$1,FALSE)</f>
        <v>15.6498074009872</v>
      </c>
      <c r="AO5" s="48">
        <f>VLOOKUP($A5,'ADR Raw Data'!$B$6:$BE$43,'ADR Raw Data'!AA$1,FALSE)</f>
        <v>6.6796297762844796</v>
      </c>
      <c r="AP5" s="48">
        <f>VLOOKUP($A5,'ADR Raw Data'!$B$6:$BE$43,'ADR Raw Data'!AB$1,FALSE)</f>
        <v>6.8737974491721596</v>
      </c>
      <c r="AQ5" s="49">
        <f>VLOOKUP($A5,'ADR Raw Data'!$B$6:$BE$43,'ADR Raw Data'!AC$1,FALSE)</f>
        <v>6.7649098555915899</v>
      </c>
      <c r="AR5" s="50">
        <f>VLOOKUP($A5,'ADR Raw Data'!$B$6:$BE$43,'ADR Raw Data'!AE$1,FALSE)</f>
        <v>12.5233048619217</v>
      </c>
      <c r="AS5" s="40"/>
      <c r="AT5" s="51">
        <f>VLOOKUP($A5,'RevPAR Raw Data'!$B$6:$BE$43,'RevPAR Raw Data'!G$1,FALSE)</f>
        <v>37.575180810891801</v>
      </c>
      <c r="AU5" s="52">
        <f>VLOOKUP($A5,'RevPAR Raw Data'!$B$6:$BE$43,'RevPAR Raw Data'!H$1,FALSE)</f>
        <v>52.354356522432901</v>
      </c>
      <c r="AV5" s="52">
        <f>VLOOKUP($A5,'RevPAR Raw Data'!$B$6:$BE$43,'RevPAR Raw Data'!I$1,FALSE)</f>
        <v>57.647415509328702</v>
      </c>
      <c r="AW5" s="52">
        <f>VLOOKUP($A5,'RevPAR Raw Data'!$B$6:$BE$43,'RevPAR Raw Data'!J$1,FALSE)</f>
        <v>56.497899267976599</v>
      </c>
      <c r="AX5" s="52">
        <f>VLOOKUP($A5,'RevPAR Raw Data'!$B$6:$BE$43,'RevPAR Raw Data'!K$1,FALSE)</f>
        <v>49.698328777386998</v>
      </c>
      <c r="AY5" s="53">
        <f>VLOOKUP($A5,'RevPAR Raw Data'!$B$6:$BE$43,'RevPAR Raw Data'!L$1,FALSE)</f>
        <v>50.754767803579099</v>
      </c>
      <c r="AZ5" s="52">
        <f>VLOOKUP($A5,'RevPAR Raw Data'!$B$6:$BE$43,'RevPAR Raw Data'!N$1,FALSE)</f>
        <v>55.831870447829701</v>
      </c>
      <c r="BA5" s="52">
        <f>VLOOKUP($A5,'RevPAR Raw Data'!$B$6:$BE$43,'RevPAR Raw Data'!O$1,FALSE)</f>
        <v>59.526394891153799</v>
      </c>
      <c r="BB5" s="53">
        <f>VLOOKUP($A5,'RevPAR Raw Data'!$B$6:$BE$43,'RevPAR Raw Data'!P$1,FALSE)</f>
        <v>57.6791326694917</v>
      </c>
      <c r="BC5" s="54">
        <f>VLOOKUP($A5,'RevPAR Raw Data'!$B$6:$BE$43,'RevPAR Raw Data'!R$1,FALSE)</f>
        <v>52.733276819660098</v>
      </c>
      <c r="BE5" s="47">
        <f>VLOOKUP($A5,'RevPAR Raw Data'!$B$6:$BE$43,'RevPAR Raw Data'!T$1,FALSE)</f>
        <v>20.640269573373899</v>
      </c>
      <c r="BF5" s="48">
        <f>VLOOKUP($A5,'RevPAR Raw Data'!$B$6:$BE$43,'RevPAR Raw Data'!U$1,FALSE)</f>
        <v>35.673548640552198</v>
      </c>
      <c r="BG5" s="48">
        <f>VLOOKUP($A5,'RevPAR Raw Data'!$B$6:$BE$43,'RevPAR Raw Data'!V$1,FALSE)</f>
        <v>35.495300138924001</v>
      </c>
      <c r="BH5" s="48">
        <f>VLOOKUP($A5,'RevPAR Raw Data'!$B$6:$BE$43,'RevPAR Raw Data'!W$1,FALSE)</f>
        <v>30.347116974066299</v>
      </c>
      <c r="BI5" s="48">
        <f>VLOOKUP($A5,'RevPAR Raw Data'!$B$6:$BE$43,'RevPAR Raw Data'!X$1,FALSE)</f>
        <v>26.264125951225399</v>
      </c>
      <c r="BJ5" s="49">
        <f>VLOOKUP($A5,'RevPAR Raw Data'!$B$6:$BE$43,'RevPAR Raw Data'!Y$1,FALSE)</f>
        <v>30.154014027143599</v>
      </c>
      <c r="BK5" s="48">
        <f>VLOOKUP($A5,'RevPAR Raw Data'!$B$6:$BE$43,'RevPAR Raw Data'!AA$1,FALSE)</f>
        <v>13.716564251057701</v>
      </c>
      <c r="BL5" s="48">
        <f>VLOOKUP($A5,'RevPAR Raw Data'!$B$6:$BE$43,'RevPAR Raw Data'!AB$1,FALSE)</f>
        <v>11.6099266419169</v>
      </c>
      <c r="BM5" s="49">
        <f>VLOOKUP($A5,'RevPAR Raw Data'!$B$6:$BE$43,'RevPAR Raw Data'!AC$1,FALSE)</f>
        <v>12.6196765912337</v>
      </c>
      <c r="BN5" s="50">
        <f>VLOOKUP($A5,'RevPAR Raw Data'!$B$6:$BE$43,'RevPAR Raw Data'!AE$1,FALSE)</f>
        <v>24.117318853020102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39.631365254252401</v>
      </c>
      <c r="C7" s="48">
        <f>VLOOKUP($A7,'Occupancy Raw Data'!$B$8:$BE$45,'Occupancy Raw Data'!H$3,FALSE)</f>
        <v>52.156182367776204</v>
      </c>
      <c r="D7" s="48">
        <f>VLOOKUP($A7,'Occupancy Raw Data'!$B$8:$BE$45,'Occupancy Raw Data'!I$3,FALSE)</f>
        <v>57.9137527052889</v>
      </c>
      <c r="E7" s="48">
        <f>VLOOKUP($A7,'Occupancy Raw Data'!$B$8:$BE$45,'Occupancy Raw Data'!J$3,FALSE)</f>
        <v>56.481961759287401</v>
      </c>
      <c r="F7" s="48">
        <f>VLOOKUP($A7,'Occupancy Raw Data'!$B$8:$BE$45,'Occupancy Raw Data'!K$3,FALSE)</f>
        <v>47.949346259099599</v>
      </c>
      <c r="G7" s="49">
        <f>VLOOKUP($A7,'Occupancy Raw Data'!$B$8:$BE$45,'Occupancy Raw Data'!L$3,FALSE)</f>
        <v>50.826521669140902</v>
      </c>
      <c r="H7" s="48">
        <f>VLOOKUP($A7,'Occupancy Raw Data'!$B$8:$BE$45,'Occupancy Raw Data'!N$3,FALSE)</f>
        <v>48.366094904219302</v>
      </c>
      <c r="I7" s="48">
        <f>VLOOKUP($A7,'Occupancy Raw Data'!$B$8:$BE$45,'Occupancy Raw Data'!O$3,FALSE)</f>
        <v>51.809189933642102</v>
      </c>
      <c r="J7" s="49">
        <f>VLOOKUP($A7,'Occupancy Raw Data'!$B$8:$BE$45,'Occupancy Raw Data'!P$3,FALSE)</f>
        <v>50.087642418930699</v>
      </c>
      <c r="K7" s="50">
        <f>VLOOKUP($A7,'Occupancy Raw Data'!$B$8:$BE$45,'Occupancy Raw Data'!R$3,FALSE)</f>
        <v>50.615413311937999</v>
      </c>
      <c r="M7" s="47">
        <f>VLOOKUP($A7,'Occupancy Raw Data'!$B$8:$BE$45,'Occupancy Raw Data'!T$3,FALSE)</f>
        <v>30.274443808922101</v>
      </c>
      <c r="N7" s="48">
        <f>VLOOKUP($A7,'Occupancy Raw Data'!$B$8:$BE$45,'Occupancy Raw Data'!U$3,FALSE)</f>
        <v>50.453792486853501</v>
      </c>
      <c r="O7" s="48">
        <f>VLOOKUP($A7,'Occupancy Raw Data'!$B$8:$BE$45,'Occupancy Raw Data'!V$3,FALSE)</f>
        <v>54.056880972797799</v>
      </c>
      <c r="P7" s="48">
        <f>VLOOKUP($A7,'Occupancy Raw Data'!$B$8:$BE$45,'Occupancy Raw Data'!W$3,FALSE)</f>
        <v>45.4394327761432</v>
      </c>
      <c r="Q7" s="48">
        <f>VLOOKUP($A7,'Occupancy Raw Data'!$B$8:$BE$45,'Occupancy Raw Data'!X$3,FALSE)</f>
        <v>32.322065741519403</v>
      </c>
      <c r="R7" s="49">
        <f>VLOOKUP($A7,'Occupancy Raw Data'!$B$8:$BE$45,'Occupancy Raw Data'!Y$3,FALSE)</f>
        <v>42.960398202443201</v>
      </c>
      <c r="S7" s="48">
        <f>VLOOKUP($A7,'Occupancy Raw Data'!$B$8:$BE$45,'Occupancy Raw Data'!AA$3,FALSE)</f>
        <v>19.9366694608009</v>
      </c>
      <c r="T7" s="48">
        <f>VLOOKUP($A7,'Occupancy Raw Data'!$B$8:$BE$45,'Occupancy Raw Data'!AB$3,FALSE)</f>
        <v>15.5816978306785</v>
      </c>
      <c r="U7" s="49">
        <f>VLOOKUP($A7,'Occupancy Raw Data'!$B$8:$BE$45,'Occupancy Raw Data'!AC$3,FALSE)</f>
        <v>17.644151130770801</v>
      </c>
      <c r="V7" s="50">
        <f>VLOOKUP($A7,'Occupancy Raw Data'!$B$8:$BE$45,'Occupancy Raw Data'!AE$3,FALSE)</f>
        <v>34.756953091453497</v>
      </c>
      <c r="X7" s="51">
        <f>VLOOKUP($A7,'ADR Raw Data'!$B$6:$BE$43,'ADR Raw Data'!G$1,FALSE)</f>
        <v>140.065165293918</v>
      </c>
      <c r="Y7" s="52">
        <f>VLOOKUP($A7,'ADR Raw Data'!$B$6:$BE$43,'ADR Raw Data'!H$1,FALSE)</f>
        <v>156.12365483539</v>
      </c>
      <c r="Z7" s="52">
        <f>VLOOKUP($A7,'ADR Raw Data'!$B$6:$BE$43,'ADR Raw Data'!I$1,FALSE)</f>
        <v>159.43913616850401</v>
      </c>
      <c r="AA7" s="52">
        <f>VLOOKUP($A7,'ADR Raw Data'!$B$6:$BE$43,'ADR Raw Data'!J$1,FALSE)</f>
        <v>157.57750795636201</v>
      </c>
      <c r="AB7" s="52">
        <f>VLOOKUP($A7,'ADR Raw Data'!$B$6:$BE$43,'ADR Raw Data'!K$1,FALSE)</f>
        <v>145.32125093255701</v>
      </c>
      <c r="AC7" s="53">
        <f>VLOOKUP($A7,'ADR Raw Data'!$B$6:$BE$43,'ADR Raw Data'!L$1,FALSE)</f>
        <v>152.659874122871</v>
      </c>
      <c r="AD7" s="52">
        <f>VLOOKUP($A7,'ADR Raw Data'!$B$6:$BE$43,'ADR Raw Data'!N$1,FALSE)</f>
        <v>138.17373562368201</v>
      </c>
      <c r="AE7" s="52">
        <f>VLOOKUP($A7,'ADR Raw Data'!$B$6:$BE$43,'ADR Raw Data'!O$1,FALSE)</f>
        <v>138.68146326727799</v>
      </c>
      <c r="AF7" s="53">
        <f>VLOOKUP($A7,'ADR Raw Data'!$B$6:$BE$43,'ADR Raw Data'!P$1,FALSE)</f>
        <v>138.43632492367001</v>
      </c>
      <c r="AG7" s="54">
        <f>VLOOKUP($A7,'ADR Raw Data'!$B$6:$BE$43,'ADR Raw Data'!R$1,FALSE)</f>
        <v>148.638377227522</v>
      </c>
      <c r="AI7" s="47">
        <f>VLOOKUP($A7,'ADR Raw Data'!$B$6:$BE$43,'ADR Raw Data'!T$1,FALSE)</f>
        <v>22.205131466586899</v>
      </c>
      <c r="AJ7" s="48">
        <f>VLOOKUP($A7,'ADR Raw Data'!$B$6:$BE$43,'ADR Raw Data'!U$1,FALSE)</f>
        <v>37.894717743510398</v>
      </c>
      <c r="AK7" s="48">
        <f>VLOOKUP($A7,'ADR Raw Data'!$B$6:$BE$43,'ADR Raw Data'!V$1,FALSE)</f>
        <v>29.578121843589098</v>
      </c>
      <c r="AL7" s="48">
        <f>VLOOKUP($A7,'ADR Raw Data'!$B$6:$BE$43,'ADR Raw Data'!W$1,FALSE)</f>
        <v>31.754640846711499</v>
      </c>
      <c r="AM7" s="48">
        <f>VLOOKUP($A7,'ADR Raw Data'!$B$6:$BE$43,'ADR Raw Data'!X$1,FALSE)</f>
        <v>30.8608864149898</v>
      </c>
      <c r="AN7" s="49">
        <f>VLOOKUP($A7,'ADR Raw Data'!$B$6:$BE$43,'ADR Raw Data'!Y$1,FALSE)</f>
        <v>31.050007783174401</v>
      </c>
      <c r="AO7" s="48">
        <f>VLOOKUP($A7,'ADR Raw Data'!$B$6:$BE$43,'ADR Raw Data'!AA$1,FALSE)</f>
        <v>19.333091163217201</v>
      </c>
      <c r="AP7" s="48">
        <f>VLOOKUP($A7,'ADR Raw Data'!$B$6:$BE$43,'ADR Raw Data'!AB$1,FALSE)</f>
        <v>15.551231040870301</v>
      </c>
      <c r="AQ7" s="49">
        <f>VLOOKUP($A7,'ADR Raw Data'!$B$6:$BE$43,'ADR Raw Data'!AC$1,FALSE)</f>
        <v>17.3045104636752</v>
      </c>
      <c r="AR7" s="50">
        <f>VLOOKUP($A7,'ADR Raw Data'!$B$6:$BE$43,'ADR Raw Data'!AE$1,FALSE)</f>
        <v>27.058864102081898</v>
      </c>
      <c r="AS7" s="40"/>
      <c r="AT7" s="51">
        <f>VLOOKUP($A7,'RevPAR Raw Data'!$B$6:$BE$43,'RevPAR Raw Data'!G$1,FALSE)</f>
        <v>55.509737251605202</v>
      </c>
      <c r="AU7" s="52">
        <f>VLOOKUP($A7,'RevPAR Raw Data'!$B$6:$BE$43,'RevPAR Raw Data'!H$1,FALSE)</f>
        <v>81.4281381351839</v>
      </c>
      <c r="AV7" s="52">
        <f>VLOOKUP($A7,'RevPAR Raw Data'!$B$6:$BE$43,'RevPAR Raw Data'!I$1,FALSE)</f>
        <v>92.337187036076401</v>
      </c>
      <c r="AW7" s="52">
        <f>VLOOKUP($A7,'RevPAR Raw Data'!$B$6:$BE$43,'RevPAR Raw Data'!J$1,FALSE)</f>
        <v>89.002867785150798</v>
      </c>
      <c r="AX7" s="52">
        <f>VLOOKUP($A7,'RevPAR Raw Data'!$B$6:$BE$43,'RevPAR Raw Data'!K$1,FALSE)</f>
        <v>69.680589797706901</v>
      </c>
      <c r="AY7" s="53">
        <f>VLOOKUP($A7,'RevPAR Raw Data'!$B$6:$BE$43,'RevPAR Raw Data'!L$1,FALSE)</f>
        <v>77.591704001144706</v>
      </c>
      <c r="AZ7" s="52">
        <f>VLOOKUP($A7,'RevPAR Raw Data'!$B$6:$BE$43,'RevPAR Raw Data'!N$1,FALSE)</f>
        <v>66.829240104455394</v>
      </c>
      <c r="BA7" s="52">
        <f>VLOOKUP($A7,'RevPAR Raw Data'!$B$6:$BE$43,'RevPAR Raw Data'!O$1,FALSE)</f>
        <v>71.849742706898695</v>
      </c>
      <c r="BB7" s="53">
        <f>VLOOKUP($A7,'RevPAR Raw Data'!$B$6:$BE$43,'RevPAR Raw Data'!P$1,FALSE)</f>
        <v>69.339491405676995</v>
      </c>
      <c r="BC7" s="54">
        <f>VLOOKUP($A7,'RevPAR Raw Data'!$B$6:$BE$43,'RevPAR Raw Data'!R$1,FALSE)</f>
        <v>75.233928973868203</v>
      </c>
      <c r="BE7" s="47">
        <f>VLOOKUP($A7,'RevPAR Raw Data'!$B$6:$BE$43,'RevPAR Raw Data'!T$1,FALSE)</f>
        <v>59.2020553240582</v>
      </c>
      <c r="BF7" s="48">
        <f>VLOOKUP($A7,'RevPAR Raw Data'!$B$6:$BE$43,'RevPAR Raw Data'!U$1,FALSE)</f>
        <v>107.46783248415301</v>
      </c>
      <c r="BG7" s="48">
        <f>VLOOKUP($A7,'RevPAR Raw Data'!$B$6:$BE$43,'RevPAR Raw Data'!V$1,FALSE)</f>
        <v>99.624012935365101</v>
      </c>
      <c r="BH7" s="48">
        <f>VLOOKUP($A7,'RevPAR Raw Data'!$B$6:$BE$43,'RevPAR Raw Data'!W$1,FALSE)</f>
        <v>91.623202303702001</v>
      </c>
      <c r="BI7" s="48">
        <f>VLOOKUP($A7,'RevPAR Raw Data'!$B$6:$BE$43,'RevPAR Raw Data'!X$1,FALSE)</f>
        <v>73.157828151977895</v>
      </c>
      <c r="BJ7" s="49">
        <f>VLOOKUP($A7,'RevPAR Raw Data'!$B$6:$BE$43,'RevPAR Raw Data'!Y$1,FALSE)</f>
        <v>87.349612971159004</v>
      </c>
      <c r="BK7" s="48">
        <f>VLOOKUP($A7,'RevPAR Raw Data'!$B$6:$BE$43,'RevPAR Raw Data'!AA$1,FALSE)</f>
        <v>43.124135105784099</v>
      </c>
      <c r="BL7" s="48">
        <f>VLOOKUP($A7,'RevPAR Raw Data'!$B$6:$BE$43,'RevPAR Raw Data'!AB$1,FALSE)</f>
        <v>33.556074701287997</v>
      </c>
      <c r="BM7" s="49">
        <f>VLOOKUP($A7,'RevPAR Raw Data'!$B$6:$BE$43,'RevPAR Raw Data'!AC$1,FALSE)</f>
        <v>38.001895573097002</v>
      </c>
      <c r="BN7" s="50">
        <f>VLOOKUP($A7,'RevPAR Raw Data'!$B$6:$BE$43,'RevPAR Raw Data'!AE$1,FALSE)</f>
        <v>71.220653896576295</v>
      </c>
    </row>
    <row r="8" spans="1:66" x14ac:dyDescent="0.45">
      <c r="A8" s="63" t="s">
        <v>89</v>
      </c>
      <c r="B8" s="47">
        <f>VLOOKUP($A8,'Occupancy Raw Data'!$B$8:$BE$45,'Occupancy Raw Data'!G$3,FALSE)</f>
        <v>39.069037656903703</v>
      </c>
      <c r="C8" s="48">
        <f>VLOOKUP($A8,'Occupancy Raw Data'!$B$8:$BE$45,'Occupancy Raw Data'!H$3,FALSE)</f>
        <v>55.899581589958103</v>
      </c>
      <c r="D8" s="48">
        <f>VLOOKUP($A8,'Occupancy Raw Data'!$B$8:$BE$45,'Occupancy Raw Data'!I$3,FALSE)</f>
        <v>62.416317991631701</v>
      </c>
      <c r="E8" s="48">
        <f>VLOOKUP($A8,'Occupancy Raw Data'!$B$8:$BE$45,'Occupancy Raw Data'!J$3,FALSE)</f>
        <v>61.589958158995799</v>
      </c>
      <c r="F8" s="48">
        <f>VLOOKUP($A8,'Occupancy Raw Data'!$B$8:$BE$45,'Occupancy Raw Data'!K$3,FALSE)</f>
        <v>48.158995815899502</v>
      </c>
      <c r="G8" s="49">
        <f>VLOOKUP($A8,'Occupancy Raw Data'!$B$8:$BE$45,'Occupancy Raw Data'!L$3,FALSE)</f>
        <v>53.426778242677798</v>
      </c>
      <c r="H8" s="48">
        <f>VLOOKUP($A8,'Occupancy Raw Data'!$B$8:$BE$45,'Occupancy Raw Data'!N$3,FALSE)</f>
        <v>42.353556485355597</v>
      </c>
      <c r="I8" s="48">
        <f>VLOOKUP($A8,'Occupancy Raw Data'!$B$8:$BE$45,'Occupancy Raw Data'!O$3,FALSE)</f>
        <v>44.864016736401602</v>
      </c>
      <c r="J8" s="49">
        <f>VLOOKUP($A8,'Occupancy Raw Data'!$B$8:$BE$45,'Occupancy Raw Data'!P$3,FALSE)</f>
        <v>43.608786610878603</v>
      </c>
      <c r="K8" s="50">
        <f>VLOOKUP($A8,'Occupancy Raw Data'!$B$8:$BE$45,'Occupancy Raw Data'!R$3,FALSE)</f>
        <v>50.621637776449397</v>
      </c>
      <c r="M8" s="47">
        <f>VLOOKUP($A8,'Occupancy Raw Data'!$B$8:$BE$45,'Occupancy Raw Data'!T$3,FALSE)</f>
        <v>60.760567910554798</v>
      </c>
      <c r="N8" s="48">
        <f>VLOOKUP($A8,'Occupancy Raw Data'!$B$8:$BE$45,'Occupancy Raw Data'!U$3,FALSE)</f>
        <v>90.281862349839997</v>
      </c>
      <c r="O8" s="48">
        <f>VLOOKUP($A8,'Occupancy Raw Data'!$B$8:$BE$45,'Occupancy Raw Data'!V$3,FALSE)</f>
        <v>89.373681851562395</v>
      </c>
      <c r="P8" s="48">
        <f>VLOOKUP($A8,'Occupancy Raw Data'!$B$8:$BE$45,'Occupancy Raw Data'!W$3,FALSE)</f>
        <v>78.238440129474</v>
      </c>
      <c r="Q8" s="48">
        <f>VLOOKUP($A8,'Occupancy Raw Data'!$B$8:$BE$45,'Occupancy Raw Data'!X$3,FALSE)</f>
        <v>41.348835151499799</v>
      </c>
      <c r="R8" s="49">
        <f>VLOOKUP($A8,'Occupancy Raw Data'!$B$8:$BE$45,'Occupancy Raw Data'!Y$3,FALSE)</f>
        <v>72.050235556753805</v>
      </c>
      <c r="S8" s="48">
        <f>VLOOKUP($A8,'Occupancy Raw Data'!$B$8:$BE$45,'Occupancy Raw Data'!AA$3,FALSE)</f>
        <v>6.7076766740742002</v>
      </c>
      <c r="T8" s="48">
        <f>VLOOKUP($A8,'Occupancy Raw Data'!$B$8:$BE$45,'Occupancy Raw Data'!AB$3,FALSE)</f>
        <v>19.2813143388457</v>
      </c>
      <c r="U8" s="49">
        <f>VLOOKUP($A8,'Occupancy Raw Data'!$B$8:$BE$45,'Occupancy Raw Data'!AC$3,FALSE)</f>
        <v>12.8253959852692</v>
      </c>
      <c r="V8" s="50">
        <f>VLOOKUP($A8,'Occupancy Raw Data'!$B$8:$BE$45,'Occupancy Raw Data'!AE$3,FALSE)</f>
        <v>52.364542665639</v>
      </c>
      <c r="X8" s="51">
        <f>VLOOKUP($A8,'ADR Raw Data'!$B$6:$BE$43,'ADR Raw Data'!G$1,FALSE)</f>
        <v>151.54814993306499</v>
      </c>
      <c r="Y8" s="52">
        <f>VLOOKUP($A8,'ADR Raw Data'!$B$6:$BE$43,'ADR Raw Data'!H$1,FALSE)</f>
        <v>170.964773577844</v>
      </c>
      <c r="Z8" s="52">
        <f>VLOOKUP($A8,'ADR Raw Data'!$B$6:$BE$43,'ADR Raw Data'!I$1,FALSE)</f>
        <v>178.65808781632299</v>
      </c>
      <c r="AA8" s="52">
        <f>VLOOKUP($A8,'ADR Raw Data'!$B$6:$BE$43,'ADR Raw Data'!J$1,FALSE)</f>
        <v>169.22065896739099</v>
      </c>
      <c r="AB8" s="52">
        <f>VLOOKUP($A8,'ADR Raw Data'!$B$6:$BE$43,'ADR Raw Data'!K$1,FALSE)</f>
        <v>156.26526281494299</v>
      </c>
      <c r="AC8" s="53">
        <f>VLOOKUP($A8,'ADR Raw Data'!$B$6:$BE$43,'ADR Raw Data'!L$1,FALSE)</f>
        <v>166.870444435742</v>
      </c>
      <c r="AD8" s="52">
        <f>VLOOKUP($A8,'ADR Raw Data'!$B$6:$BE$43,'ADR Raw Data'!N$1,FALSE)</f>
        <v>130.05475919980199</v>
      </c>
      <c r="AE8" s="52">
        <f>VLOOKUP($A8,'ADR Raw Data'!$B$6:$BE$43,'ADR Raw Data'!O$1,FALSE)</f>
        <v>127.58596642574</v>
      </c>
      <c r="AF8" s="53">
        <f>VLOOKUP($A8,'ADR Raw Data'!$B$6:$BE$43,'ADR Raw Data'!P$1,FALSE)</f>
        <v>128.784832094027</v>
      </c>
      <c r="AG8" s="54">
        <f>VLOOKUP($A8,'ADR Raw Data'!$B$6:$BE$43,'ADR Raw Data'!R$1,FALSE)</f>
        <v>157.49632010863101</v>
      </c>
      <c r="AI8" s="47">
        <f>VLOOKUP($A8,'ADR Raw Data'!$B$6:$BE$43,'ADR Raw Data'!T$1,FALSE)</f>
        <v>30.744090453418099</v>
      </c>
      <c r="AJ8" s="48">
        <f>VLOOKUP($A8,'ADR Raw Data'!$B$6:$BE$43,'ADR Raw Data'!U$1,FALSE)</f>
        <v>32.1013161931157</v>
      </c>
      <c r="AK8" s="48">
        <f>VLOOKUP($A8,'ADR Raw Data'!$B$6:$BE$43,'ADR Raw Data'!V$1,FALSE)</f>
        <v>34.724550685646598</v>
      </c>
      <c r="AL8" s="48">
        <f>VLOOKUP($A8,'ADR Raw Data'!$B$6:$BE$43,'ADR Raw Data'!W$1,FALSE)</f>
        <v>28.232947379744701</v>
      </c>
      <c r="AM8" s="48">
        <f>VLOOKUP($A8,'ADR Raw Data'!$B$6:$BE$43,'ADR Raw Data'!X$1,FALSE)</f>
        <v>28.616138591621802</v>
      </c>
      <c r="AN8" s="49">
        <f>VLOOKUP($A8,'ADR Raw Data'!$B$6:$BE$43,'ADR Raw Data'!Y$1,FALSE)</f>
        <v>31.590641110297199</v>
      </c>
      <c r="AO8" s="48">
        <f>VLOOKUP($A8,'ADR Raw Data'!$B$6:$BE$43,'ADR Raw Data'!AA$1,FALSE)</f>
        <v>11.170493317391101</v>
      </c>
      <c r="AP8" s="48">
        <f>VLOOKUP($A8,'ADR Raw Data'!$B$6:$BE$43,'ADR Raw Data'!AB$1,FALSE)</f>
        <v>16.3684753361281</v>
      </c>
      <c r="AQ8" s="49">
        <f>VLOOKUP($A8,'ADR Raw Data'!$B$6:$BE$43,'ADR Raw Data'!AC$1,FALSE)</f>
        <v>13.5548496154136</v>
      </c>
      <c r="AR8" s="50">
        <f>VLOOKUP($A8,'ADR Raw Data'!$B$6:$BE$43,'ADR Raw Data'!AE$1,FALSE)</f>
        <v>28.7188617091929</v>
      </c>
      <c r="AS8" s="40"/>
      <c r="AT8" s="51">
        <f>VLOOKUP($A8,'RevPAR Raw Data'!$B$6:$BE$43,'RevPAR Raw Data'!G$1,FALSE)</f>
        <v>59.208403765690299</v>
      </c>
      <c r="AU8" s="52">
        <f>VLOOKUP($A8,'RevPAR Raw Data'!$B$6:$BE$43,'RevPAR Raw Data'!H$1,FALSE)</f>
        <v>95.568593096234295</v>
      </c>
      <c r="AV8" s="52">
        <f>VLOOKUP($A8,'RevPAR Raw Data'!$B$6:$BE$43,'RevPAR Raw Data'!I$1,FALSE)</f>
        <v>111.51180020920501</v>
      </c>
      <c r="AW8" s="52">
        <f>VLOOKUP($A8,'RevPAR Raw Data'!$B$6:$BE$43,'RevPAR Raw Data'!J$1,FALSE)</f>
        <v>104.222933054393</v>
      </c>
      <c r="AX8" s="52">
        <f>VLOOKUP($A8,'RevPAR Raw Data'!$B$6:$BE$43,'RevPAR Raw Data'!K$1,FALSE)</f>
        <v>75.255781380753106</v>
      </c>
      <c r="AY8" s="53">
        <f>VLOOKUP($A8,'RevPAR Raw Data'!$B$6:$BE$43,'RevPAR Raw Data'!L$1,FALSE)</f>
        <v>89.153502301255202</v>
      </c>
      <c r="AZ8" s="52">
        <f>VLOOKUP($A8,'RevPAR Raw Data'!$B$6:$BE$43,'RevPAR Raw Data'!N$1,FALSE)</f>
        <v>55.082815899581497</v>
      </c>
      <c r="BA8" s="52">
        <f>VLOOKUP($A8,'RevPAR Raw Data'!$B$6:$BE$43,'RevPAR Raw Data'!O$1,FALSE)</f>
        <v>57.240189330543899</v>
      </c>
      <c r="BB8" s="53">
        <f>VLOOKUP($A8,'RevPAR Raw Data'!$B$6:$BE$43,'RevPAR Raw Data'!P$1,FALSE)</f>
        <v>56.161502615062702</v>
      </c>
      <c r="BC8" s="54">
        <f>VLOOKUP($A8,'RevPAR Raw Data'!$B$6:$BE$43,'RevPAR Raw Data'!R$1,FALSE)</f>
        <v>79.7272166766288</v>
      </c>
      <c r="BE8" s="47">
        <f>VLOOKUP($A8,'RevPAR Raw Data'!$B$6:$BE$43,'RevPAR Raw Data'!T$1,FALSE)</f>
        <v>110.184942322404</v>
      </c>
      <c r="BF8" s="48">
        <f>VLOOKUP($A8,'RevPAR Raw Data'!$B$6:$BE$43,'RevPAR Raw Data'!U$1,FALSE)</f>
        <v>151.364844640911</v>
      </c>
      <c r="BG8" s="48">
        <f>VLOOKUP($A8,'RevPAR Raw Data'!$B$6:$BE$43,'RevPAR Raw Data'!V$1,FALSE)</f>
        <v>155.132841991383</v>
      </c>
      <c r="BH8" s="48">
        <f>VLOOKUP($A8,'RevPAR Raw Data'!$B$6:$BE$43,'RevPAR Raw Data'!W$1,FALSE)</f>
        <v>128.56040514170601</v>
      </c>
      <c r="BI8" s="48">
        <f>VLOOKUP($A8,'RevPAR Raw Data'!$B$6:$BE$43,'RevPAR Raw Data'!X$1,FALSE)</f>
        <v>81.797413716096003</v>
      </c>
      <c r="BJ8" s="49">
        <f>VLOOKUP($A8,'RevPAR Raw Data'!$B$6:$BE$43,'RevPAR Raw Data'!Y$1,FALSE)</f>
        <v>126.402008000908</v>
      </c>
      <c r="BK8" s="48">
        <f>VLOOKUP($A8,'RevPAR Raw Data'!$B$6:$BE$43,'RevPAR Raw Data'!AA$1,FALSE)</f>
        <v>18.627450566095</v>
      </c>
      <c r="BL8" s="48">
        <f>VLOOKUP($A8,'RevPAR Raw Data'!$B$6:$BE$43,'RevPAR Raw Data'!AB$1,FALSE)</f>
        <v>38.805846857009101</v>
      </c>
      <c r="BM8" s="49">
        <f>VLOOKUP($A8,'RevPAR Raw Data'!$B$6:$BE$43,'RevPAR Raw Data'!AC$1,FALSE)</f>
        <v>28.1187087390675</v>
      </c>
      <c r="BN8" s="50">
        <f>VLOOKUP($A8,'RevPAR Raw Data'!$B$6:$BE$43,'RevPAR Raw Data'!AE$1,FALSE)</f>
        <v>96.121904967628097</v>
      </c>
    </row>
    <row r="9" spans="1:66" x14ac:dyDescent="0.45">
      <c r="A9" s="63" t="s">
        <v>90</v>
      </c>
      <c r="B9" s="47">
        <f>VLOOKUP($A9,'Occupancy Raw Data'!$B$8:$BE$45,'Occupancy Raw Data'!G$3,FALSE)</f>
        <v>41.2072865817359</v>
      </c>
      <c r="C9" s="48">
        <f>VLOOKUP($A9,'Occupancy Raw Data'!$B$8:$BE$45,'Occupancy Raw Data'!H$3,FALSE)</f>
        <v>50.053577806881698</v>
      </c>
      <c r="D9" s="48">
        <f>VLOOKUP($A9,'Occupancy Raw Data'!$B$8:$BE$45,'Occupancy Raw Data'!I$3,FALSE)</f>
        <v>55.518514108822401</v>
      </c>
      <c r="E9" s="48">
        <f>VLOOKUP($A9,'Occupancy Raw Data'!$B$8:$BE$45,'Occupancy Raw Data'!J$3,FALSE)</f>
        <v>57.566376949636798</v>
      </c>
      <c r="F9" s="48">
        <f>VLOOKUP($A9,'Occupancy Raw Data'!$B$8:$BE$45,'Occupancy Raw Data'!K$3,FALSE)</f>
        <v>51.339445172044201</v>
      </c>
      <c r="G9" s="49">
        <f>VLOOKUP($A9,'Occupancy Raw Data'!$B$8:$BE$45,'Occupancy Raw Data'!L$3,FALSE)</f>
        <v>51.1370401238242</v>
      </c>
      <c r="H9" s="48">
        <f>VLOOKUP($A9,'Occupancy Raw Data'!$B$8:$BE$45,'Occupancy Raw Data'!N$3,FALSE)</f>
        <v>51.363257530658402</v>
      </c>
      <c r="I9" s="48">
        <f>VLOOKUP($A9,'Occupancy Raw Data'!$B$8:$BE$45,'Occupancy Raw Data'!O$3,FALSE)</f>
        <v>54.4945826884152</v>
      </c>
      <c r="J9" s="49">
        <f>VLOOKUP($A9,'Occupancy Raw Data'!$B$8:$BE$45,'Occupancy Raw Data'!P$3,FALSE)</f>
        <v>52.928920109536797</v>
      </c>
      <c r="K9" s="50">
        <f>VLOOKUP($A9,'Occupancy Raw Data'!$B$8:$BE$45,'Occupancy Raw Data'!R$3,FALSE)</f>
        <v>51.649005834027797</v>
      </c>
      <c r="M9" s="47">
        <f>VLOOKUP($A9,'Occupancy Raw Data'!$B$8:$BE$45,'Occupancy Raw Data'!T$3,FALSE)</f>
        <v>31.86652510255</v>
      </c>
      <c r="N9" s="48">
        <f>VLOOKUP($A9,'Occupancy Raw Data'!$B$8:$BE$45,'Occupancy Raw Data'!U$3,FALSE)</f>
        <v>47.699376579459802</v>
      </c>
      <c r="O9" s="48">
        <f>VLOOKUP($A9,'Occupancy Raw Data'!$B$8:$BE$45,'Occupancy Raw Data'!V$3,FALSE)</f>
        <v>54.508363063178599</v>
      </c>
      <c r="P9" s="48">
        <f>VLOOKUP($A9,'Occupancy Raw Data'!$B$8:$BE$45,'Occupancy Raw Data'!W$3,FALSE)</f>
        <v>58.756519591735803</v>
      </c>
      <c r="Q9" s="48">
        <f>VLOOKUP($A9,'Occupancy Raw Data'!$B$8:$BE$45,'Occupancy Raw Data'!X$3,FALSE)</f>
        <v>49.349461698292998</v>
      </c>
      <c r="R9" s="49">
        <f>VLOOKUP($A9,'Occupancy Raw Data'!$B$8:$BE$45,'Occupancy Raw Data'!Y$3,FALSE)</f>
        <v>48.908191717894297</v>
      </c>
      <c r="S9" s="48">
        <f>VLOOKUP($A9,'Occupancy Raw Data'!$B$8:$BE$45,'Occupancy Raw Data'!AA$3,FALSE)</f>
        <v>25.6718274284353</v>
      </c>
      <c r="T9" s="48">
        <f>VLOOKUP($A9,'Occupancy Raw Data'!$B$8:$BE$45,'Occupancy Raw Data'!AB$3,FALSE)</f>
        <v>20.1072290298825</v>
      </c>
      <c r="U9" s="49">
        <f>VLOOKUP($A9,'Occupancy Raw Data'!$B$8:$BE$45,'Occupancy Raw Data'!AC$3,FALSE)</f>
        <v>22.7443306686889</v>
      </c>
      <c r="V9" s="50">
        <f>VLOOKUP($A9,'Occupancy Raw Data'!$B$8:$BE$45,'Occupancy Raw Data'!AE$3,FALSE)</f>
        <v>40.160583737187601</v>
      </c>
      <c r="X9" s="51">
        <f>VLOOKUP($A9,'ADR Raw Data'!$B$6:$BE$43,'ADR Raw Data'!G$1,FALSE)</f>
        <v>114.616021381103</v>
      </c>
      <c r="Y9" s="52">
        <f>VLOOKUP($A9,'ADR Raw Data'!$B$6:$BE$43,'ADR Raw Data'!H$1,FALSE)</f>
        <v>127.807140818268</v>
      </c>
      <c r="Z9" s="52">
        <f>VLOOKUP($A9,'ADR Raw Data'!$B$6:$BE$43,'ADR Raw Data'!I$1,FALSE)</f>
        <v>131.524548573879</v>
      </c>
      <c r="AA9" s="52">
        <f>VLOOKUP($A9,'ADR Raw Data'!$B$6:$BE$43,'ADR Raw Data'!J$1,FALSE)</f>
        <v>130.989098241985</v>
      </c>
      <c r="AB9" s="52">
        <f>VLOOKUP($A9,'ADR Raw Data'!$B$6:$BE$43,'ADR Raw Data'!K$1,FALSE)</f>
        <v>128.23143320964701</v>
      </c>
      <c r="AC9" s="53">
        <f>VLOOKUP($A9,'ADR Raw Data'!$B$6:$BE$43,'ADR Raw Data'!L$1,FALSE)</f>
        <v>127.289986961583</v>
      </c>
      <c r="AD9" s="52">
        <f>VLOOKUP($A9,'ADR Raw Data'!$B$6:$BE$43,'ADR Raw Data'!N$1,FALSE)</f>
        <v>121.507343532684</v>
      </c>
      <c r="AE9" s="52">
        <f>VLOOKUP($A9,'ADR Raw Data'!$B$6:$BE$43,'ADR Raw Data'!O$1,FALSE)</f>
        <v>121.409582696089</v>
      </c>
      <c r="AF9" s="53">
        <f>VLOOKUP($A9,'ADR Raw Data'!$B$6:$BE$43,'ADR Raw Data'!P$1,FALSE)</f>
        <v>121.45701720841301</v>
      </c>
      <c r="AG9" s="54">
        <f>VLOOKUP($A9,'ADR Raw Data'!$B$6:$BE$43,'ADR Raw Data'!R$1,FALSE)</f>
        <v>125.582125074096</v>
      </c>
      <c r="AI9" s="47">
        <f>VLOOKUP($A9,'ADR Raw Data'!$B$6:$BE$43,'ADR Raw Data'!T$1,FALSE)</f>
        <v>18.557163304788101</v>
      </c>
      <c r="AJ9" s="48">
        <f>VLOOKUP($A9,'ADR Raw Data'!$B$6:$BE$43,'ADR Raw Data'!U$1,FALSE)</f>
        <v>21.9627815131457</v>
      </c>
      <c r="AK9" s="48">
        <f>VLOOKUP($A9,'ADR Raw Data'!$B$6:$BE$43,'ADR Raw Data'!V$1,FALSE)</f>
        <v>25.2094485443324</v>
      </c>
      <c r="AL9" s="48">
        <f>VLOOKUP($A9,'ADR Raw Data'!$B$6:$BE$43,'ADR Raw Data'!W$1,FALSE)</f>
        <v>20.883269109781999</v>
      </c>
      <c r="AM9" s="48">
        <f>VLOOKUP($A9,'ADR Raw Data'!$B$6:$BE$43,'ADR Raw Data'!X$1,FALSE)</f>
        <v>27.290103525799399</v>
      </c>
      <c r="AN9" s="49">
        <f>VLOOKUP($A9,'ADR Raw Data'!$B$6:$BE$43,'ADR Raw Data'!Y$1,FALSE)</f>
        <v>23.212001399590399</v>
      </c>
      <c r="AO9" s="48">
        <f>VLOOKUP($A9,'ADR Raw Data'!$B$6:$BE$43,'ADR Raw Data'!AA$1,FALSE)</f>
        <v>21.4648850483124</v>
      </c>
      <c r="AP9" s="48">
        <f>VLOOKUP($A9,'ADR Raw Data'!$B$6:$BE$43,'ADR Raw Data'!AB$1,FALSE)</f>
        <v>20.404300399674401</v>
      </c>
      <c r="AQ9" s="49">
        <f>VLOOKUP($A9,'ADR Raw Data'!$B$6:$BE$43,'ADR Raw Data'!AC$1,FALSE)</f>
        <v>20.905913050073</v>
      </c>
      <c r="AR9" s="50">
        <f>VLOOKUP($A9,'ADR Raw Data'!$B$6:$BE$43,'ADR Raw Data'!AE$1,FALSE)</f>
        <v>22.692048097485898</v>
      </c>
      <c r="AS9" s="40"/>
      <c r="AT9" s="51">
        <f>VLOOKUP($A9,'RevPAR Raw Data'!$B$6:$BE$43,'RevPAR Raw Data'!G$1,FALSE)</f>
        <v>47.230152399095097</v>
      </c>
      <c r="AU9" s="52">
        <f>VLOOKUP($A9,'RevPAR Raw Data'!$B$6:$BE$43,'RevPAR Raw Data'!H$1,FALSE)</f>
        <v>63.972046672222802</v>
      </c>
      <c r="AV9" s="52">
        <f>VLOOKUP($A9,'RevPAR Raw Data'!$B$6:$BE$43,'RevPAR Raw Data'!I$1,FALSE)</f>
        <v>73.020475056554304</v>
      </c>
      <c r="AW9" s="52">
        <f>VLOOKUP($A9,'RevPAR Raw Data'!$B$6:$BE$43,'RevPAR Raw Data'!J$1,FALSE)</f>
        <v>75.405678056911498</v>
      </c>
      <c r="AX9" s="52">
        <f>VLOOKUP($A9,'RevPAR Raw Data'!$B$6:$BE$43,'RevPAR Raw Data'!K$1,FALSE)</f>
        <v>65.833306345993506</v>
      </c>
      <c r="AY9" s="53">
        <f>VLOOKUP($A9,'RevPAR Raw Data'!$B$6:$BE$43,'RevPAR Raw Data'!L$1,FALSE)</f>
        <v>65.092331706155406</v>
      </c>
      <c r="AZ9" s="52">
        <f>VLOOKUP($A9,'RevPAR Raw Data'!$B$6:$BE$43,'RevPAR Raw Data'!N$1,FALSE)</f>
        <v>62.410129777354399</v>
      </c>
      <c r="BA9" s="52">
        <f>VLOOKUP($A9,'RevPAR Raw Data'!$B$6:$BE$43,'RevPAR Raw Data'!O$1,FALSE)</f>
        <v>66.161645433980198</v>
      </c>
      <c r="BB9" s="53">
        <f>VLOOKUP($A9,'RevPAR Raw Data'!$B$6:$BE$43,'RevPAR Raw Data'!P$1,FALSE)</f>
        <v>64.285887605667298</v>
      </c>
      <c r="BC9" s="54">
        <f>VLOOKUP($A9,'RevPAR Raw Data'!$B$6:$BE$43,'RevPAR Raw Data'!R$1,FALSE)</f>
        <v>64.861919106016003</v>
      </c>
      <c r="BE9" s="47">
        <f>VLOOKUP($A9,'RevPAR Raw Data'!$B$6:$BE$43,'RevPAR Raw Data'!T$1,FALSE)</f>
        <v>56.3372115101796</v>
      </c>
      <c r="BF9" s="48">
        <f>VLOOKUP($A9,'RevPAR Raw Data'!$B$6:$BE$43,'RevPAR Raw Data'!U$1,FALSE)</f>
        <v>80.138267953885006</v>
      </c>
      <c r="BG9" s="48">
        <f>VLOOKUP($A9,'RevPAR Raw Data'!$B$6:$BE$43,'RevPAR Raw Data'!V$1,FALSE)</f>
        <v>93.459069346280998</v>
      </c>
      <c r="BH9" s="48">
        <f>VLOOKUP($A9,'RevPAR Raw Data'!$B$6:$BE$43,'RevPAR Raw Data'!W$1,FALSE)</f>
        <v>91.910070807401894</v>
      </c>
      <c r="BI9" s="48">
        <f>VLOOKUP($A9,'RevPAR Raw Data'!$B$6:$BE$43,'RevPAR Raw Data'!X$1,FALSE)</f>
        <v>90.107084410981301</v>
      </c>
      <c r="BJ9" s="49">
        <f>VLOOKUP($A9,'RevPAR Raw Data'!$B$6:$BE$43,'RevPAR Raw Data'!Y$1,FALSE)</f>
        <v>83.472763263556701</v>
      </c>
      <c r="BK9" s="48">
        <f>VLOOKUP($A9,'RevPAR Raw Data'!$B$6:$BE$43,'RevPAR Raw Data'!AA$1,FALSE)</f>
        <v>52.647140724062602</v>
      </c>
      <c r="BL9" s="48">
        <f>VLOOKUP($A9,'RevPAR Raw Data'!$B$6:$BE$43,'RevPAR Raw Data'!AB$1,FALSE)</f>
        <v>44.614268842864803</v>
      </c>
      <c r="BM9" s="49">
        <f>VLOOKUP($A9,'RevPAR Raw Data'!$B$6:$BE$43,'RevPAR Raw Data'!AC$1,FALSE)</f>
        <v>48.405153712179199</v>
      </c>
      <c r="BN9" s="50">
        <f>VLOOKUP($A9,'RevPAR Raw Data'!$B$6:$BE$43,'RevPAR Raw Data'!AE$1,FALSE)</f>
        <v>71.9658908125473</v>
      </c>
    </row>
    <row r="10" spans="1:66" x14ac:dyDescent="0.45">
      <c r="A10" s="63" t="s">
        <v>26</v>
      </c>
      <c r="B10" s="47">
        <f>VLOOKUP($A10,'Occupancy Raw Data'!$B$8:$BE$45,'Occupancy Raw Data'!G$3,FALSE)</f>
        <v>33.475849318234303</v>
      </c>
      <c r="C10" s="48">
        <f>VLOOKUP($A10,'Occupancy Raw Data'!$B$8:$BE$45,'Occupancy Raw Data'!H$3,FALSE)</f>
        <v>45.239195747631101</v>
      </c>
      <c r="D10" s="48">
        <f>VLOOKUP($A10,'Occupancy Raw Data'!$B$8:$BE$45,'Occupancy Raw Data'!I$3,FALSE)</f>
        <v>51.721747168939203</v>
      </c>
      <c r="E10" s="48">
        <f>VLOOKUP($A10,'Occupancy Raw Data'!$B$8:$BE$45,'Occupancy Raw Data'!J$3,FALSE)</f>
        <v>50.092442801016801</v>
      </c>
      <c r="F10" s="48">
        <f>VLOOKUP($A10,'Occupancy Raw Data'!$B$8:$BE$45,'Occupancy Raw Data'!K$3,FALSE)</f>
        <v>42.650797319158698</v>
      </c>
      <c r="G10" s="49">
        <f>VLOOKUP($A10,'Occupancy Raw Data'!$B$8:$BE$45,'Occupancy Raw Data'!L$3,FALSE)</f>
        <v>44.636006470996001</v>
      </c>
      <c r="H10" s="48">
        <f>VLOOKUP($A10,'Occupancy Raw Data'!$B$8:$BE$45,'Occupancy Raw Data'!N$3,FALSE)</f>
        <v>43.644557430090103</v>
      </c>
      <c r="I10" s="48">
        <f>VLOOKUP($A10,'Occupancy Raw Data'!$B$8:$BE$45,'Occupancy Raw Data'!O$3,FALSE)</f>
        <v>47.827594176103503</v>
      </c>
      <c r="J10" s="49">
        <f>VLOOKUP($A10,'Occupancy Raw Data'!$B$8:$BE$45,'Occupancy Raw Data'!P$3,FALSE)</f>
        <v>45.736075803096803</v>
      </c>
      <c r="K10" s="50">
        <f>VLOOKUP($A10,'Occupancy Raw Data'!$B$8:$BE$45,'Occupancy Raw Data'!R$3,FALSE)</f>
        <v>44.950311994453401</v>
      </c>
      <c r="M10" s="47">
        <f>VLOOKUP($A10,'Occupancy Raw Data'!$B$8:$BE$45,'Occupancy Raw Data'!T$3,FALSE)</f>
        <v>9.9590445756277699</v>
      </c>
      <c r="N10" s="48">
        <f>VLOOKUP($A10,'Occupancy Raw Data'!$B$8:$BE$45,'Occupancy Raw Data'!U$3,FALSE)</f>
        <v>25.4039882123454</v>
      </c>
      <c r="O10" s="48">
        <f>VLOOKUP($A10,'Occupancy Raw Data'!$B$8:$BE$45,'Occupancy Raw Data'!V$3,FALSE)</f>
        <v>30.102308482550601</v>
      </c>
      <c r="P10" s="48">
        <f>VLOOKUP($A10,'Occupancy Raw Data'!$B$8:$BE$45,'Occupancy Raw Data'!W$3,FALSE)</f>
        <v>24.503864801598201</v>
      </c>
      <c r="Q10" s="48">
        <f>VLOOKUP($A10,'Occupancy Raw Data'!$B$8:$BE$45,'Occupancy Raw Data'!X$3,FALSE)</f>
        <v>19.937853170827498</v>
      </c>
      <c r="R10" s="49">
        <f>VLOOKUP($A10,'Occupancy Raw Data'!$B$8:$BE$45,'Occupancy Raw Data'!Y$3,FALSE)</f>
        <v>22.5807556598416</v>
      </c>
      <c r="S10" s="48">
        <f>VLOOKUP($A10,'Occupancy Raw Data'!$B$8:$BE$45,'Occupancy Raw Data'!AA$3,FALSE)</f>
        <v>12.7671028075978</v>
      </c>
      <c r="T10" s="48">
        <f>VLOOKUP($A10,'Occupancy Raw Data'!$B$8:$BE$45,'Occupancy Raw Data'!AB$3,FALSE)</f>
        <v>10.2920813974801</v>
      </c>
      <c r="U10" s="49">
        <f>VLOOKUP($A10,'Occupancy Raw Data'!$B$8:$BE$45,'Occupancy Raw Data'!AC$3,FALSE)</f>
        <v>11.459305017653699</v>
      </c>
      <c r="V10" s="50">
        <f>VLOOKUP($A10,'Occupancy Raw Data'!$B$8:$BE$45,'Occupancy Raw Data'!AE$3,FALSE)</f>
        <v>19.125285037932301</v>
      </c>
      <c r="X10" s="51">
        <f>VLOOKUP($A10,'ADR Raw Data'!$B$6:$BE$43,'ADR Raw Data'!G$1,FALSE)</f>
        <v>123.48297204004101</v>
      </c>
      <c r="Y10" s="52">
        <f>VLOOKUP($A10,'ADR Raw Data'!$B$6:$BE$43,'ADR Raw Data'!H$1,FALSE)</f>
        <v>157.618260536398</v>
      </c>
      <c r="Z10" s="52">
        <f>VLOOKUP($A10,'ADR Raw Data'!$B$6:$BE$43,'ADR Raw Data'!I$1,FALSE)</f>
        <v>155.225370866845</v>
      </c>
      <c r="AA10" s="52">
        <f>VLOOKUP($A10,'ADR Raw Data'!$B$6:$BE$43,'ADR Raw Data'!J$1,FALSE)</f>
        <v>150.41038062283701</v>
      </c>
      <c r="AB10" s="52">
        <f>VLOOKUP($A10,'ADR Raw Data'!$B$6:$BE$43,'ADR Raw Data'!K$1,FALSE)</f>
        <v>133.112888106204</v>
      </c>
      <c r="AC10" s="53">
        <f>VLOOKUP($A10,'ADR Raw Data'!$B$6:$BE$43,'ADR Raw Data'!L$1,FALSE)</f>
        <v>145.64269907838801</v>
      </c>
      <c r="AD10" s="52">
        <f>VLOOKUP($A10,'ADR Raw Data'!$B$6:$BE$43,'ADR Raw Data'!N$1,FALSE)</f>
        <v>112.993378342599</v>
      </c>
      <c r="AE10" s="52">
        <f>VLOOKUP($A10,'ADR Raw Data'!$B$6:$BE$43,'ADR Raw Data'!O$1,FALSE)</f>
        <v>116.515112345977</v>
      </c>
      <c r="AF10" s="53">
        <f>VLOOKUP($A10,'ADR Raw Data'!$B$6:$BE$43,'ADR Raw Data'!P$1,FALSE)</f>
        <v>114.834770085901</v>
      </c>
      <c r="AG10" s="54">
        <f>VLOOKUP($A10,'ADR Raw Data'!$B$6:$BE$43,'ADR Raw Data'!R$1,FALSE)</f>
        <v>136.68656371648899</v>
      </c>
      <c r="AI10" s="47">
        <f>VLOOKUP($A10,'ADR Raw Data'!$B$6:$BE$43,'ADR Raw Data'!T$1,FALSE)</f>
        <v>17.792578029377498</v>
      </c>
      <c r="AJ10" s="48">
        <f>VLOOKUP($A10,'ADR Raw Data'!$B$6:$BE$43,'ADR Raw Data'!U$1,FALSE)</f>
        <v>37.6515548154307</v>
      </c>
      <c r="AK10" s="48">
        <f>VLOOKUP($A10,'ADR Raw Data'!$B$6:$BE$43,'ADR Raw Data'!V$1,FALSE)</f>
        <v>29.0146039413886</v>
      </c>
      <c r="AL10" s="48">
        <f>VLOOKUP($A10,'ADR Raw Data'!$B$6:$BE$43,'ADR Raw Data'!W$1,FALSE)</f>
        <v>26.5886777178467</v>
      </c>
      <c r="AM10" s="48">
        <f>VLOOKUP($A10,'ADR Raw Data'!$B$6:$BE$43,'ADR Raw Data'!X$1,FALSE)</f>
        <v>20.7453331575432</v>
      </c>
      <c r="AN10" s="49">
        <f>VLOOKUP($A10,'ADR Raw Data'!$B$6:$BE$43,'ADR Raw Data'!Y$1,FALSE)</f>
        <v>27.447170055601301</v>
      </c>
      <c r="AO10" s="48">
        <f>VLOOKUP($A10,'ADR Raw Data'!$B$6:$BE$43,'ADR Raw Data'!AA$1,FALSE)</f>
        <v>6.2183801911916401</v>
      </c>
      <c r="AP10" s="48">
        <f>VLOOKUP($A10,'ADR Raw Data'!$B$6:$BE$43,'ADR Raw Data'!AB$1,FALSE)</f>
        <v>6.3801085957874299</v>
      </c>
      <c r="AQ10" s="49">
        <f>VLOOKUP($A10,'ADR Raw Data'!$B$6:$BE$43,'ADR Raw Data'!AC$1,FALSE)</f>
        <v>6.28697487853022</v>
      </c>
      <c r="AR10" s="50">
        <f>VLOOKUP($A10,'ADR Raw Data'!$B$6:$BE$43,'ADR Raw Data'!AE$1,FALSE)</f>
        <v>21.672465118358701</v>
      </c>
      <c r="AS10" s="40"/>
      <c r="AT10" s="51">
        <f>VLOOKUP($A10,'RevPAR Raw Data'!$B$6:$BE$43,'RevPAR Raw Data'!G$1,FALSE)</f>
        <v>41.336973653801699</v>
      </c>
      <c r="AU10" s="52">
        <f>VLOOKUP($A10,'RevPAR Raw Data'!$B$6:$BE$43,'RevPAR Raw Data'!H$1,FALSE)</f>
        <v>71.305233418072504</v>
      </c>
      <c r="AV10" s="52">
        <f>VLOOKUP($A10,'RevPAR Raw Data'!$B$6:$BE$43,'RevPAR Raw Data'!I$1,FALSE)</f>
        <v>80.285273861798004</v>
      </c>
      <c r="AW10" s="52">
        <f>VLOOKUP($A10,'RevPAR Raw Data'!$B$6:$BE$43,'RevPAR Raw Data'!J$1,FALSE)</f>
        <v>75.344233880286495</v>
      </c>
      <c r="AX10" s="52">
        <f>VLOOKUP($A10,'RevPAR Raw Data'!$B$6:$BE$43,'RevPAR Raw Data'!K$1,FALSE)</f>
        <v>56.773708111855697</v>
      </c>
      <c r="AY10" s="53">
        <f>VLOOKUP($A10,'RevPAR Raw Data'!$B$6:$BE$43,'RevPAR Raw Data'!L$1,FALSE)</f>
        <v>65.009084585162896</v>
      </c>
      <c r="AZ10" s="52">
        <f>VLOOKUP($A10,'RevPAR Raw Data'!$B$6:$BE$43,'RevPAR Raw Data'!N$1,FALSE)</f>
        <v>49.315459902934997</v>
      </c>
      <c r="BA10" s="52">
        <f>VLOOKUP($A10,'RevPAR Raw Data'!$B$6:$BE$43,'RevPAR Raw Data'!O$1,FALSE)</f>
        <v>55.726375086665101</v>
      </c>
      <c r="BB10" s="53">
        <f>VLOOKUP($A10,'RevPAR Raw Data'!$B$6:$BE$43,'RevPAR Raw Data'!P$1,FALSE)</f>
        <v>52.520917494800003</v>
      </c>
      <c r="BC10" s="54">
        <f>VLOOKUP($A10,'RevPAR Raw Data'!$B$6:$BE$43,'RevPAR Raw Data'!R$1,FALSE)</f>
        <v>61.441036845059202</v>
      </c>
      <c r="BE10" s="47">
        <f>VLOOKUP($A10,'RevPAR Raw Data'!$B$6:$BE$43,'RevPAR Raw Data'!T$1,FALSE)</f>
        <v>29.523593382104401</v>
      </c>
      <c r="BF10" s="48">
        <f>VLOOKUP($A10,'RevPAR Raw Data'!$B$6:$BE$43,'RevPAR Raw Data'!U$1,FALSE)</f>
        <v>72.620539574852899</v>
      </c>
      <c r="BG10" s="48">
        <f>VLOOKUP($A10,'RevPAR Raw Data'!$B$6:$BE$43,'RevPAR Raw Data'!V$1,FALSE)</f>
        <v>67.850978007366294</v>
      </c>
      <c r="BH10" s="48">
        <f>VLOOKUP($A10,'RevPAR Raw Data'!$B$6:$BE$43,'RevPAR Raw Data'!W$1,FALSE)</f>
        <v>57.607796159958802</v>
      </c>
      <c r="BI10" s="48">
        <f>VLOOKUP($A10,'RevPAR Raw Data'!$B$6:$BE$43,'RevPAR Raw Data'!X$1,FALSE)</f>
        <v>44.819360393120697</v>
      </c>
      <c r="BJ10" s="49">
        <f>VLOOKUP($A10,'RevPAR Raw Data'!$B$6:$BE$43,'RevPAR Raw Data'!Y$1,FALSE)</f>
        <v>56.225704121239403</v>
      </c>
      <c r="BK10" s="48">
        <f>VLOOKUP($A10,'RevPAR Raw Data'!$B$6:$BE$43,'RevPAR Raw Data'!AA$1,FALSE)</f>
        <v>19.779389990766099</v>
      </c>
      <c r="BL10" s="48">
        <f>VLOOKUP($A10,'RevPAR Raw Data'!$B$6:$BE$43,'RevPAR Raw Data'!AB$1,FALSE)</f>
        <v>17.328835963193601</v>
      </c>
      <c r="BM10" s="49">
        <f>VLOOKUP($A10,'RevPAR Raw Data'!$B$6:$BE$43,'RevPAR Raw Data'!AC$1,FALSE)</f>
        <v>18.466723523898001</v>
      </c>
      <c r="BN10" s="50">
        <f>VLOOKUP($A10,'RevPAR Raw Data'!$B$6:$BE$43,'RevPAR Raw Data'!AE$1,FALSE)</f>
        <v>44.942670884923601</v>
      </c>
    </row>
    <row r="11" spans="1:66" x14ac:dyDescent="0.45">
      <c r="A11" s="63" t="s">
        <v>24</v>
      </c>
      <c r="B11" s="47">
        <f>VLOOKUP($A11,'Occupancy Raw Data'!$B$8:$BE$45,'Occupancy Raw Data'!G$3,FALSE)</f>
        <v>38.044572250179698</v>
      </c>
      <c r="C11" s="48">
        <f>VLOOKUP($A11,'Occupancy Raw Data'!$B$8:$BE$45,'Occupancy Raw Data'!H$3,FALSE)</f>
        <v>49.791516894320601</v>
      </c>
      <c r="D11" s="48">
        <f>VLOOKUP($A11,'Occupancy Raw Data'!$B$8:$BE$45,'Occupancy Raw Data'!I$3,FALSE)</f>
        <v>54.076204169662098</v>
      </c>
      <c r="E11" s="48">
        <f>VLOOKUP($A11,'Occupancy Raw Data'!$B$8:$BE$45,'Occupancy Raw Data'!J$3,FALSE)</f>
        <v>52.350826743350098</v>
      </c>
      <c r="F11" s="48">
        <f>VLOOKUP($A11,'Occupancy Raw Data'!$B$8:$BE$45,'Occupancy Raw Data'!K$3,FALSE)</f>
        <v>47.778576563623197</v>
      </c>
      <c r="G11" s="49">
        <f>VLOOKUP($A11,'Occupancy Raw Data'!$B$8:$BE$45,'Occupancy Raw Data'!L$3,FALSE)</f>
        <v>48.4083393242271</v>
      </c>
      <c r="H11" s="48">
        <f>VLOOKUP($A11,'Occupancy Raw Data'!$B$8:$BE$45,'Occupancy Raw Data'!N$3,FALSE)</f>
        <v>47.979870596692997</v>
      </c>
      <c r="I11" s="48">
        <f>VLOOKUP($A11,'Occupancy Raw Data'!$B$8:$BE$45,'Occupancy Raw Data'!O$3,FALSE)</f>
        <v>51.545650611071103</v>
      </c>
      <c r="J11" s="49">
        <f>VLOOKUP($A11,'Occupancy Raw Data'!$B$8:$BE$45,'Occupancy Raw Data'!P$3,FALSE)</f>
        <v>49.762760603882001</v>
      </c>
      <c r="K11" s="50">
        <f>VLOOKUP($A11,'Occupancy Raw Data'!$B$8:$BE$45,'Occupancy Raw Data'!R$3,FALSE)</f>
        <v>48.795316832700003</v>
      </c>
      <c r="M11" s="47">
        <f>VLOOKUP($A11,'Occupancy Raw Data'!$B$8:$BE$45,'Occupancy Raw Data'!T$3,FALSE)</f>
        <v>0.697399550633372</v>
      </c>
      <c r="N11" s="48">
        <f>VLOOKUP($A11,'Occupancy Raw Data'!$B$8:$BE$45,'Occupancy Raw Data'!U$3,FALSE)</f>
        <v>11.598810395648499</v>
      </c>
      <c r="O11" s="48">
        <f>VLOOKUP($A11,'Occupancy Raw Data'!$B$8:$BE$45,'Occupancy Raw Data'!V$3,FALSE)</f>
        <v>12.9109797883336</v>
      </c>
      <c r="P11" s="48">
        <f>VLOOKUP($A11,'Occupancy Raw Data'!$B$8:$BE$45,'Occupancy Raw Data'!W$3,FALSE)</f>
        <v>7.2082347000902596</v>
      </c>
      <c r="Q11" s="48">
        <f>VLOOKUP($A11,'Occupancy Raw Data'!$B$8:$BE$45,'Occupancy Raw Data'!X$3,FALSE)</f>
        <v>6.0605426858612903</v>
      </c>
      <c r="R11" s="49">
        <f>VLOOKUP($A11,'Occupancy Raw Data'!$B$8:$BE$45,'Occupancy Raw Data'!Y$3,FALSE)</f>
        <v>7.97249669905848</v>
      </c>
      <c r="S11" s="48">
        <f>VLOOKUP($A11,'Occupancy Raw Data'!$B$8:$BE$45,'Occupancy Raw Data'!AA$3,FALSE)</f>
        <v>-0.80516285197239101</v>
      </c>
      <c r="T11" s="48">
        <f>VLOOKUP($A11,'Occupancy Raw Data'!$B$8:$BE$45,'Occupancy Raw Data'!AB$3,FALSE)</f>
        <v>-1.2752299334446799</v>
      </c>
      <c r="U11" s="49">
        <f>VLOOKUP($A11,'Occupancy Raw Data'!$B$8:$BE$45,'Occupancy Raw Data'!AC$3,FALSE)</f>
        <v>-1.049174576527</v>
      </c>
      <c r="V11" s="50">
        <f>VLOOKUP($A11,'Occupancy Raw Data'!$B$8:$BE$45,'Occupancy Raw Data'!AE$3,FALSE)</f>
        <v>5.1783311652709596</v>
      </c>
      <c r="X11" s="51">
        <f>VLOOKUP($A11,'ADR Raw Data'!$B$6:$BE$43,'ADR Raw Data'!G$1,FALSE)</f>
        <v>97.974837490551707</v>
      </c>
      <c r="Y11" s="52">
        <f>VLOOKUP($A11,'ADR Raw Data'!$B$6:$BE$43,'ADR Raw Data'!H$1,FALSE)</f>
        <v>104.22365867744701</v>
      </c>
      <c r="Z11" s="52">
        <f>VLOOKUP($A11,'ADR Raw Data'!$B$6:$BE$43,'ADR Raw Data'!I$1,FALSE)</f>
        <v>104.605963839404</v>
      </c>
      <c r="AA11" s="52">
        <f>VLOOKUP($A11,'ADR Raw Data'!$B$6:$BE$43,'ADR Raw Data'!J$1,FALSE)</f>
        <v>108.686119198022</v>
      </c>
      <c r="AB11" s="52">
        <f>VLOOKUP($A11,'ADR Raw Data'!$B$6:$BE$43,'ADR Raw Data'!K$1,FALSE)</f>
        <v>102.68458621727299</v>
      </c>
      <c r="AC11" s="53">
        <f>VLOOKUP($A11,'ADR Raw Data'!$B$6:$BE$43,'ADR Raw Data'!L$1,FALSE)</f>
        <v>103.988239277652</v>
      </c>
      <c r="AD11" s="52">
        <f>VLOOKUP($A11,'ADR Raw Data'!$B$6:$BE$43,'ADR Raw Data'!N$1,FALSE)</f>
        <v>116.641962840875</v>
      </c>
      <c r="AE11" s="52">
        <f>VLOOKUP($A11,'ADR Raw Data'!$B$6:$BE$43,'ADR Raw Data'!O$1,FALSE)</f>
        <v>123.806967921896</v>
      </c>
      <c r="AF11" s="53">
        <f>VLOOKUP($A11,'ADR Raw Data'!$B$6:$BE$43,'ADR Raw Data'!P$1,FALSE)</f>
        <v>120.352818549552</v>
      </c>
      <c r="AG11" s="54">
        <f>VLOOKUP($A11,'ADR Raw Data'!$B$6:$BE$43,'ADR Raw Data'!R$1,FALSE)</f>
        <v>108.75653434921701</v>
      </c>
      <c r="AI11" s="47">
        <f>VLOOKUP($A11,'ADR Raw Data'!$B$6:$BE$43,'ADR Raw Data'!T$1,FALSE)</f>
        <v>12.161974413308201</v>
      </c>
      <c r="AJ11" s="48">
        <f>VLOOKUP($A11,'ADR Raw Data'!$B$6:$BE$43,'ADR Raw Data'!U$1,FALSE)</f>
        <v>22.2585685780486</v>
      </c>
      <c r="AK11" s="48">
        <f>VLOOKUP($A11,'ADR Raw Data'!$B$6:$BE$43,'ADR Raw Data'!V$1,FALSE)</f>
        <v>16.7605278428831</v>
      </c>
      <c r="AL11" s="48">
        <f>VLOOKUP($A11,'ADR Raw Data'!$B$6:$BE$43,'ADR Raw Data'!W$1,FALSE)</f>
        <v>15.106276186987801</v>
      </c>
      <c r="AM11" s="48">
        <f>VLOOKUP($A11,'ADR Raw Data'!$B$6:$BE$43,'ADR Raw Data'!X$1,FALSE)</f>
        <v>4.35730093284403</v>
      </c>
      <c r="AN11" s="49">
        <f>VLOOKUP($A11,'ADR Raw Data'!$B$6:$BE$43,'ADR Raw Data'!Y$1,FALSE)</f>
        <v>14.0582939805184</v>
      </c>
      <c r="AO11" s="48">
        <f>VLOOKUP($A11,'ADR Raw Data'!$B$6:$BE$43,'ADR Raw Data'!AA$1,FALSE)</f>
        <v>1.29383002682924</v>
      </c>
      <c r="AP11" s="48">
        <f>VLOOKUP($A11,'ADR Raw Data'!$B$6:$BE$43,'ADR Raw Data'!AB$1,FALSE)</f>
        <v>-4.3256450027931503</v>
      </c>
      <c r="AQ11" s="49">
        <f>VLOOKUP($A11,'ADR Raw Data'!$B$6:$BE$43,'ADR Raw Data'!AC$1,FALSE)</f>
        <v>-1.7933176054112001</v>
      </c>
      <c r="AR11" s="50">
        <f>VLOOKUP($A11,'ADR Raw Data'!$B$6:$BE$43,'ADR Raw Data'!AE$1,FALSE)</f>
        <v>7.79727797466649</v>
      </c>
      <c r="AS11" s="40"/>
      <c r="AT11" s="51">
        <f>VLOOKUP($A11,'RevPAR Raw Data'!$B$6:$BE$43,'RevPAR Raw Data'!G$1,FALSE)</f>
        <v>37.274107836089101</v>
      </c>
      <c r="AU11" s="52">
        <f>VLOOKUP($A11,'RevPAR Raw Data'!$B$6:$BE$43,'RevPAR Raw Data'!H$1,FALSE)</f>
        <v>51.894540618260201</v>
      </c>
      <c r="AV11" s="52">
        <f>VLOOKUP($A11,'RevPAR Raw Data'!$B$6:$BE$43,'RevPAR Raw Data'!I$1,FALSE)</f>
        <v>56.566934579439199</v>
      </c>
      <c r="AW11" s="52">
        <f>VLOOKUP($A11,'RevPAR Raw Data'!$B$6:$BE$43,'RevPAR Raw Data'!J$1,FALSE)</f>
        <v>56.898081955427699</v>
      </c>
      <c r="AX11" s="52">
        <f>VLOOKUP($A11,'RevPAR Raw Data'!$B$6:$BE$43,'RevPAR Raw Data'!K$1,FALSE)</f>
        <v>49.061233644859797</v>
      </c>
      <c r="AY11" s="53">
        <f>VLOOKUP($A11,'RevPAR Raw Data'!$B$6:$BE$43,'RevPAR Raw Data'!L$1,FALSE)</f>
        <v>50.338979726815197</v>
      </c>
      <c r="AZ11" s="52">
        <f>VLOOKUP($A11,'RevPAR Raw Data'!$B$6:$BE$43,'RevPAR Raw Data'!N$1,FALSE)</f>
        <v>55.964662832494597</v>
      </c>
      <c r="BA11" s="52">
        <f>VLOOKUP($A11,'RevPAR Raw Data'!$B$6:$BE$43,'RevPAR Raw Data'!O$1,FALSE)</f>
        <v>63.817107117181799</v>
      </c>
      <c r="BB11" s="53">
        <f>VLOOKUP($A11,'RevPAR Raw Data'!$B$6:$BE$43,'RevPAR Raw Data'!P$1,FALSE)</f>
        <v>59.890884974838201</v>
      </c>
      <c r="BC11" s="54">
        <f>VLOOKUP($A11,'RevPAR Raw Data'!$B$6:$BE$43,'RevPAR Raw Data'!R$1,FALSE)</f>
        <v>53.0680955119646</v>
      </c>
      <c r="BE11" s="47">
        <f>VLOOKUP($A11,'RevPAR Raw Data'!$B$6:$BE$43,'RevPAR Raw Data'!T$1,FALSE)</f>
        <v>12.9441915188481</v>
      </c>
      <c r="BF11" s="48">
        <f>VLOOKUP($A11,'RevPAR Raw Data'!$B$6:$BE$43,'RevPAR Raw Data'!U$1,FALSE)</f>
        <v>36.439108139850497</v>
      </c>
      <c r="BG11" s="48">
        <f>VLOOKUP($A11,'RevPAR Raw Data'!$B$6:$BE$43,'RevPAR Raw Data'!V$1,FALSE)</f>
        <v>31.835455993429498</v>
      </c>
      <c r="BH11" s="48">
        <f>VLOOKUP($A11,'RevPAR Raw Data'!$B$6:$BE$43,'RevPAR Raw Data'!W$1,FALSE)</f>
        <v>23.40340672908</v>
      </c>
      <c r="BI11" s="48">
        <f>VLOOKUP($A11,'RevPAR Raw Data'!$B$6:$BE$43,'RevPAR Raw Data'!X$1,FALSE)</f>
        <v>10.681919701691699</v>
      </c>
      <c r="BJ11" s="49">
        <f>VLOOKUP($A11,'RevPAR Raw Data'!$B$6:$BE$43,'RevPAR Raw Data'!Y$1,FALSE)</f>
        <v>23.151587703117698</v>
      </c>
      <c r="BK11" s="48">
        <f>VLOOKUP($A11,'RevPAR Raw Data'!$B$6:$BE$43,'RevPAR Raw Data'!AA$1,FALSE)</f>
        <v>0.47824973611315802</v>
      </c>
      <c r="BL11" s="48">
        <f>VLOOKUP($A11,'RevPAR Raw Data'!$B$6:$BE$43,'RevPAR Raw Data'!AB$1,FALSE)</f>
        <v>-5.54571301634767</v>
      </c>
      <c r="BM11" s="49">
        <f>VLOOKUP($A11,'RevPAR Raw Data'!$B$6:$BE$43,'RevPAR Raw Data'!AC$1,FALSE)</f>
        <v>-2.8236771495458499</v>
      </c>
      <c r="BN11" s="50">
        <f>VLOOKUP($A11,'RevPAR Raw Data'!$B$6:$BE$43,'RevPAR Raw Data'!AE$1,FALSE)</f>
        <v>13.3793780153424</v>
      </c>
    </row>
    <row r="12" spans="1:66" x14ac:dyDescent="0.45">
      <c r="A12" s="63" t="s">
        <v>27</v>
      </c>
      <c r="B12" s="47">
        <f>VLOOKUP($A12,'Occupancy Raw Data'!$B$8:$BE$45,'Occupancy Raw Data'!G$3,FALSE)</f>
        <v>48.6180758017492</v>
      </c>
      <c r="C12" s="48">
        <f>VLOOKUP($A12,'Occupancy Raw Data'!$B$8:$BE$45,'Occupancy Raw Data'!H$3,FALSE)</f>
        <v>55.032069970845399</v>
      </c>
      <c r="D12" s="48">
        <f>VLOOKUP($A12,'Occupancy Raw Data'!$B$8:$BE$45,'Occupancy Raw Data'!I$3,FALSE)</f>
        <v>60.804664723031998</v>
      </c>
      <c r="E12" s="48">
        <f>VLOOKUP($A12,'Occupancy Raw Data'!$B$8:$BE$45,'Occupancy Raw Data'!J$3,FALSE)</f>
        <v>61.504373177842503</v>
      </c>
      <c r="F12" s="48">
        <f>VLOOKUP($A12,'Occupancy Raw Data'!$B$8:$BE$45,'Occupancy Raw Data'!K$3,FALSE)</f>
        <v>53.142857142857103</v>
      </c>
      <c r="G12" s="49">
        <f>VLOOKUP($A12,'Occupancy Raw Data'!$B$8:$BE$45,'Occupancy Raw Data'!L$3,FALSE)</f>
        <v>55.820408163265299</v>
      </c>
      <c r="H12" s="48">
        <f>VLOOKUP($A12,'Occupancy Raw Data'!$B$8:$BE$45,'Occupancy Raw Data'!N$3,FALSE)</f>
        <v>51.603498542273996</v>
      </c>
      <c r="I12" s="48">
        <f>VLOOKUP($A12,'Occupancy Raw Data'!$B$8:$BE$45,'Occupancy Raw Data'!O$3,FALSE)</f>
        <v>54.530612244897902</v>
      </c>
      <c r="J12" s="49">
        <f>VLOOKUP($A12,'Occupancy Raw Data'!$B$8:$BE$45,'Occupancy Raw Data'!P$3,FALSE)</f>
        <v>53.067055393586003</v>
      </c>
      <c r="K12" s="50">
        <f>VLOOKUP($A12,'Occupancy Raw Data'!$B$8:$BE$45,'Occupancy Raw Data'!R$3,FALSE)</f>
        <v>55.033735943356902</v>
      </c>
      <c r="M12" s="47">
        <f>VLOOKUP($A12,'Occupancy Raw Data'!$B$8:$BE$45,'Occupancy Raw Data'!T$3,FALSE)</f>
        <v>7.3387718978733902</v>
      </c>
      <c r="N12" s="48">
        <f>VLOOKUP($A12,'Occupancy Raw Data'!$B$8:$BE$45,'Occupancy Raw Data'!U$3,FALSE)</f>
        <v>7.90676168286139</v>
      </c>
      <c r="O12" s="48">
        <f>VLOOKUP($A12,'Occupancy Raw Data'!$B$8:$BE$45,'Occupancy Raw Data'!V$3,FALSE)</f>
        <v>16.920480525200801</v>
      </c>
      <c r="P12" s="48">
        <f>VLOOKUP($A12,'Occupancy Raw Data'!$B$8:$BE$45,'Occupancy Raw Data'!W$3,FALSE)</f>
        <v>21.798310671471899</v>
      </c>
      <c r="Q12" s="48">
        <f>VLOOKUP($A12,'Occupancy Raw Data'!$B$8:$BE$45,'Occupancy Raw Data'!X$3,FALSE)</f>
        <v>11.7607221890477</v>
      </c>
      <c r="R12" s="49">
        <f>VLOOKUP($A12,'Occupancy Raw Data'!$B$8:$BE$45,'Occupancy Raw Data'!Y$3,FALSE)</f>
        <v>13.2966186569549</v>
      </c>
      <c r="S12" s="48">
        <f>VLOOKUP($A12,'Occupancy Raw Data'!$B$8:$BE$45,'Occupancy Raw Data'!AA$3,FALSE)</f>
        <v>5.5391494576924796</v>
      </c>
      <c r="T12" s="48">
        <f>VLOOKUP($A12,'Occupancy Raw Data'!$B$8:$BE$45,'Occupancy Raw Data'!AB$3,FALSE)</f>
        <v>0.49565320633748</v>
      </c>
      <c r="U12" s="49">
        <f>VLOOKUP($A12,'Occupancy Raw Data'!$B$8:$BE$45,'Occupancy Raw Data'!AC$3,FALSE)</f>
        <v>2.8862121231647002</v>
      </c>
      <c r="V12" s="50">
        <f>VLOOKUP($A12,'Occupancy Raw Data'!$B$8:$BE$45,'Occupancy Raw Data'!AE$3,FALSE)</f>
        <v>10.223958942385201</v>
      </c>
      <c r="X12" s="51">
        <f>VLOOKUP($A12,'ADR Raw Data'!$B$6:$BE$43,'ADR Raw Data'!G$1,FALSE)</f>
        <v>86.0032765651235</v>
      </c>
      <c r="Y12" s="52">
        <f>VLOOKUP($A12,'ADR Raw Data'!$B$6:$BE$43,'ADR Raw Data'!H$1,FALSE)</f>
        <v>88.902801440983197</v>
      </c>
      <c r="Z12" s="52">
        <f>VLOOKUP($A12,'ADR Raw Data'!$B$6:$BE$43,'ADR Raw Data'!I$1,FALSE)</f>
        <v>90.2062504794783</v>
      </c>
      <c r="AA12" s="52">
        <f>VLOOKUP($A12,'ADR Raw Data'!$B$6:$BE$43,'ADR Raw Data'!J$1,FALSE)</f>
        <v>90.334012135001799</v>
      </c>
      <c r="AB12" s="52">
        <f>VLOOKUP($A12,'ADR Raw Data'!$B$6:$BE$43,'ADR Raw Data'!K$1,FALSE)</f>
        <v>87.689027869212197</v>
      </c>
      <c r="AC12" s="53">
        <f>VLOOKUP($A12,'ADR Raw Data'!$B$6:$BE$43,'ADR Raw Data'!L$1,FALSE)</f>
        <v>88.765965403417795</v>
      </c>
      <c r="AD12" s="52">
        <f>VLOOKUP($A12,'ADR Raw Data'!$B$6:$BE$43,'ADR Raw Data'!N$1,FALSE)</f>
        <v>87.013561581920897</v>
      </c>
      <c r="AE12" s="52">
        <f>VLOOKUP($A12,'ADR Raw Data'!$B$6:$BE$43,'ADR Raw Data'!O$1,FALSE)</f>
        <v>88.789326347305305</v>
      </c>
      <c r="AF12" s="53">
        <f>VLOOKUP($A12,'ADR Raw Data'!$B$6:$BE$43,'ADR Raw Data'!P$1,FALSE)</f>
        <v>87.925931216349795</v>
      </c>
      <c r="AG12" s="54">
        <f>VLOOKUP($A12,'ADR Raw Data'!$B$6:$BE$43,'ADR Raw Data'!R$1,FALSE)</f>
        <v>88.534532602772899</v>
      </c>
      <c r="AI12" s="47">
        <f>VLOOKUP($A12,'ADR Raw Data'!$B$6:$BE$43,'ADR Raw Data'!T$1,FALSE)</f>
        <v>7.53296708673252</v>
      </c>
      <c r="AJ12" s="48">
        <f>VLOOKUP($A12,'ADR Raw Data'!$B$6:$BE$43,'ADR Raw Data'!U$1,FALSE)</f>
        <v>8.8604326215026497</v>
      </c>
      <c r="AK12" s="48">
        <f>VLOOKUP($A12,'ADR Raw Data'!$B$6:$BE$43,'ADR Raw Data'!V$1,FALSE)</f>
        <v>9.93100695106871</v>
      </c>
      <c r="AL12" s="48">
        <f>VLOOKUP($A12,'ADR Raw Data'!$B$6:$BE$43,'ADR Raw Data'!W$1,FALSE)</f>
        <v>10.7461634256392</v>
      </c>
      <c r="AM12" s="48">
        <f>VLOOKUP($A12,'ADR Raw Data'!$B$6:$BE$43,'ADR Raw Data'!X$1,FALSE)</f>
        <v>7.9027723177010802</v>
      </c>
      <c r="AN12" s="49">
        <f>VLOOKUP($A12,'ADR Raw Data'!$B$6:$BE$43,'ADR Raw Data'!Y$1,FALSE)</f>
        <v>9.1276395070187899</v>
      </c>
      <c r="AO12" s="48">
        <f>VLOOKUP($A12,'ADR Raw Data'!$B$6:$BE$43,'ADR Raw Data'!AA$1,FALSE)</f>
        <v>5.7302475474672896</v>
      </c>
      <c r="AP12" s="48">
        <f>VLOOKUP($A12,'ADR Raw Data'!$B$6:$BE$43,'ADR Raw Data'!AB$1,FALSE)</f>
        <v>4.9394994909899301</v>
      </c>
      <c r="AQ12" s="49">
        <f>VLOOKUP($A12,'ADR Raw Data'!$B$6:$BE$43,'ADR Raw Data'!AC$1,FALSE)</f>
        <v>5.2828587804392004</v>
      </c>
      <c r="AR12" s="50">
        <f>VLOOKUP($A12,'ADR Raw Data'!$B$6:$BE$43,'ADR Raw Data'!AE$1,FALSE)</f>
        <v>7.9917783051565703</v>
      </c>
      <c r="AS12" s="40"/>
      <c r="AT12" s="51">
        <f>VLOOKUP($A12,'RevPAR Raw Data'!$B$6:$BE$43,'RevPAR Raw Data'!G$1,FALSE)</f>
        <v>41.8131381924198</v>
      </c>
      <c r="AU12" s="52">
        <f>VLOOKUP($A12,'RevPAR Raw Data'!$B$6:$BE$43,'RevPAR Raw Data'!H$1,FALSE)</f>
        <v>48.925051895043701</v>
      </c>
      <c r="AV12" s="52">
        <f>VLOOKUP($A12,'RevPAR Raw Data'!$B$6:$BE$43,'RevPAR Raw Data'!I$1,FALSE)</f>
        <v>54.849608163265302</v>
      </c>
      <c r="AW12" s="52">
        <f>VLOOKUP($A12,'RevPAR Raw Data'!$B$6:$BE$43,'RevPAR Raw Data'!J$1,FALSE)</f>
        <v>55.559367930029097</v>
      </c>
      <c r="AX12" s="52">
        <f>VLOOKUP($A12,'RevPAR Raw Data'!$B$6:$BE$43,'RevPAR Raw Data'!K$1,FALSE)</f>
        <v>46.600454810495599</v>
      </c>
      <c r="AY12" s="53">
        <f>VLOOKUP($A12,'RevPAR Raw Data'!$B$6:$BE$43,'RevPAR Raw Data'!L$1,FALSE)</f>
        <v>49.549524198250701</v>
      </c>
      <c r="AZ12" s="52">
        <f>VLOOKUP($A12,'RevPAR Raw Data'!$B$6:$BE$43,'RevPAR Raw Data'!N$1,FALSE)</f>
        <v>44.9020419825072</v>
      </c>
      <c r="BA12" s="52">
        <f>VLOOKUP($A12,'RevPAR Raw Data'!$B$6:$BE$43,'RevPAR Raw Data'!O$1,FALSE)</f>
        <v>48.417363265306101</v>
      </c>
      <c r="BB12" s="53">
        <f>VLOOKUP($A12,'RevPAR Raw Data'!$B$6:$BE$43,'RevPAR Raw Data'!P$1,FALSE)</f>
        <v>46.659702623906703</v>
      </c>
      <c r="BC12" s="54">
        <f>VLOOKUP($A12,'RevPAR Raw Data'!$B$6:$BE$43,'RevPAR Raw Data'!R$1,FALSE)</f>
        <v>48.723860891295203</v>
      </c>
      <c r="BE12" s="47">
        <f>VLOOKUP($A12,'RevPAR Raw Data'!$B$6:$BE$43,'RevPAR Raw Data'!T$1,FALSE)</f>
        <v>15.424566256243001</v>
      </c>
      <c r="BF12" s="48">
        <f>VLOOKUP($A12,'RevPAR Raw Data'!$B$6:$BE$43,'RevPAR Raw Data'!U$1,FALSE)</f>
        <v>17.467767595816699</v>
      </c>
      <c r="BG12" s="48">
        <f>VLOOKUP($A12,'RevPAR Raw Data'!$B$6:$BE$43,'RevPAR Raw Data'!V$1,FALSE)</f>
        <v>28.531861573381399</v>
      </c>
      <c r="BH12" s="48">
        <f>VLOOKUP($A12,'RevPAR Raw Data'!$B$6:$BE$43,'RevPAR Raw Data'!W$1,FALSE)</f>
        <v>34.886956185896103</v>
      </c>
      <c r="BI12" s="48">
        <f>VLOOKUP($A12,'RevPAR Raw Data'!$B$6:$BE$43,'RevPAR Raw Data'!X$1,FALSE)</f>
        <v>20.592917604266599</v>
      </c>
      <c r="BJ12" s="49">
        <f>VLOOKUP($A12,'RevPAR Raw Data'!$B$6:$BE$43,'RevPAR Raw Data'!Y$1,FALSE)</f>
        <v>23.6379255816036</v>
      </c>
      <c r="BK12" s="48">
        <f>VLOOKUP($A12,'RevPAR Raw Data'!$B$6:$BE$43,'RevPAR Raw Data'!AA$1,FALSE)</f>
        <v>11.5868039811097</v>
      </c>
      <c r="BL12" s="48">
        <f>VLOOKUP($A12,'RevPAR Raw Data'!$B$6:$BE$43,'RevPAR Raw Data'!AB$1,FALSE)</f>
        <v>5.4596354849315203</v>
      </c>
      <c r="BM12" s="49">
        <f>VLOOKUP($A12,'RevPAR Raw Data'!$B$6:$BE$43,'RevPAR Raw Data'!AC$1,FALSE)</f>
        <v>8.3215454141746203</v>
      </c>
      <c r="BN12" s="50">
        <f>VLOOKUP($A12,'RevPAR Raw Data'!$B$6:$BE$43,'RevPAR Raw Data'!AE$1,FALSE)</f>
        <v>19.032813380227498</v>
      </c>
    </row>
    <row r="13" spans="1:66" x14ac:dyDescent="0.45">
      <c r="A13" s="63" t="s">
        <v>91</v>
      </c>
      <c r="B13" s="47">
        <f>VLOOKUP($A13,'Occupancy Raw Data'!$B$8:$BE$45,'Occupancy Raw Data'!G$3,FALSE)</f>
        <v>42.145702902674998</v>
      </c>
      <c r="C13" s="48">
        <f>VLOOKUP($A13,'Occupancy Raw Data'!$B$8:$BE$45,'Occupancy Raw Data'!H$3,FALSE)</f>
        <v>59.8463289698349</v>
      </c>
      <c r="D13" s="48">
        <f>VLOOKUP($A13,'Occupancy Raw Data'!$B$8:$BE$45,'Occupancy Raw Data'!I$3,FALSE)</f>
        <v>66.287232024283796</v>
      </c>
      <c r="E13" s="48">
        <f>VLOOKUP($A13,'Occupancy Raw Data'!$B$8:$BE$45,'Occupancy Raw Data'!J$3,FALSE)</f>
        <v>62.606715993170098</v>
      </c>
      <c r="F13" s="48">
        <f>VLOOKUP($A13,'Occupancy Raw Data'!$B$8:$BE$45,'Occupancy Raw Data'!K$3,FALSE)</f>
        <v>55.122367672168401</v>
      </c>
      <c r="G13" s="49">
        <f>VLOOKUP($A13,'Occupancy Raw Data'!$B$8:$BE$45,'Occupancy Raw Data'!L$3,FALSE)</f>
        <v>57.201669512426399</v>
      </c>
      <c r="H13" s="48">
        <f>VLOOKUP($A13,'Occupancy Raw Data'!$B$8:$BE$45,'Occupancy Raw Data'!N$3,FALSE)</f>
        <v>52.409409979130999</v>
      </c>
      <c r="I13" s="48">
        <f>VLOOKUP($A13,'Occupancy Raw Data'!$B$8:$BE$45,'Occupancy Raw Data'!O$3,FALSE)</f>
        <v>52.618099032441599</v>
      </c>
      <c r="J13" s="49">
        <f>VLOOKUP($A13,'Occupancy Raw Data'!$B$8:$BE$45,'Occupancy Raw Data'!P$3,FALSE)</f>
        <v>52.513754505786302</v>
      </c>
      <c r="K13" s="50">
        <f>VLOOKUP($A13,'Occupancy Raw Data'!$B$8:$BE$45,'Occupancy Raw Data'!R$3,FALSE)</f>
        <v>55.862265224814998</v>
      </c>
      <c r="M13" s="47">
        <f>VLOOKUP($A13,'Occupancy Raw Data'!$B$8:$BE$45,'Occupancy Raw Data'!T$3,FALSE)</f>
        <v>20.2078503562315</v>
      </c>
      <c r="N13" s="48">
        <f>VLOOKUP($A13,'Occupancy Raw Data'!$B$8:$BE$45,'Occupancy Raw Data'!U$3,FALSE)</f>
        <v>40.652662555833203</v>
      </c>
      <c r="O13" s="48">
        <f>VLOOKUP($A13,'Occupancy Raw Data'!$B$8:$BE$45,'Occupancy Raw Data'!V$3,FALSE)</f>
        <v>41.000249251257102</v>
      </c>
      <c r="P13" s="48">
        <f>VLOOKUP($A13,'Occupancy Raw Data'!$B$8:$BE$45,'Occupancy Raw Data'!W$3,FALSE)</f>
        <v>29.744181170056599</v>
      </c>
      <c r="Q13" s="48">
        <f>VLOOKUP($A13,'Occupancy Raw Data'!$B$8:$BE$45,'Occupancy Raw Data'!X$3,FALSE)</f>
        <v>21.124447634165801</v>
      </c>
      <c r="R13" s="49">
        <f>VLOOKUP($A13,'Occupancy Raw Data'!$B$8:$BE$45,'Occupancy Raw Data'!Y$3,FALSE)</f>
        <v>30.965385539802298</v>
      </c>
      <c r="S13" s="48">
        <f>VLOOKUP($A13,'Occupancy Raw Data'!$B$8:$BE$45,'Occupancy Raw Data'!AA$3,FALSE)</f>
        <v>19.7577940850211</v>
      </c>
      <c r="T13" s="48">
        <f>VLOOKUP($A13,'Occupancy Raw Data'!$B$8:$BE$45,'Occupancy Raw Data'!AB$3,FALSE)</f>
        <v>17.6983794146721</v>
      </c>
      <c r="U13" s="49">
        <f>VLOOKUP($A13,'Occupancy Raw Data'!$B$8:$BE$45,'Occupancy Raw Data'!AC$3,FALSE)</f>
        <v>18.7171104500204</v>
      </c>
      <c r="V13" s="50">
        <f>VLOOKUP($A13,'Occupancy Raw Data'!$B$8:$BE$45,'Occupancy Raw Data'!AE$3,FALSE)</f>
        <v>27.434092742952199</v>
      </c>
      <c r="X13" s="51">
        <f>VLOOKUP($A13,'ADR Raw Data'!$B$6:$BE$43,'ADR Raw Data'!G$1,FALSE)</f>
        <v>106.517688498762</v>
      </c>
      <c r="Y13" s="52">
        <f>VLOOKUP($A13,'ADR Raw Data'!$B$6:$BE$43,'ADR Raw Data'!H$1,FALSE)</f>
        <v>122.908719289903</v>
      </c>
      <c r="Z13" s="52">
        <f>VLOOKUP($A13,'ADR Raw Data'!$B$6:$BE$43,'ADR Raw Data'!I$1,FALSE)</f>
        <v>127.18329564968499</v>
      </c>
      <c r="AA13" s="52">
        <f>VLOOKUP($A13,'ADR Raw Data'!$B$6:$BE$43,'ADR Raw Data'!J$1,FALSE)</f>
        <v>124.532789393939</v>
      </c>
      <c r="AB13" s="52">
        <f>VLOOKUP($A13,'ADR Raw Data'!$B$6:$BE$43,'ADR Raw Data'!K$1,FALSE)</f>
        <v>109.59157632077</v>
      </c>
      <c r="AC13" s="53">
        <f>VLOOKUP($A13,'ADR Raw Data'!$B$6:$BE$43,'ADR Raw Data'!L$1,FALSE)</f>
        <v>119.272963749129</v>
      </c>
      <c r="AD13" s="52">
        <f>VLOOKUP($A13,'ADR Raw Data'!$B$6:$BE$43,'ADR Raw Data'!N$1,FALSE)</f>
        <v>100.654282352941</v>
      </c>
      <c r="AE13" s="52">
        <f>VLOOKUP($A13,'ADR Raw Data'!$B$6:$BE$43,'ADR Raw Data'!O$1,FALSE)</f>
        <v>99.759652064178795</v>
      </c>
      <c r="AF13" s="53">
        <f>VLOOKUP($A13,'ADR Raw Data'!$B$6:$BE$43,'ADR Raw Data'!P$1,FALSE)</f>
        <v>100.206078395953</v>
      </c>
      <c r="AG13" s="54">
        <f>VLOOKUP($A13,'ADR Raw Data'!$B$6:$BE$43,'ADR Raw Data'!R$1,FALSE)</f>
        <v>114.151828590835</v>
      </c>
      <c r="AI13" s="47">
        <f>VLOOKUP($A13,'ADR Raw Data'!$B$6:$BE$43,'ADR Raw Data'!T$1,FALSE)</f>
        <v>15.1421779978232</v>
      </c>
      <c r="AJ13" s="48">
        <f>VLOOKUP($A13,'ADR Raw Data'!$B$6:$BE$43,'ADR Raw Data'!U$1,FALSE)</f>
        <v>26.184780224218301</v>
      </c>
      <c r="AK13" s="48">
        <f>VLOOKUP($A13,'ADR Raw Data'!$B$6:$BE$43,'ADR Raw Data'!V$1,FALSE)</f>
        <v>25.0521902495693</v>
      </c>
      <c r="AL13" s="48">
        <f>VLOOKUP($A13,'ADR Raw Data'!$B$6:$BE$43,'ADR Raw Data'!W$1,FALSE)</f>
        <v>25.199732341177299</v>
      </c>
      <c r="AM13" s="48">
        <f>VLOOKUP($A13,'ADR Raw Data'!$B$6:$BE$43,'ADR Raw Data'!X$1,FALSE)</f>
        <v>15.781900529544901</v>
      </c>
      <c r="AN13" s="49">
        <f>VLOOKUP($A13,'ADR Raw Data'!$B$6:$BE$43,'ADR Raw Data'!Y$1,FALSE)</f>
        <v>22.423375886143901</v>
      </c>
      <c r="AO13" s="48">
        <f>VLOOKUP($A13,'ADR Raw Data'!$B$6:$BE$43,'ADR Raw Data'!AA$1,FALSE)</f>
        <v>12.453390132328501</v>
      </c>
      <c r="AP13" s="48">
        <f>VLOOKUP($A13,'ADR Raw Data'!$B$6:$BE$43,'ADR Raw Data'!AB$1,FALSE)</f>
        <v>9.8301299051916509</v>
      </c>
      <c r="AQ13" s="49">
        <f>VLOOKUP($A13,'ADR Raw Data'!$B$6:$BE$43,'ADR Raw Data'!AC$1,FALSE)</f>
        <v>11.1224577963642</v>
      </c>
      <c r="AR13" s="50">
        <f>VLOOKUP($A13,'ADR Raw Data'!$B$6:$BE$43,'ADR Raw Data'!AE$1,FALSE)</f>
        <v>19.735982693289198</v>
      </c>
      <c r="AS13" s="40"/>
      <c r="AT13" s="51">
        <f>VLOOKUP($A13,'RevPAR Raw Data'!$B$6:$BE$43,'RevPAR Raw Data'!G$1,FALSE)</f>
        <v>44.892628533485102</v>
      </c>
      <c r="AU13" s="52">
        <f>VLOOKUP($A13,'RevPAR Raw Data'!$B$6:$BE$43,'RevPAR Raw Data'!H$1,FALSE)</f>
        <v>73.556356478846496</v>
      </c>
      <c r="AV13" s="52">
        <f>VLOOKUP($A13,'RevPAR Raw Data'!$B$6:$BE$43,'RevPAR Raw Data'!I$1,FALSE)</f>
        <v>84.306286283437601</v>
      </c>
      <c r="AW13" s="52">
        <f>VLOOKUP($A13,'RevPAR Raw Data'!$B$6:$BE$43,'RevPAR Raw Data'!J$1,FALSE)</f>
        <v>77.965889774236302</v>
      </c>
      <c r="AX13" s="52">
        <f>VLOOKUP($A13,'RevPAR Raw Data'!$B$6:$BE$43,'RevPAR Raw Data'!K$1,FALSE)</f>
        <v>60.409471637260403</v>
      </c>
      <c r="AY13" s="53">
        <f>VLOOKUP($A13,'RevPAR Raw Data'!$B$6:$BE$43,'RevPAR Raw Data'!L$1,FALSE)</f>
        <v>68.226126541453198</v>
      </c>
      <c r="AZ13" s="52">
        <f>VLOOKUP($A13,'RevPAR Raw Data'!$B$6:$BE$43,'RevPAR Raw Data'!N$1,FALSE)</f>
        <v>52.752315499905102</v>
      </c>
      <c r="BA13" s="52">
        <f>VLOOKUP($A13,'RevPAR Raw Data'!$B$6:$BE$43,'RevPAR Raw Data'!O$1,FALSE)</f>
        <v>52.491632517548801</v>
      </c>
      <c r="BB13" s="53">
        <f>VLOOKUP($A13,'RevPAR Raw Data'!$B$6:$BE$43,'RevPAR Raw Data'!P$1,FALSE)</f>
        <v>52.621974008726902</v>
      </c>
      <c r="BC13" s="54">
        <f>VLOOKUP($A13,'RevPAR Raw Data'!$B$6:$BE$43,'RevPAR Raw Data'!R$1,FALSE)</f>
        <v>63.767797246388497</v>
      </c>
      <c r="BE13" s="47">
        <f>VLOOKUP($A13,'RevPAR Raw Data'!$B$6:$BE$43,'RevPAR Raw Data'!T$1,FALSE)</f>
        <v>38.409937024529</v>
      </c>
      <c r="BF13" s="48">
        <f>VLOOKUP($A13,'RevPAR Raw Data'!$B$6:$BE$43,'RevPAR Raw Data'!U$1,FALSE)</f>
        <v>77.482253125589594</v>
      </c>
      <c r="BG13" s="48">
        <f>VLOOKUP($A13,'RevPAR Raw Data'!$B$6:$BE$43,'RevPAR Raw Data'!V$1,FALSE)</f>
        <v>76.323899946048996</v>
      </c>
      <c r="BH13" s="48">
        <f>VLOOKUP($A13,'RevPAR Raw Data'!$B$6:$BE$43,'RevPAR Raw Data'!W$1,FALSE)</f>
        <v>62.439367553163102</v>
      </c>
      <c r="BI13" s="48">
        <f>VLOOKUP($A13,'RevPAR Raw Data'!$B$6:$BE$43,'RevPAR Raw Data'!X$1,FALSE)</f>
        <v>40.240187476750599</v>
      </c>
      <c r="BJ13" s="49">
        <f>VLOOKUP($A13,'RevPAR Raw Data'!$B$6:$BE$43,'RevPAR Raw Data'!Y$1,FALSE)</f>
        <v>60.332246220129797</v>
      </c>
      <c r="BK13" s="48">
        <f>VLOOKUP($A13,'RevPAR Raw Data'!$B$6:$BE$43,'RevPAR Raw Data'!AA$1,FALSE)</f>
        <v>34.671699396299402</v>
      </c>
      <c r="BL13" s="48">
        <f>VLOOKUP($A13,'RevPAR Raw Data'!$B$6:$BE$43,'RevPAR Raw Data'!AB$1,FALSE)</f>
        <v>29.268283007439699</v>
      </c>
      <c r="BM13" s="49">
        <f>VLOOKUP($A13,'RevPAR Raw Data'!$B$6:$BE$43,'RevPAR Raw Data'!AC$1,FALSE)</f>
        <v>31.921370956887099</v>
      </c>
      <c r="BN13" s="50">
        <f>VLOOKUP($A13,'RevPAR Raw Data'!$B$6:$BE$43,'RevPAR Raw Data'!AE$1,FALSE)</f>
        <v>52.584463232051398</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37.982437690608798</v>
      </c>
      <c r="C15" s="48">
        <f>VLOOKUP($A15,'Occupancy Raw Data'!$B$8:$BE$45,'Occupancy Raw Data'!H$3,FALSE)</f>
        <v>43.819013566095201</v>
      </c>
      <c r="D15" s="48">
        <f>VLOOKUP($A15,'Occupancy Raw Data'!$B$8:$BE$45,'Occupancy Raw Data'!I$3,FALSE)</f>
        <v>45.162477652749999</v>
      </c>
      <c r="E15" s="48">
        <f>VLOOKUP($A15,'Occupancy Raw Data'!$B$8:$BE$45,'Occupancy Raw Data'!J$3,FALSE)</f>
        <v>46.810131903936004</v>
      </c>
      <c r="F15" s="48">
        <f>VLOOKUP($A15,'Occupancy Raw Data'!$B$8:$BE$45,'Occupancy Raw Data'!K$3,FALSE)</f>
        <v>45.1784118976299</v>
      </c>
      <c r="G15" s="49">
        <f>VLOOKUP($A15,'Occupancy Raw Data'!$B$8:$BE$45,'Occupancy Raw Data'!L$3,FALSE)</f>
        <v>43.791004289679499</v>
      </c>
      <c r="H15" s="48">
        <f>VLOOKUP($A15,'Occupancy Raw Data'!$B$8:$BE$45,'Occupancy Raw Data'!N$3,FALSE)</f>
        <v>51.970676336118501</v>
      </c>
      <c r="I15" s="48">
        <f>VLOOKUP($A15,'Occupancy Raw Data'!$B$8:$BE$45,'Occupancy Raw Data'!O$3,FALSE)</f>
        <v>54.918808134951902</v>
      </c>
      <c r="J15" s="49">
        <f>VLOOKUP($A15,'Occupancy Raw Data'!$B$8:$BE$45,'Occupancy Raw Data'!P$3,FALSE)</f>
        <v>53.444742235535202</v>
      </c>
      <c r="K15" s="50">
        <f>VLOOKUP($A15,'Occupancy Raw Data'!$B$8:$BE$45,'Occupancy Raw Data'!R$3,FALSE)</f>
        <v>46.549898625816603</v>
      </c>
      <c r="M15" s="47">
        <f>VLOOKUP($A15,'Occupancy Raw Data'!$B$8:$BE$45,'Occupancy Raw Data'!T$3,FALSE)</f>
        <v>2.8152813623893702</v>
      </c>
      <c r="N15" s="48">
        <f>VLOOKUP($A15,'Occupancy Raw Data'!$B$8:$BE$45,'Occupancy Raw Data'!U$3,FALSE)</f>
        <v>5.6455724222128403</v>
      </c>
      <c r="O15" s="48">
        <f>VLOOKUP($A15,'Occupancy Raw Data'!$B$8:$BE$45,'Occupancy Raw Data'!V$3,FALSE)</f>
        <v>2.4660193309342602</v>
      </c>
      <c r="P15" s="48">
        <f>VLOOKUP($A15,'Occupancy Raw Data'!$B$8:$BE$45,'Occupancy Raw Data'!W$3,FALSE)</f>
        <v>5.8479419039216403</v>
      </c>
      <c r="Q15" s="48">
        <f>VLOOKUP($A15,'Occupancy Raw Data'!$B$8:$BE$45,'Occupancy Raw Data'!X$3,FALSE)</f>
        <v>0.79945742730840197</v>
      </c>
      <c r="R15" s="49">
        <f>VLOOKUP($A15,'Occupancy Raw Data'!$B$8:$BE$45,'Occupancy Raw Data'!Y$3,FALSE)</f>
        <v>3.5045140662402501</v>
      </c>
      <c r="S15" s="48">
        <f>VLOOKUP($A15,'Occupancy Raw Data'!$B$8:$BE$45,'Occupancy Raw Data'!AA$3,FALSE)</f>
        <v>-7.3507502584768503</v>
      </c>
      <c r="T15" s="48">
        <f>VLOOKUP($A15,'Occupancy Raw Data'!$B$8:$BE$45,'Occupancy Raw Data'!AB$3,FALSE)</f>
        <v>-6.8721904735878496</v>
      </c>
      <c r="U15" s="49">
        <f>VLOOKUP($A15,'Occupancy Raw Data'!$B$8:$BE$45,'Occupancy Raw Data'!AC$3,FALSE)</f>
        <v>-7.1054867157791799</v>
      </c>
      <c r="V15" s="50">
        <f>VLOOKUP($A15,'Occupancy Raw Data'!$B$8:$BE$45,'Occupancy Raw Data'!AE$3,FALSE)</f>
        <v>-0.23289857626969401</v>
      </c>
      <c r="X15" s="51">
        <f>VLOOKUP($A15,'ADR Raw Data'!$B$6:$BE$43,'ADR Raw Data'!G$1,FALSE)</f>
        <v>89.150306638056307</v>
      </c>
      <c r="Y15" s="52">
        <f>VLOOKUP($A15,'ADR Raw Data'!$B$6:$BE$43,'ADR Raw Data'!H$1,FALSE)</f>
        <v>89.764507679846403</v>
      </c>
      <c r="Z15" s="52">
        <f>VLOOKUP($A15,'ADR Raw Data'!$B$6:$BE$43,'ADR Raw Data'!I$1,FALSE)</f>
        <v>89.722540167656305</v>
      </c>
      <c r="AA15" s="52">
        <f>VLOOKUP($A15,'ADR Raw Data'!$B$6:$BE$43,'ADR Raw Data'!J$1,FALSE)</f>
        <v>90.251381088969893</v>
      </c>
      <c r="AB15" s="52">
        <f>VLOOKUP($A15,'ADR Raw Data'!$B$6:$BE$43,'ADR Raw Data'!K$1,FALSE)</f>
        <v>89.276505897405997</v>
      </c>
      <c r="AC15" s="53">
        <f>VLOOKUP($A15,'ADR Raw Data'!$B$6:$BE$43,'ADR Raw Data'!L$1,FALSE)</f>
        <v>89.652728310584493</v>
      </c>
      <c r="AD15" s="52">
        <f>VLOOKUP($A15,'ADR Raw Data'!$B$6:$BE$43,'ADR Raw Data'!N$1,FALSE)</f>
        <v>102.075175211082</v>
      </c>
      <c r="AE15" s="52">
        <f>VLOOKUP($A15,'ADR Raw Data'!$B$6:$BE$43,'ADR Raw Data'!O$1,FALSE)</f>
        <v>108.84688612985001</v>
      </c>
      <c r="AF15" s="53">
        <f>VLOOKUP($A15,'ADR Raw Data'!$B$6:$BE$43,'ADR Raw Data'!P$1,FALSE)</f>
        <v>105.55441635939</v>
      </c>
      <c r="AG15" s="54">
        <f>VLOOKUP($A15,'ADR Raw Data'!$B$6:$BE$43,'ADR Raw Data'!R$1,FALSE)</f>
        <v>94.870307373710403</v>
      </c>
      <c r="AI15" s="47">
        <f>VLOOKUP($A15,'ADR Raw Data'!$B$6:$BE$43,'ADR Raw Data'!T$1,FALSE)</f>
        <v>10.622351618351001</v>
      </c>
      <c r="AJ15" s="48">
        <f>VLOOKUP($A15,'ADR Raw Data'!$B$6:$BE$43,'ADR Raw Data'!U$1,FALSE)</f>
        <v>11.1419698075459</v>
      </c>
      <c r="AK15" s="48">
        <f>VLOOKUP($A15,'ADR Raw Data'!$B$6:$BE$43,'ADR Raw Data'!V$1,FALSE)</f>
        <v>8.6462112686001795</v>
      </c>
      <c r="AL15" s="48">
        <f>VLOOKUP($A15,'ADR Raw Data'!$B$6:$BE$43,'ADR Raw Data'!W$1,FALSE)</f>
        <v>9.8324098421123995</v>
      </c>
      <c r="AM15" s="48">
        <f>VLOOKUP($A15,'ADR Raw Data'!$B$6:$BE$43,'ADR Raw Data'!X$1,FALSE)</f>
        <v>7.5807939968474596</v>
      </c>
      <c r="AN15" s="49">
        <f>VLOOKUP($A15,'ADR Raw Data'!$B$6:$BE$43,'ADR Raw Data'!Y$1,FALSE)</f>
        <v>9.49560450514306</v>
      </c>
      <c r="AO15" s="48">
        <f>VLOOKUP($A15,'ADR Raw Data'!$B$6:$BE$43,'ADR Raw Data'!AA$1,FALSE)</f>
        <v>1.3234775187983401</v>
      </c>
      <c r="AP15" s="48">
        <f>VLOOKUP($A15,'ADR Raw Data'!$B$6:$BE$43,'ADR Raw Data'!AB$1,FALSE)</f>
        <v>3.5625293630664299</v>
      </c>
      <c r="AQ15" s="49">
        <f>VLOOKUP($A15,'ADR Raw Data'!$B$6:$BE$43,'ADR Raw Data'!AC$1,FALSE)</f>
        <v>2.5031524196463599</v>
      </c>
      <c r="AR15" s="50">
        <f>VLOOKUP($A15,'ADR Raw Data'!$B$6:$BE$43,'ADR Raw Data'!AE$1,FALSE)</f>
        <v>6.22368434053028</v>
      </c>
      <c r="AS15" s="40"/>
      <c r="AT15" s="51">
        <f>VLOOKUP($A15,'RevPAR Raw Data'!$B$6:$BE$43,'RevPAR Raw Data'!G$1,FALSE)</f>
        <v>33.861459669786498</v>
      </c>
      <c r="AU15" s="52">
        <f>VLOOKUP($A15,'RevPAR Raw Data'!$B$6:$BE$43,'RevPAR Raw Data'!H$1,FALSE)</f>
        <v>39.3339217977705</v>
      </c>
      <c r="AV15" s="52">
        <f>VLOOKUP($A15,'RevPAR Raw Data'!$B$6:$BE$43,'RevPAR Raw Data'!I$1,FALSE)</f>
        <v>40.520922152697402</v>
      </c>
      <c r="AW15" s="52">
        <f>VLOOKUP($A15,'RevPAR Raw Data'!$B$6:$BE$43,'RevPAR Raw Data'!J$1,FALSE)</f>
        <v>42.246790532870797</v>
      </c>
      <c r="AX15" s="52">
        <f>VLOOKUP($A15,'RevPAR Raw Data'!$B$6:$BE$43,'RevPAR Raw Data'!K$1,FALSE)</f>
        <v>40.333707562141903</v>
      </c>
      <c r="AY15" s="53">
        <f>VLOOKUP($A15,'RevPAR Raw Data'!$B$6:$BE$43,'RevPAR Raw Data'!L$1,FALSE)</f>
        <v>39.2598301003028</v>
      </c>
      <c r="AZ15" s="52">
        <f>VLOOKUP($A15,'RevPAR Raw Data'!$B$6:$BE$43,'RevPAR Raw Data'!N$1,FALSE)</f>
        <v>53.049158928477503</v>
      </c>
      <c r="BA15" s="52">
        <f>VLOOKUP($A15,'RevPAR Raw Data'!$B$6:$BE$43,'RevPAR Raw Data'!O$1,FALSE)</f>
        <v>59.777412554522002</v>
      </c>
      <c r="BB15" s="53">
        <f>VLOOKUP($A15,'RevPAR Raw Data'!$B$6:$BE$43,'RevPAR Raw Data'!P$1,FALSE)</f>
        <v>56.413285741499799</v>
      </c>
      <c r="BC15" s="54">
        <f>VLOOKUP($A15,'RevPAR Raw Data'!$B$6:$BE$43,'RevPAR Raw Data'!R$1,FALSE)</f>
        <v>44.162031908462801</v>
      </c>
      <c r="BE15" s="47">
        <f>VLOOKUP($A15,'RevPAR Raw Data'!$B$6:$BE$43,'RevPAR Raw Data'!T$1,FALSE)</f>
        <v>13.7366820660993</v>
      </c>
      <c r="BF15" s="48">
        <f>VLOOKUP($A15,'RevPAR Raw Data'!$B$6:$BE$43,'RevPAR Raw Data'!U$1,FALSE)</f>
        <v>17.416570204504801</v>
      </c>
      <c r="BG15" s="48">
        <f>VLOOKUP($A15,'RevPAR Raw Data'!$B$6:$BE$43,'RevPAR Raw Data'!V$1,FALSE)</f>
        <v>11.325447840811499</v>
      </c>
      <c r="BH15" s="48">
        <f>VLOOKUP($A15,'RevPAR Raw Data'!$B$6:$BE$43,'RevPAR Raw Data'!W$1,FALSE)</f>
        <v>16.255345361356198</v>
      </c>
      <c r="BI15" s="48">
        <f>VLOOKUP($A15,'RevPAR Raw Data'!$B$6:$BE$43,'RevPAR Raw Data'!X$1,FALSE)</f>
        <v>8.4408566448126106</v>
      </c>
      <c r="BJ15" s="49">
        <f>VLOOKUP($A15,'RevPAR Raw Data'!$B$6:$BE$43,'RevPAR Raw Data'!Y$1,FALSE)</f>
        <v>13.332893366940599</v>
      </c>
      <c r="BK15" s="48">
        <f>VLOOKUP($A15,'RevPAR Raw Data'!$B$6:$BE$43,'RevPAR Raw Data'!AA$1,FALSE)</f>
        <v>-6.1245582668124596</v>
      </c>
      <c r="BL15" s="48">
        <f>VLOOKUP($A15,'RevPAR Raw Data'!$B$6:$BE$43,'RevPAR Raw Data'!AB$1,FALSE)</f>
        <v>-3.5544849140288299</v>
      </c>
      <c r="BM15" s="49">
        <f>VLOOKUP($A15,'RevPAR Raw Data'!$B$6:$BE$43,'RevPAR Raw Data'!AC$1,FALSE)</f>
        <v>-4.7801954587864897</v>
      </c>
      <c r="BN15" s="50">
        <f>VLOOKUP($A15,'RevPAR Raw Data'!$B$6:$BE$43,'RevPAR Raw Data'!AE$1,FALSE)</f>
        <v>5.9762908920399704</v>
      </c>
    </row>
    <row r="16" spans="1:66" x14ac:dyDescent="0.45">
      <c r="A16" s="63" t="s">
        <v>92</v>
      </c>
      <c r="B16" s="47">
        <f>VLOOKUP($A16,'Occupancy Raw Data'!$B$8:$BE$45,'Occupancy Raw Data'!G$3,FALSE)</f>
        <v>50.087320991966401</v>
      </c>
      <c r="C16" s="48">
        <f>VLOOKUP($A16,'Occupancy Raw Data'!$B$8:$BE$45,'Occupancy Raw Data'!H$3,FALSE)</f>
        <v>60.670625218302398</v>
      </c>
      <c r="D16" s="48">
        <f>VLOOKUP($A16,'Occupancy Raw Data'!$B$8:$BE$45,'Occupancy Raw Data'!I$3,FALSE)</f>
        <v>63.744324135522099</v>
      </c>
      <c r="E16" s="48">
        <f>VLOOKUP($A16,'Occupancy Raw Data'!$B$8:$BE$45,'Occupancy Raw Data'!J$3,FALSE)</f>
        <v>64.931889626266099</v>
      </c>
      <c r="F16" s="48">
        <f>VLOOKUP($A16,'Occupancy Raw Data'!$B$8:$BE$45,'Occupancy Raw Data'!K$3,FALSE)</f>
        <v>60.967516590988403</v>
      </c>
      <c r="G16" s="49">
        <f>VLOOKUP($A16,'Occupancy Raw Data'!$B$8:$BE$45,'Occupancy Raw Data'!L$3,FALSE)</f>
        <v>60.080335312609101</v>
      </c>
      <c r="H16" s="48">
        <f>VLOOKUP($A16,'Occupancy Raw Data'!$B$8:$BE$45,'Occupancy Raw Data'!N$3,FALSE)</f>
        <v>61.666084526720198</v>
      </c>
      <c r="I16" s="48">
        <f>VLOOKUP($A16,'Occupancy Raw Data'!$B$8:$BE$45,'Occupancy Raw Data'!O$3,FALSE)</f>
        <v>64.669926650366705</v>
      </c>
      <c r="J16" s="49">
        <f>VLOOKUP($A16,'Occupancy Raw Data'!$B$8:$BE$45,'Occupancy Raw Data'!P$3,FALSE)</f>
        <v>63.168005588543402</v>
      </c>
      <c r="K16" s="50">
        <f>VLOOKUP($A16,'Occupancy Raw Data'!$B$8:$BE$45,'Occupancy Raw Data'!R$3,FALSE)</f>
        <v>60.962526820018901</v>
      </c>
      <c r="M16" s="47">
        <f>VLOOKUP($A16,'Occupancy Raw Data'!$B$8:$BE$45,'Occupancy Raw Data'!T$3,FALSE)</f>
        <v>-2.3825731790333502</v>
      </c>
      <c r="N16" s="48">
        <f>VLOOKUP($A16,'Occupancy Raw Data'!$B$8:$BE$45,'Occupancy Raw Data'!U$3,FALSE)</f>
        <v>-0.68610634648370405</v>
      </c>
      <c r="O16" s="48">
        <f>VLOOKUP($A16,'Occupancy Raw Data'!$B$8:$BE$45,'Occupancy Raw Data'!V$3,FALSE)</f>
        <v>-3.9978958442924699</v>
      </c>
      <c r="P16" s="48">
        <f>VLOOKUP($A16,'Occupancy Raw Data'!$B$8:$BE$45,'Occupancy Raw Data'!W$3,FALSE)</f>
        <v>-1.3531440700451001</v>
      </c>
      <c r="Q16" s="48">
        <f>VLOOKUP($A16,'Occupancy Raw Data'!$B$8:$BE$45,'Occupancy Raw Data'!X$3,FALSE)</f>
        <v>-1.27262443438914</v>
      </c>
      <c r="R16" s="49">
        <f>VLOOKUP($A16,'Occupancy Raw Data'!$B$8:$BE$45,'Occupancy Raw Data'!Y$3,FALSE)</f>
        <v>-1.94949552528073</v>
      </c>
      <c r="S16" s="48">
        <f>VLOOKUP($A16,'Occupancy Raw Data'!$B$8:$BE$45,'Occupancy Raw Data'!AA$3,FALSE)</f>
        <v>-3.6562073669849902</v>
      </c>
      <c r="T16" s="48">
        <f>VLOOKUP($A16,'Occupancy Raw Data'!$B$8:$BE$45,'Occupancy Raw Data'!AB$3,FALSE)</f>
        <v>-3.2148457919498101</v>
      </c>
      <c r="U16" s="49">
        <f>VLOOKUP($A16,'Occupancy Raw Data'!$B$8:$BE$45,'Occupancy Raw Data'!AC$3,FALSE)</f>
        <v>-3.4307836069950599</v>
      </c>
      <c r="V16" s="50">
        <f>VLOOKUP($A16,'Occupancy Raw Data'!$B$8:$BE$45,'Occupancy Raw Data'!AE$3,FALSE)</f>
        <v>-2.39274586562275</v>
      </c>
      <c r="X16" s="51">
        <f>VLOOKUP($A16,'ADR Raw Data'!$B$6:$BE$43,'ADR Raw Data'!G$1,FALSE)</f>
        <v>80.007587133891207</v>
      </c>
      <c r="Y16" s="52">
        <f>VLOOKUP($A16,'ADR Raw Data'!$B$6:$BE$43,'ADR Raw Data'!H$1,FALSE)</f>
        <v>84.249237622337304</v>
      </c>
      <c r="Z16" s="52">
        <f>VLOOKUP($A16,'ADR Raw Data'!$B$6:$BE$43,'ADR Raw Data'!I$1,FALSE)</f>
        <v>86.885357726027294</v>
      </c>
      <c r="AA16" s="52">
        <f>VLOOKUP($A16,'ADR Raw Data'!$B$6:$BE$43,'ADR Raw Data'!J$1,FALSE)</f>
        <v>87.146084373318899</v>
      </c>
      <c r="AB16" s="52">
        <f>VLOOKUP($A16,'ADR Raw Data'!$B$6:$BE$43,'ADR Raw Data'!K$1,FALSE)</f>
        <v>84.030165167573699</v>
      </c>
      <c r="AC16" s="53">
        <f>VLOOKUP($A16,'ADR Raw Data'!$B$6:$BE$43,'ADR Raw Data'!L$1,FALSE)</f>
        <v>84.683077460612694</v>
      </c>
      <c r="AD16" s="52">
        <f>VLOOKUP($A16,'ADR Raw Data'!$B$6:$BE$43,'ADR Raw Data'!N$1,FALSE)</f>
        <v>85.209395836873398</v>
      </c>
      <c r="AE16" s="52">
        <f>VLOOKUP($A16,'ADR Raw Data'!$B$6:$BE$43,'ADR Raw Data'!O$1,FALSE)</f>
        <v>86.495540075614301</v>
      </c>
      <c r="AF16" s="53">
        <f>VLOOKUP($A16,'ADR Raw Data'!$B$6:$BE$43,'ADR Raw Data'!P$1,FALSE)</f>
        <v>85.867758031517795</v>
      </c>
      <c r="AG16" s="54">
        <f>VLOOKUP($A16,'ADR Raw Data'!$B$6:$BE$43,'ADR Raw Data'!R$1,FALSE)</f>
        <v>85.033803028442804</v>
      </c>
      <c r="AI16" s="47">
        <f>VLOOKUP($A16,'ADR Raw Data'!$B$6:$BE$43,'ADR Raw Data'!T$1,FALSE)</f>
        <v>10.930403975132799</v>
      </c>
      <c r="AJ16" s="48">
        <f>VLOOKUP($A16,'ADR Raw Data'!$B$6:$BE$43,'ADR Raw Data'!U$1,FALSE)</f>
        <v>11.774212656467499</v>
      </c>
      <c r="AK16" s="48">
        <f>VLOOKUP($A16,'ADR Raw Data'!$B$6:$BE$43,'ADR Raw Data'!V$1,FALSE)</f>
        <v>11.0877912589992</v>
      </c>
      <c r="AL16" s="48">
        <f>VLOOKUP($A16,'ADR Raw Data'!$B$6:$BE$43,'ADR Raw Data'!W$1,FALSE)</f>
        <v>11.514050592452101</v>
      </c>
      <c r="AM16" s="48">
        <f>VLOOKUP($A16,'ADR Raw Data'!$B$6:$BE$43,'ADR Raw Data'!X$1,FALSE)</f>
        <v>10.226823429955401</v>
      </c>
      <c r="AN16" s="49">
        <f>VLOOKUP($A16,'ADR Raw Data'!$B$6:$BE$43,'ADR Raw Data'!Y$1,FALSE)</f>
        <v>11.1115517977059</v>
      </c>
      <c r="AO16" s="48">
        <f>VLOOKUP($A16,'ADR Raw Data'!$B$6:$BE$43,'ADR Raw Data'!AA$1,FALSE)</f>
        <v>7.1399512765860198</v>
      </c>
      <c r="AP16" s="48">
        <f>VLOOKUP($A16,'ADR Raw Data'!$B$6:$BE$43,'ADR Raw Data'!AB$1,FALSE)</f>
        <v>7.6872853909221801</v>
      </c>
      <c r="AQ16" s="49">
        <f>VLOOKUP($A16,'ADR Raw Data'!$B$6:$BE$43,'ADR Raw Data'!AC$1,FALSE)</f>
        <v>7.4226896068851804</v>
      </c>
      <c r="AR16" s="50">
        <f>VLOOKUP($A16,'ADR Raw Data'!$B$6:$BE$43,'ADR Raw Data'!AE$1,FALSE)</f>
        <v>9.9656348652810998</v>
      </c>
      <c r="AS16" s="40"/>
      <c r="AT16" s="51">
        <f>VLOOKUP($A16,'RevPAR Raw Data'!$B$6:$BE$43,'RevPAR Raw Data'!G$1,FALSE)</f>
        <v>40.0736569856793</v>
      </c>
      <c r="AU16" s="52">
        <f>VLOOKUP($A16,'RevPAR Raw Data'!$B$6:$BE$43,'RevPAR Raw Data'!H$1,FALSE)</f>
        <v>51.114539207125297</v>
      </c>
      <c r="AV16" s="52">
        <f>VLOOKUP($A16,'RevPAR Raw Data'!$B$6:$BE$43,'RevPAR Raw Data'!I$1,FALSE)</f>
        <v>55.384484055186803</v>
      </c>
      <c r="AW16" s="52">
        <f>VLOOKUP($A16,'RevPAR Raw Data'!$B$6:$BE$43,'RevPAR Raw Data'!J$1,FALSE)</f>
        <v>56.5855993188962</v>
      </c>
      <c r="AX16" s="52">
        <f>VLOOKUP($A16,'RevPAR Raw Data'!$B$6:$BE$43,'RevPAR Raw Data'!K$1,FALSE)</f>
        <v>51.231104889975498</v>
      </c>
      <c r="AY16" s="53">
        <f>VLOOKUP($A16,'RevPAR Raw Data'!$B$6:$BE$43,'RevPAR Raw Data'!L$1,FALSE)</f>
        <v>50.877876891372601</v>
      </c>
      <c r="AZ16" s="52">
        <f>VLOOKUP($A16,'RevPAR Raw Data'!$B$6:$BE$43,'RevPAR Raw Data'!N$1,FALSE)</f>
        <v>52.5452980614739</v>
      </c>
      <c r="BA16" s="52">
        <f>VLOOKUP($A16,'RevPAR Raw Data'!$B$6:$BE$43,'RevPAR Raw Data'!O$1,FALSE)</f>
        <v>55.936602322738302</v>
      </c>
      <c r="BB16" s="53">
        <f>VLOOKUP($A16,'RevPAR Raw Data'!$B$6:$BE$43,'RevPAR Raw Data'!P$1,FALSE)</f>
        <v>54.240950192106098</v>
      </c>
      <c r="BC16" s="54">
        <f>VLOOKUP($A16,'RevPAR Raw Data'!$B$6:$BE$43,'RevPAR Raw Data'!R$1,FALSE)</f>
        <v>51.838754977296503</v>
      </c>
      <c r="BE16" s="47">
        <f>VLOOKUP($A16,'RevPAR Raw Data'!$B$6:$BE$43,'RevPAR Raw Data'!T$1,FALSE)</f>
        <v>8.2874059226280092</v>
      </c>
      <c r="BF16" s="48">
        <f>VLOOKUP($A16,'RevPAR Raw Data'!$B$6:$BE$43,'RevPAR Raw Data'!U$1,FALSE)</f>
        <v>11.007322689699301</v>
      </c>
      <c r="BG16" s="48">
        <f>VLOOKUP($A16,'RevPAR Raw Data'!$B$6:$BE$43,'RevPAR Raw Data'!V$1,FALSE)</f>
        <v>6.6466170687394399</v>
      </c>
      <c r="BH16" s="48">
        <f>VLOOKUP($A16,'RevPAR Raw Data'!$B$6:$BE$43,'RevPAR Raw Data'!W$1,FALSE)</f>
        <v>10.005104829593201</v>
      </c>
      <c r="BI16" s="48">
        <f>VLOOKUP($A16,'RevPAR Raw Data'!$B$6:$BE$43,'RevPAR Raw Data'!X$1,FALSE)</f>
        <v>8.8240499417348808</v>
      </c>
      <c r="BJ16" s="49">
        <f>VLOOKUP($A16,'RevPAR Raw Data'!$B$6:$BE$43,'RevPAR Raw Data'!Y$1,FALSE)</f>
        <v>8.9454370673397001</v>
      </c>
      <c r="BK16" s="48">
        <f>VLOOKUP($A16,'RevPAR Raw Data'!$B$6:$BE$43,'RevPAR Raw Data'!AA$1,FALSE)</f>
        <v>3.2226924850273502</v>
      </c>
      <c r="BL16" s="48">
        <f>VLOOKUP($A16,'RevPAR Raw Data'!$B$6:$BE$43,'RevPAR Raw Data'!AB$1,FALSE)</f>
        <v>4.2253052280671302</v>
      </c>
      <c r="BM16" s="49">
        <f>VLOOKUP($A16,'RevPAR Raw Data'!$B$6:$BE$43,'RevPAR Raw Data'!AC$1,FALSE)</f>
        <v>3.7372495816589799</v>
      </c>
      <c r="BN16" s="50">
        <f>VLOOKUP($A16,'RevPAR Raw Data'!$B$6:$BE$43,'RevPAR Raw Data'!AE$1,FALSE)</f>
        <v>7.3344366834362704</v>
      </c>
    </row>
    <row r="17" spans="1:66" x14ac:dyDescent="0.45">
      <c r="A17" s="63" t="s">
        <v>32</v>
      </c>
      <c r="B17" s="47">
        <f>VLOOKUP($A17,'Occupancy Raw Data'!$B$8:$BE$45,'Occupancy Raw Data'!G$3,FALSE)</f>
        <v>44.295398817250799</v>
      </c>
      <c r="C17" s="48">
        <f>VLOOKUP($A17,'Occupancy Raw Data'!$B$8:$BE$45,'Occupancy Raw Data'!H$3,FALSE)</f>
        <v>52.1130823597288</v>
      </c>
      <c r="D17" s="48">
        <f>VLOOKUP($A17,'Occupancy Raw Data'!$B$8:$BE$45,'Occupancy Raw Data'!I$3,FALSE)</f>
        <v>54.262224145391599</v>
      </c>
      <c r="E17" s="48">
        <f>VLOOKUP($A17,'Occupancy Raw Data'!$B$8:$BE$45,'Occupancy Raw Data'!J$3,FALSE)</f>
        <v>55.127650367806098</v>
      </c>
      <c r="F17" s="48">
        <f>VLOOKUP($A17,'Occupancy Raw Data'!$B$8:$BE$45,'Occupancy Raw Data'!K$3,FALSE)</f>
        <v>51.925573344872298</v>
      </c>
      <c r="G17" s="49">
        <f>VLOOKUP($A17,'Occupancy Raw Data'!$B$8:$BE$45,'Occupancy Raw Data'!L$3,FALSE)</f>
        <v>51.544785807009902</v>
      </c>
      <c r="H17" s="48">
        <f>VLOOKUP($A17,'Occupancy Raw Data'!$B$8:$BE$45,'Occupancy Raw Data'!N$3,FALSE)</f>
        <v>55.3151593826626</v>
      </c>
      <c r="I17" s="48">
        <f>VLOOKUP($A17,'Occupancy Raw Data'!$B$8:$BE$45,'Occupancy Raw Data'!O$3,FALSE)</f>
        <v>57.8537429684119</v>
      </c>
      <c r="J17" s="49">
        <f>VLOOKUP($A17,'Occupancy Raw Data'!$B$8:$BE$45,'Occupancy Raw Data'!P$3,FALSE)</f>
        <v>56.584451175537197</v>
      </c>
      <c r="K17" s="50">
        <f>VLOOKUP($A17,'Occupancy Raw Data'!$B$8:$BE$45,'Occupancy Raw Data'!R$3,FALSE)</f>
        <v>52.984690198017702</v>
      </c>
      <c r="M17" s="47">
        <f>VLOOKUP($A17,'Occupancy Raw Data'!$B$8:$BE$45,'Occupancy Raw Data'!T$3,FALSE)</f>
        <v>4.3175875285355998</v>
      </c>
      <c r="N17" s="48">
        <f>VLOOKUP($A17,'Occupancy Raw Data'!$B$8:$BE$45,'Occupancy Raw Data'!U$3,FALSE)</f>
        <v>13.096135339626899</v>
      </c>
      <c r="O17" s="48">
        <f>VLOOKUP($A17,'Occupancy Raw Data'!$B$8:$BE$45,'Occupancy Raw Data'!V$3,FALSE)</f>
        <v>9.5655619842944404</v>
      </c>
      <c r="P17" s="48">
        <f>VLOOKUP($A17,'Occupancy Raw Data'!$B$8:$BE$45,'Occupancy Raw Data'!W$3,FALSE)</f>
        <v>12.374982001561399</v>
      </c>
      <c r="Q17" s="48">
        <f>VLOOKUP($A17,'Occupancy Raw Data'!$B$8:$BE$45,'Occupancy Raw Data'!X$3,FALSE)</f>
        <v>1.7020049040819201</v>
      </c>
      <c r="R17" s="49">
        <f>VLOOKUP($A17,'Occupancy Raw Data'!$B$8:$BE$45,'Occupancy Raw Data'!Y$3,FALSE)</f>
        <v>8.2059916414276408</v>
      </c>
      <c r="S17" s="48">
        <f>VLOOKUP($A17,'Occupancy Raw Data'!$B$8:$BE$45,'Occupancy Raw Data'!AA$3,FALSE)</f>
        <v>-23.971308224726201</v>
      </c>
      <c r="T17" s="48">
        <f>VLOOKUP($A17,'Occupancy Raw Data'!$B$8:$BE$45,'Occupancy Raw Data'!AB$3,FALSE)</f>
        <v>-22.195929492604801</v>
      </c>
      <c r="U17" s="49">
        <f>VLOOKUP($A17,'Occupancy Raw Data'!$B$8:$BE$45,'Occupancy Raw Data'!AC$3,FALSE)</f>
        <v>-23.073948666979</v>
      </c>
      <c r="V17" s="50">
        <f>VLOOKUP($A17,'Occupancy Raw Data'!$B$8:$BE$45,'Occupancy Raw Data'!AE$3,FALSE)</f>
        <v>-3.7374257701047999</v>
      </c>
      <c r="X17" s="51">
        <f>VLOOKUP($A17,'ADR Raw Data'!$B$6:$BE$43,'ADR Raw Data'!G$1,FALSE)</f>
        <v>73.510777955063404</v>
      </c>
      <c r="Y17" s="52">
        <f>VLOOKUP($A17,'ADR Raw Data'!$B$6:$BE$43,'ADR Raw Data'!H$1,FALSE)</f>
        <v>78.688327290340396</v>
      </c>
      <c r="Z17" s="52">
        <f>VLOOKUP($A17,'ADR Raw Data'!$B$6:$BE$43,'ADR Raw Data'!I$1,FALSE)</f>
        <v>77.271839739500194</v>
      </c>
      <c r="AA17" s="52">
        <f>VLOOKUP($A17,'ADR Raw Data'!$B$6:$BE$43,'ADR Raw Data'!J$1,FALSE)</f>
        <v>77.884678649921497</v>
      </c>
      <c r="AB17" s="52">
        <f>VLOOKUP($A17,'ADR Raw Data'!$B$6:$BE$43,'ADR Raw Data'!K$1,FALSE)</f>
        <v>77.998784916666594</v>
      </c>
      <c r="AC17" s="53">
        <f>VLOOKUP($A17,'ADR Raw Data'!$B$6:$BE$43,'ADR Raw Data'!L$1,FALSE)</f>
        <v>77.189391884933897</v>
      </c>
      <c r="AD17" s="52">
        <f>VLOOKUP($A17,'ADR Raw Data'!$B$6:$BE$43,'ADR Raw Data'!N$1,FALSE)</f>
        <v>81.9698360104302</v>
      </c>
      <c r="AE17" s="52">
        <f>VLOOKUP($A17,'ADR Raw Data'!$B$6:$BE$43,'ADR Raw Data'!O$1,FALSE)</f>
        <v>83.6724598354525</v>
      </c>
      <c r="AF17" s="53">
        <f>VLOOKUP($A17,'ADR Raw Data'!$B$6:$BE$43,'ADR Raw Data'!P$1,FALSE)</f>
        <v>82.840244392046898</v>
      </c>
      <c r="AG17" s="54">
        <f>VLOOKUP($A17,'ADR Raw Data'!$B$6:$BE$43,'ADR Raw Data'!R$1,FALSE)</f>
        <v>78.913611717352396</v>
      </c>
      <c r="AI17" s="47">
        <f>VLOOKUP($A17,'ADR Raw Data'!$B$6:$BE$43,'ADR Raw Data'!T$1,FALSE)</f>
        <v>8.3996313985887703</v>
      </c>
      <c r="AJ17" s="48">
        <f>VLOOKUP($A17,'ADR Raw Data'!$B$6:$BE$43,'ADR Raw Data'!U$1,FALSE)</f>
        <v>12.8934008042662</v>
      </c>
      <c r="AK17" s="48">
        <f>VLOOKUP($A17,'ADR Raw Data'!$B$6:$BE$43,'ADR Raw Data'!V$1,FALSE)</f>
        <v>6.8810343469291704</v>
      </c>
      <c r="AL17" s="48">
        <f>VLOOKUP($A17,'ADR Raw Data'!$B$6:$BE$43,'ADR Raw Data'!W$1,FALSE)</f>
        <v>8.6171471936223902</v>
      </c>
      <c r="AM17" s="48">
        <f>VLOOKUP($A17,'ADR Raw Data'!$B$6:$BE$43,'ADR Raw Data'!X$1,FALSE)</f>
        <v>5.6355759138846402</v>
      </c>
      <c r="AN17" s="49">
        <f>VLOOKUP($A17,'ADR Raw Data'!$B$6:$BE$43,'ADR Raw Data'!Y$1,FALSE)</f>
        <v>8.4056480968724596</v>
      </c>
      <c r="AO17" s="48">
        <f>VLOOKUP($A17,'ADR Raw Data'!$B$6:$BE$43,'ADR Raw Data'!AA$1,FALSE)</f>
        <v>-18.728877886998202</v>
      </c>
      <c r="AP17" s="48">
        <f>VLOOKUP($A17,'ADR Raw Data'!$B$6:$BE$43,'ADR Raw Data'!AB$1,FALSE)</f>
        <v>-17.507954356728401</v>
      </c>
      <c r="AQ17" s="49">
        <f>VLOOKUP($A17,'ADR Raw Data'!$B$6:$BE$43,'ADR Raw Data'!AC$1,FALSE)</f>
        <v>-18.100331408385301</v>
      </c>
      <c r="AR17" s="50">
        <f>VLOOKUP($A17,'ADR Raw Data'!$B$6:$BE$43,'ADR Raw Data'!AE$1,FALSE)</f>
        <v>-4.5064424418923803</v>
      </c>
      <c r="AS17" s="40"/>
      <c r="AT17" s="51">
        <f>VLOOKUP($A17,'RevPAR Raw Data'!$B$6:$BE$43,'RevPAR Raw Data'!G$1,FALSE)</f>
        <v>32.561892268858998</v>
      </c>
      <c r="AU17" s="52">
        <f>VLOOKUP($A17,'RevPAR Raw Data'!$B$6:$BE$43,'RevPAR Raw Data'!H$1,FALSE)</f>
        <v>41.006912808308002</v>
      </c>
      <c r="AV17" s="52">
        <f>VLOOKUP($A17,'RevPAR Raw Data'!$B$6:$BE$43,'RevPAR Raw Data'!I$1,FALSE)</f>
        <v>41.929418880715403</v>
      </c>
      <c r="AW17" s="52">
        <f>VLOOKUP($A17,'RevPAR Raw Data'!$B$6:$BE$43,'RevPAR Raw Data'!J$1,FALSE)</f>
        <v>42.935993336217997</v>
      </c>
      <c r="AX17" s="52">
        <f>VLOOKUP($A17,'RevPAR Raw Data'!$B$6:$BE$43,'RevPAR Raw Data'!K$1,FALSE)</f>
        <v>40.5013162700129</v>
      </c>
      <c r="AY17" s="53">
        <f>VLOOKUP($A17,'RevPAR Raw Data'!$B$6:$BE$43,'RevPAR Raw Data'!L$1,FALSE)</f>
        <v>39.787106712822698</v>
      </c>
      <c r="AZ17" s="52">
        <f>VLOOKUP($A17,'RevPAR Raw Data'!$B$6:$BE$43,'RevPAR Raw Data'!N$1,FALSE)</f>
        <v>45.3417454348766</v>
      </c>
      <c r="BA17" s="52">
        <f>VLOOKUP($A17,'RevPAR Raw Data'!$B$6:$BE$43,'RevPAR Raw Data'!O$1,FALSE)</f>
        <v>48.407649848550399</v>
      </c>
      <c r="BB17" s="53">
        <f>VLOOKUP($A17,'RevPAR Raw Data'!$B$6:$BE$43,'RevPAR Raw Data'!P$1,FALSE)</f>
        <v>46.874697641713503</v>
      </c>
      <c r="BC17" s="54">
        <f>VLOOKUP($A17,'RevPAR Raw Data'!$B$6:$BE$43,'RevPAR Raw Data'!R$1,FALSE)</f>
        <v>41.812132692505799</v>
      </c>
      <c r="BE17" s="47">
        <f>VLOOKUP($A17,'RevPAR Raw Data'!$B$6:$BE$43,'RevPAR Raw Data'!T$1,FALSE)</f>
        <v>13.0798803648328</v>
      </c>
      <c r="BF17" s="48">
        <f>VLOOKUP($A17,'RevPAR Raw Data'!$B$6:$BE$43,'RevPAR Raw Data'!U$1,FALSE)</f>
        <v>27.678073363100498</v>
      </c>
      <c r="BG17" s="48">
        <f>VLOOKUP($A17,'RevPAR Raw Data'!$B$6:$BE$43,'RevPAR Raw Data'!V$1,FALSE)</f>
        <v>17.1048059368397</v>
      </c>
      <c r="BH17" s="48">
        <f>VLOOKUP($A17,'RevPAR Raw Data'!$B$6:$BE$43,'RevPAR Raw Data'!W$1,FALSE)</f>
        <v>22.058499609442599</v>
      </c>
      <c r="BI17" s="48">
        <f>VLOOKUP($A17,'RevPAR Raw Data'!$B$6:$BE$43,'RevPAR Raw Data'!X$1,FALSE)</f>
        <v>7.4334985963941396</v>
      </c>
      <c r="BJ17" s="49">
        <f>VLOOKUP($A17,'RevPAR Raw Data'!$B$6:$BE$43,'RevPAR Raw Data'!Y$1,FALSE)</f>
        <v>17.301406518537199</v>
      </c>
      <c r="BK17" s="48">
        <f>VLOOKUP($A17,'RevPAR Raw Data'!$B$6:$BE$43,'RevPAR Raw Data'!AA$1,FALSE)</f>
        <v>-38.210629066399498</v>
      </c>
      <c r="BL17" s="48">
        <f>VLOOKUP($A17,'RevPAR Raw Data'!$B$6:$BE$43,'RevPAR Raw Data'!AB$1,FALSE)</f>
        <v>-35.817830644716402</v>
      </c>
      <c r="BM17" s="49">
        <f>VLOOKUP($A17,'RevPAR Raw Data'!$B$6:$BE$43,'RevPAR Raw Data'!AC$1,FALSE)</f>
        <v>-36.9978188976404</v>
      </c>
      <c r="BN17" s="50">
        <f>VLOOKUP($A17,'RevPAR Raw Data'!$B$6:$BE$43,'RevPAR Raw Data'!AE$1,FALSE)</f>
        <v>-8.0754432708589601</v>
      </c>
    </row>
    <row r="18" spans="1:66" x14ac:dyDescent="0.45">
      <c r="A18" s="63" t="s">
        <v>93</v>
      </c>
      <c r="B18" s="47">
        <f>VLOOKUP($A18,'Occupancy Raw Data'!$B$8:$BE$45,'Occupancy Raw Data'!G$3,FALSE)</f>
        <v>48.831898823116099</v>
      </c>
      <c r="C18" s="48">
        <f>VLOOKUP($A18,'Occupancy Raw Data'!$B$8:$BE$45,'Occupancy Raw Data'!H$3,FALSE)</f>
        <v>54.979799754083899</v>
      </c>
      <c r="D18" s="48">
        <f>VLOOKUP($A18,'Occupancy Raw Data'!$B$8:$BE$45,'Occupancy Raw Data'!I$3,FALSE)</f>
        <v>57.386263832776997</v>
      </c>
      <c r="E18" s="48">
        <f>VLOOKUP($A18,'Occupancy Raw Data'!$B$8:$BE$45,'Occupancy Raw Data'!J$3,FALSE)</f>
        <v>61.479009309678503</v>
      </c>
      <c r="F18" s="48">
        <f>VLOOKUP($A18,'Occupancy Raw Data'!$B$8:$BE$45,'Occupancy Raw Data'!K$3,FALSE)</f>
        <v>63.340945020200202</v>
      </c>
      <c r="G18" s="49">
        <f>VLOOKUP($A18,'Occupancy Raw Data'!$B$8:$BE$45,'Occupancy Raw Data'!L$3,FALSE)</f>
        <v>57.203583347971097</v>
      </c>
      <c r="H18" s="48">
        <f>VLOOKUP($A18,'Occupancy Raw Data'!$B$8:$BE$45,'Occupancy Raw Data'!N$3,FALSE)</f>
        <v>62.585631477252697</v>
      </c>
      <c r="I18" s="48">
        <f>VLOOKUP($A18,'Occupancy Raw Data'!$B$8:$BE$45,'Occupancy Raw Data'!O$3,FALSE)</f>
        <v>64.359740031617704</v>
      </c>
      <c r="J18" s="49">
        <f>VLOOKUP($A18,'Occupancy Raw Data'!$B$8:$BE$45,'Occupancy Raw Data'!P$3,FALSE)</f>
        <v>63.472685754435197</v>
      </c>
      <c r="K18" s="50">
        <f>VLOOKUP($A18,'Occupancy Raw Data'!$B$8:$BE$45,'Occupancy Raw Data'!R$3,FALSE)</f>
        <v>58.994755464103697</v>
      </c>
      <c r="M18" s="47">
        <f>VLOOKUP($A18,'Occupancy Raw Data'!$B$8:$BE$45,'Occupancy Raw Data'!T$3,FALSE)</f>
        <v>7.5396998444107597</v>
      </c>
      <c r="N18" s="48">
        <f>VLOOKUP($A18,'Occupancy Raw Data'!$B$8:$BE$45,'Occupancy Raw Data'!U$3,FALSE)</f>
        <v>8.9457061932874602</v>
      </c>
      <c r="O18" s="48">
        <f>VLOOKUP($A18,'Occupancy Raw Data'!$B$8:$BE$45,'Occupancy Raw Data'!V$3,FALSE)</f>
        <v>8.5402764954053598</v>
      </c>
      <c r="P18" s="48">
        <f>VLOOKUP($A18,'Occupancy Raw Data'!$B$8:$BE$45,'Occupancy Raw Data'!W$3,FALSE)</f>
        <v>18.045501692049601</v>
      </c>
      <c r="Q18" s="48">
        <f>VLOOKUP($A18,'Occupancy Raw Data'!$B$8:$BE$45,'Occupancy Raw Data'!X$3,FALSE)</f>
        <v>16.853476478794999</v>
      </c>
      <c r="R18" s="49">
        <f>VLOOKUP($A18,'Occupancy Raw Data'!$B$8:$BE$45,'Occupancy Raw Data'!Y$3,FALSE)</f>
        <v>12.150374265593401</v>
      </c>
      <c r="S18" s="48">
        <f>VLOOKUP($A18,'Occupancy Raw Data'!$B$8:$BE$45,'Occupancy Raw Data'!AA$3,FALSE)</f>
        <v>5.3265872526461298</v>
      </c>
      <c r="T18" s="48">
        <f>VLOOKUP($A18,'Occupancy Raw Data'!$B$8:$BE$45,'Occupancy Raw Data'!AB$3,FALSE)</f>
        <v>5.2638482136884601</v>
      </c>
      <c r="U18" s="49">
        <f>VLOOKUP($A18,'Occupancy Raw Data'!$B$8:$BE$45,'Occupancy Raw Data'!AC$3,FALSE)</f>
        <v>5.2947699887879001</v>
      </c>
      <c r="V18" s="50">
        <f>VLOOKUP($A18,'Occupancy Raw Data'!$B$8:$BE$45,'Occupancy Raw Data'!AE$3,FALSE)</f>
        <v>9.9497861887095507</v>
      </c>
      <c r="X18" s="51">
        <f>VLOOKUP($A18,'ADR Raw Data'!$B$6:$BE$43,'ADR Raw Data'!G$1,FALSE)</f>
        <v>85.763687194244596</v>
      </c>
      <c r="Y18" s="52">
        <f>VLOOKUP($A18,'ADR Raw Data'!$B$6:$BE$43,'ADR Raw Data'!H$1,FALSE)</f>
        <v>92.050272651757098</v>
      </c>
      <c r="Z18" s="52">
        <f>VLOOKUP($A18,'ADR Raw Data'!$B$6:$BE$43,'ADR Raw Data'!I$1,FALSE)</f>
        <v>95.474912488521497</v>
      </c>
      <c r="AA18" s="52">
        <f>VLOOKUP($A18,'ADR Raw Data'!$B$6:$BE$43,'ADR Raw Data'!J$1,FALSE)</f>
        <v>94.987753171428494</v>
      </c>
      <c r="AB18" s="52">
        <f>VLOOKUP($A18,'ADR Raw Data'!$B$6:$BE$43,'ADR Raw Data'!K$1,FALSE)</f>
        <v>94.344252495840195</v>
      </c>
      <c r="AC18" s="53">
        <f>VLOOKUP($A18,'ADR Raw Data'!$B$6:$BE$43,'ADR Raw Data'!L$1,FALSE)</f>
        <v>92.803503869065807</v>
      </c>
      <c r="AD18" s="52">
        <f>VLOOKUP($A18,'ADR Raw Data'!$B$6:$BE$43,'ADR Raw Data'!N$1,FALSE)</f>
        <v>99.946203564412002</v>
      </c>
      <c r="AE18" s="52">
        <f>VLOOKUP($A18,'ADR Raw Data'!$B$6:$BE$43,'ADR Raw Data'!O$1,FALSE)</f>
        <v>103.028079121179</v>
      </c>
      <c r="AF18" s="53">
        <f>VLOOKUP($A18,'ADR Raw Data'!$B$6:$BE$43,'ADR Raw Data'!P$1,FALSE)</f>
        <v>101.50867651861</v>
      </c>
      <c r="AG18" s="54">
        <f>VLOOKUP($A18,'ADR Raw Data'!$B$6:$BE$43,'ADR Raw Data'!R$1,FALSE)</f>
        <v>95.479483568694107</v>
      </c>
      <c r="AI18" s="47">
        <f>VLOOKUP($A18,'ADR Raw Data'!$B$6:$BE$43,'ADR Raw Data'!T$1,FALSE)</f>
        <v>11.165123361600701</v>
      </c>
      <c r="AJ18" s="48">
        <f>VLOOKUP($A18,'ADR Raw Data'!$B$6:$BE$43,'ADR Raw Data'!U$1,FALSE)</f>
        <v>14.346001741198201</v>
      </c>
      <c r="AK18" s="48">
        <f>VLOOKUP($A18,'ADR Raw Data'!$B$6:$BE$43,'ADR Raw Data'!V$1,FALSE)</f>
        <v>11.6481075004516</v>
      </c>
      <c r="AL18" s="48">
        <f>VLOOKUP($A18,'ADR Raw Data'!$B$6:$BE$43,'ADR Raw Data'!W$1,FALSE)</f>
        <v>13.746507042658401</v>
      </c>
      <c r="AM18" s="48">
        <f>VLOOKUP($A18,'ADR Raw Data'!$B$6:$BE$43,'ADR Raw Data'!X$1,FALSE)</f>
        <v>15.5075469735316</v>
      </c>
      <c r="AN18" s="49">
        <f>VLOOKUP($A18,'ADR Raw Data'!$B$6:$BE$43,'ADR Raw Data'!Y$1,FALSE)</f>
        <v>13.4406209629344</v>
      </c>
      <c r="AO18" s="48">
        <f>VLOOKUP($A18,'ADR Raw Data'!$B$6:$BE$43,'ADR Raw Data'!AA$1,FALSE)</f>
        <v>16.677019470240001</v>
      </c>
      <c r="AP18" s="48">
        <f>VLOOKUP($A18,'ADR Raw Data'!$B$6:$BE$43,'ADR Raw Data'!AB$1,FALSE)</f>
        <v>15.917263395009099</v>
      </c>
      <c r="AQ18" s="49">
        <f>VLOOKUP($A18,'ADR Raw Data'!$B$6:$BE$43,'ADR Raw Data'!AC$1,FALSE)</f>
        <v>16.2841884150391</v>
      </c>
      <c r="AR18" s="50">
        <f>VLOOKUP($A18,'ADR Raw Data'!$B$6:$BE$43,'ADR Raw Data'!AE$1,FALSE)</f>
        <v>14.2524998718982</v>
      </c>
      <c r="AS18" s="40"/>
      <c r="AT18" s="51">
        <f>VLOOKUP($A18,'RevPAR Raw Data'!$B$6:$BE$43,'RevPAR Raw Data'!G$1,FALSE)</f>
        <v>41.880036957667301</v>
      </c>
      <c r="AU18" s="52">
        <f>VLOOKUP($A18,'RevPAR Raw Data'!$B$6:$BE$43,'RevPAR Raw Data'!H$1,FALSE)</f>
        <v>50.609055577024399</v>
      </c>
      <c r="AV18" s="52">
        <f>VLOOKUP($A18,'RevPAR Raw Data'!$B$6:$BE$43,'RevPAR Raw Data'!I$1,FALSE)</f>
        <v>54.789485174775997</v>
      </c>
      <c r="AW18" s="52">
        <f>VLOOKUP($A18,'RevPAR Raw Data'!$B$6:$BE$43,'RevPAR Raw Data'!J$1,FALSE)</f>
        <v>58.397529615316998</v>
      </c>
      <c r="AX18" s="52">
        <f>VLOOKUP($A18,'RevPAR Raw Data'!$B$6:$BE$43,'RevPAR Raw Data'!K$1,FALSE)</f>
        <v>59.758541103109003</v>
      </c>
      <c r="AY18" s="53">
        <f>VLOOKUP($A18,'RevPAR Raw Data'!$B$6:$BE$43,'RevPAR Raw Data'!L$1,FALSE)</f>
        <v>53.086929685578703</v>
      </c>
      <c r="AZ18" s="52">
        <f>VLOOKUP($A18,'RevPAR Raw Data'!$B$6:$BE$43,'RevPAR Raw Data'!N$1,FALSE)</f>
        <v>62.551962638327701</v>
      </c>
      <c r="BA18" s="52">
        <f>VLOOKUP($A18,'RevPAR Raw Data'!$B$6:$BE$43,'RevPAR Raw Data'!O$1,FALSE)</f>
        <v>66.308603881960295</v>
      </c>
      <c r="BB18" s="53">
        <f>VLOOKUP($A18,'RevPAR Raw Data'!$B$6:$BE$43,'RevPAR Raw Data'!P$1,FALSE)</f>
        <v>64.430283260143995</v>
      </c>
      <c r="BC18" s="54">
        <f>VLOOKUP($A18,'RevPAR Raw Data'!$B$6:$BE$43,'RevPAR Raw Data'!R$1,FALSE)</f>
        <v>56.3278878497402</v>
      </c>
      <c r="BE18" s="47">
        <f>VLOOKUP($A18,'RevPAR Raw Data'!$B$6:$BE$43,'RevPAR Raw Data'!T$1,FALSE)</f>
        <v>19.546639994734299</v>
      </c>
      <c r="BF18" s="48">
        <f>VLOOKUP($A18,'RevPAR Raw Data'!$B$6:$BE$43,'RevPAR Raw Data'!U$1,FALSE)</f>
        <v>24.5750591007371</v>
      </c>
      <c r="BG18" s="48">
        <f>VLOOKUP($A18,'RevPAR Raw Data'!$B$6:$BE$43,'RevPAR Raw Data'!V$1,FALSE)</f>
        <v>21.183164582877598</v>
      </c>
      <c r="BH18" s="48">
        <f>VLOOKUP($A18,'RevPAR Raw Data'!$B$6:$BE$43,'RevPAR Raw Data'!W$1,FALSE)</f>
        <v>34.272634895688697</v>
      </c>
      <c r="BI18" s="48">
        <f>VLOOKUP($A18,'RevPAR Raw Data'!$B$6:$BE$43,'RevPAR Raw Data'!X$1,FALSE)</f>
        <v>34.974584233948903</v>
      </c>
      <c r="BJ18" s="49">
        <f>VLOOKUP($A18,'RevPAR Raw Data'!$B$6:$BE$43,'RevPAR Raw Data'!Y$1,FALSE)</f>
        <v>27.224080979144301</v>
      </c>
      <c r="BK18" s="48">
        <f>VLOOKUP($A18,'RevPAR Raw Data'!$B$6:$BE$43,'RevPAR Raw Data'!AA$1,FALSE)</f>
        <v>22.891922716109299</v>
      </c>
      <c r="BL18" s="48">
        <f>VLOOKUP($A18,'RevPAR Raw Data'!$B$6:$BE$43,'RevPAR Raw Data'!AB$1,FALSE)</f>
        <v>22.018972193583899</v>
      </c>
      <c r="BM18" s="49">
        <f>VLOOKUP($A18,'RevPAR Raw Data'!$B$6:$BE$43,'RevPAR Raw Data'!AC$1,FALSE)</f>
        <v>22.441168724944198</v>
      </c>
      <c r="BN18" s="50">
        <f>VLOOKUP($A18,'RevPAR Raw Data'!$B$6:$BE$43,'RevPAR Raw Data'!AE$1,FALSE)</f>
        <v>25.6203793244077</v>
      </c>
    </row>
    <row r="19" spans="1:66" x14ac:dyDescent="0.45">
      <c r="A19" s="63" t="s">
        <v>94</v>
      </c>
      <c r="B19" s="47">
        <f>VLOOKUP($A19,'Occupancy Raw Data'!$B$8:$BE$45,'Occupancy Raw Data'!G$3,FALSE)</f>
        <v>30.697522283097499</v>
      </c>
      <c r="C19" s="48">
        <f>VLOOKUP($A19,'Occupancy Raw Data'!$B$8:$BE$45,'Occupancy Raw Data'!H$3,FALSE)</f>
        <v>35.832856325128702</v>
      </c>
      <c r="D19" s="48">
        <f>VLOOKUP($A19,'Occupancy Raw Data'!$B$8:$BE$45,'Occupancy Raw Data'!I$3,FALSE)</f>
        <v>38.367814212118702</v>
      </c>
      <c r="E19" s="48">
        <f>VLOOKUP($A19,'Occupancy Raw Data'!$B$8:$BE$45,'Occupancy Raw Data'!J$3,FALSE)</f>
        <v>38.408700629650802</v>
      </c>
      <c r="F19" s="48">
        <f>VLOOKUP($A19,'Occupancy Raw Data'!$B$8:$BE$45,'Occupancy Raw Data'!K$3,FALSE)</f>
        <v>35.579360536429697</v>
      </c>
      <c r="G19" s="49">
        <f>VLOOKUP($A19,'Occupancy Raw Data'!$B$8:$BE$45,'Occupancy Raw Data'!L$3,FALSE)</f>
        <v>35.777250797285099</v>
      </c>
      <c r="H19" s="48">
        <f>VLOOKUP($A19,'Occupancy Raw Data'!$B$8:$BE$45,'Occupancy Raw Data'!N$3,FALSE)</f>
        <v>49.603401749938598</v>
      </c>
      <c r="I19" s="48">
        <f>VLOOKUP($A19,'Occupancy Raw Data'!$B$8:$BE$45,'Occupancy Raw Data'!O$3,FALSE)</f>
        <v>53.405838580423499</v>
      </c>
      <c r="J19" s="49">
        <f>VLOOKUP($A19,'Occupancy Raw Data'!$B$8:$BE$45,'Occupancy Raw Data'!P$3,FALSE)</f>
        <v>51.504620165181102</v>
      </c>
      <c r="K19" s="50">
        <f>VLOOKUP($A19,'Occupancy Raw Data'!$B$8:$BE$45,'Occupancy Raw Data'!R$3,FALSE)</f>
        <v>40.270784902398198</v>
      </c>
      <c r="M19" s="47">
        <f>VLOOKUP($A19,'Occupancy Raw Data'!$B$8:$BE$45,'Occupancy Raw Data'!T$3,FALSE)</f>
        <v>-3.2600322691558499</v>
      </c>
      <c r="N19" s="48">
        <f>VLOOKUP($A19,'Occupancy Raw Data'!$B$8:$BE$45,'Occupancy Raw Data'!U$3,FALSE)</f>
        <v>3.1400448457757499</v>
      </c>
      <c r="O19" s="48">
        <f>VLOOKUP($A19,'Occupancy Raw Data'!$B$8:$BE$45,'Occupancy Raw Data'!V$3,FALSE)</f>
        <v>2.4855468881963199</v>
      </c>
      <c r="P19" s="48">
        <f>VLOOKUP($A19,'Occupancy Raw Data'!$B$8:$BE$45,'Occupancy Raw Data'!W$3,FALSE)</f>
        <v>0.74146478709264296</v>
      </c>
      <c r="Q19" s="48">
        <f>VLOOKUP($A19,'Occupancy Raw Data'!$B$8:$BE$45,'Occupancy Raw Data'!X$3,FALSE)</f>
        <v>-9.3088731536734102</v>
      </c>
      <c r="R19" s="49">
        <f>VLOOKUP($A19,'Occupancy Raw Data'!$B$8:$BE$45,'Occupancy Raw Data'!Y$3,FALSE)</f>
        <v>-1.3142627170902501</v>
      </c>
      <c r="S19" s="48">
        <f>VLOOKUP($A19,'Occupancy Raw Data'!$B$8:$BE$45,'Occupancy Raw Data'!AA$3,FALSE)</f>
        <v>-6.5236968464943503</v>
      </c>
      <c r="T19" s="48">
        <f>VLOOKUP($A19,'Occupancy Raw Data'!$B$8:$BE$45,'Occupancy Raw Data'!AB$3,FALSE)</f>
        <v>-4.4850870522564197</v>
      </c>
      <c r="U19" s="49">
        <f>VLOOKUP($A19,'Occupancy Raw Data'!$B$8:$BE$45,'Occupancy Raw Data'!AC$3,FALSE)</f>
        <v>-5.4777502125777904</v>
      </c>
      <c r="V19" s="50">
        <f>VLOOKUP($A19,'Occupancy Raw Data'!$B$8:$BE$45,'Occupancy Raw Data'!AE$3,FALSE)</f>
        <v>-2.8775220102020298</v>
      </c>
      <c r="X19" s="51">
        <f>VLOOKUP($A19,'ADR Raw Data'!$B$6:$BE$43,'ADR Raw Data'!G$1,FALSE)</f>
        <v>93.591942088438898</v>
      </c>
      <c r="Y19" s="52">
        <f>VLOOKUP($A19,'ADR Raw Data'!$B$6:$BE$43,'ADR Raw Data'!H$1,FALSE)</f>
        <v>98.012048858968498</v>
      </c>
      <c r="Z19" s="52">
        <f>VLOOKUP($A19,'ADR Raw Data'!$B$6:$BE$43,'ADR Raw Data'!I$1,FALSE)</f>
        <v>100.174697165387</v>
      </c>
      <c r="AA19" s="52">
        <f>VLOOKUP($A19,'ADR Raw Data'!$B$6:$BE$43,'ADR Raw Data'!J$1,FALSE)</f>
        <v>100.36430157547299</v>
      </c>
      <c r="AB19" s="52">
        <f>VLOOKUP($A19,'ADR Raw Data'!$B$6:$BE$43,'ADR Raw Data'!K$1,FALSE)</f>
        <v>96.501453826706495</v>
      </c>
      <c r="AC19" s="53">
        <f>VLOOKUP($A19,'ADR Raw Data'!$B$6:$BE$43,'ADR Raw Data'!L$1,FALSE)</f>
        <v>97.921995698482306</v>
      </c>
      <c r="AD19" s="52">
        <f>VLOOKUP($A19,'ADR Raw Data'!$B$6:$BE$43,'ADR Raw Data'!N$1,FALSE)</f>
        <v>110.47602363996</v>
      </c>
      <c r="AE19" s="52">
        <f>VLOOKUP($A19,'ADR Raw Data'!$B$6:$BE$43,'ADR Raw Data'!O$1,FALSE)</f>
        <v>115.99561534221399</v>
      </c>
      <c r="AF19" s="53">
        <f>VLOOKUP($A19,'ADR Raw Data'!$B$6:$BE$43,'ADR Raw Data'!P$1,FALSE)</f>
        <v>113.33769335556001</v>
      </c>
      <c r="AG19" s="54">
        <f>VLOOKUP($A19,'ADR Raw Data'!$B$6:$BE$43,'ADR Raw Data'!R$1,FALSE)</f>
        <v>103.555144637832</v>
      </c>
      <c r="AI19" s="47">
        <f>VLOOKUP($A19,'ADR Raw Data'!$B$6:$BE$43,'ADR Raw Data'!T$1,FALSE)</f>
        <v>7.1256569010148798</v>
      </c>
      <c r="AJ19" s="48">
        <f>VLOOKUP($A19,'ADR Raw Data'!$B$6:$BE$43,'ADR Raw Data'!U$1,FALSE)</f>
        <v>11.7778921816964</v>
      </c>
      <c r="AK19" s="48">
        <f>VLOOKUP($A19,'ADR Raw Data'!$B$6:$BE$43,'ADR Raw Data'!V$1,FALSE)</f>
        <v>8.8644997893876099</v>
      </c>
      <c r="AL19" s="48">
        <f>VLOOKUP($A19,'ADR Raw Data'!$B$6:$BE$43,'ADR Raw Data'!W$1,FALSE)</f>
        <v>10.252446829326299</v>
      </c>
      <c r="AM19" s="48">
        <f>VLOOKUP($A19,'ADR Raw Data'!$B$6:$BE$43,'ADR Raw Data'!X$1,FALSE)</f>
        <v>5.9101432517187202</v>
      </c>
      <c r="AN19" s="49">
        <f>VLOOKUP($A19,'ADR Raw Data'!$B$6:$BE$43,'ADR Raw Data'!Y$1,FALSE)</f>
        <v>8.8378976119433492</v>
      </c>
      <c r="AO19" s="48">
        <f>VLOOKUP($A19,'ADR Raw Data'!$B$6:$BE$43,'ADR Raw Data'!AA$1,FALSE)</f>
        <v>2.4541262609807499</v>
      </c>
      <c r="AP19" s="48">
        <f>VLOOKUP($A19,'ADR Raw Data'!$B$6:$BE$43,'ADR Raw Data'!AB$1,FALSE)</f>
        <v>3.9569644695548001</v>
      </c>
      <c r="AQ19" s="49">
        <f>VLOOKUP($A19,'ADR Raw Data'!$B$6:$BE$43,'ADR Raw Data'!AC$1,FALSE)</f>
        <v>3.2651133512340502</v>
      </c>
      <c r="AR19" s="50">
        <f>VLOOKUP($A19,'ADR Raw Data'!$B$6:$BE$43,'ADR Raw Data'!AE$1,FALSE)</f>
        <v>6.3209577183096801</v>
      </c>
      <c r="AS19" s="40"/>
      <c r="AT19" s="51">
        <f>VLOOKUP($A19,'RevPAR Raw Data'!$B$6:$BE$43,'RevPAR Raw Data'!G$1,FALSE)</f>
        <v>28.730407277782302</v>
      </c>
      <c r="AU19" s="52">
        <f>VLOOKUP($A19,'RevPAR Raw Data'!$B$6:$BE$43,'RevPAR Raw Data'!H$1,FALSE)</f>
        <v>35.120516648949199</v>
      </c>
      <c r="AV19" s="52">
        <f>VLOOKUP($A19,'RevPAR Raw Data'!$B$6:$BE$43,'RevPAR Raw Data'!I$1,FALSE)</f>
        <v>38.434841695968501</v>
      </c>
      <c r="AW19" s="52">
        <f>VLOOKUP($A19,'RevPAR Raw Data'!$B$6:$BE$43,'RevPAR Raw Data'!J$1,FALSE)</f>
        <v>38.548624131163599</v>
      </c>
      <c r="AX19" s="52">
        <f>VLOOKUP($A19,'RevPAR Raw Data'!$B$6:$BE$43,'RevPAR Raw Data'!K$1,FALSE)</f>
        <v>34.3346001799002</v>
      </c>
      <c r="AY19" s="53">
        <f>VLOOKUP($A19,'RevPAR Raw Data'!$B$6:$BE$43,'RevPAR Raw Data'!L$1,FALSE)</f>
        <v>35.033797986752802</v>
      </c>
      <c r="AZ19" s="52">
        <f>VLOOKUP($A19,'RevPAR Raw Data'!$B$6:$BE$43,'RevPAR Raw Data'!N$1,FALSE)</f>
        <v>54.7998658434867</v>
      </c>
      <c r="BA19" s="52">
        <f>VLOOKUP($A19,'RevPAR Raw Data'!$B$6:$BE$43,'RevPAR Raw Data'!O$1,FALSE)</f>
        <v>61.948431090031796</v>
      </c>
      <c r="BB19" s="53">
        <f>VLOOKUP($A19,'RevPAR Raw Data'!$B$6:$BE$43,'RevPAR Raw Data'!P$1,FALSE)</f>
        <v>58.374148466759301</v>
      </c>
      <c r="BC19" s="54">
        <f>VLOOKUP($A19,'RevPAR Raw Data'!$B$6:$BE$43,'RevPAR Raw Data'!R$1,FALSE)</f>
        <v>41.702469552468898</v>
      </c>
      <c r="BE19" s="47">
        <f>VLOOKUP($A19,'RevPAR Raw Data'!$B$6:$BE$43,'RevPAR Raw Data'!T$1,FALSE)</f>
        <v>3.6333259174966099</v>
      </c>
      <c r="BF19" s="48">
        <f>VLOOKUP($A19,'RevPAR Raw Data'!$B$6:$BE$43,'RevPAR Raw Data'!U$1,FALSE)</f>
        <v>15.2877681238646</v>
      </c>
      <c r="BG19" s="48">
        <f>VLOOKUP($A19,'RevPAR Raw Data'!$B$6:$BE$43,'RevPAR Raw Data'!V$1,FALSE)</f>
        <v>11.5703779762532</v>
      </c>
      <c r="BH19" s="48">
        <f>VLOOKUP($A19,'RevPAR Raw Data'!$B$6:$BE$43,'RevPAR Raw Data'!W$1,FALSE)</f>
        <v>11.0699298994738</v>
      </c>
      <c r="BI19" s="48">
        <f>VLOOKUP($A19,'RevPAR Raw Data'!$B$6:$BE$43,'RevPAR Raw Data'!X$1,FALSE)</f>
        <v>-3.9488976404575702</v>
      </c>
      <c r="BJ19" s="49">
        <f>VLOOKUP($A19,'RevPAR Raw Data'!$B$6:$BE$43,'RevPAR Raw Data'!Y$1,FALSE)</f>
        <v>7.4074817015647101</v>
      </c>
      <c r="BK19" s="48">
        <f>VLOOKUP($A19,'RevPAR Raw Data'!$B$6:$BE$43,'RevPAR Raw Data'!AA$1,FALSE)</f>
        <v>-4.2296703430101896</v>
      </c>
      <c r="BL19" s="48">
        <f>VLOOKUP($A19,'RevPAR Raw Data'!$B$6:$BE$43,'RevPAR Raw Data'!AB$1,FALSE)</f>
        <v>-0.70559588378800997</v>
      </c>
      <c r="BM19" s="49">
        <f>VLOOKUP($A19,'RevPAR Raw Data'!$B$6:$BE$43,'RevPAR Raw Data'!AC$1,FALSE)</f>
        <v>-2.3914916148818599</v>
      </c>
      <c r="BN19" s="50">
        <f>VLOOKUP($A19,'RevPAR Raw Data'!$B$6:$BE$43,'RevPAR Raw Data'!AE$1,FALSE)</f>
        <v>3.2615487585077099</v>
      </c>
    </row>
    <row r="20" spans="1:66" x14ac:dyDescent="0.45">
      <c r="A20" s="63" t="s">
        <v>29</v>
      </c>
      <c r="B20" s="47">
        <f>VLOOKUP($A20,'Occupancy Raw Data'!$B$8:$BE$45,'Occupancy Raw Data'!G$3,FALSE)</f>
        <v>26.478873239436599</v>
      </c>
      <c r="C20" s="48">
        <f>VLOOKUP($A20,'Occupancy Raw Data'!$B$8:$BE$45,'Occupancy Raw Data'!H$3,FALSE)</f>
        <v>27.739771965124</v>
      </c>
      <c r="D20" s="48">
        <f>VLOOKUP($A20,'Occupancy Raw Data'!$B$8:$BE$45,'Occupancy Raw Data'!I$3,FALSE)</f>
        <v>24.238765928906702</v>
      </c>
      <c r="E20" s="48">
        <f>VLOOKUP($A20,'Occupancy Raw Data'!$B$8:$BE$45,'Occupancy Raw Data'!J$3,FALSE)</f>
        <v>27.791895145111599</v>
      </c>
      <c r="F20" s="48">
        <f>VLOOKUP($A20,'Occupancy Raw Data'!$B$8:$BE$45,'Occupancy Raw Data'!K$3,FALSE)</f>
        <v>28.701350809148</v>
      </c>
      <c r="G20" s="49">
        <f>VLOOKUP($A20,'Occupancy Raw Data'!$B$8:$BE$45,'Occupancy Raw Data'!L$3,FALSE)</f>
        <v>26.9916128513625</v>
      </c>
      <c r="H20" s="48">
        <f>VLOOKUP($A20,'Occupancy Raw Data'!$B$8:$BE$45,'Occupancy Raw Data'!N$3,FALSE)</f>
        <v>37.234184833489302</v>
      </c>
      <c r="I20" s="48">
        <f>VLOOKUP($A20,'Occupancy Raw Data'!$B$8:$BE$45,'Occupancy Raw Data'!O$3,FALSE)</f>
        <v>40.016049217600603</v>
      </c>
      <c r="J20" s="49">
        <f>VLOOKUP($A20,'Occupancy Raw Data'!$B$8:$BE$45,'Occupancy Raw Data'!P$3,FALSE)</f>
        <v>38.625117025545002</v>
      </c>
      <c r="K20" s="50">
        <f>VLOOKUP($A20,'Occupancy Raw Data'!$B$8:$BE$45,'Occupancy Raw Data'!R$3,FALSE)</f>
        <v>30.3196678973848</v>
      </c>
      <c r="M20" s="47">
        <f>VLOOKUP($A20,'Occupancy Raw Data'!$B$8:$BE$45,'Occupancy Raw Data'!T$3,FALSE)</f>
        <v>17.586275949535999</v>
      </c>
      <c r="N20" s="48">
        <f>VLOOKUP($A20,'Occupancy Raw Data'!$B$8:$BE$45,'Occupancy Raw Data'!U$3,FALSE)</f>
        <v>7.0738056903038498</v>
      </c>
      <c r="O20" s="48">
        <f>VLOOKUP($A20,'Occupancy Raw Data'!$B$8:$BE$45,'Occupancy Raw Data'!V$3,FALSE)</f>
        <v>-5.5480574155884899</v>
      </c>
      <c r="P20" s="48">
        <f>VLOOKUP($A20,'Occupancy Raw Data'!$B$8:$BE$45,'Occupancy Raw Data'!W$3,FALSE)</f>
        <v>3.6708100569515998</v>
      </c>
      <c r="Q20" s="48">
        <f>VLOOKUP($A20,'Occupancy Raw Data'!$B$8:$BE$45,'Occupancy Raw Data'!X$3,FALSE)</f>
        <v>3.6644748561292602</v>
      </c>
      <c r="R20" s="49">
        <f>VLOOKUP($A20,'Occupancy Raw Data'!$B$8:$BE$45,'Occupancy Raw Data'!Y$3,FALSE)</f>
        <v>4.9537073862858803</v>
      </c>
      <c r="S20" s="48">
        <f>VLOOKUP($A20,'Occupancy Raw Data'!$B$8:$BE$45,'Occupancy Raw Data'!AA$3,FALSE)</f>
        <v>1.6326768137665</v>
      </c>
      <c r="T20" s="48">
        <f>VLOOKUP($A20,'Occupancy Raw Data'!$B$8:$BE$45,'Occupancy Raw Data'!AB$3,FALSE)</f>
        <v>-3.9998359185421002</v>
      </c>
      <c r="U20" s="49">
        <f>VLOOKUP($A20,'Occupancy Raw Data'!$B$8:$BE$45,'Occupancy Raw Data'!AC$3,FALSE)</f>
        <v>-1.36507269348157</v>
      </c>
      <c r="V20" s="50">
        <f>VLOOKUP($A20,'Occupancy Raw Data'!$B$8:$BE$45,'Occupancy Raw Data'!AE$3,FALSE)</f>
        <v>2.56950369123693</v>
      </c>
      <c r="X20" s="51">
        <f>VLOOKUP($A20,'ADR Raw Data'!$B$6:$BE$43,'ADR Raw Data'!G$1,FALSE)</f>
        <v>123.087092198581</v>
      </c>
      <c r="Y20" s="52">
        <f>VLOOKUP($A20,'ADR Raw Data'!$B$6:$BE$43,'ADR Raw Data'!H$1,FALSE)</f>
        <v>97.444932301740806</v>
      </c>
      <c r="Z20" s="52">
        <f>VLOOKUP($A20,'ADR Raw Data'!$B$6:$BE$43,'ADR Raw Data'!I$1,FALSE)</f>
        <v>83.834731599335896</v>
      </c>
      <c r="AA20" s="52">
        <f>VLOOKUP($A20,'ADR Raw Data'!$B$6:$BE$43,'ADR Raw Data'!J$1,FALSE)</f>
        <v>87.716896053897898</v>
      </c>
      <c r="AB20" s="52">
        <f>VLOOKUP($A20,'ADR Raw Data'!$B$6:$BE$43,'ADR Raw Data'!K$1,FALSE)</f>
        <v>93.565754892823804</v>
      </c>
      <c r="AC20" s="53">
        <f>VLOOKUP($A20,'ADR Raw Data'!$B$6:$BE$43,'ADR Raw Data'!L$1,FALSE)</f>
        <v>97.195197061451395</v>
      </c>
      <c r="AD20" s="52">
        <f>VLOOKUP($A20,'ADR Raw Data'!$B$6:$BE$43,'ADR Raw Data'!N$1,FALSE)</f>
        <v>135.58200790229799</v>
      </c>
      <c r="AE20" s="52">
        <f>VLOOKUP($A20,'ADR Raw Data'!$B$6:$BE$43,'ADR Raw Data'!O$1,FALSE)</f>
        <v>161.77917780748601</v>
      </c>
      <c r="AF20" s="53">
        <f>VLOOKUP($A20,'ADR Raw Data'!$B$6:$BE$43,'ADR Raw Data'!P$1,FALSE)</f>
        <v>149.152287049861</v>
      </c>
      <c r="AG20" s="54">
        <f>VLOOKUP($A20,'ADR Raw Data'!$B$6:$BE$43,'ADR Raw Data'!R$1,FALSE)</f>
        <v>116.130407596693</v>
      </c>
      <c r="AI20" s="47">
        <f>VLOOKUP($A20,'ADR Raw Data'!$B$6:$BE$43,'ADR Raw Data'!T$1,FALSE)</f>
        <v>13.684240389595001</v>
      </c>
      <c r="AJ20" s="48">
        <f>VLOOKUP($A20,'ADR Raw Data'!$B$6:$BE$43,'ADR Raw Data'!U$1,FALSE)</f>
        <v>2.7682928270268401</v>
      </c>
      <c r="AK20" s="48">
        <f>VLOOKUP($A20,'ADR Raw Data'!$B$6:$BE$43,'ADR Raw Data'!V$1,FALSE)</f>
        <v>0.16018098939967301</v>
      </c>
      <c r="AL20" s="48">
        <f>VLOOKUP($A20,'ADR Raw Data'!$B$6:$BE$43,'ADR Raw Data'!W$1,FALSE)</f>
        <v>2.01232447754442</v>
      </c>
      <c r="AM20" s="48">
        <f>VLOOKUP($A20,'ADR Raw Data'!$B$6:$BE$43,'ADR Raw Data'!X$1,FALSE)</f>
        <v>-0.67963561577110998</v>
      </c>
      <c r="AN20" s="49">
        <f>VLOOKUP($A20,'ADR Raw Data'!$B$6:$BE$43,'ADR Raw Data'!Y$1,FALSE)</f>
        <v>4.5364266076467796</v>
      </c>
      <c r="AO20" s="48">
        <f>VLOOKUP($A20,'ADR Raw Data'!$B$6:$BE$43,'ADR Raw Data'!AA$1,FALSE)</f>
        <v>3.2990096632551502</v>
      </c>
      <c r="AP20" s="48">
        <f>VLOOKUP($A20,'ADR Raw Data'!$B$6:$BE$43,'ADR Raw Data'!AB$1,FALSE)</f>
        <v>10.821748228659599</v>
      </c>
      <c r="AQ20" s="49">
        <f>VLOOKUP($A20,'ADR Raw Data'!$B$6:$BE$43,'ADR Raw Data'!AC$1,FALSE)</f>
        <v>7.2333448403441603</v>
      </c>
      <c r="AR20" s="50">
        <f>VLOOKUP($A20,'ADR Raw Data'!$B$6:$BE$43,'ADR Raw Data'!AE$1,FALSE)</f>
        <v>5.1524050971193196</v>
      </c>
      <c r="AS20" s="40"/>
      <c r="AT20" s="51">
        <f>VLOOKUP($A20,'RevPAR Raw Data'!$B$6:$BE$43,'RevPAR Raw Data'!G$1,FALSE)</f>
        <v>32.592075117370797</v>
      </c>
      <c r="AU20" s="52">
        <f>VLOOKUP($A20,'RevPAR Raw Data'!$B$6:$BE$43,'RevPAR Raw Data'!H$1,FALSE)</f>
        <v>27.031002012072399</v>
      </c>
      <c r="AV20" s="52">
        <f>VLOOKUP($A20,'RevPAR Raw Data'!$B$6:$BE$43,'RevPAR Raw Data'!I$1,FALSE)</f>
        <v>20.320504359490201</v>
      </c>
      <c r="AW20" s="52">
        <f>VLOOKUP($A20,'RevPAR Raw Data'!$B$6:$BE$43,'RevPAR Raw Data'!J$1,FALSE)</f>
        <v>24.378187775845898</v>
      </c>
      <c r="AX20" s="52">
        <f>VLOOKUP($A20,'RevPAR Raw Data'!$B$6:$BE$43,'RevPAR Raw Data'!K$1,FALSE)</f>
        <v>26.854635549016901</v>
      </c>
      <c r="AY20" s="53">
        <f>VLOOKUP($A20,'RevPAR Raw Data'!$B$6:$BE$43,'RevPAR Raw Data'!L$1,FALSE)</f>
        <v>26.2345513009458</v>
      </c>
      <c r="AZ20" s="52">
        <f>VLOOKUP($A20,'RevPAR Raw Data'!$B$6:$BE$43,'RevPAR Raw Data'!N$1,FALSE)</f>
        <v>50.482855423298098</v>
      </c>
      <c r="BA20" s="52">
        <f>VLOOKUP($A20,'RevPAR Raw Data'!$B$6:$BE$43,'RevPAR Raw Data'!O$1,FALSE)</f>
        <v>64.737635415273502</v>
      </c>
      <c r="BB20" s="53">
        <f>VLOOKUP($A20,'RevPAR Raw Data'!$B$6:$BE$43,'RevPAR Raw Data'!P$1,FALSE)</f>
        <v>57.610245419285803</v>
      </c>
      <c r="BC20" s="54">
        <f>VLOOKUP($A20,'RevPAR Raw Data'!$B$6:$BE$43,'RevPAR Raw Data'!R$1,FALSE)</f>
        <v>35.210353911196897</v>
      </c>
      <c r="BE20" s="47">
        <f>VLOOKUP($A20,'RevPAR Raw Data'!$B$6:$BE$43,'RevPAR Raw Data'!T$1,FALSE)</f>
        <v>33.677064615643097</v>
      </c>
      <c r="BF20" s="48">
        <f>VLOOKUP($A20,'RevPAR Raw Data'!$B$6:$BE$43,'RevPAR Raw Data'!U$1,FALSE)</f>
        <v>10.0379221728532</v>
      </c>
      <c r="BG20" s="48">
        <f>VLOOKUP($A20,'RevPAR Raw Data'!$B$6:$BE$43,'RevPAR Raw Data'!V$1,FALSE)</f>
        <v>-5.3967633594495696</v>
      </c>
      <c r="BH20" s="48">
        <f>VLOOKUP($A20,'RevPAR Raw Data'!$B$6:$BE$43,'RevPAR Raw Data'!W$1,FALSE)</f>
        <v>5.7570031437962204</v>
      </c>
      <c r="BI20" s="48">
        <f>VLOOKUP($A20,'RevPAR Raw Data'!$B$6:$BE$43,'RevPAR Raw Data'!X$1,FALSE)</f>
        <v>2.9599341641049199</v>
      </c>
      <c r="BJ20" s="49">
        <f>VLOOKUP($A20,'RevPAR Raw Data'!$B$6:$BE$43,'RevPAR Raw Data'!Y$1,FALSE)</f>
        <v>9.7148552938690997</v>
      </c>
      <c r="BK20" s="48">
        <f>VLOOKUP($A20,'RevPAR Raw Data'!$B$6:$BE$43,'RevPAR Raw Data'!AA$1,FALSE)</f>
        <v>4.9855486428775402</v>
      </c>
      <c r="BL20" s="48">
        <f>VLOOKUP($A20,'RevPAR Raw Data'!$B$6:$BE$43,'RevPAR Raw Data'!AB$1,FALSE)</f>
        <v>6.3890601374534102</v>
      </c>
      <c r="BM20" s="49">
        <f>VLOOKUP($A20,'RevPAR Raw Data'!$B$6:$BE$43,'RevPAR Raw Data'!AC$1,FALSE)</f>
        <v>5.7695317316216901</v>
      </c>
      <c r="BN20" s="50">
        <f>VLOOKUP($A20,'RevPAR Raw Data'!$B$6:$BE$43,'RevPAR Raw Data'!AE$1,FALSE)</f>
        <v>7.8543000275142196</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32.809481174308402</v>
      </c>
      <c r="C22" s="48">
        <f>VLOOKUP($A22,'Occupancy Raw Data'!$B$8:$BE$45,'Occupancy Raw Data'!H$3,FALSE)</f>
        <v>44.432401866075999</v>
      </c>
      <c r="D22" s="48">
        <f>VLOOKUP($A22,'Occupancy Raw Data'!$B$8:$BE$45,'Occupancy Raw Data'!I$3,FALSE)</f>
        <v>46.724942274162302</v>
      </c>
      <c r="E22" s="48">
        <f>VLOOKUP($A22,'Occupancy Raw Data'!$B$8:$BE$45,'Occupancy Raw Data'!J$3,FALSE)</f>
        <v>46.409217284764999</v>
      </c>
      <c r="F22" s="48">
        <f>VLOOKUP($A22,'Occupancy Raw Data'!$B$8:$BE$45,'Occupancy Raw Data'!K$3,FALSE)</f>
        <v>43.895198152773098</v>
      </c>
      <c r="G22" s="49">
        <f>VLOOKUP($A22,'Occupancy Raw Data'!$B$8:$BE$45,'Occupancy Raw Data'!L$3,FALSE)</f>
        <v>42.854248150417</v>
      </c>
      <c r="H22" s="48">
        <f>VLOOKUP($A22,'Occupancy Raw Data'!$B$8:$BE$45,'Occupancy Raw Data'!N$3,FALSE)</f>
        <v>46.9110786485085</v>
      </c>
      <c r="I22" s="48">
        <f>VLOOKUP($A22,'Occupancy Raw Data'!$B$8:$BE$45,'Occupancy Raw Data'!O$3,FALSE)</f>
        <v>46.378587248480201</v>
      </c>
      <c r="J22" s="49">
        <f>VLOOKUP($A22,'Occupancy Raw Data'!$B$8:$BE$45,'Occupancy Raw Data'!P$3,FALSE)</f>
        <v>46.644832948494397</v>
      </c>
      <c r="K22" s="50">
        <f>VLOOKUP($A22,'Occupancy Raw Data'!$B$8:$BE$45,'Occupancy Raw Data'!R$3,FALSE)</f>
        <v>43.937272378439097</v>
      </c>
      <c r="M22" s="47">
        <f>VLOOKUP($A22,'Occupancy Raw Data'!$B$8:$BE$45,'Occupancy Raw Data'!T$3,FALSE)</f>
        <v>1.36042590099134</v>
      </c>
      <c r="N22" s="48">
        <f>VLOOKUP($A22,'Occupancy Raw Data'!$B$8:$BE$45,'Occupancy Raw Data'!U$3,FALSE)</f>
        <v>5.7829877797647198</v>
      </c>
      <c r="O22" s="48">
        <f>VLOOKUP($A22,'Occupancy Raw Data'!$B$8:$BE$45,'Occupancy Raw Data'!V$3,FALSE)</f>
        <v>5.8789448570461502</v>
      </c>
      <c r="P22" s="48">
        <f>VLOOKUP($A22,'Occupancy Raw Data'!$B$8:$BE$45,'Occupancy Raw Data'!W$3,FALSE)</f>
        <v>7.4173436901872103</v>
      </c>
      <c r="Q22" s="48">
        <f>VLOOKUP($A22,'Occupancy Raw Data'!$B$8:$BE$45,'Occupancy Raw Data'!X$3,FALSE)</f>
        <v>15.070929500692399</v>
      </c>
      <c r="R22" s="49">
        <f>VLOOKUP($A22,'Occupancy Raw Data'!$B$8:$BE$45,'Occupancy Raw Data'!Y$3,FALSE)</f>
        <v>7.2226142512340097</v>
      </c>
      <c r="S22" s="48">
        <f>VLOOKUP($A22,'Occupancy Raw Data'!$B$8:$BE$45,'Occupancy Raw Data'!AA$3,FALSE)</f>
        <v>8.0930982260488094</v>
      </c>
      <c r="T22" s="48">
        <f>VLOOKUP($A22,'Occupancy Raw Data'!$B$8:$BE$45,'Occupancy Raw Data'!AB$3,FALSE)</f>
        <v>0.72666788775275104</v>
      </c>
      <c r="U22" s="49">
        <f>VLOOKUP($A22,'Occupancy Raw Data'!$B$8:$BE$45,'Occupancy Raw Data'!AC$3,FALSE)</f>
        <v>4.3009537406906997</v>
      </c>
      <c r="V22" s="50">
        <f>VLOOKUP($A22,'Occupancy Raw Data'!$B$8:$BE$45,'Occupancy Raw Data'!AE$3,FALSE)</f>
        <v>6.3221468731046304</v>
      </c>
      <c r="X22" s="51">
        <f>VLOOKUP($A22,'ADR Raw Data'!$B$6:$BE$43,'ADR Raw Data'!G$1,FALSE)</f>
        <v>90.929898025134605</v>
      </c>
      <c r="Y22" s="52">
        <f>VLOOKUP($A22,'ADR Raw Data'!$B$6:$BE$43,'ADR Raw Data'!H$1,FALSE)</f>
        <v>93.000492629122903</v>
      </c>
      <c r="Z22" s="52">
        <f>VLOOKUP($A22,'ADR Raw Data'!$B$6:$BE$43,'ADR Raw Data'!I$1,FALSE)</f>
        <v>95.233445111189496</v>
      </c>
      <c r="AA22" s="52">
        <f>VLOOKUP($A22,'ADR Raw Data'!$B$6:$BE$43,'ADR Raw Data'!J$1,FALSE)</f>
        <v>94.370170076661395</v>
      </c>
      <c r="AB22" s="52">
        <f>VLOOKUP($A22,'ADR Raw Data'!$B$6:$BE$43,'ADR Raw Data'!K$1,FALSE)</f>
        <v>97.318472893182999</v>
      </c>
      <c r="AC22" s="53">
        <f>VLOOKUP($A22,'ADR Raw Data'!$B$6:$BE$43,'ADR Raw Data'!L$1,FALSE)</f>
        <v>94.351601147997002</v>
      </c>
      <c r="AD22" s="52">
        <f>VLOOKUP($A22,'ADR Raw Data'!$B$6:$BE$43,'ADR Raw Data'!N$1,FALSE)</f>
        <v>108.25248618784499</v>
      </c>
      <c r="AE22" s="52">
        <f>VLOOKUP($A22,'ADR Raw Data'!$B$6:$BE$43,'ADR Raw Data'!O$1,FALSE)</f>
        <v>110.574535663483</v>
      </c>
      <c r="AF22" s="53">
        <f>VLOOKUP($A22,'ADR Raw Data'!$B$6:$BE$43,'ADR Raw Data'!P$1,FALSE)</f>
        <v>109.406883871293</v>
      </c>
      <c r="AG22" s="54">
        <f>VLOOKUP($A22,'ADR Raw Data'!$B$6:$BE$43,'ADR Raw Data'!R$1,FALSE)</f>
        <v>98.918183782127301</v>
      </c>
      <c r="AI22" s="47">
        <f>VLOOKUP($A22,'ADR Raw Data'!$B$6:$BE$43,'ADR Raw Data'!T$1,FALSE)</f>
        <v>6.1799789054069896</v>
      </c>
      <c r="AJ22" s="48">
        <f>VLOOKUP($A22,'ADR Raw Data'!$B$6:$BE$43,'ADR Raw Data'!U$1,FALSE)</f>
        <v>6.2354048343336901</v>
      </c>
      <c r="AK22" s="48">
        <f>VLOOKUP($A22,'ADR Raw Data'!$B$6:$BE$43,'ADR Raw Data'!V$1,FALSE)</f>
        <v>8.2827917394763109</v>
      </c>
      <c r="AL22" s="48">
        <f>VLOOKUP($A22,'ADR Raw Data'!$B$6:$BE$43,'ADR Raw Data'!W$1,FALSE)</f>
        <v>6.2950816757200903</v>
      </c>
      <c r="AM22" s="48">
        <f>VLOOKUP($A22,'ADR Raw Data'!$B$6:$BE$43,'ADR Raw Data'!X$1,FALSE)</f>
        <v>11.135820881626101</v>
      </c>
      <c r="AN22" s="49">
        <f>VLOOKUP($A22,'ADR Raw Data'!$B$6:$BE$43,'ADR Raw Data'!Y$1,FALSE)</f>
        <v>7.7133039726571004</v>
      </c>
      <c r="AO22" s="48">
        <f>VLOOKUP($A22,'ADR Raw Data'!$B$6:$BE$43,'ADR Raw Data'!AA$1,FALSE)</f>
        <v>4.5768264430559098</v>
      </c>
      <c r="AP22" s="48">
        <f>VLOOKUP($A22,'ADR Raw Data'!$B$6:$BE$43,'ADR Raw Data'!AB$1,FALSE)</f>
        <v>4.1881155193631496</v>
      </c>
      <c r="AQ22" s="49">
        <f>VLOOKUP($A22,'ADR Raw Data'!$B$6:$BE$43,'ADR Raw Data'!AC$1,FALSE)</f>
        <v>4.33523692772639</v>
      </c>
      <c r="AR22" s="50">
        <f>VLOOKUP($A22,'ADR Raw Data'!$B$6:$BE$43,'ADR Raw Data'!AE$1,FALSE)</f>
        <v>6.4445790350315297</v>
      </c>
      <c r="AS22" s="40"/>
      <c r="AT22" s="51">
        <f>VLOOKUP($A22,'RevPAR Raw Data'!$B$6:$BE$43,'RevPAR Raw Data'!G$1,FALSE)</f>
        <v>29.833627774374399</v>
      </c>
      <c r="AU22" s="52">
        <f>VLOOKUP($A22,'RevPAR Raw Data'!$B$6:$BE$43,'RevPAR Raw Data'!H$1,FALSE)</f>
        <v>41.322352622402299</v>
      </c>
      <c r="AV22" s="52">
        <f>VLOOKUP($A22,'RevPAR Raw Data'!$B$6:$BE$43,'RevPAR Raw Data'!I$1,FALSE)</f>
        <v>44.497772253899399</v>
      </c>
      <c r="AW22" s="52">
        <f>VLOOKUP($A22,'RevPAR Raw Data'!$B$6:$BE$43,'RevPAR Raw Data'!J$1,FALSE)</f>
        <v>43.796457282880098</v>
      </c>
      <c r="AX22" s="52">
        <f>VLOOKUP($A22,'RevPAR Raw Data'!$B$6:$BE$43,'RevPAR Raw Data'!K$1,FALSE)</f>
        <v>42.7181365157155</v>
      </c>
      <c r="AY22" s="53">
        <f>VLOOKUP($A22,'RevPAR Raw Data'!$B$6:$BE$43,'RevPAR Raw Data'!L$1,FALSE)</f>
        <v>40.433669289854301</v>
      </c>
      <c r="AZ22" s="52">
        <f>VLOOKUP($A22,'RevPAR Raw Data'!$B$6:$BE$43,'RevPAR Raw Data'!N$1,FALSE)</f>
        <v>50.782408934545899</v>
      </c>
      <c r="BA22" s="52">
        <f>VLOOKUP($A22,'RevPAR Raw Data'!$B$6:$BE$43,'RevPAR Raw Data'!O$1,FALSE)</f>
        <v>51.282907497290402</v>
      </c>
      <c r="BB22" s="53">
        <f>VLOOKUP($A22,'RevPAR Raw Data'!$B$6:$BE$43,'RevPAR Raw Data'!P$1,FALSE)</f>
        <v>51.032658215918097</v>
      </c>
      <c r="BC22" s="54">
        <f>VLOOKUP($A22,'RevPAR Raw Data'!$B$6:$BE$43,'RevPAR Raw Data'!R$1,FALSE)</f>
        <v>43.461951840158299</v>
      </c>
      <c r="BE22" s="47">
        <f>VLOOKUP($A22,'RevPAR Raw Data'!$B$6:$BE$43,'RevPAR Raw Data'!T$1,FALSE)</f>
        <v>7.6244788401032899</v>
      </c>
      <c r="BF22" s="48">
        <f>VLOOKUP($A22,'RevPAR Raw Data'!$B$6:$BE$43,'RevPAR Raw Data'!U$1,FALSE)</f>
        <v>12.3789853136867</v>
      </c>
      <c r="BG22" s="48">
        <f>VLOOKUP($A22,'RevPAR Raw Data'!$B$6:$BE$43,'RevPAR Raw Data'!V$1,FALSE)</f>
        <v>14.6486773555102</v>
      </c>
      <c r="BH22" s="48">
        <f>VLOOKUP($A22,'RevPAR Raw Data'!$B$6:$BE$43,'RevPAR Raw Data'!W$1,FALSE)</f>
        <v>14.179353209373399</v>
      </c>
      <c r="BI22" s="48">
        <f>VLOOKUP($A22,'RevPAR Raw Data'!$B$6:$BE$43,'RevPAR Raw Data'!X$1,FALSE)</f>
        <v>27.885022096711801</v>
      </c>
      <c r="BJ22" s="49">
        <f>VLOOKUP($A22,'RevPAR Raw Data'!$B$6:$BE$43,'RevPAR Raw Data'!Y$1,FALSE)</f>
        <v>15.493020415861199</v>
      </c>
      <c r="BK22" s="48">
        <f>VLOOKUP($A22,'RevPAR Raw Data'!$B$6:$BE$43,'RevPAR Raw Data'!AA$1,FALSE)</f>
        <v>13.040331728777</v>
      </c>
      <c r="BL22" s="48">
        <f>VLOOKUP($A22,'RevPAR Raw Data'!$B$6:$BE$43,'RevPAR Raw Data'!AB$1,FALSE)</f>
        <v>4.9452170976970997</v>
      </c>
      <c r="BM22" s="49">
        <f>VLOOKUP($A22,'RevPAR Raw Data'!$B$6:$BE$43,'RevPAR Raw Data'!AC$1,FALSE)</f>
        <v>8.8226472032279606</v>
      </c>
      <c r="BN22" s="50">
        <f>VLOOKUP($A22,'RevPAR Raw Data'!$B$6:$BE$43,'RevPAR Raw Data'!AE$1,FALSE)</f>
        <v>13.174161660084099</v>
      </c>
    </row>
    <row r="23" spans="1:66" x14ac:dyDescent="0.45">
      <c r="A23" s="63" t="s">
        <v>71</v>
      </c>
      <c r="B23" s="47">
        <f>VLOOKUP($A23,'Occupancy Raw Data'!$B$8:$BE$45,'Occupancy Raw Data'!G$3,FALSE)</f>
        <v>31.750353421645102</v>
      </c>
      <c r="C23" s="48">
        <f>VLOOKUP($A23,'Occupancy Raw Data'!$B$8:$BE$45,'Occupancy Raw Data'!H$3,FALSE)</f>
        <v>43.609613068747002</v>
      </c>
      <c r="D23" s="48">
        <f>VLOOKUP($A23,'Occupancy Raw Data'!$B$8:$BE$45,'Occupancy Raw Data'!I$3,FALSE)</f>
        <v>45.405518613539897</v>
      </c>
      <c r="E23" s="48">
        <f>VLOOKUP($A23,'Occupancy Raw Data'!$B$8:$BE$45,'Occupancy Raw Data'!J$3,FALSE)</f>
        <v>44.1227289386878</v>
      </c>
      <c r="F23" s="48">
        <f>VLOOKUP($A23,'Occupancy Raw Data'!$B$8:$BE$45,'Occupancy Raw Data'!K$3,FALSE)</f>
        <v>40.337190428818197</v>
      </c>
      <c r="G23" s="49">
        <f>VLOOKUP($A23,'Occupancy Raw Data'!$B$8:$BE$45,'Occupancy Raw Data'!L$3,FALSE)</f>
        <v>41.045080894287601</v>
      </c>
      <c r="H23" s="48">
        <f>VLOOKUP($A23,'Occupancy Raw Data'!$B$8:$BE$45,'Occupancy Raw Data'!N$3,FALSE)</f>
        <v>43.232629980627202</v>
      </c>
      <c r="I23" s="48">
        <f>VLOOKUP($A23,'Occupancy Raw Data'!$B$8:$BE$45,'Occupancy Raw Data'!O$3,FALSE)</f>
        <v>41.567621341431398</v>
      </c>
      <c r="J23" s="49">
        <f>VLOOKUP($A23,'Occupancy Raw Data'!$B$8:$BE$45,'Occupancy Raw Data'!P$3,FALSE)</f>
        <v>42.4001256610293</v>
      </c>
      <c r="K23" s="50">
        <f>VLOOKUP($A23,'Occupancy Raw Data'!$B$8:$BE$45,'Occupancy Raw Data'!R$3,FALSE)</f>
        <v>41.432236541928098</v>
      </c>
      <c r="M23" s="47">
        <f>VLOOKUP($A23,'Occupancy Raw Data'!$B$8:$BE$45,'Occupancy Raw Data'!T$3,FALSE)</f>
        <v>-0.27935756710301402</v>
      </c>
      <c r="N23" s="48">
        <f>VLOOKUP($A23,'Occupancy Raw Data'!$B$8:$BE$45,'Occupancy Raw Data'!U$3,FALSE)</f>
        <v>5.8771200651379996</v>
      </c>
      <c r="O23" s="48">
        <f>VLOOKUP($A23,'Occupancy Raw Data'!$B$8:$BE$45,'Occupancy Raw Data'!V$3,FALSE)</f>
        <v>6.27348740611321</v>
      </c>
      <c r="P23" s="48">
        <f>VLOOKUP($A23,'Occupancy Raw Data'!$B$8:$BE$45,'Occupancy Raw Data'!W$3,FALSE)</f>
        <v>3.9259800493193202</v>
      </c>
      <c r="Q23" s="48">
        <f>VLOOKUP($A23,'Occupancy Raw Data'!$B$8:$BE$45,'Occupancy Raw Data'!X$3,FALSE)</f>
        <v>9.4808799402028203</v>
      </c>
      <c r="R23" s="49">
        <f>VLOOKUP($A23,'Occupancy Raw Data'!$B$8:$BE$45,'Occupancy Raw Data'!Y$3,FALSE)</f>
        <v>5.2150272416700698</v>
      </c>
      <c r="S23" s="48">
        <f>VLOOKUP($A23,'Occupancy Raw Data'!$B$8:$BE$45,'Occupancy Raw Data'!AA$3,FALSE)</f>
        <v>10.648895702343101</v>
      </c>
      <c r="T23" s="48">
        <f>VLOOKUP($A23,'Occupancy Raw Data'!$B$8:$BE$45,'Occupancy Raw Data'!AB$3,FALSE)</f>
        <v>-0.40805926519159402</v>
      </c>
      <c r="U23" s="49">
        <f>VLOOKUP($A23,'Occupancy Raw Data'!$B$8:$BE$45,'Occupancy Raw Data'!AC$3,FALSE)</f>
        <v>4.9380257752947498</v>
      </c>
      <c r="V23" s="50">
        <f>VLOOKUP($A23,'Occupancy Raw Data'!$B$8:$BE$45,'Occupancy Raw Data'!AE$3,FALSE)</f>
        <v>5.1338839522413702</v>
      </c>
      <c r="X23" s="51">
        <f>VLOOKUP($A23,'ADR Raw Data'!$B$6:$BE$43,'ADR Raw Data'!G$1,FALSE)</f>
        <v>86.880285290237396</v>
      </c>
      <c r="Y23" s="52">
        <f>VLOOKUP($A23,'ADR Raw Data'!$B$6:$BE$43,'ADR Raw Data'!H$1,FALSE)</f>
        <v>90.505361988233801</v>
      </c>
      <c r="Z23" s="52">
        <f>VLOOKUP($A23,'ADR Raw Data'!$B$6:$BE$43,'ADR Raw Data'!I$1,FALSE)</f>
        <v>92.546883071955705</v>
      </c>
      <c r="AA23" s="52">
        <f>VLOOKUP($A23,'ADR Raw Data'!$B$6:$BE$43,'ADR Raw Data'!J$1,FALSE)</f>
        <v>91.818532099204901</v>
      </c>
      <c r="AB23" s="52">
        <f>VLOOKUP($A23,'ADR Raw Data'!$B$6:$BE$43,'ADR Raw Data'!K$1,FALSE)</f>
        <v>92.857148234683194</v>
      </c>
      <c r="AC23" s="53">
        <f>VLOOKUP($A23,'ADR Raw Data'!$B$6:$BE$43,'ADR Raw Data'!L$1,FALSE)</f>
        <v>91.140780181651095</v>
      </c>
      <c r="AD23" s="52">
        <f>VLOOKUP($A23,'ADR Raw Data'!$B$6:$BE$43,'ADR Raw Data'!N$1,FALSE)</f>
        <v>103.365792660772</v>
      </c>
      <c r="AE23" s="52">
        <f>VLOOKUP($A23,'ADR Raw Data'!$B$6:$BE$43,'ADR Raw Data'!O$1,FALSE)</f>
        <v>106.02160977453001</v>
      </c>
      <c r="AF23" s="53">
        <f>VLOOKUP($A23,'ADR Raw Data'!$B$6:$BE$43,'ADR Raw Data'!P$1,FALSE)</f>
        <v>104.667628426772</v>
      </c>
      <c r="AG23" s="54">
        <f>VLOOKUP($A23,'ADR Raw Data'!$B$6:$BE$43,'ADR Raw Data'!R$1,FALSE)</f>
        <v>95.095879007798899</v>
      </c>
      <c r="AI23" s="47">
        <f>VLOOKUP($A23,'ADR Raw Data'!$B$6:$BE$43,'ADR Raw Data'!T$1,FALSE)</f>
        <v>3.6723201218069699</v>
      </c>
      <c r="AJ23" s="48">
        <f>VLOOKUP($A23,'ADR Raw Data'!$B$6:$BE$43,'ADR Raw Data'!U$1,FALSE)</f>
        <v>5.5114626752757498</v>
      </c>
      <c r="AK23" s="48">
        <f>VLOOKUP($A23,'ADR Raw Data'!$B$6:$BE$43,'ADR Raw Data'!V$1,FALSE)</f>
        <v>7.3665824702174296</v>
      </c>
      <c r="AL23" s="48">
        <f>VLOOKUP($A23,'ADR Raw Data'!$B$6:$BE$43,'ADR Raw Data'!W$1,FALSE)</f>
        <v>5.8651938720618402</v>
      </c>
      <c r="AM23" s="48">
        <f>VLOOKUP($A23,'ADR Raw Data'!$B$6:$BE$43,'ADR Raw Data'!X$1,FALSE)</f>
        <v>7.3440552151508296</v>
      </c>
      <c r="AN23" s="49">
        <f>VLOOKUP($A23,'ADR Raw Data'!$B$6:$BE$43,'ADR Raw Data'!Y$1,FALSE)</f>
        <v>6.1108325007037303</v>
      </c>
      <c r="AO23" s="48">
        <f>VLOOKUP($A23,'ADR Raw Data'!$B$6:$BE$43,'ADR Raw Data'!AA$1,FALSE)</f>
        <v>-0.24242702699055799</v>
      </c>
      <c r="AP23" s="48">
        <f>VLOOKUP($A23,'ADR Raw Data'!$B$6:$BE$43,'ADR Raw Data'!AB$1,FALSE)</f>
        <v>-0.367103350356351</v>
      </c>
      <c r="AQ23" s="49">
        <f>VLOOKUP($A23,'ADR Raw Data'!$B$6:$BE$43,'ADR Raw Data'!AC$1,FALSE)</f>
        <v>-0.37416640506825799</v>
      </c>
      <c r="AR23" s="50">
        <f>VLOOKUP($A23,'ADR Raw Data'!$B$6:$BE$43,'ADR Raw Data'!AE$1,FALSE)</f>
        <v>3.9217162496896898</v>
      </c>
      <c r="AS23" s="40"/>
      <c r="AT23" s="51">
        <f>VLOOKUP($A23,'RevPAR Raw Data'!$B$6:$BE$43,'RevPAR Raw Data'!G$1,FALSE)</f>
        <v>27.5847976333839</v>
      </c>
      <c r="AU23" s="52">
        <f>VLOOKUP($A23,'RevPAR Raw Data'!$B$6:$BE$43,'RevPAR Raw Data'!H$1,FALSE)</f>
        <v>39.469038169537598</v>
      </c>
      <c r="AV23" s="52">
        <f>VLOOKUP($A23,'RevPAR Raw Data'!$B$6:$BE$43,'RevPAR Raw Data'!I$1,FALSE)</f>
        <v>42.0213922194879</v>
      </c>
      <c r="AW23" s="52">
        <f>VLOOKUP($A23,'RevPAR Raw Data'!$B$6:$BE$43,'RevPAR Raw Data'!J$1,FALSE)</f>
        <v>40.512842033614298</v>
      </c>
      <c r="AX23" s="52">
        <f>VLOOKUP($A23,'RevPAR Raw Data'!$B$6:$BE$43,'RevPAR Raw Data'!K$1,FALSE)</f>
        <v>37.455964710194202</v>
      </c>
      <c r="AY23" s="53">
        <f>VLOOKUP($A23,'RevPAR Raw Data'!$B$6:$BE$43,'RevPAR Raw Data'!L$1,FALSE)</f>
        <v>37.408806953243598</v>
      </c>
      <c r="AZ23" s="52">
        <f>VLOOKUP($A23,'RevPAR Raw Data'!$B$6:$BE$43,'RevPAR Raw Data'!N$1,FALSE)</f>
        <v>44.6877506675742</v>
      </c>
      <c r="BA23" s="52">
        <f>VLOOKUP($A23,'RevPAR Raw Data'!$B$6:$BE$43,'RevPAR Raw Data'!O$1,FALSE)</f>
        <v>44.070661291166999</v>
      </c>
      <c r="BB23" s="53">
        <f>VLOOKUP($A23,'RevPAR Raw Data'!$B$6:$BE$43,'RevPAR Raw Data'!P$1,FALSE)</f>
        <v>44.379205979370603</v>
      </c>
      <c r="BC23" s="54">
        <f>VLOOKUP($A23,'RevPAR Raw Data'!$B$6:$BE$43,'RevPAR Raw Data'!R$1,FALSE)</f>
        <v>39.400349532137</v>
      </c>
      <c r="BE23" s="47">
        <f>VLOOKUP($A23,'RevPAR Raw Data'!$B$6:$BE$43,'RevPAR Raw Data'!T$1,FALSE)</f>
        <v>3.38270365055544</v>
      </c>
      <c r="BF23" s="48">
        <f>VLOOKUP($A23,'RevPAR Raw Data'!$B$6:$BE$43,'RevPAR Raw Data'!U$1,FALSE)</f>
        <v>11.712498019184901</v>
      </c>
      <c r="BG23" s="48">
        <f>VLOOKUP($A23,'RevPAR Raw Data'!$B$6:$BE$43,'RevPAR Raw Data'!V$1,FALSE)</f>
        <v>14.1022114998606</v>
      </c>
      <c r="BH23" s="48">
        <f>VLOOKUP($A23,'RevPAR Raw Data'!$B$6:$BE$43,'RevPAR Raw Data'!W$1,FALSE)</f>
        <v>10.021440262652201</v>
      </c>
      <c r="BI23" s="48">
        <f>VLOOKUP($A23,'RevPAR Raw Data'!$B$6:$BE$43,'RevPAR Raw Data'!X$1,FALSE)</f>
        <v>17.521216213044301</v>
      </c>
      <c r="BJ23" s="49">
        <f>VLOOKUP($A23,'RevPAR Raw Data'!$B$6:$BE$43,'RevPAR Raw Data'!Y$1,FALSE)</f>
        <v>11.6445413219783</v>
      </c>
      <c r="BK23" s="48">
        <f>VLOOKUP($A23,'RevPAR Raw Data'!$B$6:$BE$43,'RevPAR Raw Data'!AA$1,FALSE)</f>
        <v>10.380652874094</v>
      </c>
      <c r="BL23" s="48">
        <f>VLOOKUP($A23,'RevPAR Raw Data'!$B$6:$BE$43,'RevPAR Raw Data'!AB$1,FALSE)</f>
        <v>-0.77366461631398797</v>
      </c>
      <c r="BM23" s="49">
        <f>VLOOKUP($A23,'RevPAR Raw Data'!$B$6:$BE$43,'RevPAR Raw Data'!AC$1,FALSE)</f>
        <v>4.5453829367017198</v>
      </c>
      <c r="BN23" s="50">
        <f>VLOOKUP($A23,'RevPAR Raw Data'!$B$6:$BE$43,'RevPAR Raw Data'!AE$1,FALSE)</f>
        <v>9.2569365631263292</v>
      </c>
    </row>
    <row r="24" spans="1:66" x14ac:dyDescent="0.45">
      <c r="A24" s="63" t="s">
        <v>53</v>
      </c>
      <c r="B24" s="47">
        <f>VLOOKUP($A24,'Occupancy Raw Data'!$B$8:$BE$45,'Occupancy Raw Data'!G$3,FALSE)</f>
        <v>32.313699967458497</v>
      </c>
      <c r="C24" s="48">
        <f>VLOOKUP($A24,'Occupancy Raw Data'!$B$8:$BE$45,'Occupancy Raw Data'!H$3,FALSE)</f>
        <v>48.616986657988903</v>
      </c>
      <c r="D24" s="48">
        <f>VLOOKUP($A24,'Occupancy Raw Data'!$B$8:$BE$45,'Occupancy Raw Data'!I$3,FALSE)</f>
        <v>54.051415554832403</v>
      </c>
      <c r="E24" s="48">
        <f>VLOOKUP($A24,'Occupancy Raw Data'!$B$8:$BE$45,'Occupancy Raw Data'!J$3,FALSE)</f>
        <v>51.187764399609499</v>
      </c>
      <c r="F24" s="48">
        <f>VLOOKUP($A24,'Occupancy Raw Data'!$B$8:$BE$45,'Occupancy Raw Data'!K$3,FALSE)</f>
        <v>49.625772860396999</v>
      </c>
      <c r="G24" s="49">
        <f>VLOOKUP($A24,'Occupancy Raw Data'!$B$8:$BE$45,'Occupancy Raw Data'!L$3,FALSE)</f>
        <v>47.159127888057199</v>
      </c>
      <c r="H24" s="48">
        <f>VLOOKUP($A24,'Occupancy Raw Data'!$B$8:$BE$45,'Occupancy Raw Data'!N$3,FALSE)</f>
        <v>54.7347868532378</v>
      </c>
      <c r="I24" s="48">
        <f>VLOOKUP($A24,'Occupancy Raw Data'!$B$8:$BE$45,'Occupancy Raw Data'!O$3,FALSE)</f>
        <v>52.521965506020102</v>
      </c>
      <c r="J24" s="49">
        <f>VLOOKUP($A24,'Occupancy Raw Data'!$B$8:$BE$45,'Occupancy Raw Data'!P$3,FALSE)</f>
        <v>53.628376179629001</v>
      </c>
      <c r="K24" s="50">
        <f>VLOOKUP($A24,'Occupancy Raw Data'!$B$8:$BE$45,'Occupancy Raw Data'!R$3,FALSE)</f>
        <v>49.007484542792</v>
      </c>
      <c r="M24" s="47">
        <f>VLOOKUP($A24,'Occupancy Raw Data'!$B$8:$BE$45,'Occupancy Raw Data'!T$3,FALSE)</f>
        <v>5.01952489424015</v>
      </c>
      <c r="N24" s="48">
        <f>VLOOKUP($A24,'Occupancy Raw Data'!$B$8:$BE$45,'Occupancy Raw Data'!U$3,FALSE)</f>
        <v>11.8228586342364</v>
      </c>
      <c r="O24" s="48">
        <f>VLOOKUP($A24,'Occupancy Raw Data'!$B$8:$BE$45,'Occupancy Raw Data'!V$3,FALSE)</f>
        <v>13.6890429809767</v>
      </c>
      <c r="P24" s="48">
        <f>VLOOKUP($A24,'Occupancy Raw Data'!$B$8:$BE$45,'Occupancy Raw Data'!W$3,FALSE)</f>
        <v>11.8926612912945</v>
      </c>
      <c r="Q24" s="48">
        <f>VLOOKUP($A24,'Occupancy Raw Data'!$B$8:$BE$45,'Occupancy Raw Data'!X$3,FALSE)</f>
        <v>22.651302940562399</v>
      </c>
      <c r="R24" s="49">
        <f>VLOOKUP($A24,'Occupancy Raw Data'!$B$8:$BE$45,'Occupancy Raw Data'!Y$3,FALSE)</f>
        <v>13.364765719824801</v>
      </c>
      <c r="S24" s="48">
        <f>VLOOKUP($A24,'Occupancy Raw Data'!$B$8:$BE$45,'Occupancy Raw Data'!AA$3,FALSE)</f>
        <v>-7.2776371963806001</v>
      </c>
      <c r="T24" s="48">
        <f>VLOOKUP($A24,'Occupancy Raw Data'!$B$8:$BE$45,'Occupancy Raw Data'!AB$3,FALSE)</f>
        <v>6.0864614704076203</v>
      </c>
      <c r="U24" s="49">
        <f>VLOOKUP($A24,'Occupancy Raw Data'!$B$8:$BE$45,'Occupancy Raw Data'!AC$3,FALSE)</f>
        <v>-1.18180574081469</v>
      </c>
      <c r="V24" s="50">
        <f>VLOOKUP($A24,'Occupancy Raw Data'!$B$8:$BE$45,'Occupancy Raw Data'!AE$3,FALSE)</f>
        <v>8.3767913714222804</v>
      </c>
      <c r="X24" s="51">
        <f>VLOOKUP($A24,'ADR Raw Data'!$B$6:$BE$43,'ADR Raw Data'!G$1,FALSE)</f>
        <v>100.079405840886</v>
      </c>
      <c r="Y24" s="52">
        <f>VLOOKUP($A24,'ADR Raw Data'!$B$6:$BE$43,'ADR Raw Data'!H$1,FALSE)</f>
        <v>105.68707496653199</v>
      </c>
      <c r="Z24" s="52">
        <f>VLOOKUP($A24,'ADR Raw Data'!$B$6:$BE$43,'ADR Raw Data'!I$1,FALSE)</f>
        <v>107.332853702588</v>
      </c>
      <c r="AA24" s="52">
        <f>VLOOKUP($A24,'ADR Raw Data'!$B$6:$BE$43,'ADR Raw Data'!J$1,FALSE)</f>
        <v>103.280209790209</v>
      </c>
      <c r="AB24" s="52">
        <f>VLOOKUP($A24,'ADR Raw Data'!$B$6:$BE$43,'ADR Raw Data'!K$1,FALSE)</f>
        <v>107.713416393442</v>
      </c>
      <c r="AC24" s="53">
        <f>VLOOKUP($A24,'ADR Raw Data'!$B$6:$BE$43,'ADR Raw Data'!L$1,FALSE)</f>
        <v>105.19982611095701</v>
      </c>
      <c r="AD24" s="52">
        <f>VLOOKUP($A24,'ADR Raw Data'!$B$6:$BE$43,'ADR Raw Data'!N$1,FALSE)</f>
        <v>113.48911414982101</v>
      </c>
      <c r="AE24" s="52">
        <f>VLOOKUP($A24,'ADR Raw Data'!$B$6:$BE$43,'ADR Raw Data'!O$1,FALSE)</f>
        <v>115.22344485749601</v>
      </c>
      <c r="AF24" s="53">
        <f>VLOOKUP($A24,'ADR Raw Data'!$B$6:$BE$43,'ADR Raw Data'!P$1,FALSE)</f>
        <v>114.33838895631</v>
      </c>
      <c r="AG24" s="54">
        <f>VLOOKUP($A24,'ADR Raw Data'!$B$6:$BE$43,'ADR Raw Data'!R$1,FALSE)</f>
        <v>108.057035666856</v>
      </c>
      <c r="AI24" s="47">
        <f>VLOOKUP($A24,'ADR Raw Data'!$B$6:$BE$43,'ADR Raw Data'!T$1,FALSE)</f>
        <v>8.2441629115311397</v>
      </c>
      <c r="AJ24" s="48">
        <f>VLOOKUP($A24,'ADR Raw Data'!$B$6:$BE$43,'ADR Raw Data'!U$1,FALSE)</f>
        <v>9.0146472353477396</v>
      </c>
      <c r="AK24" s="48">
        <f>VLOOKUP($A24,'ADR Raw Data'!$B$6:$BE$43,'ADR Raw Data'!V$1,FALSE)</f>
        <v>6.7938075820231401</v>
      </c>
      <c r="AL24" s="48">
        <f>VLOOKUP($A24,'ADR Raw Data'!$B$6:$BE$43,'ADR Raw Data'!W$1,FALSE)</f>
        <v>5.4329395499404702</v>
      </c>
      <c r="AM24" s="48">
        <f>VLOOKUP($A24,'ADR Raw Data'!$B$6:$BE$43,'ADR Raw Data'!X$1,FALSE)</f>
        <v>11.059373000928799</v>
      </c>
      <c r="AN24" s="49">
        <f>VLOOKUP($A24,'ADR Raw Data'!$B$6:$BE$43,'ADR Raw Data'!Y$1,FALSE)</f>
        <v>8.0897385790235496</v>
      </c>
      <c r="AO24" s="48">
        <f>VLOOKUP($A24,'ADR Raw Data'!$B$6:$BE$43,'ADR Raw Data'!AA$1,FALSE)</f>
        <v>3.0095536963807201</v>
      </c>
      <c r="AP24" s="48">
        <f>VLOOKUP($A24,'ADR Raw Data'!$B$6:$BE$43,'ADR Raw Data'!AB$1,FALSE)</f>
        <v>2.6155417234598799</v>
      </c>
      <c r="AQ24" s="49">
        <f>VLOOKUP($A24,'ADR Raw Data'!$B$6:$BE$43,'ADR Raw Data'!AC$1,FALSE)</f>
        <v>2.8803277338764</v>
      </c>
      <c r="AR24" s="50">
        <f>VLOOKUP($A24,'ADR Raw Data'!$B$6:$BE$43,'ADR Raw Data'!AE$1,FALSE)</f>
        <v>5.8738224660590603</v>
      </c>
      <c r="AS24" s="40"/>
      <c r="AT24" s="51">
        <f>VLOOKUP($A24,'RevPAR Raw Data'!$B$6:$BE$43,'RevPAR Raw Data'!G$1,FALSE)</f>
        <v>32.339358932639101</v>
      </c>
      <c r="AU24" s="52">
        <f>VLOOKUP($A24,'RevPAR Raw Data'!$B$6:$BE$43,'RevPAR Raw Data'!H$1,FALSE)</f>
        <v>51.381871135697999</v>
      </c>
      <c r="AV24" s="52">
        <f>VLOOKUP($A24,'RevPAR Raw Data'!$B$6:$BE$43,'RevPAR Raw Data'!I$1,FALSE)</f>
        <v>58.014926781646501</v>
      </c>
      <c r="AW24" s="52">
        <f>VLOOKUP($A24,'RevPAR Raw Data'!$B$6:$BE$43,'RevPAR Raw Data'!J$1,FALSE)</f>
        <v>52.866830458834997</v>
      </c>
      <c r="AX24" s="52">
        <f>VLOOKUP($A24,'RevPAR Raw Data'!$B$6:$BE$43,'RevPAR Raw Data'!K$1,FALSE)</f>
        <v>53.453615359583402</v>
      </c>
      <c r="AY24" s="53">
        <f>VLOOKUP($A24,'RevPAR Raw Data'!$B$6:$BE$43,'RevPAR Raw Data'!L$1,FALSE)</f>
        <v>49.611320533680399</v>
      </c>
      <c r="AZ24" s="52">
        <f>VLOOKUP($A24,'RevPAR Raw Data'!$B$6:$BE$43,'RevPAR Raw Data'!N$1,FALSE)</f>
        <v>62.118024731532699</v>
      </c>
      <c r="BA24" s="52">
        <f>VLOOKUP($A24,'RevPAR Raw Data'!$B$6:$BE$43,'RevPAR Raw Data'!O$1,FALSE)</f>
        <v>60.517617962902698</v>
      </c>
      <c r="BB24" s="53">
        <f>VLOOKUP($A24,'RevPAR Raw Data'!$B$6:$BE$43,'RevPAR Raw Data'!P$1,FALSE)</f>
        <v>61.317821347217702</v>
      </c>
      <c r="BC24" s="54">
        <f>VLOOKUP($A24,'RevPAR Raw Data'!$B$6:$BE$43,'RevPAR Raw Data'!R$1,FALSE)</f>
        <v>52.956035051833901</v>
      </c>
      <c r="BE24" s="47">
        <f>VLOOKUP($A24,'RevPAR Raw Data'!$B$6:$BE$43,'RevPAR Raw Data'!T$1,FALSE)</f>
        <v>13.677505615437299</v>
      </c>
      <c r="BF24" s="48">
        <f>VLOOKUP($A24,'RevPAR Raw Data'!$B$6:$BE$43,'RevPAR Raw Data'!U$1,FALSE)</f>
        <v>21.903294868594401</v>
      </c>
      <c r="BG24" s="48">
        <f>VLOOKUP($A24,'RevPAR Raw Data'!$B$6:$BE$43,'RevPAR Raw Data'!V$1,FALSE)</f>
        <v>21.412857802947901</v>
      </c>
      <c r="BH24" s="48">
        <f>VLOOKUP($A24,'RevPAR Raw Data'!$B$6:$BE$43,'RevPAR Raw Data'!W$1,FALSE)</f>
        <v>17.9717219400702</v>
      </c>
      <c r="BI24" s="48">
        <f>VLOOKUP($A24,'RevPAR Raw Data'!$B$6:$BE$43,'RevPAR Raw Data'!X$1,FALSE)</f>
        <v>36.215768023258498</v>
      </c>
      <c r="BJ24" s="49">
        <f>VLOOKUP($A24,'RevPAR Raw Data'!$B$6:$BE$43,'RevPAR Raw Data'!Y$1,FALSE)</f>
        <v>22.535678907281198</v>
      </c>
      <c r="BK24" s="48">
        <f>VLOOKUP($A24,'RevPAR Raw Data'!$B$6:$BE$43,'RevPAR Raw Data'!AA$1,FALSE)</f>
        <v>-4.48710789925273</v>
      </c>
      <c r="BL24" s="48">
        <f>VLOOKUP($A24,'RevPAR Raw Data'!$B$6:$BE$43,'RevPAR Raw Data'!AB$1,FALSE)</f>
        <v>8.8611971331083303</v>
      </c>
      <c r="BM24" s="49">
        <f>VLOOKUP($A24,'RevPAR Raw Data'!$B$6:$BE$43,'RevPAR Raw Data'!AC$1,FALSE)</f>
        <v>1.6644821145484701</v>
      </c>
      <c r="BN24" s="50">
        <f>VLOOKUP($A24,'RevPAR Raw Data'!$B$6:$BE$43,'RevPAR Raw Data'!AE$1,FALSE)</f>
        <v>14.742651690990799</v>
      </c>
    </row>
    <row r="25" spans="1:66" x14ac:dyDescent="0.45">
      <c r="A25" s="63" t="s">
        <v>52</v>
      </c>
      <c r="B25" s="47">
        <f>VLOOKUP($A25,'Occupancy Raw Data'!$B$8:$BE$45,'Occupancy Raw Data'!G$3,FALSE)</f>
        <v>27.825409197193999</v>
      </c>
      <c r="C25" s="48">
        <f>VLOOKUP($A25,'Occupancy Raw Data'!$B$8:$BE$45,'Occupancy Raw Data'!H$3,FALSE)</f>
        <v>39.243959469992198</v>
      </c>
      <c r="D25" s="48">
        <f>VLOOKUP($A25,'Occupancy Raw Data'!$B$8:$BE$45,'Occupancy Raw Data'!I$3,FALSE)</f>
        <v>41.387373343725599</v>
      </c>
      <c r="E25" s="48">
        <f>VLOOKUP($A25,'Occupancy Raw Data'!$B$8:$BE$45,'Occupancy Raw Data'!J$3,FALSE)</f>
        <v>43.374902572096602</v>
      </c>
      <c r="F25" s="48">
        <f>VLOOKUP($A25,'Occupancy Raw Data'!$B$8:$BE$45,'Occupancy Raw Data'!K$3,FALSE)</f>
        <v>45.830085736554899</v>
      </c>
      <c r="G25" s="49">
        <f>VLOOKUP($A25,'Occupancy Raw Data'!$B$8:$BE$45,'Occupancy Raw Data'!L$3,FALSE)</f>
        <v>39.532346063912698</v>
      </c>
      <c r="H25" s="48">
        <f>VLOOKUP($A25,'Occupancy Raw Data'!$B$8:$BE$45,'Occupancy Raw Data'!N$3,FALSE)</f>
        <v>51.305533904910298</v>
      </c>
      <c r="I25" s="48">
        <f>VLOOKUP($A25,'Occupancy Raw Data'!$B$8:$BE$45,'Occupancy Raw Data'!O$3,FALSE)</f>
        <v>49.571317225253303</v>
      </c>
      <c r="J25" s="49">
        <f>VLOOKUP($A25,'Occupancy Raw Data'!$B$8:$BE$45,'Occupancy Raw Data'!P$3,FALSE)</f>
        <v>50.438425565081801</v>
      </c>
      <c r="K25" s="50">
        <f>VLOOKUP($A25,'Occupancy Raw Data'!$B$8:$BE$45,'Occupancy Raw Data'!R$3,FALSE)</f>
        <v>42.648368778532401</v>
      </c>
      <c r="M25" s="47">
        <f>VLOOKUP($A25,'Occupancy Raw Data'!$B$8:$BE$45,'Occupancy Raw Data'!T$3,FALSE)</f>
        <v>0.80815620169887803</v>
      </c>
      <c r="N25" s="48">
        <f>VLOOKUP($A25,'Occupancy Raw Data'!$B$8:$BE$45,'Occupancy Raw Data'!U$3,FALSE)</f>
        <v>-0.63104043383019903</v>
      </c>
      <c r="O25" s="48">
        <f>VLOOKUP($A25,'Occupancy Raw Data'!$B$8:$BE$45,'Occupancy Raw Data'!V$3,FALSE)</f>
        <v>-5.46873319086707</v>
      </c>
      <c r="P25" s="48">
        <f>VLOOKUP($A25,'Occupancy Raw Data'!$B$8:$BE$45,'Occupancy Raw Data'!W$3,FALSE)</f>
        <v>4.2705014971208</v>
      </c>
      <c r="Q25" s="48">
        <f>VLOOKUP($A25,'Occupancy Raw Data'!$B$8:$BE$45,'Occupancy Raw Data'!X$3,FALSE)</f>
        <v>37.893454444883801</v>
      </c>
      <c r="R25" s="49">
        <f>VLOOKUP($A25,'Occupancy Raw Data'!$B$8:$BE$45,'Occupancy Raw Data'!Y$3,FALSE)</f>
        <v>6.43483536678501</v>
      </c>
      <c r="S25" s="48">
        <f>VLOOKUP($A25,'Occupancy Raw Data'!$B$8:$BE$45,'Occupancy Raw Data'!AA$3,FALSE)</f>
        <v>27.5799267727533</v>
      </c>
      <c r="T25" s="48">
        <f>VLOOKUP($A25,'Occupancy Raw Data'!$B$8:$BE$45,'Occupancy Raw Data'!AB$3,FALSE)</f>
        <v>23.627057542804799</v>
      </c>
      <c r="U25" s="49">
        <f>VLOOKUP($A25,'Occupancy Raw Data'!$B$8:$BE$45,'Occupancy Raw Data'!AC$3,FALSE)</f>
        <v>25.6063704606164</v>
      </c>
      <c r="V25" s="50">
        <f>VLOOKUP($A25,'Occupancy Raw Data'!$B$8:$BE$45,'Occupancy Raw Data'!AE$3,FALSE)</f>
        <v>12.2226806504799</v>
      </c>
      <c r="X25" s="51">
        <f>VLOOKUP($A25,'ADR Raw Data'!$B$6:$BE$43,'ADR Raw Data'!G$1,FALSE)</f>
        <v>81.8881582633053</v>
      </c>
      <c r="Y25" s="52">
        <f>VLOOKUP($A25,'ADR Raw Data'!$B$6:$BE$43,'ADR Raw Data'!H$1,FALSE)</f>
        <v>85.501171797417996</v>
      </c>
      <c r="Z25" s="52">
        <f>VLOOKUP($A25,'ADR Raw Data'!$B$6:$BE$43,'ADR Raw Data'!I$1,FALSE)</f>
        <v>85.476016949152495</v>
      </c>
      <c r="AA25" s="52">
        <f>VLOOKUP($A25,'ADR Raw Data'!$B$6:$BE$43,'ADR Raw Data'!J$1,FALSE)</f>
        <v>89.413791554357502</v>
      </c>
      <c r="AB25" s="52">
        <f>VLOOKUP($A25,'ADR Raw Data'!$B$6:$BE$43,'ADR Raw Data'!K$1,FALSE)</f>
        <v>97.564387755102004</v>
      </c>
      <c r="AC25" s="53">
        <f>VLOOKUP($A25,'ADR Raw Data'!$B$6:$BE$43,'ADR Raw Data'!L$1,FALSE)</f>
        <v>88.642867705047294</v>
      </c>
      <c r="AD25" s="52">
        <f>VLOOKUP($A25,'ADR Raw Data'!$B$6:$BE$43,'ADR Raw Data'!N$1,FALSE)</f>
        <v>115.638799848082</v>
      </c>
      <c r="AE25" s="52">
        <f>VLOOKUP($A25,'ADR Raw Data'!$B$6:$BE$43,'ADR Raw Data'!O$1,FALSE)</f>
        <v>115.577315251572</v>
      </c>
      <c r="AF25" s="53">
        <f>VLOOKUP($A25,'ADR Raw Data'!$B$6:$BE$43,'ADR Raw Data'!P$1,FALSE)</f>
        <v>115.608586053699</v>
      </c>
      <c r="AG25" s="54">
        <f>VLOOKUP($A25,'ADR Raw Data'!$B$6:$BE$43,'ADR Raw Data'!R$1,FALSE)</f>
        <v>97.754643952744502</v>
      </c>
      <c r="AI25" s="47">
        <f>VLOOKUP($A25,'ADR Raw Data'!$B$6:$BE$43,'ADR Raw Data'!T$1,FALSE)</f>
        <v>1.68923559174908</v>
      </c>
      <c r="AJ25" s="48">
        <f>VLOOKUP($A25,'ADR Raw Data'!$B$6:$BE$43,'ADR Raw Data'!U$1,FALSE)</f>
        <v>1.59206641222462</v>
      </c>
      <c r="AK25" s="48">
        <f>VLOOKUP($A25,'ADR Raw Data'!$B$6:$BE$43,'ADR Raw Data'!V$1,FALSE)</f>
        <v>2.32492251924723</v>
      </c>
      <c r="AL25" s="48">
        <f>VLOOKUP($A25,'ADR Raw Data'!$B$6:$BE$43,'ADR Raw Data'!W$1,FALSE)</f>
        <v>6.6188516659435699</v>
      </c>
      <c r="AM25" s="48">
        <f>VLOOKUP($A25,'ADR Raw Data'!$B$6:$BE$43,'ADR Raw Data'!X$1,FALSE)</f>
        <v>11.976227346118</v>
      </c>
      <c r="AN25" s="49">
        <f>VLOOKUP($A25,'ADR Raw Data'!$B$6:$BE$43,'ADR Raw Data'!Y$1,FALSE)</f>
        <v>5.6054865476382698</v>
      </c>
      <c r="AO25" s="48">
        <f>VLOOKUP($A25,'ADR Raw Data'!$B$6:$BE$43,'ADR Raw Data'!AA$1,FALSE)</f>
        <v>13.345431138241899</v>
      </c>
      <c r="AP25" s="48">
        <f>VLOOKUP($A25,'ADR Raw Data'!$B$6:$BE$43,'ADR Raw Data'!AB$1,FALSE)</f>
        <v>16.084497847124901</v>
      </c>
      <c r="AQ25" s="49">
        <f>VLOOKUP($A25,'ADR Raw Data'!$B$6:$BE$43,'ADR Raw Data'!AC$1,FALSE)</f>
        <v>14.696735867943399</v>
      </c>
      <c r="AR25" s="50">
        <f>VLOOKUP($A25,'ADR Raw Data'!$B$6:$BE$43,'ADR Raw Data'!AE$1,FALSE)</f>
        <v>9.8034667887796498</v>
      </c>
      <c r="AS25" s="40"/>
      <c r="AT25" s="51">
        <f>VLOOKUP($A25,'RevPAR Raw Data'!$B$6:$BE$43,'RevPAR Raw Data'!G$1,FALSE)</f>
        <v>22.7857151208106</v>
      </c>
      <c r="AU25" s="52">
        <f>VLOOKUP($A25,'RevPAR Raw Data'!$B$6:$BE$43,'RevPAR Raw Data'!H$1,FALSE)</f>
        <v>33.554045206547102</v>
      </c>
      <c r="AV25" s="52">
        <f>VLOOKUP($A25,'RevPAR Raw Data'!$B$6:$BE$43,'RevPAR Raw Data'!I$1,FALSE)</f>
        <v>35.376278254091901</v>
      </c>
      <c r="AW25" s="52">
        <f>VLOOKUP($A25,'RevPAR Raw Data'!$B$6:$BE$43,'RevPAR Raw Data'!J$1,FALSE)</f>
        <v>38.783144972720102</v>
      </c>
      <c r="AX25" s="52">
        <f>VLOOKUP($A25,'RevPAR Raw Data'!$B$6:$BE$43,'RevPAR Raw Data'!K$1,FALSE)</f>
        <v>44.713842556508098</v>
      </c>
      <c r="AY25" s="53">
        <f>VLOOKUP($A25,'RevPAR Raw Data'!$B$6:$BE$43,'RevPAR Raw Data'!L$1,FALSE)</f>
        <v>35.042605222135599</v>
      </c>
      <c r="AZ25" s="52">
        <f>VLOOKUP($A25,'RevPAR Raw Data'!$B$6:$BE$43,'RevPAR Raw Data'!N$1,FALSE)</f>
        <v>59.329103663289104</v>
      </c>
      <c r="BA25" s="52">
        <f>VLOOKUP($A25,'RevPAR Raw Data'!$B$6:$BE$43,'RevPAR Raw Data'!O$1,FALSE)</f>
        <v>57.293197583787901</v>
      </c>
      <c r="BB25" s="53">
        <f>VLOOKUP($A25,'RevPAR Raw Data'!$B$6:$BE$43,'RevPAR Raw Data'!P$1,FALSE)</f>
        <v>58.311150623538502</v>
      </c>
      <c r="BC25" s="54">
        <f>VLOOKUP($A25,'RevPAR Raw Data'!$B$6:$BE$43,'RevPAR Raw Data'!R$1,FALSE)</f>
        <v>41.690761051107799</v>
      </c>
      <c r="BE25" s="47">
        <f>VLOOKUP($A25,'RevPAR Raw Data'!$B$6:$BE$43,'RevPAR Raw Data'!T$1,FALSE)</f>
        <v>2.51104345564399</v>
      </c>
      <c r="BF25" s="48">
        <f>VLOOKUP($A25,'RevPAR Raw Data'!$B$6:$BE$43,'RevPAR Raw Data'!U$1,FALSE)</f>
        <v>0.950979395599857</v>
      </c>
      <c r="BG25" s="48">
        <f>VLOOKUP($A25,'RevPAR Raw Data'!$B$6:$BE$43,'RevPAR Raw Data'!V$1,FALSE)</f>
        <v>-3.2709544810918598</v>
      </c>
      <c r="BH25" s="48">
        <f>VLOOKUP($A25,'RevPAR Raw Data'!$B$6:$BE$43,'RevPAR Raw Data'!W$1,FALSE)</f>
        <v>11.1720113225507</v>
      </c>
      <c r="BI25" s="48">
        <f>VLOOKUP($A25,'RevPAR Raw Data'!$B$6:$BE$43,'RevPAR Raw Data'!X$1,FALSE)</f>
        <v>54.407888044618701</v>
      </c>
      <c r="BJ25" s="49">
        <f>VLOOKUP($A25,'RevPAR Raw Data'!$B$6:$BE$43,'RevPAR Raw Data'!Y$1,FALSE)</f>
        <v>12.401025745270999</v>
      </c>
      <c r="BK25" s="48">
        <f>VLOOKUP($A25,'RevPAR Raw Data'!$B$6:$BE$43,'RevPAR Raw Data'!AA$1,FALSE)</f>
        <v>44.606018046430599</v>
      </c>
      <c r="BL25" s="48">
        <f>VLOOKUP($A25,'RevPAR Raw Data'!$B$6:$BE$43,'RevPAR Raw Data'!AB$1,FALSE)</f>
        <v>43.511848951741101</v>
      </c>
      <c r="BM25" s="49">
        <f>VLOOKUP($A25,'RevPAR Raw Data'!$B$6:$BE$43,'RevPAR Raw Data'!AC$1,FALSE)</f>
        <v>44.0664069605238</v>
      </c>
      <c r="BN25" s="50">
        <f>VLOOKUP($A25,'RevPAR Raw Data'!$B$6:$BE$43,'RevPAR Raw Data'!AE$1,FALSE)</f>
        <v>23.224393877528001</v>
      </c>
    </row>
    <row r="26" spans="1:66" x14ac:dyDescent="0.45">
      <c r="A26" s="63" t="s">
        <v>51</v>
      </c>
      <c r="B26" s="47">
        <f>VLOOKUP($A26,'Occupancy Raw Data'!$B$8:$BE$45,'Occupancy Raw Data'!G$3,FALSE)</f>
        <v>35.532809358435301</v>
      </c>
      <c r="C26" s="48">
        <f>VLOOKUP($A26,'Occupancy Raw Data'!$B$8:$BE$45,'Occupancy Raw Data'!H$3,FALSE)</f>
        <v>45.622372509595998</v>
      </c>
      <c r="D26" s="48">
        <f>VLOOKUP($A26,'Occupancy Raw Data'!$B$8:$BE$45,'Occupancy Raw Data'!I$3,FALSE)</f>
        <v>47.1942972034363</v>
      </c>
      <c r="E26" s="48">
        <f>VLOOKUP($A26,'Occupancy Raw Data'!$B$8:$BE$45,'Occupancy Raw Data'!J$3,FALSE)</f>
        <v>47.157740815207397</v>
      </c>
      <c r="F26" s="48">
        <f>VLOOKUP($A26,'Occupancy Raw Data'!$B$8:$BE$45,'Occupancy Raw Data'!K$3,FALSE)</f>
        <v>42.789252421860702</v>
      </c>
      <c r="G26" s="49">
        <f>VLOOKUP($A26,'Occupancy Raw Data'!$B$8:$BE$45,'Occupancy Raw Data'!L$3,FALSE)</f>
        <v>43.659294461707098</v>
      </c>
      <c r="H26" s="48">
        <f>VLOOKUP($A26,'Occupancy Raw Data'!$B$8:$BE$45,'Occupancy Raw Data'!N$3,FALSE)</f>
        <v>48.4554925973313</v>
      </c>
      <c r="I26" s="48">
        <f>VLOOKUP($A26,'Occupancy Raw Data'!$B$8:$BE$45,'Occupancy Raw Data'!O$3,FALSE)</f>
        <v>50.849936026320499</v>
      </c>
      <c r="J26" s="49">
        <f>VLOOKUP($A26,'Occupancy Raw Data'!$B$8:$BE$45,'Occupancy Raw Data'!P$3,FALSE)</f>
        <v>49.652714311825903</v>
      </c>
      <c r="K26" s="50">
        <f>VLOOKUP($A26,'Occupancy Raw Data'!$B$8:$BE$45,'Occupancy Raw Data'!R$3,FALSE)</f>
        <v>45.371700133169597</v>
      </c>
      <c r="M26" s="47">
        <f>VLOOKUP($A26,'Occupancy Raw Data'!$B$8:$BE$45,'Occupancy Raw Data'!T$3,FALSE)</f>
        <v>2.7744390021021301</v>
      </c>
      <c r="N26" s="48">
        <f>VLOOKUP($A26,'Occupancy Raw Data'!$B$8:$BE$45,'Occupancy Raw Data'!U$3,FALSE)</f>
        <v>14.034926498433199</v>
      </c>
      <c r="O26" s="48">
        <f>VLOOKUP($A26,'Occupancy Raw Data'!$B$8:$BE$45,'Occupancy Raw Data'!V$3,FALSE)</f>
        <v>15.309558738728899</v>
      </c>
      <c r="P26" s="48">
        <f>VLOOKUP($A26,'Occupancy Raw Data'!$B$8:$BE$45,'Occupancy Raw Data'!W$3,FALSE)</f>
        <v>20.7638560781892</v>
      </c>
      <c r="Q26" s="48">
        <f>VLOOKUP($A26,'Occupancy Raw Data'!$B$8:$BE$45,'Occupancy Raw Data'!X$3,FALSE)</f>
        <v>19.620417815799001</v>
      </c>
      <c r="R26" s="49">
        <f>VLOOKUP($A26,'Occupancy Raw Data'!$B$8:$BE$45,'Occupancy Raw Data'!Y$3,FALSE)</f>
        <v>14.6938496238305</v>
      </c>
      <c r="S26" s="48">
        <f>VLOOKUP($A26,'Occupancy Raw Data'!$B$8:$BE$45,'Occupancy Raw Data'!AA$3,FALSE)</f>
        <v>15.026178098343699</v>
      </c>
      <c r="T26" s="48">
        <f>VLOOKUP($A26,'Occupancy Raw Data'!$B$8:$BE$45,'Occupancy Raw Data'!AB$3,FALSE)</f>
        <v>1.6062946952132899</v>
      </c>
      <c r="U26" s="49">
        <f>VLOOKUP($A26,'Occupancy Raw Data'!$B$8:$BE$45,'Occupancy Raw Data'!AC$3,FALSE)</f>
        <v>7.7396426854129903</v>
      </c>
      <c r="V26" s="50">
        <f>VLOOKUP($A26,'Occupancy Raw Data'!$B$8:$BE$45,'Occupancy Raw Data'!AE$3,FALSE)</f>
        <v>12.424901881779199</v>
      </c>
      <c r="X26" s="51">
        <f>VLOOKUP($A26,'ADR Raw Data'!$B$6:$BE$43,'ADR Raw Data'!G$1,FALSE)</f>
        <v>90.710509259259197</v>
      </c>
      <c r="Y26" s="52">
        <f>VLOOKUP($A26,'ADR Raw Data'!$B$6:$BE$43,'ADR Raw Data'!H$1,FALSE)</f>
        <v>90.714943910256395</v>
      </c>
      <c r="Z26" s="52">
        <f>VLOOKUP($A26,'ADR Raw Data'!$B$6:$BE$43,'ADR Raw Data'!I$1,FALSE)</f>
        <v>93.970615801704099</v>
      </c>
      <c r="AA26" s="52">
        <f>VLOOKUP($A26,'ADR Raw Data'!$B$6:$BE$43,'ADR Raw Data'!J$1,FALSE)</f>
        <v>92.7648759689922</v>
      </c>
      <c r="AB26" s="52">
        <f>VLOOKUP($A26,'ADR Raw Data'!$B$6:$BE$43,'ADR Raw Data'!K$1,FALSE)</f>
        <v>94.4277445536095</v>
      </c>
      <c r="AC26" s="53">
        <f>VLOOKUP($A26,'ADR Raw Data'!$B$6:$BE$43,'ADR Raw Data'!L$1,FALSE)</f>
        <v>92.588678723938699</v>
      </c>
      <c r="AD26" s="52">
        <f>VLOOKUP($A26,'ADR Raw Data'!$B$6:$BE$43,'ADR Raw Data'!N$1,FALSE)</f>
        <v>104.340761976612</v>
      </c>
      <c r="AE26" s="52">
        <f>VLOOKUP($A26,'ADR Raw Data'!$B$6:$BE$43,'ADR Raw Data'!O$1,FALSE)</f>
        <v>106.055715312724</v>
      </c>
      <c r="AF26" s="53">
        <f>VLOOKUP($A26,'ADR Raw Data'!$B$6:$BE$43,'ADR Raw Data'!P$1,FALSE)</f>
        <v>105.218914043806</v>
      </c>
      <c r="AG26" s="54">
        <f>VLOOKUP($A26,'ADR Raw Data'!$B$6:$BE$43,'ADR Raw Data'!R$1,FALSE)</f>
        <v>96.537807895948404</v>
      </c>
      <c r="AI26" s="47">
        <f>VLOOKUP($A26,'ADR Raw Data'!$B$6:$BE$43,'ADR Raw Data'!T$1,FALSE)</f>
        <v>1.72972451622178</v>
      </c>
      <c r="AJ26" s="48">
        <f>VLOOKUP($A26,'ADR Raw Data'!$B$6:$BE$43,'ADR Raw Data'!U$1,FALSE)</f>
        <v>7.5459963143948698</v>
      </c>
      <c r="AK26" s="48">
        <f>VLOOKUP($A26,'ADR Raw Data'!$B$6:$BE$43,'ADR Raw Data'!V$1,FALSE)</f>
        <v>13.6215806762815</v>
      </c>
      <c r="AL26" s="48">
        <f>VLOOKUP($A26,'ADR Raw Data'!$B$6:$BE$43,'ADR Raw Data'!W$1,FALSE)</f>
        <v>4.6775349555422299</v>
      </c>
      <c r="AM26" s="48">
        <f>VLOOKUP($A26,'ADR Raw Data'!$B$6:$BE$43,'ADR Raw Data'!X$1,FALSE)</f>
        <v>14.795987083956</v>
      </c>
      <c r="AN26" s="49">
        <f>VLOOKUP($A26,'ADR Raw Data'!$B$6:$BE$43,'ADR Raw Data'!Y$1,FALSE)</f>
        <v>8.4759881783860607</v>
      </c>
      <c r="AO26" s="48">
        <f>VLOOKUP($A26,'ADR Raw Data'!$B$6:$BE$43,'ADR Raw Data'!AA$1,FALSE)</f>
        <v>1.69685713445487</v>
      </c>
      <c r="AP26" s="48">
        <f>VLOOKUP($A26,'ADR Raw Data'!$B$6:$BE$43,'ADR Raw Data'!AB$1,FALSE)</f>
        <v>1.6288350741079001</v>
      </c>
      <c r="AQ26" s="49">
        <f>VLOOKUP($A26,'ADR Raw Data'!$B$6:$BE$43,'ADR Raw Data'!AC$1,FALSE)</f>
        <v>1.6084475142453301</v>
      </c>
      <c r="AR26" s="50">
        <f>VLOOKUP($A26,'ADR Raw Data'!$B$6:$BE$43,'ADR Raw Data'!AE$1,FALSE)</f>
        <v>5.7462570469450798</v>
      </c>
      <c r="AS26" s="40"/>
      <c r="AT26" s="51">
        <f>VLOOKUP($A26,'RevPAR Raw Data'!$B$6:$BE$43,'RevPAR Raw Data'!G$1,FALSE)</f>
        <v>32.231992323158401</v>
      </c>
      <c r="AU26" s="52">
        <f>VLOOKUP($A26,'RevPAR Raw Data'!$B$6:$BE$43,'RevPAR Raw Data'!H$1,FALSE)</f>
        <v>41.386309632608203</v>
      </c>
      <c r="AV26" s="52">
        <f>VLOOKUP($A26,'RevPAR Raw Data'!$B$6:$BE$43,'RevPAR Raw Data'!I$1,FALSE)</f>
        <v>44.348771705355503</v>
      </c>
      <c r="AW26" s="52">
        <f>VLOOKUP($A26,'RevPAR Raw Data'!$B$6:$BE$43,'RevPAR Raw Data'!J$1,FALSE)</f>
        <v>43.745819777005998</v>
      </c>
      <c r="AX26" s="52">
        <f>VLOOKUP($A26,'RevPAR Raw Data'!$B$6:$BE$43,'RevPAR Raw Data'!K$1,FALSE)</f>
        <v>40.404925973313802</v>
      </c>
      <c r="AY26" s="53">
        <f>VLOOKUP($A26,'RevPAR Raw Data'!$B$6:$BE$43,'RevPAR Raw Data'!L$1,FALSE)</f>
        <v>40.423563882288398</v>
      </c>
      <c r="AZ26" s="52">
        <f>VLOOKUP($A26,'RevPAR Raw Data'!$B$6:$BE$43,'RevPAR Raw Data'!N$1,FALSE)</f>
        <v>50.558830195576597</v>
      </c>
      <c r="BA26" s="52">
        <f>VLOOKUP($A26,'RevPAR Raw Data'!$B$6:$BE$43,'RevPAR Raw Data'!O$1,FALSE)</f>
        <v>53.929263388777102</v>
      </c>
      <c r="BB26" s="53">
        <f>VLOOKUP($A26,'RevPAR Raw Data'!$B$6:$BE$43,'RevPAR Raw Data'!P$1,FALSE)</f>
        <v>52.244046792176903</v>
      </c>
      <c r="BC26" s="54">
        <f>VLOOKUP($A26,'RevPAR Raw Data'!$B$6:$BE$43,'RevPAR Raw Data'!R$1,FALSE)</f>
        <v>43.800844713685102</v>
      </c>
      <c r="BE26" s="47">
        <f>VLOOKUP($A26,'RevPAR Raw Data'!$B$6:$BE$43,'RevPAR Raw Data'!T$1,FALSE)</f>
        <v>4.5521536699308998</v>
      </c>
      <c r="BF26" s="48">
        <f>VLOOKUP($A26,'RevPAR Raw Data'!$B$6:$BE$43,'RevPAR Raw Data'!U$1,FALSE)</f>
        <v>22.639997849127798</v>
      </c>
      <c r="BG26" s="48">
        <f>VLOOKUP($A26,'RevPAR Raw Data'!$B$6:$BE$43,'RevPAR Raw Data'!V$1,FALSE)</f>
        <v>31.0165433097891</v>
      </c>
      <c r="BH26" s="48">
        <f>VLOOKUP($A26,'RevPAR Raw Data'!$B$6:$BE$43,'RevPAR Raw Data'!W$1,FALSE)</f>
        <v>26.412627659907301</v>
      </c>
      <c r="BI26" s="48">
        <f>VLOOKUP($A26,'RevPAR Raw Data'!$B$6:$BE$43,'RevPAR Raw Data'!X$1,FALSE)</f>
        <v>37.319439385598997</v>
      </c>
      <c r="BJ26" s="49">
        <f>VLOOKUP($A26,'RevPAR Raw Data'!$B$6:$BE$43,'RevPAR Raw Data'!Y$1,FALSE)</f>
        <v>24.415286759282299</v>
      </c>
      <c r="BK26" s="48">
        <f>VLOOKUP($A26,'RevPAR Raw Data'!$B$6:$BE$43,'RevPAR Raw Data'!AA$1,FALSE)</f>
        <v>16.9780080078962</v>
      </c>
      <c r="BL26" s="48">
        <f>VLOOKUP($A26,'RevPAR Raw Data'!$B$6:$BE$43,'RevPAR Raw Data'!AB$1,FALSE)</f>
        <v>3.2612936607103702</v>
      </c>
      <c r="BM26" s="49">
        <f>VLOOKUP($A26,'RevPAR Raw Data'!$B$6:$BE$43,'RevPAR Raw Data'!AC$1,FALSE)</f>
        <v>9.4725782900433106</v>
      </c>
      <c r="BN26" s="50">
        <f>VLOOKUP($A26,'RevPAR Raw Data'!$B$6:$BE$43,'RevPAR Raw Data'!AE$1,FALSE)</f>
        <v>18.885125728681999</v>
      </c>
    </row>
    <row r="27" spans="1:66" x14ac:dyDescent="0.45">
      <c r="A27" s="63" t="s">
        <v>48</v>
      </c>
      <c r="B27" s="47">
        <f>VLOOKUP($A27,'Occupancy Raw Data'!$B$8:$BE$45,'Occupancy Raw Data'!G$3,FALSE)</f>
        <v>34.3406593406593</v>
      </c>
      <c r="C27" s="48">
        <f>VLOOKUP($A27,'Occupancy Raw Data'!$B$8:$BE$45,'Occupancy Raw Data'!H$3,FALSE)</f>
        <v>45.457875457875403</v>
      </c>
      <c r="D27" s="48">
        <f>VLOOKUP($A27,'Occupancy Raw Data'!$B$8:$BE$45,'Occupancy Raw Data'!I$3,FALSE)</f>
        <v>49.175824175824097</v>
      </c>
      <c r="E27" s="48">
        <f>VLOOKUP($A27,'Occupancy Raw Data'!$B$8:$BE$45,'Occupancy Raw Data'!J$3,FALSE)</f>
        <v>50.091575091575002</v>
      </c>
      <c r="F27" s="48">
        <f>VLOOKUP($A27,'Occupancy Raw Data'!$B$8:$BE$45,'Occupancy Raw Data'!K$3,FALSE)</f>
        <v>44.908424908424898</v>
      </c>
      <c r="G27" s="49">
        <f>VLOOKUP($A27,'Occupancy Raw Data'!$B$8:$BE$45,'Occupancy Raw Data'!L$3,FALSE)</f>
        <v>44.794871794871703</v>
      </c>
      <c r="H27" s="48">
        <f>VLOOKUP($A27,'Occupancy Raw Data'!$B$8:$BE$45,'Occupancy Raw Data'!N$3,FALSE)</f>
        <v>47.216117216117198</v>
      </c>
      <c r="I27" s="48">
        <f>VLOOKUP($A27,'Occupancy Raw Data'!$B$8:$BE$45,'Occupancy Raw Data'!O$3,FALSE)</f>
        <v>47.051282051282001</v>
      </c>
      <c r="J27" s="49">
        <f>VLOOKUP($A27,'Occupancy Raw Data'!$B$8:$BE$45,'Occupancy Raw Data'!P$3,FALSE)</f>
        <v>47.133699633699599</v>
      </c>
      <c r="K27" s="50">
        <f>VLOOKUP($A27,'Occupancy Raw Data'!$B$8:$BE$45,'Occupancy Raw Data'!R$3,FALSE)</f>
        <v>45.463108320251102</v>
      </c>
      <c r="M27" s="47">
        <f>VLOOKUP($A27,'Occupancy Raw Data'!$B$8:$BE$45,'Occupancy Raw Data'!T$3,FALSE)</f>
        <v>12.399917087417</v>
      </c>
      <c r="N27" s="48">
        <f>VLOOKUP($A27,'Occupancy Raw Data'!$B$8:$BE$45,'Occupancy Raw Data'!U$3,FALSE)</f>
        <v>8.4311161414156892</v>
      </c>
      <c r="O27" s="48">
        <f>VLOOKUP($A27,'Occupancy Raw Data'!$B$8:$BE$45,'Occupancy Raw Data'!V$3,FALSE)</f>
        <v>13.8880740773171</v>
      </c>
      <c r="P27" s="48">
        <f>VLOOKUP($A27,'Occupancy Raw Data'!$B$8:$BE$45,'Occupancy Raw Data'!W$3,FALSE)</f>
        <v>17.506991931931299</v>
      </c>
      <c r="Q27" s="48">
        <f>VLOOKUP($A27,'Occupancy Raw Data'!$B$8:$BE$45,'Occupancy Raw Data'!X$3,FALSE)</f>
        <v>13.9968008701633</v>
      </c>
      <c r="R27" s="49">
        <f>VLOOKUP($A27,'Occupancy Raw Data'!$B$8:$BE$45,'Occupancy Raw Data'!Y$3,FALSE)</f>
        <v>13.3028412425331</v>
      </c>
      <c r="S27" s="48">
        <f>VLOOKUP($A27,'Occupancy Raw Data'!$B$8:$BE$45,'Occupancy Raw Data'!AA$3,FALSE)</f>
        <v>8.5709214308897792</v>
      </c>
      <c r="T27" s="48">
        <f>VLOOKUP($A27,'Occupancy Raw Data'!$B$8:$BE$45,'Occupancy Raw Data'!AB$3,FALSE)</f>
        <v>-0.32467107722209698</v>
      </c>
      <c r="U27" s="49">
        <f>VLOOKUP($A27,'Occupancy Raw Data'!$B$8:$BE$45,'Occupancy Raw Data'!AC$3,FALSE)</f>
        <v>3.9408937673353401</v>
      </c>
      <c r="V27" s="50">
        <f>VLOOKUP($A27,'Occupancy Raw Data'!$B$8:$BE$45,'Occupancy Raw Data'!AE$3,FALSE)</f>
        <v>10.3584883767428</v>
      </c>
      <c r="X27" s="51">
        <f>VLOOKUP($A27,'ADR Raw Data'!$B$6:$BE$43,'ADR Raw Data'!G$1,FALSE)</f>
        <v>86.878949333333296</v>
      </c>
      <c r="Y27" s="52">
        <f>VLOOKUP($A27,'ADR Raw Data'!$B$6:$BE$43,'ADR Raw Data'!H$1,FALSE)</f>
        <v>87.914053182917002</v>
      </c>
      <c r="Z27" s="52">
        <f>VLOOKUP($A27,'ADR Raw Data'!$B$6:$BE$43,'ADR Raw Data'!I$1,FALSE)</f>
        <v>90.380536312849102</v>
      </c>
      <c r="AA27" s="52">
        <f>VLOOKUP($A27,'ADR Raw Data'!$B$6:$BE$43,'ADR Raw Data'!J$1,FALSE)</f>
        <v>91.071063985374707</v>
      </c>
      <c r="AB27" s="52">
        <f>VLOOKUP($A27,'ADR Raw Data'!$B$6:$BE$43,'ADR Raw Data'!K$1,FALSE)</f>
        <v>88.558699021207104</v>
      </c>
      <c r="AC27" s="53">
        <f>VLOOKUP($A27,'ADR Raw Data'!$B$6:$BE$43,'ADR Raw Data'!L$1,FALSE)</f>
        <v>89.132205413361604</v>
      </c>
      <c r="AD27" s="52">
        <f>VLOOKUP($A27,'ADR Raw Data'!$B$6:$BE$43,'ADR Raw Data'!N$1,FALSE)</f>
        <v>97.741702870442197</v>
      </c>
      <c r="AE27" s="52">
        <f>VLOOKUP($A27,'ADR Raw Data'!$B$6:$BE$43,'ADR Raw Data'!O$1,FALSE)</f>
        <v>99.680330868042006</v>
      </c>
      <c r="AF27" s="53">
        <f>VLOOKUP($A27,'ADR Raw Data'!$B$6:$BE$43,'ADR Raw Data'!P$1,FALSE)</f>
        <v>98.709321935107795</v>
      </c>
      <c r="AG27" s="54">
        <f>VLOOKUP($A27,'ADR Raw Data'!$B$6:$BE$43,'ADR Raw Data'!R$1,FALSE)</f>
        <v>91.969073434622402</v>
      </c>
      <c r="AI27" s="47">
        <f>VLOOKUP($A27,'ADR Raw Data'!$B$6:$BE$43,'ADR Raw Data'!T$1,FALSE)</f>
        <v>17.002297638979801</v>
      </c>
      <c r="AJ27" s="48">
        <f>VLOOKUP($A27,'ADR Raw Data'!$B$6:$BE$43,'ADR Raw Data'!U$1,FALSE)</f>
        <v>7.8225352915103903</v>
      </c>
      <c r="AK27" s="48">
        <f>VLOOKUP($A27,'ADR Raw Data'!$B$6:$BE$43,'ADR Raw Data'!V$1,FALSE)</f>
        <v>9.21525534980195</v>
      </c>
      <c r="AL27" s="48">
        <f>VLOOKUP($A27,'ADR Raw Data'!$B$6:$BE$43,'ADR Raw Data'!W$1,FALSE)</f>
        <v>11.3435746424847</v>
      </c>
      <c r="AM27" s="48">
        <f>VLOOKUP($A27,'ADR Raw Data'!$B$6:$BE$43,'ADR Raw Data'!X$1,FALSE)</f>
        <v>13.058960950931301</v>
      </c>
      <c r="AN27" s="49">
        <f>VLOOKUP($A27,'ADR Raw Data'!$B$6:$BE$43,'ADR Raw Data'!Y$1,FALSE)</f>
        <v>11.285786924806001</v>
      </c>
      <c r="AO27" s="48">
        <f>VLOOKUP($A27,'ADR Raw Data'!$B$6:$BE$43,'ADR Raw Data'!AA$1,FALSE)</f>
        <v>12.5409592037539</v>
      </c>
      <c r="AP27" s="48">
        <f>VLOOKUP($A27,'ADR Raw Data'!$B$6:$BE$43,'ADR Raw Data'!AB$1,FALSE)</f>
        <v>12.5079280216284</v>
      </c>
      <c r="AQ27" s="49">
        <f>VLOOKUP($A27,'ADR Raw Data'!$B$6:$BE$43,'ADR Raw Data'!AC$1,FALSE)</f>
        <v>12.476418490617601</v>
      </c>
      <c r="AR27" s="50">
        <f>VLOOKUP($A27,'ADR Raw Data'!$B$6:$BE$43,'ADR Raw Data'!AE$1,FALSE)</f>
        <v>11.4717975673788</v>
      </c>
      <c r="AS27" s="40"/>
      <c r="AT27" s="51">
        <f>VLOOKUP($A27,'RevPAR Raw Data'!$B$6:$BE$43,'RevPAR Raw Data'!G$1,FALSE)</f>
        <v>29.834804029303999</v>
      </c>
      <c r="AU27" s="52">
        <f>VLOOKUP($A27,'RevPAR Raw Data'!$B$6:$BE$43,'RevPAR Raw Data'!H$1,FALSE)</f>
        <v>39.963860805860797</v>
      </c>
      <c r="AV27" s="52">
        <f>VLOOKUP($A27,'RevPAR Raw Data'!$B$6:$BE$43,'RevPAR Raw Data'!I$1,FALSE)</f>
        <v>44.445373626373602</v>
      </c>
      <c r="AW27" s="52">
        <f>VLOOKUP($A27,'RevPAR Raw Data'!$B$6:$BE$43,'RevPAR Raw Data'!J$1,FALSE)</f>
        <v>45.618930402930403</v>
      </c>
      <c r="AX27" s="52">
        <f>VLOOKUP($A27,'RevPAR Raw Data'!$B$6:$BE$43,'RevPAR Raw Data'!K$1,FALSE)</f>
        <v>39.770316849816801</v>
      </c>
      <c r="AY27" s="53">
        <f>VLOOKUP($A27,'RevPAR Raw Data'!$B$6:$BE$43,'RevPAR Raw Data'!L$1,FALSE)</f>
        <v>39.926657142857103</v>
      </c>
      <c r="AZ27" s="52">
        <f>VLOOKUP($A27,'RevPAR Raw Data'!$B$6:$BE$43,'RevPAR Raw Data'!N$1,FALSE)</f>
        <v>46.149836996336902</v>
      </c>
      <c r="BA27" s="52">
        <f>VLOOKUP($A27,'RevPAR Raw Data'!$B$6:$BE$43,'RevPAR Raw Data'!O$1,FALSE)</f>
        <v>46.900873626373603</v>
      </c>
      <c r="BB27" s="53">
        <f>VLOOKUP($A27,'RevPAR Raw Data'!$B$6:$BE$43,'RevPAR Raw Data'!P$1,FALSE)</f>
        <v>46.525355311355298</v>
      </c>
      <c r="BC27" s="54">
        <f>VLOOKUP($A27,'RevPAR Raw Data'!$B$6:$BE$43,'RevPAR Raw Data'!R$1,FALSE)</f>
        <v>41.811999476713702</v>
      </c>
      <c r="BE27" s="47">
        <f>VLOOKUP($A27,'RevPAR Raw Data'!$B$6:$BE$43,'RevPAR Raw Data'!T$1,FALSE)</f>
        <v>31.510485536586302</v>
      </c>
      <c r="BF27" s="48">
        <f>VLOOKUP($A27,'RevPAR Raw Data'!$B$6:$BE$43,'RevPAR Raw Data'!U$1,FALSE)</f>
        <v>16.913178468556499</v>
      </c>
      <c r="BG27" s="48">
        <f>VLOOKUP($A27,'RevPAR Raw Data'!$B$6:$BE$43,'RevPAR Raw Data'!V$1,FALSE)</f>
        <v>24.383150916513401</v>
      </c>
      <c r="BH27" s="48">
        <f>VLOOKUP($A27,'RevPAR Raw Data'!$B$6:$BE$43,'RevPAR Raw Data'!W$1,FALSE)</f>
        <v>30.836485271868501</v>
      </c>
      <c r="BI27" s="48">
        <f>VLOOKUP($A27,'RevPAR Raw Data'!$B$6:$BE$43,'RevPAR Raw Data'!X$1,FALSE)</f>
        <v>28.883598581108899</v>
      </c>
      <c r="BJ27" s="49">
        <f>VLOOKUP($A27,'RevPAR Raw Data'!$B$6:$BE$43,'RevPAR Raw Data'!Y$1,FALSE)</f>
        <v>26.0899584849167</v>
      </c>
      <c r="BK27" s="48">
        <f>VLOOKUP($A27,'RevPAR Raw Data'!$B$6:$BE$43,'RevPAR Raw Data'!AA$1,FALSE)</f>
        <v>22.186756394677399</v>
      </c>
      <c r="BL27" s="48">
        <f>VLOOKUP($A27,'RevPAR Raw Data'!$B$6:$BE$43,'RevPAR Raw Data'!AB$1,FALSE)</f>
        <v>12.1426473197603</v>
      </c>
      <c r="BM27" s="49">
        <f>VLOOKUP($A27,'RevPAR Raw Data'!$B$6:$BE$43,'RevPAR Raw Data'!AC$1,FALSE)</f>
        <v>16.908994656636299</v>
      </c>
      <c r="BN27" s="50">
        <f>VLOOKUP($A27,'RevPAR Raw Data'!$B$6:$BE$43,'RevPAR Raw Data'!AE$1,FALSE)</f>
        <v>23.0185907617421</v>
      </c>
    </row>
    <row r="28" spans="1:66" x14ac:dyDescent="0.45">
      <c r="A28" s="63" t="s">
        <v>49</v>
      </c>
      <c r="B28" s="47">
        <f>VLOOKUP($A28,'Occupancy Raw Data'!$B$8:$BE$45,'Occupancy Raw Data'!G$3,FALSE)</f>
        <v>38.531019729023001</v>
      </c>
      <c r="C28" s="48">
        <f>VLOOKUP($A28,'Occupancy Raw Data'!$B$8:$BE$45,'Occupancy Raw Data'!H$3,FALSE)</f>
        <v>48.561920608509602</v>
      </c>
      <c r="D28" s="48">
        <f>VLOOKUP($A28,'Occupancy Raw Data'!$B$8:$BE$45,'Occupancy Raw Data'!I$3,FALSE)</f>
        <v>50.083194675540703</v>
      </c>
      <c r="E28" s="48">
        <f>VLOOKUP($A28,'Occupancy Raw Data'!$B$8:$BE$45,'Occupancy Raw Data'!J$3,FALSE)</f>
        <v>51.2479201331114</v>
      </c>
      <c r="F28" s="48">
        <f>VLOOKUP($A28,'Occupancy Raw Data'!$B$8:$BE$45,'Occupancy Raw Data'!K$3,FALSE)</f>
        <v>53.624910862847599</v>
      </c>
      <c r="G28" s="49">
        <f>VLOOKUP($A28,'Occupancy Raw Data'!$B$8:$BE$45,'Occupancy Raw Data'!L$3,FALSE)</f>
        <v>48.409793201806501</v>
      </c>
      <c r="H28" s="48">
        <f>VLOOKUP($A28,'Occupancy Raw Data'!$B$8:$BE$45,'Occupancy Raw Data'!N$3,FALSE)</f>
        <v>50.130734490135403</v>
      </c>
      <c r="I28" s="48">
        <f>VLOOKUP($A28,'Occupancy Raw Data'!$B$8:$BE$45,'Occupancy Raw Data'!O$3,FALSE)</f>
        <v>53.149512716900396</v>
      </c>
      <c r="J28" s="49">
        <f>VLOOKUP($A28,'Occupancy Raw Data'!$B$8:$BE$45,'Occupancy Raw Data'!P$3,FALSE)</f>
        <v>51.6401236035179</v>
      </c>
      <c r="K28" s="50">
        <f>VLOOKUP($A28,'Occupancy Raw Data'!$B$8:$BE$45,'Occupancy Raw Data'!R$3,FALSE)</f>
        <v>49.332744745152603</v>
      </c>
      <c r="M28" s="47">
        <f>VLOOKUP($A28,'Occupancy Raw Data'!$B$8:$BE$45,'Occupancy Raw Data'!T$3,FALSE)</f>
        <v>-7.4348914274528397</v>
      </c>
      <c r="N28" s="48">
        <f>VLOOKUP($A28,'Occupancy Raw Data'!$B$8:$BE$45,'Occupancy Raw Data'!U$3,FALSE)</f>
        <v>-4.0972515642392002</v>
      </c>
      <c r="O28" s="48">
        <f>VLOOKUP($A28,'Occupancy Raw Data'!$B$8:$BE$45,'Occupancy Raw Data'!V$3,FALSE)</f>
        <v>-8.1769471057415402</v>
      </c>
      <c r="P28" s="48">
        <f>VLOOKUP($A28,'Occupancy Raw Data'!$B$8:$BE$45,'Occupancy Raw Data'!W$3,FALSE)</f>
        <v>-4.2244058644397704</v>
      </c>
      <c r="Q28" s="48">
        <f>VLOOKUP($A28,'Occupancy Raw Data'!$B$8:$BE$45,'Occupancy Raw Data'!X$3,FALSE)</f>
        <v>6.3372857050061704</v>
      </c>
      <c r="R28" s="49">
        <f>VLOOKUP($A28,'Occupancy Raw Data'!$B$8:$BE$45,'Occupancy Raw Data'!Y$3,FALSE)</f>
        <v>-3.3731469225611801</v>
      </c>
      <c r="S28" s="48">
        <f>VLOOKUP($A28,'Occupancy Raw Data'!$B$8:$BE$45,'Occupancy Raw Data'!AA$3,FALSE)</f>
        <v>-13.831683275524099</v>
      </c>
      <c r="T28" s="48">
        <f>VLOOKUP($A28,'Occupancy Raw Data'!$B$8:$BE$45,'Occupancy Raw Data'!AB$3,FALSE)</f>
        <v>-17.678510795793802</v>
      </c>
      <c r="U28" s="49">
        <f>VLOOKUP($A28,'Occupancy Raw Data'!$B$8:$BE$45,'Occupancy Raw Data'!AC$3,FALSE)</f>
        <v>-15.855163595665999</v>
      </c>
      <c r="V28" s="50">
        <f>VLOOKUP($A28,'Occupancy Raw Data'!$B$8:$BE$45,'Occupancy Raw Data'!AE$3,FALSE)</f>
        <v>-7.4291393373654904</v>
      </c>
      <c r="X28" s="51">
        <f>VLOOKUP($A28,'ADR Raw Data'!$B$6:$BE$43,'ADR Raw Data'!G$1,FALSE)</f>
        <v>113.388266502159</v>
      </c>
      <c r="Y28" s="52">
        <f>VLOOKUP($A28,'ADR Raw Data'!$B$6:$BE$43,'ADR Raw Data'!H$1,FALSE)</f>
        <v>110.259960841899</v>
      </c>
      <c r="Z28" s="52">
        <f>VLOOKUP($A28,'ADR Raw Data'!$B$6:$BE$43,'ADR Raw Data'!I$1,FALSE)</f>
        <v>114.320398671096</v>
      </c>
      <c r="AA28" s="52">
        <f>VLOOKUP($A28,'ADR Raw Data'!$B$6:$BE$43,'ADR Raw Data'!J$1,FALSE)</f>
        <v>109.066261595547</v>
      </c>
      <c r="AB28" s="52">
        <f>VLOOKUP($A28,'ADR Raw Data'!$B$6:$BE$43,'ADR Raw Data'!K$1,FALSE)</f>
        <v>117.790780141843</v>
      </c>
      <c r="AC28" s="53">
        <f>VLOOKUP($A28,'ADR Raw Data'!$B$6:$BE$43,'ADR Raw Data'!L$1,FALSE)</f>
        <v>113.013789649415</v>
      </c>
      <c r="AD28" s="52">
        <f>VLOOKUP($A28,'ADR Raw Data'!$B$6:$BE$43,'ADR Raw Data'!N$1,FALSE)</f>
        <v>131.75179231863399</v>
      </c>
      <c r="AE28" s="52">
        <f>VLOOKUP($A28,'ADR Raw Data'!$B$6:$BE$43,'ADR Raw Data'!O$1,FALSE)</f>
        <v>135.83117173524101</v>
      </c>
      <c r="AF28" s="53">
        <f>VLOOKUP($A28,'ADR Raw Data'!$B$6:$BE$43,'ADR Raw Data'!P$1,FALSE)</f>
        <v>133.85110011507399</v>
      </c>
      <c r="AG28" s="54">
        <f>VLOOKUP($A28,'ADR Raw Data'!$B$6:$BE$43,'ADR Raw Data'!R$1,FALSE)</f>
        <v>119.245763353524</v>
      </c>
      <c r="AI28" s="47">
        <f>VLOOKUP($A28,'ADR Raw Data'!$B$6:$BE$43,'ADR Raw Data'!T$1,FALSE)</f>
        <v>12.5394279369948</v>
      </c>
      <c r="AJ28" s="48">
        <f>VLOOKUP($A28,'ADR Raw Data'!$B$6:$BE$43,'ADR Raw Data'!U$1,FALSE)</f>
        <v>7.9874822904950999</v>
      </c>
      <c r="AK28" s="48">
        <f>VLOOKUP($A28,'ADR Raw Data'!$B$6:$BE$43,'ADR Raw Data'!V$1,FALSE)</f>
        <v>11.6726004891784</v>
      </c>
      <c r="AL28" s="48">
        <f>VLOOKUP($A28,'ADR Raw Data'!$B$6:$BE$43,'ADR Raw Data'!W$1,FALSE)</f>
        <v>4.8773418336452901</v>
      </c>
      <c r="AM28" s="48">
        <f>VLOOKUP($A28,'ADR Raw Data'!$B$6:$BE$43,'ADR Raw Data'!X$1,FALSE)</f>
        <v>15.739002208695</v>
      </c>
      <c r="AN28" s="49">
        <f>VLOOKUP($A28,'ADR Raw Data'!$B$6:$BE$43,'ADR Raw Data'!Y$1,FALSE)</f>
        <v>10.5095413688859</v>
      </c>
      <c r="AO28" s="48">
        <f>VLOOKUP($A28,'ADR Raw Data'!$B$6:$BE$43,'ADR Raw Data'!AA$1,FALSE)</f>
        <v>11.0196220460692</v>
      </c>
      <c r="AP28" s="48">
        <f>VLOOKUP($A28,'ADR Raw Data'!$B$6:$BE$43,'ADR Raw Data'!AB$1,FALSE)</f>
        <v>6.3587210739686304</v>
      </c>
      <c r="AQ28" s="49">
        <f>VLOOKUP($A28,'ADR Raw Data'!$B$6:$BE$43,'ADR Raw Data'!AC$1,FALSE)</f>
        <v>8.4451815784757098</v>
      </c>
      <c r="AR28" s="50">
        <f>VLOOKUP($A28,'ADR Raw Data'!$B$6:$BE$43,'ADR Raw Data'!AE$1,FALSE)</f>
        <v>9.2314168044236098</v>
      </c>
      <c r="AS28" s="40"/>
      <c r="AT28" s="51">
        <f>VLOOKUP($A28,'RevPAR Raw Data'!$B$6:$BE$43,'RevPAR Raw Data'!G$1,FALSE)</f>
        <v>43.689655336344103</v>
      </c>
      <c r="AU28" s="52">
        <f>VLOOKUP($A28,'RevPAR Raw Data'!$B$6:$BE$43,'RevPAR Raw Data'!H$1,FALSE)</f>
        <v>53.544354647016803</v>
      </c>
      <c r="AV28" s="52">
        <f>VLOOKUP($A28,'RevPAR Raw Data'!$B$6:$BE$43,'RevPAR Raw Data'!I$1,FALSE)</f>
        <v>57.2553078202995</v>
      </c>
      <c r="AW28" s="52">
        <f>VLOOKUP($A28,'RevPAR Raw Data'!$B$6:$BE$43,'RevPAR Raw Data'!J$1,FALSE)</f>
        <v>55.894190634656503</v>
      </c>
      <c r="AX28" s="52">
        <f>VLOOKUP($A28,'RevPAR Raw Data'!$B$6:$BE$43,'RevPAR Raw Data'!K$1,FALSE)</f>
        <v>63.165200855716598</v>
      </c>
      <c r="AY28" s="53">
        <f>VLOOKUP($A28,'RevPAR Raw Data'!$B$6:$BE$43,'RevPAR Raw Data'!L$1,FALSE)</f>
        <v>54.709741858806701</v>
      </c>
      <c r="AZ28" s="52">
        <f>VLOOKUP($A28,'RevPAR Raw Data'!$B$6:$BE$43,'RevPAR Raw Data'!N$1,FALSE)</f>
        <v>66.048141193249293</v>
      </c>
      <c r="BA28" s="52">
        <f>VLOOKUP($A28,'RevPAR Raw Data'!$B$6:$BE$43,'RevPAR Raw Data'!O$1,FALSE)</f>
        <v>72.193605894936994</v>
      </c>
      <c r="BB28" s="53">
        <f>VLOOKUP($A28,'RevPAR Raw Data'!$B$6:$BE$43,'RevPAR Raw Data'!P$1,FALSE)</f>
        <v>69.120873544093101</v>
      </c>
      <c r="BC28" s="54">
        <f>VLOOKUP($A28,'RevPAR Raw Data'!$B$6:$BE$43,'RevPAR Raw Data'!R$1,FALSE)</f>
        <v>58.827208054602799</v>
      </c>
      <c r="BE28" s="47">
        <f>VLOOKUP($A28,'RevPAR Raw Data'!$B$6:$BE$43,'RevPAR Raw Data'!T$1,FALSE)</f>
        <v>4.1722436568027499</v>
      </c>
      <c r="BF28" s="48">
        <f>VLOOKUP($A28,'RevPAR Raw Data'!$B$6:$BE$43,'RevPAR Raw Data'!U$1,FALSE)</f>
        <v>3.5629634831652499</v>
      </c>
      <c r="BG28" s="48">
        <f>VLOOKUP($A28,'RevPAR Raw Data'!$B$6:$BE$43,'RevPAR Raw Data'!V$1,FALSE)</f>
        <v>2.5411910155722399</v>
      </c>
      <c r="BH28" s="48">
        <f>VLOOKUP($A28,'RevPAR Raw Data'!$B$6:$BE$43,'RevPAR Raw Data'!W$1,FALSE)</f>
        <v>0.44689725475623399</v>
      </c>
      <c r="BI28" s="48">
        <f>VLOOKUP($A28,'RevPAR Raw Data'!$B$6:$BE$43,'RevPAR Raw Data'!X$1,FALSE)</f>
        <v>23.073713450783401</v>
      </c>
      <c r="BJ28" s="49">
        <f>VLOOKUP($A28,'RevPAR Raw Data'!$B$6:$BE$43,'RevPAR Raw Data'!Y$1,FALSE)</f>
        <v>6.7818921750649102</v>
      </c>
      <c r="BK28" s="48">
        <f>VLOOKUP($A28,'RevPAR Raw Data'!$B$6:$BE$43,'RevPAR Raw Data'!AA$1,FALSE)</f>
        <v>-4.3362604490270602</v>
      </c>
      <c r="BL28" s="48">
        <f>VLOOKUP($A28,'RevPAR Raw Data'!$B$6:$BE$43,'RevPAR Raw Data'!AB$1,FALSE)</f>
        <v>-12.4439169133611</v>
      </c>
      <c r="BM28" s="49">
        <f>VLOOKUP($A28,'RevPAR Raw Data'!$B$6:$BE$43,'RevPAR Raw Data'!AC$1,FALSE)</f>
        <v>-8.7489793724086606</v>
      </c>
      <c r="BN28" s="50">
        <f>VLOOKUP($A28,'RevPAR Raw Data'!$B$6:$BE$43,'RevPAR Raw Data'!AE$1,FALSE)</f>
        <v>1.11646264984451</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30.8722834176838</v>
      </c>
      <c r="C30" s="48">
        <f>VLOOKUP($A30,'Occupancy Raw Data'!$B$8:$BE$45,'Occupancy Raw Data'!H$3,FALSE)</f>
        <v>44.894313783864199</v>
      </c>
      <c r="D30" s="48">
        <f>VLOOKUP($A30,'Occupancy Raw Data'!$B$8:$BE$45,'Occupancy Raw Data'!I$3,FALSE)</f>
        <v>50.610300684727498</v>
      </c>
      <c r="E30" s="48">
        <f>VLOOKUP($A30,'Occupancy Raw Data'!$B$8:$BE$45,'Occupancy Raw Data'!J$3,FALSE)</f>
        <v>51.2354867520095</v>
      </c>
      <c r="F30" s="48">
        <f>VLOOKUP($A30,'Occupancy Raw Data'!$B$8:$BE$45,'Occupancy Raw Data'!K$3,FALSE)</f>
        <v>45.623697529026401</v>
      </c>
      <c r="G30" s="49">
        <f>VLOOKUP($A30,'Occupancy Raw Data'!$B$8:$BE$45,'Occupancy Raw Data'!L$3,FALSE)</f>
        <v>44.647216433462297</v>
      </c>
      <c r="H30" s="48">
        <f>VLOOKUP($A30,'Occupancy Raw Data'!$B$8:$BE$45,'Occupancy Raw Data'!N$3,FALSE)</f>
        <v>52.932420363203299</v>
      </c>
      <c r="I30" s="48">
        <f>VLOOKUP($A30,'Occupancy Raw Data'!$B$8:$BE$45,'Occupancy Raw Data'!O$3,FALSE)</f>
        <v>46.7549866031557</v>
      </c>
      <c r="J30" s="49">
        <f>VLOOKUP($A30,'Occupancy Raw Data'!$B$8:$BE$45,'Occupancy Raw Data'!P$3,FALSE)</f>
        <v>49.843703483179503</v>
      </c>
      <c r="K30" s="50">
        <f>VLOOKUP($A30,'Occupancy Raw Data'!$B$8:$BE$45,'Occupancy Raw Data'!R$3,FALSE)</f>
        <v>46.131927019095798</v>
      </c>
      <c r="M30" s="47">
        <f>VLOOKUP($A30,'Occupancy Raw Data'!$B$8:$BE$45,'Occupancy Raw Data'!T$3,FALSE)</f>
        <v>-0.86126558960956201</v>
      </c>
      <c r="N30" s="48">
        <f>VLOOKUP($A30,'Occupancy Raw Data'!$B$8:$BE$45,'Occupancy Raw Data'!U$3,FALSE)</f>
        <v>-4.98295202413117</v>
      </c>
      <c r="O30" s="48">
        <f>VLOOKUP($A30,'Occupancy Raw Data'!$B$8:$BE$45,'Occupancy Raw Data'!V$3,FALSE)</f>
        <v>-3.2410766221458198</v>
      </c>
      <c r="P30" s="48">
        <f>VLOOKUP($A30,'Occupancy Raw Data'!$B$8:$BE$45,'Occupancy Raw Data'!W$3,FALSE)</f>
        <v>1.65845587330709</v>
      </c>
      <c r="Q30" s="48">
        <f>VLOOKUP($A30,'Occupancy Raw Data'!$B$8:$BE$45,'Occupancy Raw Data'!X$3,FALSE)</f>
        <v>-1.64752282178714</v>
      </c>
      <c r="R30" s="49">
        <f>VLOOKUP($A30,'Occupancy Raw Data'!$B$8:$BE$45,'Occupancy Raw Data'!Y$3,FALSE)</f>
        <v>-1.8666249607750001</v>
      </c>
      <c r="S30" s="48">
        <f>VLOOKUP($A30,'Occupancy Raw Data'!$B$8:$BE$45,'Occupancy Raw Data'!AA$3,FALSE)</f>
        <v>4.9613919180130699</v>
      </c>
      <c r="T30" s="48">
        <f>VLOOKUP($A30,'Occupancy Raw Data'!$B$8:$BE$45,'Occupancy Raw Data'!AB$3,FALSE)</f>
        <v>-3.2481097836733399</v>
      </c>
      <c r="U30" s="49">
        <f>VLOOKUP($A30,'Occupancy Raw Data'!$B$8:$BE$45,'Occupancy Raw Data'!AC$3,FALSE)</f>
        <v>0.94416649387266605</v>
      </c>
      <c r="V30" s="50">
        <f>VLOOKUP($A30,'Occupancy Raw Data'!$B$8:$BE$45,'Occupancy Raw Data'!AE$3,FALSE)</f>
        <v>-1.0157728949982601</v>
      </c>
      <c r="X30" s="51">
        <f>VLOOKUP($A30,'ADR Raw Data'!$B$6:$BE$43,'ADR Raw Data'!G$1,FALSE)</f>
        <v>85.823833172613305</v>
      </c>
      <c r="Y30" s="52">
        <f>VLOOKUP($A30,'ADR Raw Data'!$B$6:$BE$43,'ADR Raw Data'!H$1,FALSE)</f>
        <v>93.067493368700198</v>
      </c>
      <c r="Z30" s="52">
        <f>VLOOKUP($A30,'ADR Raw Data'!$B$6:$BE$43,'ADR Raw Data'!I$1,FALSE)</f>
        <v>96.961529411764701</v>
      </c>
      <c r="AA30" s="52">
        <f>VLOOKUP($A30,'ADR Raw Data'!$B$6:$BE$43,'ADR Raw Data'!J$1,FALSE)</f>
        <v>95.516135967460698</v>
      </c>
      <c r="AB30" s="52">
        <f>VLOOKUP($A30,'ADR Raw Data'!$B$6:$BE$43,'ADR Raw Data'!K$1,FALSE)</f>
        <v>93.953086460032594</v>
      </c>
      <c r="AC30" s="53">
        <f>VLOOKUP($A30,'ADR Raw Data'!$B$6:$BE$43,'ADR Raw Data'!L$1,FALSE)</f>
        <v>93.691547642861906</v>
      </c>
      <c r="AD30" s="52">
        <f>VLOOKUP($A30,'ADR Raw Data'!$B$6:$BE$43,'ADR Raw Data'!N$1,FALSE)</f>
        <v>97.496462317210302</v>
      </c>
      <c r="AE30" s="52">
        <f>VLOOKUP($A30,'ADR Raw Data'!$B$6:$BE$43,'ADR Raw Data'!O$1,FALSE)</f>
        <v>95.4690576249602</v>
      </c>
      <c r="AF30" s="53">
        <f>VLOOKUP($A30,'ADR Raw Data'!$B$6:$BE$43,'ADR Raw Data'!P$1,FALSE)</f>
        <v>96.545577124085398</v>
      </c>
      <c r="AG30" s="54">
        <f>VLOOKUP($A30,'ADR Raw Data'!$B$6:$BE$43,'ADR Raw Data'!R$1,FALSE)</f>
        <v>94.572594726652497</v>
      </c>
      <c r="AH30" s="65"/>
      <c r="AI30" s="47">
        <f>VLOOKUP($A30,'ADR Raw Data'!$B$6:$BE$43,'ADR Raw Data'!T$1,FALSE)</f>
        <v>8.1952320719748197</v>
      </c>
      <c r="AJ30" s="48">
        <f>VLOOKUP($A30,'ADR Raw Data'!$B$6:$BE$43,'ADR Raw Data'!U$1,FALSE)</f>
        <v>7.6757389789053603</v>
      </c>
      <c r="AK30" s="48">
        <f>VLOOKUP($A30,'ADR Raw Data'!$B$6:$BE$43,'ADR Raw Data'!V$1,FALSE)</f>
        <v>5.6081290291327397</v>
      </c>
      <c r="AL30" s="48">
        <f>VLOOKUP($A30,'ADR Raw Data'!$B$6:$BE$43,'ADR Raw Data'!W$1,FALSE)</f>
        <v>7.8421481718276604</v>
      </c>
      <c r="AM30" s="48">
        <f>VLOOKUP($A30,'ADR Raw Data'!$B$6:$BE$43,'ADR Raw Data'!X$1,FALSE)</f>
        <v>7.4774375173898502</v>
      </c>
      <c r="AN30" s="49">
        <f>VLOOKUP($A30,'ADR Raw Data'!$B$6:$BE$43,'ADR Raw Data'!Y$1,FALSE)</f>
        <v>7.2344252038726102</v>
      </c>
      <c r="AO30" s="48">
        <f>VLOOKUP($A30,'ADR Raw Data'!$B$6:$BE$43,'ADR Raw Data'!AA$1,FALSE)</f>
        <v>7.4640276481181402</v>
      </c>
      <c r="AP30" s="48">
        <f>VLOOKUP($A30,'ADR Raw Data'!$B$6:$BE$43,'ADR Raw Data'!AB$1,FALSE)</f>
        <v>4.8881796261520698</v>
      </c>
      <c r="AQ30" s="49">
        <f>VLOOKUP($A30,'ADR Raw Data'!$B$6:$BE$43,'ADR Raw Data'!AC$1,FALSE)</f>
        <v>6.24681778653534</v>
      </c>
      <c r="AR30" s="50">
        <f>VLOOKUP($A30,'ADR Raw Data'!$B$6:$BE$43,'ADR Raw Data'!AE$1,FALSE)</f>
        <v>6.9465652717015498</v>
      </c>
      <c r="AS30" s="40"/>
      <c r="AT30" s="51">
        <f>VLOOKUP($A30,'RevPAR Raw Data'!$B$6:$BE$43,'RevPAR Raw Data'!G$1,FALSE)</f>
        <v>26.495777016969299</v>
      </c>
      <c r="AU30" s="52">
        <f>VLOOKUP($A30,'RevPAR Raw Data'!$B$6:$BE$43,'RevPAR Raw Data'!H$1,FALSE)</f>
        <v>41.782012503721297</v>
      </c>
      <c r="AV30" s="52">
        <f>VLOOKUP($A30,'RevPAR Raw Data'!$B$6:$BE$43,'RevPAR Raw Data'!I$1,FALSE)</f>
        <v>49.072521583804701</v>
      </c>
      <c r="AW30" s="52">
        <f>VLOOKUP($A30,'RevPAR Raw Data'!$B$6:$BE$43,'RevPAR Raw Data'!J$1,FALSE)</f>
        <v>48.938157189639703</v>
      </c>
      <c r="AX30" s="52">
        <f>VLOOKUP($A30,'RevPAR Raw Data'!$B$6:$BE$43,'RevPAR Raw Data'!K$1,FALSE)</f>
        <v>42.864871985710003</v>
      </c>
      <c r="AY30" s="53">
        <f>VLOOKUP($A30,'RevPAR Raw Data'!$B$6:$BE$43,'RevPAR Raw Data'!L$1,FALSE)</f>
        <v>41.830668055968999</v>
      </c>
      <c r="AZ30" s="52">
        <f>VLOOKUP($A30,'RevPAR Raw Data'!$B$6:$BE$43,'RevPAR Raw Data'!N$1,FALSE)</f>
        <v>51.607237272997899</v>
      </c>
      <c r="BA30" s="52">
        <f>VLOOKUP($A30,'RevPAR Raw Data'!$B$6:$BE$43,'RevPAR Raw Data'!O$1,FALSE)</f>
        <v>44.6365451027091</v>
      </c>
      <c r="BB30" s="53">
        <f>VLOOKUP($A30,'RevPAR Raw Data'!$B$6:$BE$43,'RevPAR Raw Data'!P$1,FALSE)</f>
        <v>48.1218911878535</v>
      </c>
      <c r="BC30" s="54">
        <f>VLOOKUP($A30,'RevPAR Raw Data'!$B$6:$BE$43,'RevPAR Raw Data'!R$1,FALSE)</f>
        <v>43.628160379364601</v>
      </c>
      <c r="BE30" s="47">
        <f>VLOOKUP($A30,'RevPAR Raw Data'!$B$6:$BE$43,'RevPAR Raw Data'!T$1,FALSE)</f>
        <v>7.2633837685406899</v>
      </c>
      <c r="BF30" s="48">
        <f>VLOOKUP($A30,'RevPAR Raw Data'!$B$6:$BE$43,'RevPAR Raw Data'!U$1,FALSE)</f>
        <v>2.3103085639577898</v>
      </c>
      <c r="BG30" s="48">
        <f>VLOOKUP($A30,'RevPAR Raw Data'!$B$6:$BE$43,'RevPAR Raw Data'!V$1,FALSE)</f>
        <v>2.18528864808391</v>
      </c>
      <c r="BH30" s="48">
        <f>VLOOKUP($A30,'RevPAR Raw Data'!$B$6:$BE$43,'RevPAR Raw Data'!W$1,FALSE)</f>
        <v>9.6306626120838903</v>
      </c>
      <c r="BI30" s="48">
        <f>VLOOKUP($A30,'RevPAR Raw Data'!$B$6:$BE$43,'RevPAR Raw Data'!X$1,FALSE)</f>
        <v>5.7067222060188296</v>
      </c>
      <c r="BJ30" s="49">
        <f>VLOOKUP($A30,'RevPAR Raw Data'!$B$6:$BE$43,'RevPAR Raw Data'!Y$1,FALSE)</f>
        <v>5.2327606564735198</v>
      </c>
      <c r="BK30" s="48">
        <f>VLOOKUP($A30,'RevPAR Raw Data'!$B$6:$BE$43,'RevPAR Raw Data'!AA$1,FALSE)</f>
        <v>12.7957392306232</v>
      </c>
      <c r="BL30" s="48">
        <f>VLOOKUP($A30,'RevPAR Raw Data'!$B$6:$BE$43,'RevPAR Raw Data'!AB$1,FALSE)</f>
        <v>1.48129640179815</v>
      </c>
      <c r="BM30" s="49">
        <f>VLOOKUP($A30,'RevPAR Raw Data'!$B$6:$BE$43,'RevPAR Raw Data'!AC$1,FALSE)</f>
        <v>7.2499646408817497</v>
      </c>
      <c r="BN30" s="50">
        <f>VLOOKUP($A30,'RevPAR Raw Data'!$B$6:$BE$43,'RevPAR Raw Data'!AE$1,FALSE)</f>
        <v>5.8602310495399701</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44.590486409155901</v>
      </c>
      <c r="C32" s="48">
        <f>VLOOKUP($A32,'Occupancy Raw Data'!$B$8:$BE$45,'Occupancy Raw Data'!H$3,FALSE)</f>
        <v>57.761087267524999</v>
      </c>
      <c r="D32" s="48">
        <f>VLOOKUP($A32,'Occupancy Raw Data'!$B$8:$BE$45,'Occupancy Raw Data'!I$3,FALSE)</f>
        <v>62.111051502145898</v>
      </c>
      <c r="E32" s="48">
        <f>VLOOKUP($A32,'Occupancy Raw Data'!$B$8:$BE$45,'Occupancy Raw Data'!J$3,FALSE)</f>
        <v>60.568669527896901</v>
      </c>
      <c r="F32" s="48">
        <f>VLOOKUP($A32,'Occupancy Raw Data'!$B$8:$BE$45,'Occupancy Raw Data'!K$3,FALSE)</f>
        <v>57.162017167381897</v>
      </c>
      <c r="G32" s="49">
        <f>VLOOKUP($A32,'Occupancy Raw Data'!$B$8:$BE$45,'Occupancy Raw Data'!L$3,FALSE)</f>
        <v>56.438662374821099</v>
      </c>
      <c r="H32" s="48">
        <f>VLOOKUP($A32,'Occupancy Raw Data'!$B$8:$BE$45,'Occupancy Raw Data'!N$3,FALSE)</f>
        <v>66.519134477825403</v>
      </c>
      <c r="I32" s="48">
        <f>VLOOKUP($A32,'Occupancy Raw Data'!$B$8:$BE$45,'Occupancy Raw Data'!O$3,FALSE)</f>
        <v>69.9257868383404</v>
      </c>
      <c r="J32" s="49">
        <f>VLOOKUP($A32,'Occupancy Raw Data'!$B$8:$BE$45,'Occupancy Raw Data'!P$3,FALSE)</f>
        <v>68.222460658082895</v>
      </c>
      <c r="K32" s="50">
        <f>VLOOKUP($A32,'Occupancy Raw Data'!$B$8:$BE$45,'Occupancy Raw Data'!R$3,FALSE)</f>
        <v>59.805461884324501</v>
      </c>
      <c r="M32" s="47">
        <f>VLOOKUP($A32,'Occupancy Raw Data'!$B$8:$BE$45,'Occupancy Raw Data'!T$3,FALSE)</f>
        <v>-1.74633187862658</v>
      </c>
      <c r="N32" s="48">
        <f>VLOOKUP($A32,'Occupancy Raw Data'!$B$8:$BE$45,'Occupancy Raw Data'!U$3,FALSE)</f>
        <v>6.6963648213608096</v>
      </c>
      <c r="O32" s="48">
        <f>VLOOKUP($A32,'Occupancy Raw Data'!$B$8:$BE$45,'Occupancy Raw Data'!V$3,FALSE)</f>
        <v>4.8492243768485901</v>
      </c>
      <c r="P32" s="48">
        <f>VLOOKUP($A32,'Occupancy Raw Data'!$B$8:$BE$45,'Occupancy Raw Data'!W$3,FALSE)</f>
        <v>-2.6313879469147299</v>
      </c>
      <c r="Q32" s="48">
        <f>VLOOKUP($A32,'Occupancy Raw Data'!$B$8:$BE$45,'Occupancy Raw Data'!X$3,FALSE)</f>
        <v>2.4916903007612898</v>
      </c>
      <c r="R32" s="49">
        <f>VLOOKUP($A32,'Occupancy Raw Data'!$B$8:$BE$45,'Occupancy Raw Data'!Y$3,FALSE)</f>
        <v>1.9722863253181699</v>
      </c>
      <c r="S32" s="48">
        <f>VLOOKUP($A32,'Occupancy Raw Data'!$B$8:$BE$45,'Occupancy Raw Data'!AA$3,FALSE)</f>
        <v>17.675491277616398</v>
      </c>
      <c r="T32" s="48">
        <f>VLOOKUP($A32,'Occupancy Raw Data'!$B$8:$BE$45,'Occupancy Raw Data'!AB$3,FALSE)</f>
        <v>15.6710941051569</v>
      </c>
      <c r="U32" s="49">
        <f>VLOOKUP($A32,'Occupancy Raw Data'!$B$8:$BE$45,'Occupancy Raw Data'!AC$3,FALSE)</f>
        <v>16.639669104061898</v>
      </c>
      <c r="V32" s="50">
        <f>VLOOKUP($A32,'Occupancy Raw Data'!$B$8:$BE$45,'Occupancy Raw Data'!AE$3,FALSE)</f>
        <v>6.3302297276074597</v>
      </c>
      <c r="X32" s="51">
        <f>VLOOKUP($A32,'ADR Raw Data'!$B$6:$BE$43,'ADR Raw Data'!G$1,FALSE)</f>
        <v>92.281356737517498</v>
      </c>
      <c r="Y32" s="52">
        <f>VLOOKUP($A32,'ADR Raw Data'!$B$6:$BE$43,'ADR Raw Data'!H$1,FALSE)</f>
        <v>101.2596899226</v>
      </c>
      <c r="Z32" s="52">
        <f>VLOOKUP($A32,'ADR Raw Data'!$B$6:$BE$43,'ADR Raw Data'!I$1,FALSE)</f>
        <v>103.68885342258601</v>
      </c>
      <c r="AA32" s="52">
        <f>VLOOKUP($A32,'ADR Raw Data'!$B$6:$BE$43,'ADR Raw Data'!J$1,FALSE)</f>
        <v>101.274793644818</v>
      </c>
      <c r="AB32" s="52">
        <f>VLOOKUP($A32,'ADR Raw Data'!$B$6:$BE$43,'ADR Raw Data'!K$1,FALSE)</f>
        <v>98.766297935241596</v>
      </c>
      <c r="AC32" s="53">
        <f>VLOOKUP($A32,'ADR Raw Data'!$B$6:$BE$43,'ADR Raw Data'!L$1,FALSE)</f>
        <v>99.873821330460501</v>
      </c>
      <c r="AD32" s="52">
        <f>VLOOKUP($A32,'ADR Raw Data'!$B$6:$BE$43,'ADR Raw Data'!N$1,FALSE)</f>
        <v>115.265847039451</v>
      </c>
      <c r="AE32" s="52">
        <f>VLOOKUP($A32,'ADR Raw Data'!$B$6:$BE$43,'ADR Raw Data'!O$1,FALSE)</f>
        <v>118.143667418962</v>
      </c>
      <c r="AF32" s="53">
        <f>VLOOKUP($A32,'ADR Raw Data'!$B$6:$BE$43,'ADR Raw Data'!P$1,FALSE)</f>
        <v>116.74068283748301</v>
      </c>
      <c r="AG32" s="54">
        <f>VLOOKUP($A32,'ADR Raw Data'!$B$6:$BE$43,'ADR Raw Data'!R$1,FALSE)</f>
        <v>105.371163447635</v>
      </c>
      <c r="AI32" s="47">
        <f>VLOOKUP($A32,'ADR Raw Data'!$B$6:$BE$43,'ADR Raw Data'!T$1,FALSE)</f>
        <v>7.8991400237007703</v>
      </c>
      <c r="AJ32" s="48">
        <f>VLOOKUP($A32,'ADR Raw Data'!$B$6:$BE$43,'ADR Raw Data'!U$1,FALSE)</f>
        <v>13.583711957288401</v>
      </c>
      <c r="AK32" s="48">
        <f>VLOOKUP($A32,'ADR Raw Data'!$B$6:$BE$43,'ADR Raw Data'!V$1,FALSE)</f>
        <v>9.3692228851399904</v>
      </c>
      <c r="AL32" s="48">
        <f>VLOOKUP($A32,'ADR Raw Data'!$B$6:$BE$43,'ADR Raw Data'!W$1,FALSE)</f>
        <v>3.06742410111708</v>
      </c>
      <c r="AM32" s="48">
        <f>VLOOKUP($A32,'ADR Raw Data'!$B$6:$BE$43,'ADR Raw Data'!X$1,FALSE)</f>
        <v>5.5625790676593798</v>
      </c>
      <c r="AN32" s="49">
        <f>VLOOKUP($A32,'ADR Raw Data'!$B$6:$BE$43,'ADR Raw Data'!Y$1,FALSE)</f>
        <v>7.7347326527846798</v>
      </c>
      <c r="AO32" s="48">
        <f>VLOOKUP($A32,'ADR Raw Data'!$B$6:$BE$43,'ADR Raw Data'!AA$1,FALSE)</f>
        <v>10.470063610691099</v>
      </c>
      <c r="AP32" s="48">
        <f>VLOOKUP($A32,'ADR Raw Data'!$B$6:$BE$43,'ADR Raw Data'!AB$1,FALSE)</f>
        <v>11.0834585335257</v>
      </c>
      <c r="AQ32" s="49">
        <f>VLOOKUP($A32,'ADR Raw Data'!$B$6:$BE$43,'ADR Raw Data'!AC$1,FALSE)</f>
        <v>10.7782600430039</v>
      </c>
      <c r="AR32" s="50">
        <f>VLOOKUP($A32,'ADR Raw Data'!$B$6:$BE$43,'ADR Raw Data'!AE$1,FALSE)</f>
        <v>9.2262260885639495</v>
      </c>
      <c r="AS32" s="40"/>
      <c r="AT32" s="51">
        <f>VLOOKUP($A32,'RevPAR Raw Data'!$B$6:$BE$43,'RevPAR Raw Data'!G$1,FALSE)</f>
        <v>41.1487058342274</v>
      </c>
      <c r="AU32" s="52">
        <f>VLOOKUP($A32,'RevPAR Raw Data'!$B$6:$BE$43,'RevPAR Raw Data'!H$1,FALSE)</f>
        <v>58.488697863018501</v>
      </c>
      <c r="AV32" s="52">
        <f>VLOOKUP($A32,'RevPAR Raw Data'!$B$6:$BE$43,'RevPAR Raw Data'!I$1,FALSE)</f>
        <v>64.402237151287494</v>
      </c>
      <c r="AW32" s="52">
        <f>VLOOKUP($A32,'RevPAR Raw Data'!$B$6:$BE$43,'RevPAR Raw Data'!J$1,FALSE)</f>
        <v>61.3407950777896</v>
      </c>
      <c r="AX32" s="52">
        <f>VLOOKUP($A32,'RevPAR Raw Data'!$B$6:$BE$43,'RevPAR Raw Data'!K$1,FALSE)</f>
        <v>56.456808181330402</v>
      </c>
      <c r="AY32" s="53">
        <f>VLOOKUP($A32,'RevPAR Raw Data'!$B$6:$BE$43,'RevPAR Raw Data'!L$1,FALSE)</f>
        <v>56.367448821530701</v>
      </c>
      <c r="AZ32" s="52">
        <f>VLOOKUP($A32,'RevPAR Raw Data'!$B$6:$BE$43,'RevPAR Raw Data'!N$1,FALSE)</f>
        <v>76.673843799177305</v>
      </c>
      <c r="BA32" s="52">
        <f>VLOOKUP($A32,'RevPAR Raw Data'!$B$6:$BE$43,'RevPAR Raw Data'!O$1,FALSE)</f>
        <v>82.612889042381894</v>
      </c>
      <c r="BB32" s="53">
        <f>VLOOKUP($A32,'RevPAR Raw Data'!$B$6:$BE$43,'RevPAR Raw Data'!P$1,FALSE)</f>
        <v>79.6433664207796</v>
      </c>
      <c r="BC32" s="54">
        <f>VLOOKUP($A32,'RevPAR Raw Data'!$B$6:$BE$43,'RevPAR Raw Data'!R$1,FALSE)</f>
        <v>63.017710992744703</v>
      </c>
      <c r="BD32" s="65"/>
      <c r="BE32" s="47">
        <f>VLOOKUP($A32,'RevPAR Raw Data'!$B$6:$BE$43,'RevPAR Raw Data'!T$1,FALSE)</f>
        <v>6.0148629447029496</v>
      </c>
      <c r="BF32" s="48">
        <f>VLOOKUP($A32,'RevPAR Raw Data'!$B$6:$BE$43,'RevPAR Raw Data'!U$1,FALSE)</f>
        <v>21.189691687591999</v>
      </c>
      <c r="BG32" s="48">
        <f>VLOOKUP($A32,'RevPAR Raw Data'!$B$6:$BE$43,'RevPAR Raw Data'!V$1,FALSE)</f>
        <v>14.672781902056</v>
      </c>
      <c r="BH32" s="48">
        <f>VLOOKUP($A32,'RevPAR Raw Data'!$B$6:$BE$43,'RevPAR Raw Data'!W$1,FALSE)</f>
        <v>0.35532032612479297</v>
      </c>
      <c r="BI32" s="48">
        <f>VLOOKUP($A32,'RevPAR Raw Data'!$B$6:$BE$43,'RevPAR Raw Data'!X$1,FALSE)</f>
        <v>8.1928716115217206</v>
      </c>
      <c r="BJ32" s="49">
        <f>VLOOKUP($A32,'RevPAR Raw Data'!$B$6:$BE$43,'RevPAR Raw Data'!Y$1,FALSE)</f>
        <v>9.8595700525136394</v>
      </c>
      <c r="BK32" s="48">
        <f>VLOOKUP($A32,'RevPAR Raw Data'!$B$6:$BE$43,'RevPAR Raw Data'!AA$1,FALSE)</f>
        <v>29.996190068576201</v>
      </c>
      <c r="BL32" s="48">
        <f>VLOOKUP($A32,'RevPAR Raw Data'!$B$6:$BE$43,'RevPAR Raw Data'!AB$1,FALSE)</f>
        <v>28.491451855577498</v>
      </c>
      <c r="BM32" s="49">
        <f>VLOOKUP($A32,'RevPAR Raw Data'!$B$6:$BE$43,'RevPAR Raw Data'!AC$1,FALSE)</f>
        <v>29.211395953396998</v>
      </c>
      <c r="BN32" s="50">
        <f>VLOOKUP($A32,'RevPAR Raw Data'!$B$6:$BE$43,'RevPAR Raw Data'!AE$1,FALSE)</f>
        <v>16.1404971227659</v>
      </c>
    </row>
    <row r="33" spans="1:66" x14ac:dyDescent="0.45">
      <c r="A33" s="63" t="s">
        <v>46</v>
      </c>
      <c r="B33" s="47">
        <f>VLOOKUP($A33,'Occupancy Raw Data'!$B$8:$BE$45,'Occupancy Raw Data'!G$3,FALSE)</f>
        <v>55.171759347124599</v>
      </c>
      <c r="C33" s="48">
        <f>VLOOKUP($A33,'Occupancy Raw Data'!$B$8:$BE$45,'Occupancy Raw Data'!H$3,FALSE)</f>
        <v>63.579426836211802</v>
      </c>
      <c r="D33" s="48">
        <f>VLOOKUP($A33,'Occupancy Raw Data'!$B$8:$BE$45,'Occupancy Raw Data'!I$3,FALSE)</f>
        <v>64.433478838489194</v>
      </c>
      <c r="E33" s="48">
        <f>VLOOKUP($A33,'Occupancy Raw Data'!$B$8:$BE$45,'Occupancy Raw Data'!J$3,FALSE)</f>
        <v>65.799962042133203</v>
      </c>
      <c r="F33" s="48">
        <f>VLOOKUP($A33,'Occupancy Raw Data'!$B$8:$BE$45,'Occupancy Raw Data'!K$3,FALSE)</f>
        <v>62.706395900550298</v>
      </c>
      <c r="G33" s="49">
        <f>VLOOKUP($A33,'Occupancy Raw Data'!$B$8:$BE$45,'Occupancy Raw Data'!L$3,FALSE)</f>
        <v>62.338204592901803</v>
      </c>
      <c r="H33" s="48">
        <f>VLOOKUP($A33,'Occupancy Raw Data'!$B$8:$BE$45,'Occupancy Raw Data'!N$3,FALSE)</f>
        <v>60.846460428923798</v>
      </c>
      <c r="I33" s="48">
        <f>VLOOKUP($A33,'Occupancy Raw Data'!$B$8:$BE$45,'Occupancy Raw Data'!O$3,FALSE)</f>
        <v>63.294742835452602</v>
      </c>
      <c r="J33" s="49">
        <f>VLOOKUP($A33,'Occupancy Raw Data'!$B$8:$BE$45,'Occupancy Raw Data'!P$3,FALSE)</f>
        <v>62.0706016321882</v>
      </c>
      <c r="K33" s="50">
        <f>VLOOKUP($A33,'Occupancy Raw Data'!$B$8:$BE$45,'Occupancy Raw Data'!R$3,FALSE)</f>
        <v>62.2617466041265</v>
      </c>
      <c r="M33" s="47">
        <f>VLOOKUP($A33,'Occupancy Raw Data'!$B$8:$BE$45,'Occupancy Raw Data'!T$3,FALSE)</f>
        <v>-5.4382133334496201</v>
      </c>
      <c r="N33" s="48">
        <f>VLOOKUP($A33,'Occupancy Raw Data'!$B$8:$BE$45,'Occupancy Raw Data'!U$3,FALSE)</f>
        <v>-2.6351353983986399</v>
      </c>
      <c r="O33" s="48">
        <f>VLOOKUP($A33,'Occupancy Raw Data'!$B$8:$BE$45,'Occupancy Raw Data'!V$3,FALSE)</f>
        <v>-3.1993241150892202</v>
      </c>
      <c r="P33" s="48">
        <f>VLOOKUP($A33,'Occupancy Raw Data'!$B$8:$BE$45,'Occupancy Raw Data'!W$3,FALSE)</f>
        <v>-1.83408561424355</v>
      </c>
      <c r="Q33" s="48">
        <f>VLOOKUP($A33,'Occupancy Raw Data'!$B$8:$BE$45,'Occupancy Raw Data'!X$3,FALSE)</f>
        <v>1.54383948350953E-2</v>
      </c>
      <c r="R33" s="49">
        <f>VLOOKUP($A33,'Occupancy Raw Data'!$B$8:$BE$45,'Occupancy Raw Data'!Y$3,FALSE)</f>
        <v>-2.5764440882777699</v>
      </c>
      <c r="S33" s="48">
        <f>VLOOKUP($A33,'Occupancy Raw Data'!$B$8:$BE$45,'Occupancy Raw Data'!AA$3,FALSE)</f>
        <v>2.3119019365146301</v>
      </c>
      <c r="T33" s="48">
        <f>VLOOKUP($A33,'Occupancy Raw Data'!$B$8:$BE$45,'Occupancy Raw Data'!AB$3,FALSE)</f>
        <v>1.4884864093690799</v>
      </c>
      <c r="U33" s="49">
        <f>VLOOKUP($A33,'Occupancy Raw Data'!$B$8:$BE$45,'Occupancy Raw Data'!AC$3,FALSE)</f>
        <v>1.89041192820061</v>
      </c>
      <c r="V33" s="50">
        <f>VLOOKUP($A33,'Occupancy Raw Data'!$B$8:$BE$45,'Occupancy Raw Data'!AE$3,FALSE)</f>
        <v>-1.34451278036432</v>
      </c>
      <c r="X33" s="51">
        <f>VLOOKUP($A33,'ADR Raw Data'!$B$6:$BE$43,'ADR Raw Data'!G$1,FALSE)</f>
        <v>81.268970072239398</v>
      </c>
      <c r="Y33" s="52">
        <f>VLOOKUP($A33,'ADR Raw Data'!$B$6:$BE$43,'ADR Raw Data'!H$1,FALSE)</f>
        <v>84.027913134328301</v>
      </c>
      <c r="Z33" s="52">
        <f>VLOOKUP($A33,'ADR Raw Data'!$B$6:$BE$43,'ADR Raw Data'!I$1,FALSE)</f>
        <v>85.821544801178206</v>
      </c>
      <c r="AA33" s="52">
        <f>VLOOKUP($A33,'ADR Raw Data'!$B$6:$BE$43,'ADR Raw Data'!J$1,FALSE)</f>
        <v>86.389592125757105</v>
      </c>
      <c r="AB33" s="52">
        <f>VLOOKUP($A33,'ADR Raw Data'!$B$6:$BE$43,'ADR Raw Data'!K$1,FALSE)</f>
        <v>84.214749727602907</v>
      </c>
      <c r="AC33" s="53">
        <f>VLOOKUP($A33,'ADR Raw Data'!$B$6:$BE$43,'ADR Raw Data'!L$1,FALSE)</f>
        <v>84.446495682883693</v>
      </c>
      <c r="AD33" s="52">
        <f>VLOOKUP($A33,'ADR Raw Data'!$B$6:$BE$43,'ADR Raw Data'!N$1,FALSE)</f>
        <v>84.052190205863994</v>
      </c>
      <c r="AE33" s="52">
        <f>VLOOKUP($A33,'ADR Raw Data'!$B$6:$BE$43,'ADR Raw Data'!O$1,FALSE)</f>
        <v>85.643311334332793</v>
      </c>
      <c r="AF33" s="53">
        <f>VLOOKUP($A33,'ADR Raw Data'!$B$6:$BE$43,'ADR Raw Data'!P$1,FALSE)</f>
        <v>84.863440620700104</v>
      </c>
      <c r="AG33" s="54">
        <f>VLOOKUP($A33,'ADR Raw Data'!$B$6:$BE$43,'ADR Raw Data'!R$1,FALSE)</f>
        <v>84.5652570850026</v>
      </c>
      <c r="AI33" s="47">
        <f>VLOOKUP($A33,'ADR Raw Data'!$B$6:$BE$43,'ADR Raw Data'!T$1,FALSE)</f>
        <v>-1.4425682585817301</v>
      </c>
      <c r="AJ33" s="48">
        <f>VLOOKUP($A33,'ADR Raw Data'!$B$6:$BE$43,'ADR Raw Data'!U$1,FALSE)</f>
        <v>2.4503273098071201</v>
      </c>
      <c r="AK33" s="48">
        <f>VLOOKUP($A33,'ADR Raw Data'!$B$6:$BE$43,'ADR Raw Data'!V$1,FALSE)</f>
        <v>1.2266218693905</v>
      </c>
      <c r="AL33" s="48">
        <f>VLOOKUP($A33,'ADR Raw Data'!$B$6:$BE$43,'ADR Raw Data'!W$1,FALSE)</f>
        <v>2.3101851670191298</v>
      </c>
      <c r="AM33" s="48">
        <f>VLOOKUP($A33,'ADR Raw Data'!$B$6:$BE$43,'ADR Raw Data'!X$1,FALSE)</f>
        <v>4.2370662211081402</v>
      </c>
      <c r="AN33" s="49">
        <f>VLOOKUP($A33,'ADR Raw Data'!$B$6:$BE$43,'ADR Raw Data'!Y$1,FALSE)</f>
        <v>1.81611983078304</v>
      </c>
      <c r="AO33" s="48">
        <f>VLOOKUP($A33,'ADR Raw Data'!$B$6:$BE$43,'ADR Raw Data'!AA$1,FALSE)</f>
        <v>0.88840358948507203</v>
      </c>
      <c r="AP33" s="48">
        <f>VLOOKUP($A33,'ADR Raw Data'!$B$6:$BE$43,'ADR Raw Data'!AB$1,FALSE)</f>
        <v>0.775105283409813</v>
      </c>
      <c r="AQ33" s="49">
        <f>VLOOKUP($A33,'ADR Raw Data'!$B$6:$BE$43,'ADR Raw Data'!AC$1,FALSE)</f>
        <v>0.826028789500723</v>
      </c>
      <c r="AR33" s="50">
        <f>VLOOKUP($A33,'ADR Raw Data'!$B$6:$BE$43,'ADR Raw Data'!AE$1,FALSE)</f>
        <v>1.54467051920093</v>
      </c>
      <c r="AS33" s="40"/>
      <c r="AT33" s="51">
        <f>VLOOKUP($A33,'RevPAR Raw Data'!$B$6:$BE$43,'RevPAR Raw Data'!G$1,FALSE)</f>
        <v>44.837520592142702</v>
      </c>
      <c r="AU33" s="52">
        <f>VLOOKUP($A33,'RevPAR Raw Data'!$B$6:$BE$43,'RevPAR Raw Data'!H$1,FALSE)</f>
        <v>53.424465553235898</v>
      </c>
      <c r="AV33" s="52">
        <f>VLOOKUP($A33,'RevPAR Raw Data'!$B$6:$BE$43,'RevPAR Raw Data'!I$1,FALSE)</f>
        <v>55.297806908331701</v>
      </c>
      <c r="AW33" s="52">
        <f>VLOOKUP($A33,'RevPAR Raw Data'!$B$6:$BE$43,'RevPAR Raw Data'!J$1,FALSE)</f>
        <v>56.844318827101901</v>
      </c>
      <c r="AX33" s="52">
        <f>VLOOKUP($A33,'RevPAR Raw Data'!$B$6:$BE$43,'RevPAR Raw Data'!K$1,FALSE)</f>
        <v>52.808034370848297</v>
      </c>
      <c r="AY33" s="53">
        <f>VLOOKUP($A33,'RevPAR Raw Data'!$B$6:$BE$43,'RevPAR Raw Data'!L$1,FALSE)</f>
        <v>52.6424292503321</v>
      </c>
      <c r="AZ33" s="52">
        <f>VLOOKUP($A33,'RevPAR Raw Data'!$B$6:$BE$43,'RevPAR Raw Data'!N$1,FALSE)</f>
        <v>51.142782653254798</v>
      </c>
      <c r="BA33" s="52">
        <f>VLOOKUP($A33,'RevPAR Raw Data'!$B$6:$BE$43,'RevPAR Raw Data'!O$1,FALSE)</f>
        <v>54.207713664831999</v>
      </c>
      <c r="BB33" s="53">
        <f>VLOOKUP($A33,'RevPAR Raw Data'!$B$6:$BE$43,'RevPAR Raw Data'!P$1,FALSE)</f>
        <v>52.675248159043399</v>
      </c>
      <c r="BC33" s="54">
        <f>VLOOKUP($A33,'RevPAR Raw Data'!$B$6:$BE$43,'RevPAR Raw Data'!R$1,FALSE)</f>
        <v>52.6518060813925</v>
      </c>
      <c r="BE33" s="47">
        <f>VLOOKUP($A33,'RevPAR Raw Data'!$B$6:$BE$43,'RevPAR Raw Data'!T$1,FALSE)</f>
        <v>-6.8023316526490403</v>
      </c>
      <c r="BF33" s="48">
        <f>VLOOKUP($A33,'RevPAR Raw Data'!$B$6:$BE$43,'RevPAR Raw Data'!U$1,FALSE)</f>
        <v>-0.24937753090887199</v>
      </c>
      <c r="BG33" s="48">
        <f>VLOOKUP($A33,'RevPAR Raw Data'!$B$6:$BE$43,'RevPAR Raw Data'!V$1,FALSE)</f>
        <v>-2.0119458549670899</v>
      </c>
      <c r="BH33" s="48">
        <f>VLOOKUP($A33,'RevPAR Raw Data'!$B$6:$BE$43,'RevPAR Raw Data'!W$1,FALSE)</f>
        <v>0.43372877896489798</v>
      </c>
      <c r="BI33" s="48">
        <f>VLOOKUP($A33,'RevPAR Raw Data'!$B$6:$BE$43,'RevPAR Raw Data'!X$1,FALSE)</f>
        <v>4.2531587509558797</v>
      </c>
      <c r="BJ33" s="49">
        <f>VLOOKUP($A33,'RevPAR Raw Data'!$B$6:$BE$43,'RevPAR Raw Data'!Y$1,FALSE)</f>
        <v>-0.80711556951098296</v>
      </c>
      <c r="BK33" s="48">
        <f>VLOOKUP($A33,'RevPAR Raw Data'!$B$6:$BE$43,'RevPAR Raw Data'!AA$1,FALSE)</f>
        <v>3.22084454578907</v>
      </c>
      <c r="BL33" s="48">
        <f>VLOOKUP($A33,'RevPAR Raw Data'!$B$6:$BE$43,'RevPAR Raw Data'!AB$1,FALSE)</f>
        <v>2.27512902958075</v>
      </c>
      <c r="BM33" s="49">
        <f>VLOOKUP($A33,'RevPAR Raw Data'!$B$6:$BE$43,'RevPAR Raw Data'!AC$1,FALSE)</f>
        <v>2.7320560644684302</v>
      </c>
      <c r="BN33" s="50">
        <f>VLOOKUP($A33,'RevPAR Raw Data'!$B$6:$BE$43,'RevPAR Raw Data'!AE$1,FALSE)</f>
        <v>0.179389446291431</v>
      </c>
    </row>
    <row r="34" spans="1:66" x14ac:dyDescent="0.45">
      <c r="A34" s="63" t="s">
        <v>95</v>
      </c>
      <c r="B34" s="47">
        <f>VLOOKUP($A34,'Occupancy Raw Data'!$B$8:$BE$45,'Occupancy Raw Data'!G$3,FALSE)</f>
        <v>46.309523809523803</v>
      </c>
      <c r="C34" s="48">
        <f>VLOOKUP($A34,'Occupancy Raw Data'!$B$8:$BE$45,'Occupancy Raw Data'!H$3,FALSE)</f>
        <v>60.039682539682502</v>
      </c>
      <c r="D34" s="48">
        <f>VLOOKUP($A34,'Occupancy Raw Data'!$B$8:$BE$45,'Occupancy Raw Data'!I$3,FALSE)</f>
        <v>63.531746031746003</v>
      </c>
      <c r="E34" s="48">
        <f>VLOOKUP($A34,'Occupancy Raw Data'!$B$8:$BE$45,'Occupancy Raw Data'!J$3,FALSE)</f>
        <v>65.634920634920604</v>
      </c>
      <c r="F34" s="48">
        <f>VLOOKUP($A34,'Occupancy Raw Data'!$B$8:$BE$45,'Occupancy Raw Data'!K$3,FALSE)</f>
        <v>61.269841269841201</v>
      </c>
      <c r="G34" s="49">
        <f>VLOOKUP($A34,'Occupancy Raw Data'!$B$8:$BE$45,'Occupancy Raw Data'!L$3,FALSE)</f>
        <v>59.357142857142797</v>
      </c>
      <c r="H34" s="48">
        <f>VLOOKUP($A34,'Occupancy Raw Data'!$B$8:$BE$45,'Occupancy Raw Data'!N$3,FALSE)</f>
        <v>63.968253968253897</v>
      </c>
      <c r="I34" s="48">
        <f>VLOOKUP($A34,'Occupancy Raw Data'!$B$8:$BE$45,'Occupancy Raw Data'!O$3,FALSE)</f>
        <v>67.698412698412596</v>
      </c>
      <c r="J34" s="49">
        <f>VLOOKUP($A34,'Occupancy Raw Data'!$B$8:$BE$45,'Occupancy Raw Data'!P$3,FALSE)</f>
        <v>65.8333333333333</v>
      </c>
      <c r="K34" s="50">
        <f>VLOOKUP($A34,'Occupancy Raw Data'!$B$8:$BE$45,'Occupancy Raw Data'!R$3,FALSE)</f>
        <v>61.207482993197203</v>
      </c>
      <c r="M34" s="47">
        <f>VLOOKUP($A34,'Occupancy Raw Data'!$B$8:$BE$45,'Occupancy Raw Data'!T$3,FALSE)</f>
        <v>-3.3140016570008202</v>
      </c>
      <c r="N34" s="48">
        <f>VLOOKUP($A34,'Occupancy Raw Data'!$B$8:$BE$45,'Occupancy Raw Data'!U$3,FALSE)</f>
        <v>4.8510048510048502</v>
      </c>
      <c r="O34" s="48">
        <f>VLOOKUP($A34,'Occupancy Raw Data'!$B$8:$BE$45,'Occupancy Raw Data'!V$3,FALSE)</f>
        <v>0.31328320802005</v>
      </c>
      <c r="P34" s="48">
        <f>VLOOKUP($A34,'Occupancy Raw Data'!$B$8:$BE$45,'Occupancy Raw Data'!W$3,FALSE)</f>
        <v>-0.60096153846153799</v>
      </c>
      <c r="Q34" s="48">
        <f>VLOOKUP($A34,'Occupancy Raw Data'!$B$8:$BE$45,'Occupancy Raw Data'!X$3,FALSE)</f>
        <v>3.90309555854643</v>
      </c>
      <c r="R34" s="49">
        <f>VLOOKUP($A34,'Occupancy Raw Data'!$B$8:$BE$45,'Occupancy Raw Data'!Y$3,FALSE)</f>
        <v>1.12222823147647</v>
      </c>
      <c r="S34" s="48">
        <f>VLOOKUP($A34,'Occupancy Raw Data'!$B$8:$BE$45,'Occupancy Raw Data'!AA$3,FALSE)</f>
        <v>5.84372948128693</v>
      </c>
      <c r="T34" s="48">
        <f>VLOOKUP($A34,'Occupancy Raw Data'!$B$8:$BE$45,'Occupancy Raw Data'!AB$3,FALSE)</f>
        <v>13.961255845023301</v>
      </c>
      <c r="U34" s="49">
        <f>VLOOKUP($A34,'Occupancy Raw Data'!$B$8:$BE$45,'Occupancy Raw Data'!AC$3,FALSE)</f>
        <v>9.8675496688741706</v>
      </c>
      <c r="V34" s="50">
        <f>VLOOKUP($A34,'Occupancy Raw Data'!$B$8:$BE$45,'Occupancy Raw Data'!AE$3,FALSE)</f>
        <v>3.65783410138248</v>
      </c>
      <c r="X34" s="51">
        <f>VLOOKUP($A34,'ADR Raw Data'!$B$6:$BE$43,'ADR Raw Data'!G$1,FALSE)</f>
        <v>85.5348157669237</v>
      </c>
      <c r="Y34" s="52">
        <f>VLOOKUP($A34,'ADR Raw Data'!$B$6:$BE$43,'ADR Raw Data'!H$1,FALSE)</f>
        <v>92.899524124256402</v>
      </c>
      <c r="Z34" s="52">
        <f>VLOOKUP($A34,'ADR Raw Data'!$B$6:$BE$43,'ADR Raw Data'!I$1,FALSE)</f>
        <v>95.110012492192297</v>
      </c>
      <c r="AA34" s="52">
        <f>VLOOKUP($A34,'ADR Raw Data'!$B$6:$BE$43,'ADR Raw Data'!J$1,FALSE)</f>
        <v>93.780320435308298</v>
      </c>
      <c r="AB34" s="52">
        <f>VLOOKUP($A34,'ADR Raw Data'!$B$6:$BE$43,'ADR Raw Data'!K$1,FALSE)</f>
        <v>91.393996113989601</v>
      </c>
      <c r="AC34" s="53">
        <f>VLOOKUP($A34,'ADR Raw Data'!$B$6:$BE$43,'ADR Raw Data'!L$1,FALSE)</f>
        <v>92.107530418505107</v>
      </c>
      <c r="AD34" s="52">
        <f>VLOOKUP($A34,'ADR Raw Data'!$B$6:$BE$43,'ADR Raw Data'!N$1,FALSE)</f>
        <v>97.928275434243105</v>
      </c>
      <c r="AE34" s="52">
        <f>VLOOKUP($A34,'ADR Raw Data'!$B$6:$BE$43,'ADR Raw Data'!O$1,FALSE)</f>
        <v>98.675955451348102</v>
      </c>
      <c r="AF34" s="53">
        <f>VLOOKUP($A34,'ADR Raw Data'!$B$6:$BE$43,'ADR Raw Data'!P$1,FALSE)</f>
        <v>98.312706449668397</v>
      </c>
      <c r="AG34" s="54">
        <f>VLOOKUP($A34,'ADR Raw Data'!$B$6:$BE$43,'ADR Raw Data'!R$1,FALSE)</f>
        <v>94.014428081874499</v>
      </c>
      <c r="AI34" s="47">
        <f>VLOOKUP($A34,'ADR Raw Data'!$B$6:$BE$43,'ADR Raw Data'!T$1,FALSE)</f>
        <v>9.7919977848980508</v>
      </c>
      <c r="AJ34" s="48">
        <f>VLOOKUP($A34,'ADR Raw Data'!$B$6:$BE$43,'ADR Raw Data'!U$1,FALSE)</f>
        <v>11.4267410115283</v>
      </c>
      <c r="AK34" s="48">
        <f>VLOOKUP($A34,'ADR Raw Data'!$B$6:$BE$43,'ADR Raw Data'!V$1,FALSE)</f>
        <v>9.3697911390734507</v>
      </c>
      <c r="AL34" s="48">
        <f>VLOOKUP($A34,'ADR Raw Data'!$B$6:$BE$43,'ADR Raw Data'!W$1,FALSE)</f>
        <v>5.6485009799813302</v>
      </c>
      <c r="AM34" s="48">
        <f>VLOOKUP($A34,'ADR Raw Data'!$B$6:$BE$43,'ADR Raw Data'!X$1,FALSE)</f>
        <v>5.73425825503283</v>
      </c>
      <c r="AN34" s="49">
        <f>VLOOKUP($A34,'ADR Raw Data'!$B$6:$BE$43,'ADR Raw Data'!Y$1,FALSE)</f>
        <v>8.2543331065725898</v>
      </c>
      <c r="AO34" s="48">
        <f>VLOOKUP($A34,'ADR Raw Data'!$B$6:$BE$43,'ADR Raw Data'!AA$1,FALSE)</f>
        <v>7.3077321740614503</v>
      </c>
      <c r="AP34" s="48">
        <f>VLOOKUP($A34,'ADR Raw Data'!$B$6:$BE$43,'ADR Raw Data'!AB$1,FALSE)</f>
        <v>9.84229414421789</v>
      </c>
      <c r="AQ34" s="49">
        <f>VLOOKUP($A34,'ADR Raw Data'!$B$6:$BE$43,'ADR Raw Data'!AC$1,FALSE)</f>
        <v>8.5693817710190903</v>
      </c>
      <c r="AR34" s="50">
        <f>VLOOKUP($A34,'ADR Raw Data'!$B$6:$BE$43,'ADR Raw Data'!AE$1,FALSE)</f>
        <v>8.4741247171494294</v>
      </c>
      <c r="AS34" s="40"/>
      <c r="AT34" s="51">
        <f>VLOOKUP($A34,'RevPAR Raw Data'!$B$6:$BE$43,'RevPAR Raw Data'!G$1,FALSE)</f>
        <v>39.610765873015801</v>
      </c>
      <c r="AU34" s="52">
        <f>VLOOKUP($A34,'RevPAR Raw Data'!$B$6:$BE$43,'RevPAR Raw Data'!H$1,FALSE)</f>
        <v>55.7765793650793</v>
      </c>
      <c r="AV34" s="52">
        <f>VLOOKUP($A34,'RevPAR Raw Data'!$B$6:$BE$43,'RevPAR Raw Data'!I$1,FALSE)</f>
        <v>60.425051587301503</v>
      </c>
      <c r="AW34" s="52">
        <f>VLOOKUP($A34,'RevPAR Raw Data'!$B$6:$BE$43,'RevPAR Raw Data'!J$1,FALSE)</f>
        <v>61.552638888888801</v>
      </c>
      <c r="AX34" s="52">
        <f>VLOOKUP($A34,'RevPAR Raw Data'!$B$6:$BE$43,'RevPAR Raw Data'!K$1,FALSE)</f>
        <v>55.9969563492063</v>
      </c>
      <c r="AY34" s="53">
        <f>VLOOKUP($A34,'RevPAR Raw Data'!$B$6:$BE$43,'RevPAR Raw Data'!L$1,FALSE)</f>
        <v>54.672398412698399</v>
      </c>
      <c r="AZ34" s="52">
        <f>VLOOKUP($A34,'RevPAR Raw Data'!$B$6:$BE$43,'RevPAR Raw Data'!N$1,FALSE)</f>
        <v>62.6430079365079</v>
      </c>
      <c r="BA34" s="52">
        <f>VLOOKUP($A34,'RevPAR Raw Data'!$B$6:$BE$43,'RevPAR Raw Data'!O$1,FALSE)</f>
        <v>66.802055555555498</v>
      </c>
      <c r="BB34" s="53">
        <f>VLOOKUP($A34,'RevPAR Raw Data'!$B$6:$BE$43,'RevPAR Raw Data'!P$1,FALSE)</f>
        <v>64.722531746031706</v>
      </c>
      <c r="BC34" s="54">
        <f>VLOOKUP($A34,'RevPAR Raw Data'!$B$6:$BE$43,'RevPAR Raw Data'!R$1,FALSE)</f>
        <v>57.543865079364998</v>
      </c>
      <c r="BE34" s="47">
        <f>VLOOKUP($A34,'RevPAR Raw Data'!$B$6:$BE$43,'RevPAR Raw Data'!T$1,FALSE)</f>
        <v>6.1534891590522101</v>
      </c>
      <c r="BF34" s="48">
        <f>VLOOKUP($A34,'RevPAR Raw Data'!$B$6:$BE$43,'RevPAR Raw Data'!U$1,FALSE)</f>
        <v>16.832057623314199</v>
      </c>
      <c r="BG34" s="48">
        <f>VLOOKUP($A34,'RevPAR Raw Data'!$B$6:$BE$43,'RevPAR Raw Data'!V$1,FALSE)</f>
        <v>9.7124283293587705</v>
      </c>
      <c r="BH34" s="48">
        <f>VLOOKUP($A34,'RevPAR Raw Data'!$B$6:$BE$43,'RevPAR Raw Data'!W$1,FALSE)</f>
        <v>5.0135941231304804</v>
      </c>
      <c r="BI34" s="48">
        <f>VLOOKUP($A34,'RevPAR Raw Data'!$B$6:$BE$43,'RevPAR Raw Data'!X$1,FALSE)</f>
        <v>9.8611673928470296</v>
      </c>
      <c r="BJ34" s="49">
        <f>VLOOKUP($A34,'RevPAR Raw Data'!$B$6:$BE$43,'RevPAR Raw Data'!Y$1,FALSE)</f>
        <v>9.4691937944911295</v>
      </c>
      <c r="BK34" s="48">
        <f>VLOOKUP($A34,'RevPAR Raw Data'!$B$6:$BE$43,'RevPAR Raw Data'!AA$1,FALSE)</f>
        <v>13.578505754817501</v>
      </c>
      <c r="BL34" s="48">
        <f>VLOOKUP($A34,'RevPAR Raw Data'!$B$6:$BE$43,'RevPAR Raw Data'!AB$1,FALSE)</f>
        <v>25.177657855735202</v>
      </c>
      <c r="BM34" s="49">
        <f>VLOOKUP($A34,'RevPAR Raw Data'!$B$6:$BE$43,'RevPAR Raw Data'!AC$1,FALSE)</f>
        <v>19.282519442464</v>
      </c>
      <c r="BN34" s="50">
        <f>VLOOKUP($A34,'RevPAR Raw Data'!$B$6:$BE$43,'RevPAR Raw Data'!AE$1,FALSE)</f>
        <v>12.4419282422294</v>
      </c>
    </row>
    <row r="35" spans="1:66" x14ac:dyDescent="0.45">
      <c r="A35" s="63" t="s">
        <v>96</v>
      </c>
      <c r="B35" s="47">
        <f>VLOOKUP($A35,'Occupancy Raw Data'!$B$8:$BE$45,'Occupancy Raw Data'!G$3,FALSE)</f>
        <v>39.504881450488099</v>
      </c>
      <c r="C35" s="48">
        <f>VLOOKUP($A35,'Occupancy Raw Data'!$B$8:$BE$45,'Occupancy Raw Data'!H$3,FALSE)</f>
        <v>53.602975360297499</v>
      </c>
      <c r="D35" s="48">
        <f>VLOOKUP($A35,'Occupancy Raw Data'!$B$8:$BE$45,'Occupancy Raw Data'!I$3,FALSE)</f>
        <v>60.867038586703799</v>
      </c>
      <c r="E35" s="48">
        <f>VLOOKUP($A35,'Occupancy Raw Data'!$B$8:$BE$45,'Occupancy Raw Data'!J$3,FALSE)</f>
        <v>59.135285913528499</v>
      </c>
      <c r="F35" s="48">
        <f>VLOOKUP($A35,'Occupancy Raw Data'!$B$8:$BE$45,'Occupancy Raw Data'!K$3,FALSE)</f>
        <v>55.892608089260797</v>
      </c>
      <c r="G35" s="49">
        <f>VLOOKUP($A35,'Occupancy Raw Data'!$B$8:$BE$45,'Occupancy Raw Data'!L$3,FALSE)</f>
        <v>53.800557880055699</v>
      </c>
      <c r="H35" s="48">
        <f>VLOOKUP($A35,'Occupancy Raw Data'!$B$8:$BE$45,'Occupancy Raw Data'!N$3,FALSE)</f>
        <v>65.144119014411899</v>
      </c>
      <c r="I35" s="48">
        <f>VLOOKUP($A35,'Occupancy Raw Data'!$B$8:$BE$45,'Occupancy Raw Data'!O$3,FALSE)</f>
        <v>68.979544397954399</v>
      </c>
      <c r="J35" s="49">
        <f>VLOOKUP($A35,'Occupancy Raw Data'!$B$8:$BE$45,'Occupancy Raw Data'!P$3,FALSE)</f>
        <v>67.061831706183099</v>
      </c>
      <c r="K35" s="50">
        <f>VLOOKUP($A35,'Occupancy Raw Data'!$B$8:$BE$45,'Occupancy Raw Data'!R$3,FALSE)</f>
        <v>57.589493258949297</v>
      </c>
      <c r="M35" s="47">
        <f>VLOOKUP($A35,'Occupancy Raw Data'!$B$8:$BE$45,'Occupancy Raw Data'!T$3,FALSE)</f>
        <v>-8.2306383559412595</v>
      </c>
      <c r="N35" s="48">
        <f>VLOOKUP($A35,'Occupancy Raw Data'!$B$8:$BE$45,'Occupancy Raw Data'!U$3,FALSE)</f>
        <v>6.3151759223327701</v>
      </c>
      <c r="O35" s="48">
        <f>VLOOKUP($A35,'Occupancy Raw Data'!$B$8:$BE$45,'Occupancy Raw Data'!V$3,FALSE)</f>
        <v>7.1085245662021199</v>
      </c>
      <c r="P35" s="48">
        <f>VLOOKUP($A35,'Occupancy Raw Data'!$B$8:$BE$45,'Occupancy Raw Data'!W$3,FALSE)</f>
        <v>2.2279986667223501</v>
      </c>
      <c r="Q35" s="48">
        <f>VLOOKUP($A35,'Occupancy Raw Data'!$B$8:$BE$45,'Occupancy Raw Data'!X$3,FALSE)</f>
        <v>10.1391152709396</v>
      </c>
      <c r="R35" s="49">
        <f>VLOOKUP($A35,'Occupancy Raw Data'!$B$8:$BE$45,'Occupancy Raw Data'!Y$3,FALSE)</f>
        <v>3.90695980683418</v>
      </c>
      <c r="S35" s="48">
        <f>VLOOKUP($A35,'Occupancy Raw Data'!$B$8:$BE$45,'Occupancy Raw Data'!AA$3,FALSE)</f>
        <v>22.728852204625799</v>
      </c>
      <c r="T35" s="48">
        <f>VLOOKUP($A35,'Occupancy Raw Data'!$B$8:$BE$45,'Occupancy Raw Data'!AB$3,FALSE)</f>
        <v>17.7478423120861</v>
      </c>
      <c r="U35" s="49">
        <f>VLOOKUP($A35,'Occupancy Raw Data'!$B$8:$BE$45,'Occupancy Raw Data'!AC$3,FALSE)</f>
        <v>20.115615012980999</v>
      </c>
      <c r="V35" s="50">
        <f>VLOOKUP($A35,'Occupancy Raw Data'!$B$8:$BE$45,'Occupancy Raw Data'!AE$3,FALSE)</f>
        <v>8.7912986598613703</v>
      </c>
      <c r="X35" s="51">
        <f>VLOOKUP($A35,'ADR Raw Data'!$B$6:$BE$43,'ADR Raw Data'!G$1,FALSE)</f>
        <v>85.159361576934302</v>
      </c>
      <c r="Y35" s="52">
        <f>VLOOKUP($A35,'ADR Raw Data'!$B$6:$BE$43,'ADR Raw Data'!H$1,FALSE)</f>
        <v>93.874997831743201</v>
      </c>
      <c r="Z35" s="52">
        <f>VLOOKUP($A35,'ADR Raw Data'!$B$6:$BE$43,'ADR Raw Data'!I$1,FALSE)</f>
        <v>98.819408058048495</v>
      </c>
      <c r="AA35" s="52">
        <f>VLOOKUP($A35,'ADR Raw Data'!$B$6:$BE$43,'ADR Raw Data'!J$1,FALSE)</f>
        <v>96.663608490566006</v>
      </c>
      <c r="AB35" s="52">
        <f>VLOOKUP($A35,'ADR Raw Data'!$B$6:$BE$43,'ADR Raw Data'!K$1,FALSE)</f>
        <v>94.134169265959599</v>
      </c>
      <c r="AC35" s="53">
        <f>VLOOKUP($A35,'ADR Raw Data'!$B$6:$BE$43,'ADR Raw Data'!L$1,FALSE)</f>
        <v>94.380689565780898</v>
      </c>
      <c r="AD35" s="52">
        <f>VLOOKUP($A35,'ADR Raw Data'!$B$6:$BE$43,'ADR Raw Data'!N$1,FALSE)</f>
        <v>105.738107047279</v>
      </c>
      <c r="AE35" s="52">
        <f>VLOOKUP($A35,'ADR Raw Data'!$B$6:$BE$43,'ADR Raw Data'!O$1,FALSE)</f>
        <v>108.61596124684</v>
      </c>
      <c r="AF35" s="53">
        <f>VLOOKUP($A35,'ADR Raw Data'!$B$6:$BE$43,'ADR Raw Data'!P$1,FALSE)</f>
        <v>107.218181975736</v>
      </c>
      <c r="AG35" s="54">
        <f>VLOOKUP($A35,'ADR Raw Data'!$B$6:$BE$43,'ADR Raw Data'!R$1,FALSE)</f>
        <v>98.651834510595293</v>
      </c>
      <c r="AI35" s="47">
        <f>VLOOKUP($A35,'ADR Raw Data'!$B$6:$BE$43,'ADR Raw Data'!T$1,FALSE)</f>
        <v>5.7404776020419597</v>
      </c>
      <c r="AJ35" s="48">
        <f>VLOOKUP($A35,'ADR Raw Data'!$B$6:$BE$43,'ADR Raw Data'!U$1,FALSE)</f>
        <v>10.781392985802601</v>
      </c>
      <c r="AK35" s="48">
        <f>VLOOKUP($A35,'ADR Raw Data'!$B$6:$BE$43,'ADR Raw Data'!V$1,FALSE)</f>
        <v>10.521841358847301</v>
      </c>
      <c r="AL35" s="48">
        <f>VLOOKUP($A35,'ADR Raw Data'!$B$6:$BE$43,'ADR Raw Data'!W$1,FALSE)</f>
        <v>8.0074381895817908</v>
      </c>
      <c r="AM35" s="48">
        <f>VLOOKUP($A35,'ADR Raw Data'!$B$6:$BE$43,'ADR Raw Data'!X$1,FALSE)</f>
        <v>12.042042981995399</v>
      </c>
      <c r="AN35" s="49">
        <f>VLOOKUP($A35,'ADR Raw Data'!$B$6:$BE$43,'ADR Raw Data'!Y$1,FALSE)</f>
        <v>9.7610187285802397</v>
      </c>
      <c r="AO35" s="48">
        <f>VLOOKUP($A35,'ADR Raw Data'!$B$6:$BE$43,'ADR Raw Data'!AA$1,FALSE)</f>
        <v>13.152675548275599</v>
      </c>
      <c r="AP35" s="48">
        <f>VLOOKUP($A35,'ADR Raw Data'!$B$6:$BE$43,'ADR Raw Data'!AB$1,FALSE)</f>
        <v>13.427909459933</v>
      </c>
      <c r="AQ35" s="49">
        <f>VLOOKUP($A35,'ADR Raw Data'!$B$6:$BE$43,'ADR Raw Data'!AC$1,FALSE)</f>
        <v>13.2673078887724</v>
      </c>
      <c r="AR35" s="50">
        <f>VLOOKUP($A35,'ADR Raw Data'!$B$6:$BE$43,'ADR Raw Data'!AE$1,FALSE)</f>
        <v>11.3443466436136</v>
      </c>
      <c r="AS35" s="40"/>
      <c r="AT35" s="51">
        <f>VLOOKUP($A35,'RevPAR Raw Data'!$B$6:$BE$43,'RevPAR Raw Data'!G$1,FALSE)</f>
        <v>33.642104834960399</v>
      </c>
      <c r="AU35" s="52">
        <f>VLOOKUP($A35,'RevPAR Raw Data'!$B$6:$BE$43,'RevPAR Raw Data'!H$1,FALSE)</f>
        <v>50.3197919572291</v>
      </c>
      <c r="AV35" s="52">
        <f>VLOOKUP($A35,'RevPAR Raw Data'!$B$6:$BE$43,'RevPAR Raw Data'!I$1,FALSE)</f>
        <v>60.148447233844699</v>
      </c>
      <c r="AW35" s="52">
        <f>VLOOKUP($A35,'RevPAR Raw Data'!$B$6:$BE$43,'RevPAR Raw Data'!J$1,FALSE)</f>
        <v>57.162301255230098</v>
      </c>
      <c r="AX35" s="52">
        <f>VLOOKUP($A35,'RevPAR Raw Data'!$B$6:$BE$43,'RevPAR Raw Data'!K$1,FALSE)</f>
        <v>52.614042305904199</v>
      </c>
      <c r="AY35" s="53">
        <f>VLOOKUP($A35,'RevPAR Raw Data'!$B$6:$BE$43,'RevPAR Raw Data'!L$1,FALSE)</f>
        <v>50.7773375174337</v>
      </c>
      <c r="AZ35" s="52">
        <f>VLOOKUP($A35,'RevPAR Raw Data'!$B$6:$BE$43,'RevPAR Raw Data'!N$1,FALSE)</f>
        <v>68.882158298465797</v>
      </c>
      <c r="BA35" s="52">
        <f>VLOOKUP($A35,'RevPAR Raw Data'!$B$6:$BE$43,'RevPAR Raw Data'!O$1,FALSE)</f>
        <v>74.922795211529504</v>
      </c>
      <c r="BB35" s="53">
        <f>VLOOKUP($A35,'RevPAR Raw Data'!$B$6:$BE$43,'RevPAR Raw Data'!P$1,FALSE)</f>
        <v>71.902476754997593</v>
      </c>
      <c r="BC35" s="54">
        <f>VLOOKUP($A35,'RevPAR Raw Data'!$B$6:$BE$43,'RevPAR Raw Data'!R$1,FALSE)</f>
        <v>56.813091585309103</v>
      </c>
      <c r="BE35" s="47">
        <f>VLOOKUP($A35,'RevPAR Raw Data'!$B$6:$BE$43,'RevPAR Raw Data'!T$1,FALSE)</f>
        <v>-2.9626387052271901</v>
      </c>
      <c r="BF35" s="48">
        <f>VLOOKUP($A35,'RevPAR Raw Data'!$B$6:$BE$43,'RevPAR Raw Data'!U$1,FALSE)</f>
        <v>17.777432842066901</v>
      </c>
      <c r="BG35" s="48">
        <f>VLOOKUP($A35,'RevPAR Raw Data'!$B$6:$BE$43,'RevPAR Raw Data'!V$1,FALSE)</f>
        <v>18.378313602859901</v>
      </c>
      <c r="BH35" s="48">
        <f>VLOOKUP($A35,'RevPAR Raw Data'!$B$6:$BE$43,'RevPAR Raw Data'!W$1,FALSE)</f>
        <v>10.4138424724066</v>
      </c>
      <c r="BI35" s="48">
        <f>VLOOKUP($A35,'RevPAR Raw Data'!$B$6:$BE$43,'RevPAR Raw Data'!X$1,FALSE)</f>
        <v>23.402114871855701</v>
      </c>
      <c r="BJ35" s="49">
        <f>VLOOKUP($A35,'RevPAR Raw Data'!$B$6:$BE$43,'RevPAR Raw Data'!Y$1,FALSE)</f>
        <v>14.049337613877601</v>
      </c>
      <c r="BK35" s="48">
        <f>VLOOKUP($A35,'RevPAR Raw Data'!$B$6:$BE$43,'RevPAR Raw Data'!AA$1,FALSE)</f>
        <v>38.870979939222998</v>
      </c>
      <c r="BL35" s="48">
        <f>VLOOKUP($A35,'RevPAR Raw Data'!$B$6:$BE$43,'RevPAR Raw Data'!AB$1,FALSE)</f>
        <v>33.558915968777697</v>
      </c>
      <c r="BM35" s="49">
        <f>VLOOKUP($A35,'RevPAR Raw Data'!$B$6:$BE$43,'RevPAR Raw Data'!AC$1,FALSE)</f>
        <v>36.051723479245901</v>
      </c>
      <c r="BN35" s="50">
        <f>VLOOKUP($A35,'RevPAR Raw Data'!$B$6:$BE$43,'RevPAR Raw Data'!AE$1,FALSE)</f>
        <v>21.132960697925</v>
      </c>
    </row>
    <row r="36" spans="1:66" x14ac:dyDescent="0.45">
      <c r="A36" s="63" t="s">
        <v>45</v>
      </c>
      <c r="B36" s="47">
        <f>VLOOKUP($A36,'Occupancy Raw Data'!$B$8:$BE$45,'Occupancy Raw Data'!G$3,FALSE)</f>
        <v>44.1419710544452</v>
      </c>
      <c r="C36" s="48">
        <f>VLOOKUP($A36,'Occupancy Raw Data'!$B$8:$BE$45,'Occupancy Raw Data'!H$3,FALSE)</f>
        <v>54.893177119228099</v>
      </c>
      <c r="D36" s="48">
        <f>VLOOKUP($A36,'Occupancy Raw Data'!$B$8:$BE$45,'Occupancy Raw Data'!I$3,FALSE)</f>
        <v>59.372846312887603</v>
      </c>
      <c r="E36" s="48">
        <f>VLOOKUP($A36,'Occupancy Raw Data'!$B$8:$BE$45,'Occupancy Raw Data'!J$3,FALSE)</f>
        <v>55.995864920744303</v>
      </c>
      <c r="F36" s="48">
        <f>VLOOKUP($A36,'Occupancy Raw Data'!$B$8:$BE$45,'Occupancy Raw Data'!K$3,FALSE)</f>
        <v>58.924879393521699</v>
      </c>
      <c r="G36" s="49">
        <f>VLOOKUP($A36,'Occupancy Raw Data'!$B$8:$BE$45,'Occupancy Raw Data'!L$3,FALSE)</f>
        <v>54.665747760165402</v>
      </c>
      <c r="H36" s="48">
        <f>VLOOKUP($A36,'Occupancy Raw Data'!$B$8:$BE$45,'Occupancy Raw Data'!N$3,FALSE)</f>
        <v>79.083390764989602</v>
      </c>
      <c r="I36" s="48">
        <f>VLOOKUP($A36,'Occupancy Raw Data'!$B$8:$BE$45,'Occupancy Raw Data'!O$3,FALSE)</f>
        <v>79.944865609924094</v>
      </c>
      <c r="J36" s="49">
        <f>VLOOKUP($A36,'Occupancy Raw Data'!$B$8:$BE$45,'Occupancy Raw Data'!P$3,FALSE)</f>
        <v>79.514128187456905</v>
      </c>
      <c r="K36" s="50">
        <f>VLOOKUP($A36,'Occupancy Raw Data'!$B$8:$BE$45,'Occupancy Raw Data'!R$3,FALSE)</f>
        <v>61.765285025105797</v>
      </c>
      <c r="M36" s="47">
        <f>VLOOKUP($A36,'Occupancy Raw Data'!$B$8:$BE$45,'Occupancy Raw Data'!T$3,FALSE)</f>
        <v>5.35943708468404</v>
      </c>
      <c r="N36" s="48">
        <f>VLOOKUP($A36,'Occupancy Raw Data'!$B$8:$BE$45,'Occupancy Raw Data'!U$3,FALSE)</f>
        <v>1.2016615675534199</v>
      </c>
      <c r="O36" s="48">
        <f>VLOOKUP($A36,'Occupancy Raw Data'!$B$8:$BE$45,'Occupancy Raw Data'!V$3,FALSE)</f>
        <v>8.3582468894740192</v>
      </c>
      <c r="P36" s="48">
        <f>VLOOKUP($A36,'Occupancy Raw Data'!$B$8:$BE$45,'Occupancy Raw Data'!W$3,FALSE)</f>
        <v>0.54985032207957296</v>
      </c>
      <c r="Q36" s="48">
        <f>VLOOKUP($A36,'Occupancy Raw Data'!$B$8:$BE$45,'Occupancy Raw Data'!X$3,FALSE)</f>
        <v>14.917384156834499</v>
      </c>
      <c r="R36" s="49">
        <f>VLOOKUP($A36,'Occupancy Raw Data'!$B$8:$BE$45,'Occupancy Raw Data'!Y$3,FALSE)</f>
        <v>5.9838671643800403</v>
      </c>
      <c r="S36" s="48">
        <f>VLOOKUP($A36,'Occupancy Raw Data'!$B$8:$BE$45,'Occupancy Raw Data'!AA$3,FALSE)</f>
        <v>56.547326428989699</v>
      </c>
      <c r="T36" s="48">
        <f>VLOOKUP($A36,'Occupancy Raw Data'!$B$8:$BE$45,'Occupancy Raw Data'!AB$3,FALSE)</f>
        <v>41.711558843997601</v>
      </c>
      <c r="U36" s="49">
        <f>VLOOKUP($A36,'Occupancy Raw Data'!$B$8:$BE$45,'Occupancy Raw Data'!AC$3,FALSE)</f>
        <v>48.720394546033504</v>
      </c>
      <c r="V36" s="50">
        <f>VLOOKUP($A36,'Occupancy Raw Data'!$B$8:$BE$45,'Occupancy Raw Data'!AE$3,FALSE)</f>
        <v>18.5099514186813</v>
      </c>
      <c r="X36" s="51">
        <f>VLOOKUP($A36,'ADR Raw Data'!$B$6:$BE$43,'ADR Raw Data'!G$1,FALSE)</f>
        <v>84.3155707259953</v>
      </c>
      <c r="Y36" s="52">
        <f>VLOOKUP($A36,'ADR Raw Data'!$B$6:$BE$43,'ADR Raw Data'!H$1,FALSE)</f>
        <v>90.129551035781503</v>
      </c>
      <c r="Z36" s="52">
        <f>VLOOKUP($A36,'ADR Raw Data'!$B$6:$BE$43,'ADR Raw Data'!I$1,FALSE)</f>
        <v>90.143508995937296</v>
      </c>
      <c r="AA36" s="52">
        <f>VLOOKUP($A36,'ADR Raw Data'!$B$6:$BE$43,'ADR Raw Data'!J$1,FALSE)</f>
        <v>89.063205169230699</v>
      </c>
      <c r="AB36" s="52">
        <f>VLOOKUP($A36,'ADR Raw Data'!$B$6:$BE$43,'ADR Raw Data'!K$1,FALSE)</f>
        <v>93.573849298245605</v>
      </c>
      <c r="AC36" s="53">
        <f>VLOOKUP($A36,'ADR Raw Data'!$B$6:$BE$43,'ADR Raw Data'!L$1,FALSE)</f>
        <v>89.7177102370146</v>
      </c>
      <c r="AD36" s="52">
        <f>VLOOKUP($A36,'ADR Raw Data'!$B$6:$BE$43,'ADR Raw Data'!N$1,FALSE)</f>
        <v>108.474665054466</v>
      </c>
      <c r="AE36" s="52">
        <f>VLOOKUP($A36,'ADR Raw Data'!$B$6:$BE$43,'ADR Raw Data'!O$1,FALSE)</f>
        <v>109.43038310344799</v>
      </c>
      <c r="AF36" s="53">
        <f>VLOOKUP($A36,'ADR Raw Data'!$B$6:$BE$43,'ADR Raw Data'!P$1,FALSE)</f>
        <v>108.955112697724</v>
      </c>
      <c r="AG36" s="54">
        <f>VLOOKUP($A36,'ADR Raw Data'!$B$6:$BE$43,'ADR Raw Data'!R$1,FALSE)</f>
        <v>96.793554052761607</v>
      </c>
      <c r="AI36" s="47">
        <f>VLOOKUP($A36,'ADR Raw Data'!$B$6:$BE$43,'ADR Raw Data'!T$1,FALSE)</f>
        <v>6.2696077308401197</v>
      </c>
      <c r="AJ36" s="48">
        <f>VLOOKUP($A36,'ADR Raw Data'!$B$6:$BE$43,'ADR Raw Data'!U$1,FALSE)</f>
        <v>9.1125821076121394</v>
      </c>
      <c r="AK36" s="48">
        <f>VLOOKUP($A36,'ADR Raw Data'!$B$6:$BE$43,'ADR Raw Data'!V$1,FALSE)</f>
        <v>9.1648263772154692</v>
      </c>
      <c r="AL36" s="48">
        <f>VLOOKUP($A36,'ADR Raw Data'!$B$6:$BE$43,'ADR Raw Data'!W$1,FALSE)</f>
        <v>8.4332947380713694</v>
      </c>
      <c r="AM36" s="48">
        <f>VLOOKUP($A36,'ADR Raw Data'!$B$6:$BE$43,'ADR Raw Data'!X$1,FALSE)</f>
        <v>17.827873778612101</v>
      </c>
      <c r="AN36" s="49">
        <f>VLOOKUP($A36,'ADR Raw Data'!$B$6:$BE$43,'ADR Raw Data'!Y$1,FALSE)</f>
        <v>10.3095458977599</v>
      </c>
      <c r="AO36" s="48">
        <f>VLOOKUP($A36,'ADR Raw Data'!$B$6:$BE$43,'ADR Raw Data'!AA$1,FALSE)</f>
        <v>23.777640093796499</v>
      </c>
      <c r="AP36" s="48">
        <f>VLOOKUP($A36,'ADR Raw Data'!$B$6:$BE$43,'ADR Raw Data'!AB$1,FALSE)</f>
        <v>20.8907115715235</v>
      </c>
      <c r="AQ36" s="49">
        <f>VLOOKUP($A36,'ADR Raw Data'!$B$6:$BE$43,'ADR Raw Data'!AC$1,FALSE)</f>
        <v>22.204656465908201</v>
      </c>
      <c r="AR36" s="50">
        <f>VLOOKUP($A36,'ADR Raw Data'!$B$6:$BE$43,'ADR Raw Data'!AE$1,FALSE)</f>
        <v>15.7454122693415</v>
      </c>
      <c r="AS36" s="40"/>
      <c r="AT36" s="51">
        <f>VLOOKUP($A36,'RevPAR Raw Data'!$B$6:$BE$43,'RevPAR Raw Data'!G$1,FALSE)</f>
        <v>37.218554824259101</v>
      </c>
      <c r="AU36" s="52">
        <f>VLOOKUP($A36,'RevPAR Raw Data'!$B$6:$BE$43,'RevPAR Raw Data'!H$1,FALSE)</f>
        <v>49.474974086836603</v>
      </c>
      <c r="AV36" s="52">
        <f>VLOOKUP($A36,'RevPAR Raw Data'!$B$6:$BE$43,'RevPAR Raw Data'!I$1,FALSE)</f>
        <v>53.520767057201901</v>
      </c>
      <c r="AW36" s="52">
        <f>VLOOKUP($A36,'RevPAR Raw Data'!$B$6:$BE$43,'RevPAR Raw Data'!J$1,FALSE)</f>
        <v>49.871712060647802</v>
      </c>
      <c r="AX36" s="52">
        <f>VLOOKUP($A36,'RevPAR Raw Data'!$B$6:$BE$43,'RevPAR Raw Data'!K$1,FALSE)</f>
        <v>55.138277842866898</v>
      </c>
      <c r="AY36" s="53">
        <f>VLOOKUP($A36,'RevPAR Raw Data'!$B$6:$BE$43,'RevPAR Raw Data'!L$1,FALSE)</f>
        <v>49.044857174362498</v>
      </c>
      <c r="AZ36" s="52">
        <f>VLOOKUP($A36,'RevPAR Raw Data'!$B$6:$BE$43,'RevPAR Raw Data'!N$1,FALSE)</f>
        <v>85.785443246037204</v>
      </c>
      <c r="BA36" s="52">
        <f>VLOOKUP($A36,'RevPAR Raw Data'!$B$6:$BE$43,'RevPAR Raw Data'!O$1,FALSE)</f>
        <v>87.483972708476898</v>
      </c>
      <c r="BB36" s="53">
        <f>VLOOKUP($A36,'RevPAR Raw Data'!$B$6:$BE$43,'RevPAR Raw Data'!P$1,FALSE)</f>
        <v>86.634707977256994</v>
      </c>
      <c r="BC36" s="54">
        <f>VLOOKUP($A36,'RevPAR Raw Data'!$B$6:$BE$43,'RevPAR Raw Data'!R$1,FALSE)</f>
        <v>59.784814546618001</v>
      </c>
      <c r="BE36" s="47">
        <f>VLOOKUP($A36,'RevPAR Raw Data'!$B$6:$BE$43,'RevPAR Raw Data'!T$1,FALSE)</f>
        <v>11.965060497314999</v>
      </c>
      <c r="BF36" s="48">
        <f>VLOOKUP($A36,'RevPAR Raw Data'!$B$6:$BE$43,'RevPAR Raw Data'!U$1,FALSE)</f>
        <v>10.4237460721644</v>
      </c>
      <c r="BG36" s="48">
        <f>VLOOKUP($A36,'RevPAR Raw Data'!$B$6:$BE$43,'RevPAR Raw Data'!V$1,FALSE)</f>
        <v>18.2890920822888</v>
      </c>
      <c r="BH36" s="48">
        <f>VLOOKUP($A36,'RevPAR Raw Data'!$B$6:$BE$43,'RevPAR Raw Data'!W$1,FALSE)</f>
        <v>9.0295155584301501</v>
      </c>
      <c r="BI36" s="48">
        <f>VLOOKUP($A36,'RevPAR Raw Data'!$B$6:$BE$43,'RevPAR Raw Data'!X$1,FALSE)</f>
        <v>35.4047103539978</v>
      </c>
      <c r="BJ36" s="49">
        <f>VLOOKUP($A36,'RevPAR Raw Data'!$B$6:$BE$43,'RevPAR Raw Data'!Y$1,FALSE)</f>
        <v>16.910322593912699</v>
      </c>
      <c r="BK36" s="48">
        <f>VLOOKUP($A36,'RevPAR Raw Data'!$B$6:$BE$43,'RevPAR Raw Data'!AA$1,FALSE)</f>
        <v>93.770586283735796</v>
      </c>
      <c r="BL36" s="48">
        <f>VLOOKUP($A36,'RevPAR Raw Data'!$B$6:$BE$43,'RevPAR Raw Data'!AB$1,FALSE)</f>
        <v>71.316111865607098</v>
      </c>
      <c r="BM36" s="49">
        <f>VLOOKUP($A36,'RevPAR Raw Data'!$B$6:$BE$43,'RevPAR Raw Data'!AC$1,FALSE)</f>
        <v>81.743247249723694</v>
      </c>
      <c r="BN36" s="50">
        <f>VLOOKUP($A36,'RevPAR Raw Data'!$B$6:$BE$43,'RevPAR Raw Data'!AE$1,FALSE)</f>
        <v>37.169831849749002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42.307952393832799</v>
      </c>
      <c r="C39" s="48">
        <f>VLOOKUP($A39,'Occupancy Raw Data'!$B$8:$BE$45,'Occupancy Raw Data'!H$3,FALSE)</f>
        <v>55.332025967000199</v>
      </c>
      <c r="D39" s="48">
        <f>VLOOKUP($A39,'Occupancy Raw Data'!$B$8:$BE$45,'Occupancy Raw Data'!I$3,FALSE)</f>
        <v>59.419799837706201</v>
      </c>
      <c r="E39" s="48">
        <f>VLOOKUP($A39,'Occupancy Raw Data'!$B$8:$BE$45,'Occupancy Raw Data'!J$3,FALSE)</f>
        <v>58.260075737084101</v>
      </c>
      <c r="F39" s="48">
        <f>VLOOKUP($A39,'Occupancy Raw Data'!$B$8:$BE$45,'Occupancy Raw Data'!K$3,FALSE)</f>
        <v>55.7039491479578</v>
      </c>
      <c r="G39" s="49">
        <f>VLOOKUP($A39,'Occupancy Raw Data'!$B$8:$BE$45,'Occupancy Raw Data'!L$3,FALSE)</f>
        <v>54.2047606167162</v>
      </c>
      <c r="H39" s="48">
        <f>VLOOKUP($A39,'Occupancy Raw Data'!$B$8:$BE$45,'Occupancy Raw Data'!N$3,FALSE)</f>
        <v>62.2058425750608</v>
      </c>
      <c r="I39" s="48">
        <f>VLOOKUP($A39,'Occupancy Raw Data'!$B$8:$BE$45,'Occupancy Raw Data'!O$3,FALSE)</f>
        <v>64.755206924533397</v>
      </c>
      <c r="J39" s="49">
        <f>VLOOKUP($A39,'Occupancy Raw Data'!$B$8:$BE$45,'Occupancy Raw Data'!P$3,FALSE)</f>
        <v>63.480524749797098</v>
      </c>
      <c r="K39" s="50">
        <f>VLOOKUP($A39,'Occupancy Raw Data'!$B$8:$BE$45,'Occupancy Raw Data'!R$3,FALSE)</f>
        <v>56.854978940453599</v>
      </c>
      <c r="M39" s="47">
        <f>VLOOKUP($A39,'Occupancy Raw Data'!$B$8:$BE$45,'Occupancy Raw Data'!T$3,FALSE)</f>
        <v>-2.2861967180386902</v>
      </c>
      <c r="N39" s="48">
        <f>VLOOKUP($A39,'Occupancy Raw Data'!$B$8:$BE$45,'Occupancy Raw Data'!U$3,FALSE)</f>
        <v>4.8806217039465603</v>
      </c>
      <c r="O39" s="48">
        <f>VLOOKUP($A39,'Occupancy Raw Data'!$B$8:$BE$45,'Occupancy Raw Data'!V$3,FALSE)</f>
        <v>3.3404499612757501</v>
      </c>
      <c r="P39" s="48">
        <f>VLOOKUP($A39,'Occupancy Raw Data'!$B$8:$BE$45,'Occupancy Raw Data'!W$3,FALSE)</f>
        <v>-1.72715625384393</v>
      </c>
      <c r="Q39" s="48">
        <f>VLOOKUP($A39,'Occupancy Raw Data'!$B$8:$BE$45,'Occupancy Raw Data'!X$3,FALSE)</f>
        <v>4.6262716837584996</v>
      </c>
      <c r="R39" s="49">
        <f>VLOOKUP($A39,'Occupancy Raw Data'!$B$8:$BE$45,'Occupancy Raw Data'!Y$3,FALSE)</f>
        <v>1.87475040935203</v>
      </c>
      <c r="S39" s="48">
        <f>VLOOKUP($A39,'Occupancy Raw Data'!$B$8:$BE$45,'Occupancy Raw Data'!AA$3,FALSE)</f>
        <v>9.3861728015354604</v>
      </c>
      <c r="T39" s="48">
        <f>VLOOKUP($A39,'Occupancy Raw Data'!$B$8:$BE$45,'Occupancy Raw Data'!AB$3,FALSE)</f>
        <v>8.6598385020040993</v>
      </c>
      <c r="U39" s="49">
        <f>VLOOKUP($A39,'Occupancy Raw Data'!$B$8:$BE$45,'Occupancy Raw Data'!AC$3,FALSE)</f>
        <v>9.0145041145982994</v>
      </c>
      <c r="V39" s="50">
        <f>VLOOKUP($A39,'Occupancy Raw Data'!$B$8:$BE$45,'Occupancy Raw Data'!AE$3,FALSE)</f>
        <v>4.0518604194962098</v>
      </c>
      <c r="X39" s="51">
        <f>VLOOKUP($A39,'ADR Raw Data'!$B$6:$BE$43,'ADR Raw Data'!G$1,FALSE)</f>
        <v>95.163204667146104</v>
      </c>
      <c r="Y39" s="52">
        <f>VLOOKUP($A39,'ADR Raw Data'!$B$6:$BE$43,'ADR Raw Data'!H$1,FALSE)</f>
        <v>102.101564925145</v>
      </c>
      <c r="Z39" s="52">
        <f>VLOOKUP($A39,'ADR Raw Data'!$B$6:$BE$43,'ADR Raw Data'!I$1,FALSE)</f>
        <v>104.58197792193</v>
      </c>
      <c r="AA39" s="52">
        <f>VLOOKUP($A39,'ADR Raw Data'!$B$6:$BE$43,'ADR Raw Data'!J$1,FALSE)</f>
        <v>101.730715570773</v>
      </c>
      <c r="AB39" s="52">
        <f>VLOOKUP($A39,'ADR Raw Data'!$B$6:$BE$43,'ADR Raw Data'!K$1,FALSE)</f>
        <v>101.804239150227</v>
      </c>
      <c r="AC39" s="53">
        <f>VLOOKUP($A39,'ADR Raw Data'!$B$6:$BE$43,'ADR Raw Data'!L$1,FALSE)</f>
        <v>101.421439781431</v>
      </c>
      <c r="AD39" s="52">
        <f>VLOOKUP($A39,'ADR Raw Data'!$B$6:$BE$43,'ADR Raw Data'!N$1,FALSE)</f>
        <v>117.04547233394899</v>
      </c>
      <c r="AE39" s="52">
        <f>VLOOKUP($A39,'ADR Raw Data'!$B$6:$BE$43,'ADR Raw Data'!O$1,FALSE)</f>
        <v>120.421286027568</v>
      </c>
      <c r="AF39" s="53">
        <f>VLOOKUP($A39,'ADR Raw Data'!$B$6:$BE$43,'ADR Raw Data'!P$1,FALSE)</f>
        <v>118.767272170439</v>
      </c>
      <c r="AG39" s="54">
        <f>VLOOKUP($A39,'ADR Raw Data'!$B$6:$BE$43,'ADR Raw Data'!R$1,FALSE)</f>
        <v>106.954929486525</v>
      </c>
      <c r="AI39" s="47">
        <f>VLOOKUP($A39,'ADR Raw Data'!$B$6:$BE$43,'ADR Raw Data'!T$1,FALSE)</f>
        <v>7.7397468420164302</v>
      </c>
      <c r="AJ39" s="48">
        <f>VLOOKUP($A39,'ADR Raw Data'!$B$6:$BE$43,'ADR Raw Data'!U$1,FALSE)</f>
        <v>11.2515329982102</v>
      </c>
      <c r="AK39" s="48">
        <f>VLOOKUP($A39,'ADR Raw Data'!$B$6:$BE$43,'ADR Raw Data'!V$1,FALSE)</f>
        <v>8.5928071493642406</v>
      </c>
      <c r="AL39" s="48">
        <f>VLOOKUP($A39,'ADR Raw Data'!$B$6:$BE$43,'ADR Raw Data'!W$1,FALSE)</f>
        <v>2.85305134523774</v>
      </c>
      <c r="AM39" s="48">
        <f>VLOOKUP($A39,'ADR Raw Data'!$B$6:$BE$43,'ADR Raw Data'!X$1,FALSE)</f>
        <v>6.9872802870751904</v>
      </c>
      <c r="AN39" s="49">
        <f>VLOOKUP($A39,'ADR Raw Data'!$B$6:$BE$43,'ADR Raw Data'!Y$1,FALSE)</f>
        <v>7.3778776750884401</v>
      </c>
      <c r="AO39" s="48">
        <f>VLOOKUP($A39,'ADR Raw Data'!$B$6:$BE$43,'ADR Raw Data'!AA$1,FALSE)</f>
        <v>8.3280189316493995</v>
      </c>
      <c r="AP39" s="48">
        <f>VLOOKUP($A39,'ADR Raw Data'!$B$6:$BE$43,'ADR Raw Data'!AB$1,FALSE)</f>
        <v>8.33755707875223</v>
      </c>
      <c r="AQ39" s="49">
        <f>VLOOKUP($A39,'ADR Raw Data'!$B$6:$BE$43,'ADR Raw Data'!AC$1,FALSE)</f>
        <v>8.3278412047935095</v>
      </c>
      <c r="AR39" s="50">
        <f>VLOOKUP($A39,'ADR Raw Data'!$B$6:$BE$43,'ADR Raw Data'!AE$1,FALSE)</f>
        <v>7.9581284762479303</v>
      </c>
      <c r="AS39" s="40"/>
      <c r="AT39" s="51">
        <f>VLOOKUP($A39,'RevPAR Raw Data'!$B$6:$BE$43,'RevPAR Raw Data'!G$1,FALSE)</f>
        <v>40.261603327021902</v>
      </c>
      <c r="AU39" s="52">
        <f>VLOOKUP($A39,'RevPAR Raw Data'!$B$6:$BE$43,'RevPAR Raw Data'!H$1,FALSE)</f>
        <v>56.494864417094902</v>
      </c>
      <c r="AV39" s="52">
        <f>VLOOKUP($A39,'RevPAR Raw Data'!$B$6:$BE$43,'RevPAR Raw Data'!I$1,FALSE)</f>
        <v>62.142401947525002</v>
      </c>
      <c r="AW39" s="52">
        <f>VLOOKUP($A39,'RevPAR Raw Data'!$B$6:$BE$43,'RevPAR Raw Data'!J$1,FALSE)</f>
        <v>59.2683919394103</v>
      </c>
      <c r="AX39" s="52">
        <f>VLOOKUP($A39,'RevPAR Raw Data'!$B$6:$BE$43,'RevPAR Raw Data'!K$1,FALSE)</f>
        <v>56.7089816067081</v>
      </c>
      <c r="AY39" s="53">
        <f>VLOOKUP($A39,'RevPAR Raw Data'!$B$6:$BE$43,'RevPAR Raw Data'!L$1,FALSE)</f>
        <v>54.975248647552</v>
      </c>
      <c r="AZ39" s="52">
        <f>VLOOKUP($A39,'RevPAR Raw Data'!$B$6:$BE$43,'RevPAR Raw Data'!N$1,FALSE)</f>
        <v>72.809122261292899</v>
      </c>
      <c r="BA39" s="52">
        <f>VLOOKUP($A39,'RevPAR Raw Data'!$B$6:$BE$43,'RevPAR Raw Data'!O$1,FALSE)</f>
        <v>77.979052948336403</v>
      </c>
      <c r="BB39" s="53">
        <f>VLOOKUP($A39,'RevPAR Raw Data'!$B$6:$BE$43,'RevPAR Raw Data'!P$1,FALSE)</f>
        <v>75.3940876048147</v>
      </c>
      <c r="BC39" s="54">
        <f>VLOOKUP($A39,'RevPAR Raw Data'!$B$6:$BE$43,'RevPAR Raw Data'!R$1,FALSE)</f>
        <v>60.8092026353413</v>
      </c>
      <c r="BE39" s="47">
        <f>VLOOKUP($A39,'RevPAR Raw Data'!$B$6:$BE$43,'RevPAR Raw Data'!T$1,FALSE)</f>
        <v>5.2766042856910502</v>
      </c>
      <c r="BF39" s="48">
        <f>VLOOKUP($A39,'RevPAR Raw Data'!$B$6:$BE$43,'RevPAR Raw Data'!U$1,FALSE)</f>
        <v>16.681299463694099</v>
      </c>
      <c r="BG39" s="48">
        <f>VLOOKUP($A39,'RevPAR Raw Data'!$B$6:$BE$43,'RevPAR Raw Data'!V$1,FALSE)</f>
        <v>12.220295533733401</v>
      </c>
      <c r="BH39" s="48">
        <f>VLOOKUP($A39,'RevPAR Raw Data'!$B$6:$BE$43,'RevPAR Raw Data'!W$1,FALSE)</f>
        <v>1.07661843665916</v>
      </c>
      <c r="BI39" s="48">
        <f>VLOOKUP($A39,'RevPAR Raw Data'!$B$6:$BE$43,'RevPAR Raw Data'!X$1,FALSE)</f>
        <v>11.936802540219499</v>
      </c>
      <c r="BJ39" s="49">
        <f>VLOOKUP($A39,'RevPAR Raw Data'!$B$6:$BE$43,'RevPAR Raw Data'!Y$1,FALSE)</f>
        <v>9.3909448763556895</v>
      </c>
      <c r="BK39" s="48">
        <f>VLOOKUP($A39,'RevPAR Raw Data'!$B$6:$BE$43,'RevPAR Raw Data'!AA$1,FALSE)</f>
        <v>18.495873981054</v>
      </c>
      <c r="BL39" s="48">
        <f>VLOOKUP($A39,'RevPAR Raw Data'!$B$6:$BE$43,'RevPAR Raw Data'!AB$1,FALSE)</f>
        <v>17.7194145587886</v>
      </c>
      <c r="BM39" s="49">
        <f>VLOOKUP($A39,'RevPAR Raw Data'!$B$6:$BE$43,'RevPAR Raw Data'!AC$1,FALSE)</f>
        <v>18.093058907455099</v>
      </c>
      <c r="BN39" s="50">
        <f>VLOOKUP($A39,'RevPAR Raw Data'!$B$6:$BE$43,'RevPAR Raw Data'!AE$1,FALSE)</f>
        <v>12.332441153605799</v>
      </c>
    </row>
    <row r="40" spans="1:66" x14ac:dyDescent="0.45">
      <c r="A40" s="63" t="s">
        <v>79</v>
      </c>
      <c r="B40" s="47">
        <f>VLOOKUP($A40,'Occupancy Raw Data'!$B$8:$BE$45,'Occupancy Raw Data'!G$3,FALSE)</f>
        <v>34.458788480635498</v>
      </c>
      <c r="C40" s="48">
        <f>VLOOKUP($A40,'Occupancy Raw Data'!$B$8:$BE$45,'Occupancy Raw Data'!H$3,FALSE)</f>
        <v>53.624627606752703</v>
      </c>
      <c r="D40" s="48">
        <f>VLOOKUP($A40,'Occupancy Raw Data'!$B$8:$BE$45,'Occupancy Raw Data'!I$3,FALSE)</f>
        <v>54.419066534260097</v>
      </c>
      <c r="E40" s="48">
        <f>VLOOKUP($A40,'Occupancy Raw Data'!$B$8:$BE$45,'Occupancy Raw Data'!J$3,FALSE)</f>
        <v>52.234359483614597</v>
      </c>
      <c r="F40" s="48">
        <f>VLOOKUP($A40,'Occupancy Raw Data'!$B$8:$BE$45,'Occupancy Raw Data'!K$3,FALSE)</f>
        <v>43.098311817278997</v>
      </c>
      <c r="G40" s="49">
        <f>VLOOKUP($A40,'Occupancy Raw Data'!$B$8:$BE$45,'Occupancy Raw Data'!L$3,FALSE)</f>
        <v>47.567030784508397</v>
      </c>
      <c r="H40" s="48">
        <f>VLOOKUP($A40,'Occupancy Raw Data'!$B$8:$BE$45,'Occupancy Raw Data'!N$3,FALSE)</f>
        <v>39.920556107249197</v>
      </c>
      <c r="I40" s="48">
        <f>VLOOKUP($A40,'Occupancy Raw Data'!$B$8:$BE$45,'Occupancy Raw Data'!O$3,FALSE)</f>
        <v>39.821251241310797</v>
      </c>
      <c r="J40" s="49">
        <f>VLOOKUP($A40,'Occupancy Raw Data'!$B$8:$BE$45,'Occupancy Raw Data'!P$3,FALSE)</f>
        <v>39.870903674280001</v>
      </c>
      <c r="K40" s="50">
        <f>VLOOKUP($A40,'Occupancy Raw Data'!$B$8:$BE$45,'Occupancy Raw Data'!R$3,FALSE)</f>
        <v>45.368137324443097</v>
      </c>
      <c r="M40" s="47">
        <f>VLOOKUP($A40,'Occupancy Raw Data'!$B$8:$BE$45,'Occupancy Raw Data'!T$3,FALSE)</f>
        <v>-5.1912568306010902</v>
      </c>
      <c r="N40" s="48">
        <f>VLOOKUP($A40,'Occupancy Raw Data'!$B$8:$BE$45,'Occupancy Raw Data'!U$3,FALSE)</f>
        <v>10.429447852760701</v>
      </c>
      <c r="O40" s="48">
        <f>VLOOKUP($A40,'Occupancy Raw Data'!$B$8:$BE$45,'Occupancy Raw Data'!V$3,FALSE)</f>
        <v>1.8587360594795499</v>
      </c>
      <c r="P40" s="48">
        <f>VLOOKUP($A40,'Occupancy Raw Data'!$B$8:$BE$45,'Occupancy Raw Data'!W$3,FALSE)</f>
        <v>-2.41187384044526</v>
      </c>
      <c r="Q40" s="48">
        <f>VLOOKUP($A40,'Occupancy Raw Data'!$B$8:$BE$45,'Occupancy Raw Data'!X$3,FALSE)</f>
        <v>-4.1942604856512098</v>
      </c>
      <c r="R40" s="49">
        <f>VLOOKUP($A40,'Occupancy Raw Data'!$B$8:$BE$45,'Occupancy Raw Data'!Y$3,FALSE)</f>
        <v>0.41928721174004102</v>
      </c>
      <c r="S40" s="48">
        <f>VLOOKUP($A40,'Occupancy Raw Data'!$B$8:$BE$45,'Occupancy Raw Data'!AA$3,FALSE)</f>
        <v>-4.73933649289099</v>
      </c>
      <c r="T40" s="48">
        <f>VLOOKUP($A40,'Occupancy Raw Data'!$B$8:$BE$45,'Occupancy Raw Data'!AB$3,FALSE)</f>
        <v>-14.132762312633799</v>
      </c>
      <c r="U40" s="49">
        <f>VLOOKUP($A40,'Occupancy Raw Data'!$B$8:$BE$45,'Occupancy Raw Data'!AC$3,FALSE)</f>
        <v>-9.6737907761529804</v>
      </c>
      <c r="V40" s="50">
        <f>VLOOKUP($A40,'Occupancy Raw Data'!$B$8:$BE$45,'Occupancy Raw Data'!AE$3,FALSE)</f>
        <v>-2.3213194868662099</v>
      </c>
      <c r="X40" s="51">
        <f>VLOOKUP($A40,'ADR Raw Data'!$B$6:$BE$43,'ADR Raw Data'!G$1,FALSE)</f>
        <v>80.501902017291002</v>
      </c>
      <c r="Y40" s="52">
        <f>VLOOKUP($A40,'ADR Raw Data'!$B$6:$BE$43,'ADR Raw Data'!H$1,FALSE)</f>
        <v>86.930092592592501</v>
      </c>
      <c r="Z40" s="52">
        <f>VLOOKUP($A40,'ADR Raw Data'!$B$6:$BE$43,'ADR Raw Data'!I$1,FALSE)</f>
        <v>86.918795620437905</v>
      </c>
      <c r="AA40" s="52">
        <f>VLOOKUP($A40,'ADR Raw Data'!$B$6:$BE$43,'ADR Raw Data'!J$1,FALSE)</f>
        <v>87.99</v>
      </c>
      <c r="AB40" s="52">
        <f>VLOOKUP($A40,'ADR Raw Data'!$B$6:$BE$43,'ADR Raw Data'!K$1,FALSE)</f>
        <v>84.328686635944706</v>
      </c>
      <c r="AC40" s="53">
        <f>VLOOKUP($A40,'ADR Raw Data'!$B$6:$BE$43,'ADR Raw Data'!L$1,FALSE)</f>
        <v>85.7575365344467</v>
      </c>
      <c r="AD40" s="52">
        <f>VLOOKUP($A40,'ADR Raw Data'!$B$6:$BE$43,'ADR Raw Data'!N$1,FALSE)</f>
        <v>88.576741293532294</v>
      </c>
      <c r="AE40" s="52">
        <f>VLOOKUP($A40,'ADR Raw Data'!$B$6:$BE$43,'ADR Raw Data'!O$1,FALSE)</f>
        <v>86.448553615959995</v>
      </c>
      <c r="AF40" s="53">
        <f>VLOOKUP($A40,'ADR Raw Data'!$B$6:$BE$43,'ADR Raw Data'!P$1,FALSE)</f>
        <v>87.513972602739699</v>
      </c>
      <c r="AG40" s="54">
        <f>VLOOKUP($A40,'ADR Raw Data'!$B$6:$BE$43,'ADR Raw Data'!R$1,FALSE)</f>
        <v>86.1985678549093</v>
      </c>
      <c r="AI40" s="47">
        <f>VLOOKUP($A40,'ADR Raw Data'!$B$6:$BE$43,'ADR Raw Data'!T$1,FALSE)</f>
        <v>-1.7314699397104101</v>
      </c>
      <c r="AJ40" s="48">
        <f>VLOOKUP($A40,'ADR Raw Data'!$B$6:$BE$43,'ADR Raw Data'!U$1,FALSE)</f>
        <v>3.16817215118982</v>
      </c>
      <c r="AK40" s="48">
        <f>VLOOKUP($A40,'ADR Raw Data'!$B$6:$BE$43,'ADR Raw Data'!V$1,FALSE)</f>
        <v>1.0917019053322099</v>
      </c>
      <c r="AL40" s="48">
        <f>VLOOKUP($A40,'ADR Raw Data'!$B$6:$BE$43,'ADR Raw Data'!W$1,FALSE)</f>
        <v>1.75233346599484</v>
      </c>
      <c r="AM40" s="48">
        <f>VLOOKUP($A40,'ADR Raw Data'!$B$6:$BE$43,'ADR Raw Data'!X$1,FALSE)</f>
        <v>-0.54448005876863503</v>
      </c>
      <c r="AN40" s="49">
        <f>VLOOKUP($A40,'ADR Raw Data'!$B$6:$BE$43,'ADR Raw Data'!Y$1,FALSE)</f>
        <v>1.0215495846290099</v>
      </c>
      <c r="AO40" s="48">
        <f>VLOOKUP($A40,'ADR Raw Data'!$B$6:$BE$43,'ADR Raw Data'!AA$1,FALSE)</f>
        <v>-1.0707590578895201</v>
      </c>
      <c r="AP40" s="48">
        <f>VLOOKUP($A40,'ADR Raw Data'!$B$6:$BE$43,'ADR Raw Data'!AB$1,FALSE)</f>
        <v>-5.2242501118548503</v>
      </c>
      <c r="AQ40" s="49">
        <f>VLOOKUP($A40,'ADR Raw Data'!$B$6:$BE$43,'ADR Raw Data'!AC$1,FALSE)</f>
        <v>-3.2108144683361899</v>
      </c>
      <c r="AR40" s="50">
        <f>VLOOKUP($A40,'ADR Raw Data'!$B$6:$BE$43,'ADR Raw Data'!AE$1,FALSE)</f>
        <v>-0.222790041073095</v>
      </c>
      <c r="AS40" s="40"/>
      <c r="AT40" s="51">
        <f>VLOOKUP($A40,'RevPAR Raw Data'!$B$6:$BE$43,'RevPAR Raw Data'!G$1,FALSE)</f>
        <v>27.739980139026802</v>
      </c>
      <c r="AU40" s="52">
        <f>VLOOKUP($A40,'RevPAR Raw Data'!$B$6:$BE$43,'RevPAR Raw Data'!H$1,FALSE)</f>
        <v>46.6159384309831</v>
      </c>
      <c r="AV40" s="52">
        <f>VLOOKUP($A40,'RevPAR Raw Data'!$B$6:$BE$43,'RevPAR Raw Data'!I$1,FALSE)</f>
        <v>47.300397219463697</v>
      </c>
      <c r="AW40" s="52">
        <f>VLOOKUP($A40,'RevPAR Raw Data'!$B$6:$BE$43,'RevPAR Raw Data'!J$1,FALSE)</f>
        <v>45.961012909632501</v>
      </c>
      <c r="AX40" s="52">
        <f>VLOOKUP($A40,'RevPAR Raw Data'!$B$6:$BE$43,'RevPAR Raw Data'!K$1,FALSE)</f>
        <v>36.344240317775501</v>
      </c>
      <c r="AY40" s="53">
        <f>VLOOKUP($A40,'RevPAR Raw Data'!$B$6:$BE$43,'RevPAR Raw Data'!L$1,FALSE)</f>
        <v>40.792313803376302</v>
      </c>
      <c r="AZ40" s="52">
        <f>VLOOKUP($A40,'RevPAR Raw Data'!$B$6:$BE$43,'RevPAR Raw Data'!N$1,FALSE)</f>
        <v>35.360327706057497</v>
      </c>
      <c r="BA40" s="52">
        <f>VLOOKUP($A40,'RevPAR Raw Data'!$B$6:$BE$43,'RevPAR Raw Data'!O$1,FALSE)</f>
        <v>34.4248957298907</v>
      </c>
      <c r="BB40" s="53">
        <f>VLOOKUP($A40,'RevPAR Raw Data'!$B$6:$BE$43,'RevPAR Raw Data'!P$1,FALSE)</f>
        <v>34.892611717974098</v>
      </c>
      <c r="BC40" s="54">
        <f>VLOOKUP($A40,'RevPAR Raw Data'!$B$6:$BE$43,'RevPAR Raw Data'!R$1,FALSE)</f>
        <v>39.106684636118501</v>
      </c>
      <c r="BE40" s="47">
        <f>VLOOKUP($A40,'RevPAR Raw Data'!$B$6:$BE$43,'RevPAR Raw Data'!T$1,FALSE)</f>
        <v>-6.8328417187964803</v>
      </c>
      <c r="BF40" s="48">
        <f>VLOOKUP($A40,'RevPAR Raw Data'!$B$6:$BE$43,'RevPAR Raw Data'!U$1,FALSE)</f>
        <v>13.9280428663445</v>
      </c>
      <c r="BG40" s="48">
        <f>VLOOKUP($A40,'RevPAR Raw Data'!$B$6:$BE$43,'RevPAR Raw Data'!V$1,FALSE)</f>
        <v>2.9707298217882001</v>
      </c>
      <c r="BH40" s="48">
        <f>VLOOKUP($A40,'RevPAR Raw Data'!$B$6:$BE$43,'RevPAR Raw Data'!W$1,FALSE)</f>
        <v>-0.70180444691411703</v>
      </c>
      <c r="BI40" s="48">
        <f>VLOOKUP($A40,'RevPAR Raw Data'!$B$6:$BE$43,'RevPAR Raw Data'!X$1,FALSE)</f>
        <v>-4.71590363246266</v>
      </c>
      <c r="BJ40" s="49">
        <f>VLOOKUP($A40,'RevPAR Raw Data'!$B$6:$BE$43,'RevPAR Raw Data'!Y$1,FALSE)</f>
        <v>1.44512002313899</v>
      </c>
      <c r="BK40" s="48">
        <f>VLOOKUP($A40,'RevPAR Raw Data'!$B$6:$BE$43,'RevPAR Raw Data'!AA$1,FALSE)</f>
        <v>-5.7593486759990196</v>
      </c>
      <c r="BL40" s="48">
        <f>VLOOKUP($A40,'RevPAR Raw Data'!$B$6:$BE$43,'RevPAR Raw Data'!AB$1,FALSE)</f>
        <v>-18.6186815735627</v>
      </c>
      <c r="BM40" s="49">
        <f>VLOOKUP($A40,'RevPAR Raw Data'!$B$6:$BE$43,'RevPAR Raw Data'!AC$1,FALSE)</f>
        <v>-12.5739977706118</v>
      </c>
      <c r="BN40" s="50">
        <f>VLOOKUP($A40,'RevPAR Raw Data'!$B$6:$BE$43,'RevPAR Raw Data'!AE$1,FALSE)</f>
        <v>-2.5389378593010798</v>
      </c>
    </row>
    <row r="41" spans="1:66" x14ac:dyDescent="0.45">
      <c r="A41" s="63" t="s">
        <v>80</v>
      </c>
      <c r="B41" s="47">
        <f>VLOOKUP($A41,'Occupancy Raw Data'!$B$8:$BE$45,'Occupancy Raw Data'!G$3,FALSE)</f>
        <v>29.5987887963663</v>
      </c>
      <c r="C41" s="48">
        <f>VLOOKUP($A41,'Occupancy Raw Data'!$B$8:$BE$45,'Occupancy Raw Data'!H$3,FALSE)</f>
        <v>39.9697199091597</v>
      </c>
      <c r="D41" s="48">
        <f>VLOOKUP($A41,'Occupancy Raw Data'!$B$8:$BE$45,'Occupancy Raw Data'!I$3,FALSE)</f>
        <v>39.742619227857602</v>
      </c>
      <c r="E41" s="48">
        <f>VLOOKUP($A41,'Occupancy Raw Data'!$B$8:$BE$45,'Occupancy Raw Data'!J$3,FALSE)</f>
        <v>39.439818319454901</v>
      </c>
      <c r="F41" s="48">
        <f>VLOOKUP($A41,'Occupancy Raw Data'!$B$8:$BE$45,'Occupancy Raw Data'!K$3,FALSE)</f>
        <v>36.714610143830399</v>
      </c>
      <c r="G41" s="49">
        <f>VLOOKUP($A41,'Occupancy Raw Data'!$B$8:$BE$45,'Occupancy Raw Data'!L$3,FALSE)</f>
        <v>37.093111279333797</v>
      </c>
      <c r="H41" s="48">
        <f>VLOOKUP($A41,'Occupancy Raw Data'!$B$8:$BE$45,'Occupancy Raw Data'!N$3,FALSE)</f>
        <v>41.332323996971901</v>
      </c>
      <c r="I41" s="48">
        <f>VLOOKUP($A41,'Occupancy Raw Data'!$B$8:$BE$45,'Occupancy Raw Data'!O$3,FALSE)</f>
        <v>42.770628311884899</v>
      </c>
      <c r="J41" s="49">
        <f>VLOOKUP($A41,'Occupancy Raw Data'!$B$8:$BE$45,'Occupancy Raw Data'!P$3,FALSE)</f>
        <v>42.0514761544284</v>
      </c>
      <c r="K41" s="50">
        <f>VLOOKUP($A41,'Occupancy Raw Data'!$B$8:$BE$45,'Occupancy Raw Data'!R$3,FALSE)</f>
        <v>38.509786957932299</v>
      </c>
      <c r="M41" s="47">
        <f>VLOOKUP($A41,'Occupancy Raw Data'!$B$8:$BE$45,'Occupancy Raw Data'!T$3,FALSE)</f>
        <v>9.8314606741573005</v>
      </c>
      <c r="N41" s="48">
        <f>VLOOKUP($A41,'Occupancy Raw Data'!$B$8:$BE$45,'Occupancy Raw Data'!U$3,FALSE)</f>
        <v>15.032679738562001</v>
      </c>
      <c r="O41" s="48">
        <f>VLOOKUP($A41,'Occupancy Raw Data'!$B$8:$BE$45,'Occupancy Raw Data'!V$3,FALSE)</f>
        <v>3.1434184675834902</v>
      </c>
      <c r="P41" s="48">
        <f>VLOOKUP($A41,'Occupancy Raw Data'!$B$8:$BE$45,'Occupancy Raw Data'!W$3,FALSE)</f>
        <v>-4.4036697247706398</v>
      </c>
      <c r="Q41" s="48">
        <f>VLOOKUP($A41,'Occupancy Raw Data'!$B$8:$BE$45,'Occupancy Raw Data'!X$3,FALSE)</f>
        <v>-1.4227642276422701</v>
      </c>
      <c r="R41" s="49">
        <f>VLOOKUP($A41,'Occupancy Raw Data'!$B$8:$BE$45,'Occupancy Raw Data'!Y$3,FALSE)</f>
        <v>3.7695891571367999</v>
      </c>
      <c r="S41" s="48">
        <f>VLOOKUP($A41,'Occupancy Raw Data'!$B$8:$BE$45,'Occupancy Raw Data'!AA$3,FALSE)</f>
        <v>8.11881188118811</v>
      </c>
      <c r="T41" s="48">
        <f>VLOOKUP($A41,'Occupancy Raw Data'!$B$8:$BE$45,'Occupancy Raw Data'!AB$3,FALSE)</f>
        <v>4.8237476808905297</v>
      </c>
      <c r="U41" s="49">
        <f>VLOOKUP($A41,'Occupancy Raw Data'!$B$8:$BE$45,'Occupancy Raw Data'!AC$3,FALSE)</f>
        <v>6.4176245210727902</v>
      </c>
      <c r="V41" s="50">
        <f>VLOOKUP($A41,'Occupancy Raw Data'!$B$8:$BE$45,'Occupancy Raw Data'!AE$3,FALSE)</f>
        <v>4.5814977973568203</v>
      </c>
      <c r="X41" s="51">
        <f>VLOOKUP($A41,'ADR Raw Data'!$B$6:$BE$43,'ADR Raw Data'!G$1,FALSE)</f>
        <v>91.169462915601002</v>
      </c>
      <c r="Y41" s="52">
        <f>VLOOKUP($A41,'ADR Raw Data'!$B$6:$BE$43,'ADR Raw Data'!H$1,FALSE)</f>
        <v>95.854488636363598</v>
      </c>
      <c r="Z41" s="52">
        <f>VLOOKUP($A41,'ADR Raw Data'!$B$6:$BE$43,'ADR Raw Data'!I$1,FALSE)</f>
        <v>94.162190476190403</v>
      </c>
      <c r="AA41" s="52">
        <f>VLOOKUP($A41,'ADR Raw Data'!$B$6:$BE$43,'ADR Raw Data'!J$1,FALSE)</f>
        <v>99.423358925143901</v>
      </c>
      <c r="AB41" s="52">
        <f>VLOOKUP($A41,'ADR Raw Data'!$B$6:$BE$43,'ADR Raw Data'!K$1,FALSE)</f>
        <v>93.146412371134005</v>
      </c>
      <c r="AC41" s="53">
        <f>VLOOKUP($A41,'ADR Raw Data'!$B$6:$BE$43,'ADR Raw Data'!L$1,FALSE)</f>
        <v>94.967004081632595</v>
      </c>
      <c r="AD41" s="52">
        <f>VLOOKUP($A41,'ADR Raw Data'!$B$6:$BE$43,'ADR Raw Data'!N$1,FALSE)</f>
        <v>101.69</v>
      </c>
      <c r="AE41" s="52">
        <f>VLOOKUP($A41,'ADR Raw Data'!$B$6:$BE$43,'ADR Raw Data'!O$1,FALSE)</f>
        <v>105.176230088495</v>
      </c>
      <c r="AF41" s="53">
        <f>VLOOKUP($A41,'ADR Raw Data'!$B$6:$BE$43,'ADR Raw Data'!P$1,FALSE)</f>
        <v>103.46292529252899</v>
      </c>
      <c r="AG41" s="54">
        <f>VLOOKUP($A41,'ADR Raw Data'!$B$6:$BE$43,'ADR Raw Data'!R$1,FALSE)</f>
        <v>97.617655153046798</v>
      </c>
      <c r="AI41" s="47">
        <f>VLOOKUP($A41,'ADR Raw Data'!$B$6:$BE$43,'ADR Raw Data'!T$1,FALSE)</f>
        <v>3.1455606892592298</v>
      </c>
      <c r="AJ41" s="48">
        <f>VLOOKUP($A41,'ADR Raw Data'!$B$6:$BE$43,'ADR Raw Data'!U$1,FALSE)</f>
        <v>4.8575486232424998</v>
      </c>
      <c r="AK41" s="48">
        <f>VLOOKUP($A41,'ADR Raw Data'!$B$6:$BE$43,'ADR Raw Data'!V$1,FALSE)</f>
        <v>8.5146492454935494</v>
      </c>
      <c r="AL41" s="48">
        <f>VLOOKUP($A41,'ADR Raw Data'!$B$6:$BE$43,'ADR Raw Data'!W$1,FALSE)</f>
        <v>9.7136764027832694</v>
      </c>
      <c r="AM41" s="48">
        <f>VLOOKUP($A41,'ADR Raw Data'!$B$6:$BE$43,'ADR Raw Data'!X$1,FALSE)</f>
        <v>2.0709165742122502</v>
      </c>
      <c r="AN41" s="49">
        <f>VLOOKUP($A41,'ADR Raw Data'!$B$6:$BE$43,'ADR Raw Data'!Y$1,FALSE)</f>
        <v>5.8227210189312304</v>
      </c>
      <c r="AO41" s="48">
        <f>VLOOKUP($A41,'ADR Raw Data'!$B$6:$BE$43,'ADR Raw Data'!AA$1,FALSE)</f>
        <v>6.7691456859118802</v>
      </c>
      <c r="AP41" s="48">
        <f>VLOOKUP($A41,'ADR Raw Data'!$B$6:$BE$43,'ADR Raw Data'!AB$1,FALSE)</f>
        <v>4.4629939769287903</v>
      </c>
      <c r="AQ41" s="49">
        <f>VLOOKUP($A41,'ADR Raw Data'!$B$6:$BE$43,'ADR Raw Data'!AC$1,FALSE)</f>
        <v>5.5190715376626596</v>
      </c>
      <c r="AR41" s="50">
        <f>VLOOKUP($A41,'ADR Raw Data'!$B$6:$BE$43,'ADR Raw Data'!AE$1,FALSE)</f>
        <v>5.7733622844033903</v>
      </c>
      <c r="AS41" s="40"/>
      <c r="AT41" s="51">
        <f>VLOOKUP($A41,'RevPAR Raw Data'!$B$6:$BE$43,'RevPAR Raw Data'!G$1,FALSE)</f>
        <v>26.9850567751703</v>
      </c>
      <c r="AU41" s="52">
        <f>VLOOKUP($A41,'RevPAR Raw Data'!$B$6:$BE$43,'RevPAR Raw Data'!H$1,FALSE)</f>
        <v>38.312770628311803</v>
      </c>
      <c r="AV41" s="52">
        <f>VLOOKUP($A41,'RevPAR Raw Data'!$B$6:$BE$43,'RevPAR Raw Data'!I$1,FALSE)</f>
        <v>37.4225208175624</v>
      </c>
      <c r="AW41" s="52">
        <f>VLOOKUP($A41,'RevPAR Raw Data'!$B$6:$BE$43,'RevPAR Raw Data'!J$1,FALSE)</f>
        <v>39.212392127176301</v>
      </c>
      <c r="AX41" s="52">
        <f>VLOOKUP($A41,'RevPAR Raw Data'!$B$6:$BE$43,'RevPAR Raw Data'!K$1,FALSE)</f>
        <v>34.198342165026403</v>
      </c>
      <c r="AY41" s="53">
        <f>VLOOKUP($A41,'RevPAR Raw Data'!$B$6:$BE$43,'RevPAR Raw Data'!L$1,FALSE)</f>
        <v>35.2262165026495</v>
      </c>
      <c r="AZ41" s="52">
        <f>VLOOKUP($A41,'RevPAR Raw Data'!$B$6:$BE$43,'RevPAR Raw Data'!N$1,FALSE)</f>
        <v>42.030840272520798</v>
      </c>
      <c r="BA41" s="52">
        <f>VLOOKUP($A41,'RevPAR Raw Data'!$B$6:$BE$43,'RevPAR Raw Data'!O$1,FALSE)</f>
        <v>44.984534443603302</v>
      </c>
      <c r="BB41" s="53">
        <f>VLOOKUP($A41,'RevPAR Raw Data'!$B$6:$BE$43,'RevPAR Raw Data'!P$1,FALSE)</f>
        <v>43.507687358062</v>
      </c>
      <c r="BC41" s="54">
        <f>VLOOKUP($A41,'RevPAR Raw Data'!$B$6:$BE$43,'RevPAR Raw Data'!R$1,FALSE)</f>
        <v>37.592351032767297</v>
      </c>
      <c r="BE41" s="47">
        <f>VLOOKUP($A41,'RevPAR Raw Data'!$B$6:$BE$43,'RevPAR Raw Data'!T$1,FALSE)</f>
        <v>13.2862759255628</v>
      </c>
      <c r="BF41" s="48">
        <f>VLOOKUP($A41,'RevPAR Raw Data'!$B$6:$BE$43,'RevPAR Raw Data'!U$1,FALSE)</f>
        <v>20.620448089481499</v>
      </c>
      <c r="BG41" s="48">
        <f>VLOOKUP($A41,'RevPAR Raw Data'!$B$6:$BE$43,'RevPAR Raw Data'!V$1,FALSE)</f>
        <v>11.9257187699098</v>
      </c>
      <c r="BH41" s="48">
        <f>VLOOKUP($A41,'RevPAR Raw Data'!$B$6:$BE$43,'RevPAR Raw Data'!W$1,FALSE)</f>
        <v>4.8822484511010797</v>
      </c>
      <c r="BI41" s="48">
        <f>VLOOKUP($A41,'RevPAR Raw Data'!$B$6:$BE$43,'RevPAR Raw Data'!X$1,FALSE)</f>
        <v>0.61868808636776895</v>
      </c>
      <c r="BJ41" s="49">
        <f>VLOOKUP($A41,'RevPAR Raw Data'!$B$6:$BE$43,'RevPAR Raw Data'!Y$1,FALSE)</f>
        <v>9.8118028362480008</v>
      </c>
      <c r="BK41" s="48">
        <f>VLOOKUP($A41,'RevPAR Raw Data'!$B$6:$BE$43,'RevPAR Raw Data'!AA$1,FALSE)</f>
        <v>15.4375317713027</v>
      </c>
      <c r="BL41" s="48">
        <f>VLOOKUP($A41,'RevPAR Raw Data'!$B$6:$BE$43,'RevPAR Raw Data'!AB$1,FALSE)</f>
        <v>9.5020252262797094</v>
      </c>
      <c r="BM41" s="49">
        <f>VLOOKUP($A41,'RevPAR Raw Data'!$B$6:$BE$43,'RevPAR Raw Data'!AC$1,FALSE)</f>
        <v>12.290889347072</v>
      </c>
      <c r="BN41" s="50">
        <f>VLOOKUP($A41,'RevPAR Raw Data'!$B$6:$BE$43,'RevPAR Raw Data'!AE$1,FALSE)</f>
        <v>10.619366547653501</v>
      </c>
    </row>
    <row r="42" spans="1:66" x14ac:dyDescent="0.45">
      <c r="A42" s="63" t="s">
        <v>81</v>
      </c>
      <c r="B42" s="47">
        <f>VLOOKUP($A42,'Occupancy Raw Data'!$B$8:$BE$45,'Occupancy Raw Data'!G$3,FALSE)</f>
        <v>37.836233643599002</v>
      </c>
      <c r="C42" s="48">
        <f>VLOOKUP($A42,'Occupancy Raw Data'!$B$8:$BE$45,'Occupancy Raw Data'!H$3,FALSE)</f>
        <v>43.593686766491203</v>
      </c>
      <c r="D42" s="48">
        <f>VLOOKUP($A42,'Occupancy Raw Data'!$B$8:$BE$45,'Occupancy Raw Data'!I$3,FALSE)</f>
        <v>44.799676244435403</v>
      </c>
      <c r="E42" s="48">
        <f>VLOOKUP($A42,'Occupancy Raw Data'!$B$8:$BE$45,'Occupancy Raw Data'!J$3,FALSE)</f>
        <v>46.544611319330201</v>
      </c>
      <c r="F42" s="48">
        <f>VLOOKUP($A42,'Occupancy Raw Data'!$B$8:$BE$45,'Occupancy Raw Data'!K$3,FALSE)</f>
        <v>45.013077358643102</v>
      </c>
      <c r="G42" s="49">
        <f>VLOOKUP($A42,'Occupancy Raw Data'!$B$8:$BE$45,'Occupancy Raw Data'!L$3,FALSE)</f>
        <v>43.557984344739403</v>
      </c>
      <c r="H42" s="48">
        <f>VLOOKUP($A42,'Occupancy Raw Data'!$B$8:$BE$45,'Occupancy Raw Data'!N$3,FALSE)</f>
        <v>51.867231105239</v>
      </c>
      <c r="I42" s="48">
        <f>VLOOKUP($A42,'Occupancy Raw Data'!$B$8:$BE$45,'Occupancy Raw Data'!O$3,FALSE)</f>
        <v>54.844015423194101</v>
      </c>
      <c r="J42" s="49">
        <f>VLOOKUP($A42,'Occupancy Raw Data'!$B$8:$BE$45,'Occupancy Raw Data'!P$3,FALSE)</f>
        <v>53.355623264216497</v>
      </c>
      <c r="K42" s="50">
        <f>VLOOKUP($A42,'Occupancy Raw Data'!$B$8:$BE$45,'Occupancy Raw Data'!R$3,FALSE)</f>
        <v>46.358021599503701</v>
      </c>
      <c r="M42" s="47">
        <f>VLOOKUP($A42,'Occupancy Raw Data'!$B$8:$BE$45,'Occupancy Raw Data'!T$3,FALSE)</f>
        <v>2.7526738330827398</v>
      </c>
      <c r="N42" s="48">
        <f>VLOOKUP($A42,'Occupancy Raw Data'!$B$8:$BE$45,'Occupancy Raw Data'!U$3,FALSE)</f>
        <v>5.5084077621428502</v>
      </c>
      <c r="O42" s="48">
        <f>VLOOKUP($A42,'Occupancy Raw Data'!$B$8:$BE$45,'Occupancy Raw Data'!V$3,FALSE)</f>
        <v>2.1034472555200101</v>
      </c>
      <c r="P42" s="48">
        <f>VLOOKUP($A42,'Occupancy Raw Data'!$B$8:$BE$45,'Occupancy Raw Data'!W$3,FALSE)</f>
        <v>5.7224744995471601</v>
      </c>
      <c r="Q42" s="48">
        <f>VLOOKUP($A42,'Occupancy Raw Data'!$B$8:$BE$45,'Occupancy Raw Data'!X$3,FALSE)</f>
        <v>0.76039821482898895</v>
      </c>
      <c r="R42" s="49">
        <f>VLOOKUP($A42,'Occupancy Raw Data'!$B$8:$BE$45,'Occupancy Raw Data'!Y$3,FALSE)</f>
        <v>3.3561405249585001</v>
      </c>
      <c r="S42" s="48">
        <f>VLOOKUP($A42,'Occupancy Raw Data'!$B$8:$BE$45,'Occupancy Raw Data'!AA$3,FALSE)</f>
        <v>-7.37833654539679</v>
      </c>
      <c r="T42" s="48">
        <f>VLOOKUP($A42,'Occupancy Raw Data'!$B$8:$BE$45,'Occupancy Raw Data'!AB$3,FALSE)</f>
        <v>-6.88084662373676</v>
      </c>
      <c r="U42" s="49">
        <f>VLOOKUP($A42,'Occupancy Raw Data'!$B$8:$BE$45,'Occupancy Raw Data'!AC$3,FALSE)</f>
        <v>-7.1233184432649104</v>
      </c>
      <c r="V42" s="50">
        <f>VLOOKUP($A42,'Occupancy Raw Data'!$B$8:$BE$45,'Occupancy Raw Data'!AE$3,FALSE)</f>
        <v>-0.34103878841660901</v>
      </c>
      <c r="X42" s="51">
        <f>VLOOKUP($A42,'ADR Raw Data'!$B$6:$BE$43,'ADR Raw Data'!G$1,FALSE)</f>
        <v>89.1158749286936</v>
      </c>
      <c r="Y42" s="52">
        <f>VLOOKUP($A42,'ADR Raw Data'!$B$6:$BE$43,'ADR Raw Data'!H$1,FALSE)</f>
        <v>89.669214630523498</v>
      </c>
      <c r="Z42" s="52">
        <f>VLOOKUP($A42,'ADR Raw Data'!$B$6:$BE$43,'ADR Raw Data'!I$1,FALSE)</f>
        <v>89.589839807286907</v>
      </c>
      <c r="AA42" s="52">
        <f>VLOOKUP($A42,'ADR Raw Data'!$B$6:$BE$43,'ADR Raw Data'!J$1,FALSE)</f>
        <v>90.111293013555695</v>
      </c>
      <c r="AB42" s="52">
        <f>VLOOKUP($A42,'ADR Raw Data'!$B$6:$BE$43,'ADR Raw Data'!K$1,FALSE)</f>
        <v>89.190304899964005</v>
      </c>
      <c r="AC42" s="53">
        <f>VLOOKUP($A42,'ADR Raw Data'!$B$6:$BE$43,'ADR Raw Data'!L$1,FALSE)</f>
        <v>89.552277968368699</v>
      </c>
      <c r="AD42" s="52">
        <f>VLOOKUP($A42,'ADR Raw Data'!$B$6:$BE$43,'ADR Raw Data'!N$1,FALSE)</f>
        <v>102.19320492825899</v>
      </c>
      <c r="AE42" s="52">
        <f>VLOOKUP($A42,'ADR Raw Data'!$B$6:$BE$43,'ADR Raw Data'!O$1,FALSE)</f>
        <v>109.145566863323</v>
      </c>
      <c r="AF42" s="53">
        <f>VLOOKUP($A42,'ADR Raw Data'!$B$6:$BE$43,'ADR Raw Data'!P$1,FALSE)</f>
        <v>105.76635637760199</v>
      </c>
      <c r="AG42" s="54">
        <f>VLOOKUP($A42,'ADR Raw Data'!$B$6:$BE$43,'ADR Raw Data'!R$1,FALSE)</f>
        <v>94.885503536432296</v>
      </c>
      <c r="AI42" s="47">
        <f>VLOOKUP($A42,'ADR Raw Data'!$B$6:$BE$43,'ADR Raw Data'!T$1,FALSE)</f>
        <v>10.6366697828316</v>
      </c>
      <c r="AJ42" s="48">
        <f>VLOOKUP($A42,'ADR Raw Data'!$B$6:$BE$43,'ADR Raw Data'!U$1,FALSE)</f>
        <v>11.1395405535278</v>
      </c>
      <c r="AK42" s="48">
        <f>VLOOKUP($A42,'ADR Raw Data'!$B$6:$BE$43,'ADR Raw Data'!V$1,FALSE)</f>
        <v>8.5673748320041607</v>
      </c>
      <c r="AL42" s="48">
        <f>VLOOKUP($A42,'ADR Raw Data'!$B$6:$BE$43,'ADR Raw Data'!W$1,FALSE)</f>
        <v>9.7921751300558899</v>
      </c>
      <c r="AM42" s="48">
        <f>VLOOKUP($A42,'ADR Raw Data'!$B$6:$BE$43,'ADR Raw Data'!X$1,FALSE)</f>
        <v>7.5319495112804198</v>
      </c>
      <c r="AN42" s="49">
        <f>VLOOKUP($A42,'ADR Raw Data'!$B$6:$BE$43,'ADR Raw Data'!Y$1,FALSE)</f>
        <v>9.46142104791309</v>
      </c>
      <c r="AO42" s="48">
        <f>VLOOKUP($A42,'ADR Raw Data'!$B$6:$BE$43,'ADR Raw Data'!AA$1,FALSE)</f>
        <v>1.2689718522001401</v>
      </c>
      <c r="AP42" s="48">
        <f>VLOOKUP($A42,'ADR Raw Data'!$B$6:$BE$43,'ADR Raw Data'!AB$1,FALSE)</f>
        <v>3.63743216862825</v>
      </c>
      <c r="AQ42" s="49">
        <f>VLOOKUP($A42,'ADR Raw Data'!$B$6:$BE$43,'ADR Raw Data'!AC$1,FALSE)</f>
        <v>2.5173346581061899</v>
      </c>
      <c r="AR42" s="50">
        <f>VLOOKUP($A42,'ADR Raw Data'!$B$6:$BE$43,'ADR Raw Data'!AE$1,FALSE)</f>
        <v>6.1969680639783196</v>
      </c>
      <c r="AS42" s="40"/>
      <c r="AT42" s="51">
        <f>VLOOKUP($A42,'RevPAR Raw Data'!$B$6:$BE$43,'RevPAR Raw Data'!G$1,FALSE)</f>
        <v>33.718090651558001</v>
      </c>
      <c r="AU42" s="52">
        <f>VLOOKUP($A42,'RevPAR Raw Data'!$B$6:$BE$43,'RevPAR Raw Data'!H$1,FALSE)</f>
        <v>39.090116552003202</v>
      </c>
      <c r="AV42" s="52">
        <f>VLOOKUP($A42,'RevPAR Raw Data'!$B$6:$BE$43,'RevPAR Raw Data'!I$1,FALSE)</f>
        <v>40.135958181572903</v>
      </c>
      <c r="AW42" s="52">
        <f>VLOOKUP($A42,'RevPAR Raw Data'!$B$6:$BE$43,'RevPAR Raw Data'!J$1,FALSE)</f>
        <v>41.941951087982297</v>
      </c>
      <c r="AX42" s="52">
        <f>VLOOKUP($A42,'RevPAR Raw Data'!$B$6:$BE$43,'RevPAR Raw Data'!K$1,FALSE)</f>
        <v>40.147300941030501</v>
      </c>
      <c r="AY42" s="53">
        <f>VLOOKUP($A42,'RevPAR Raw Data'!$B$6:$BE$43,'RevPAR Raw Data'!L$1,FALSE)</f>
        <v>39.0071672178195</v>
      </c>
      <c r="AZ42" s="52">
        <f>VLOOKUP($A42,'RevPAR Raw Data'!$B$6:$BE$43,'RevPAR Raw Data'!N$1,FALSE)</f>
        <v>53.004785773990797</v>
      </c>
      <c r="BA42" s="52">
        <f>VLOOKUP($A42,'RevPAR Raw Data'!$B$6:$BE$43,'RevPAR Raw Data'!O$1,FALSE)</f>
        <v>59.859811524253701</v>
      </c>
      <c r="BB42" s="53">
        <f>VLOOKUP($A42,'RevPAR Raw Data'!$B$6:$BE$43,'RevPAR Raw Data'!P$1,FALSE)</f>
        <v>56.432298649122302</v>
      </c>
      <c r="BC42" s="54">
        <f>VLOOKUP($A42,'RevPAR Raw Data'!$B$6:$BE$43,'RevPAR Raw Data'!R$1,FALSE)</f>
        <v>43.987042224217099</v>
      </c>
      <c r="BE42" s="47">
        <f>VLOOKUP($A42,'RevPAR Raw Data'!$B$6:$BE$43,'RevPAR Raw Data'!T$1,FALSE)</f>
        <v>13.6821364417378</v>
      </c>
      <c r="BF42" s="48">
        <f>VLOOKUP($A42,'RevPAR Raw Data'!$B$6:$BE$43,'RevPAR Raw Data'!U$1,FALSE)</f>
        <v>17.261559632188199</v>
      </c>
      <c r="BG42" s="48">
        <f>VLOOKUP($A42,'RevPAR Raw Data'!$B$6:$BE$43,'RevPAR Raw Data'!V$1,FALSE)</f>
        <v>10.851032298298</v>
      </c>
      <c r="BH42" s="48">
        <f>VLOOKUP($A42,'RevPAR Raw Data'!$B$6:$BE$43,'RevPAR Raw Data'!W$1,FALSE)</f>
        <v>16.075004354371501</v>
      </c>
      <c r="BI42" s="48">
        <f>VLOOKUP($A42,'RevPAR Raw Data'!$B$6:$BE$43,'RevPAR Raw Data'!X$1,FALSE)</f>
        <v>8.34962053573501</v>
      </c>
      <c r="BJ42" s="49">
        <f>VLOOKUP($A42,'RevPAR Raw Data'!$B$6:$BE$43,'RevPAR Raw Data'!Y$1,FALSE)</f>
        <v>13.135100158897499</v>
      </c>
      <c r="BK42" s="48">
        <f>VLOOKUP($A42,'RevPAR Raw Data'!$B$6:$BE$43,'RevPAR Raw Data'!AA$1,FALSE)</f>
        <v>-6.2029937071183303</v>
      </c>
      <c r="BL42" s="48">
        <f>VLOOKUP($A42,'RevPAR Raw Data'!$B$6:$BE$43,'RevPAR Raw Data'!AB$1,FALSE)</f>
        <v>-3.4937005836742698</v>
      </c>
      <c r="BM42" s="49">
        <f>VLOOKUP($A42,'RevPAR Raw Data'!$B$6:$BE$43,'RevPAR Raw Data'!AC$1,FALSE)</f>
        <v>-4.78530154913829</v>
      </c>
      <c r="BN42" s="50">
        <f>VLOOKUP($A42,'RevPAR Raw Data'!$B$6:$BE$43,'RevPAR Raw Data'!AE$1,FALSE)</f>
        <v>5.8347952107577603</v>
      </c>
    </row>
    <row r="43" spans="1:66" x14ac:dyDescent="0.45">
      <c r="A43" s="66" t="s">
        <v>82</v>
      </c>
      <c r="B43" s="47">
        <f>VLOOKUP($A43,'Occupancy Raw Data'!$B$8:$BE$45,'Occupancy Raw Data'!G$3,FALSE)</f>
        <v>40.736231178213401</v>
      </c>
      <c r="C43" s="48">
        <f>VLOOKUP($A43,'Occupancy Raw Data'!$B$8:$BE$45,'Occupancy Raw Data'!H$3,FALSE)</f>
        <v>53.0764235561508</v>
      </c>
      <c r="D43" s="48">
        <f>VLOOKUP($A43,'Occupancy Raw Data'!$B$8:$BE$45,'Occupancy Raw Data'!I$3,FALSE)</f>
        <v>59.024311051584803</v>
      </c>
      <c r="E43" s="48">
        <f>VLOOKUP($A43,'Occupancy Raw Data'!$B$8:$BE$45,'Occupancy Raw Data'!J$3,FALSE)</f>
        <v>58.198384674702702</v>
      </c>
      <c r="F43" s="48">
        <f>VLOOKUP($A43,'Occupancy Raw Data'!$B$8:$BE$45,'Occupancy Raw Data'!K$3,FALSE)</f>
        <v>50.2983075611834</v>
      </c>
      <c r="G43" s="49">
        <f>VLOOKUP($A43,'Occupancy Raw Data'!$B$8:$BE$45,'Occupancy Raw Data'!L$3,FALSE)</f>
        <v>52.266731604367003</v>
      </c>
      <c r="H43" s="48">
        <f>VLOOKUP($A43,'Occupancy Raw Data'!$B$8:$BE$45,'Occupancy Raw Data'!N$3,FALSE)</f>
        <v>48.585575713300003</v>
      </c>
      <c r="I43" s="48">
        <f>VLOOKUP($A43,'Occupancy Raw Data'!$B$8:$BE$45,'Occupancy Raw Data'!O$3,FALSE)</f>
        <v>51.036973903161602</v>
      </c>
      <c r="J43" s="49">
        <f>VLOOKUP($A43,'Occupancy Raw Data'!$B$8:$BE$45,'Occupancy Raw Data'!P$3,FALSE)</f>
        <v>49.811274808230799</v>
      </c>
      <c r="K43" s="50">
        <f>VLOOKUP($A43,'Occupancy Raw Data'!$B$8:$BE$45,'Occupancy Raw Data'!R$3,FALSE)</f>
        <v>51.5651725197567</v>
      </c>
      <c r="M43" s="47">
        <f>VLOOKUP($A43,'Occupancy Raw Data'!$B$8:$BE$45,'Occupancy Raw Data'!T$3,FALSE)</f>
        <v>21.2314354634456</v>
      </c>
      <c r="N43" s="48">
        <f>VLOOKUP($A43,'Occupancy Raw Data'!$B$8:$BE$45,'Occupancy Raw Data'!U$3,FALSE)</f>
        <v>34.862614823346803</v>
      </c>
      <c r="O43" s="48">
        <f>VLOOKUP($A43,'Occupancy Raw Data'!$B$8:$BE$45,'Occupancy Raw Data'!V$3,FALSE)</f>
        <v>39.272838066467799</v>
      </c>
      <c r="P43" s="48">
        <f>VLOOKUP($A43,'Occupancy Raw Data'!$B$8:$BE$45,'Occupancy Raw Data'!W$3,FALSE)</f>
        <v>35.336877906683497</v>
      </c>
      <c r="Q43" s="48">
        <f>VLOOKUP($A43,'Occupancy Raw Data'!$B$8:$BE$45,'Occupancy Raw Data'!X$3,FALSE)</f>
        <v>24.580430812444899</v>
      </c>
      <c r="R43" s="49">
        <f>VLOOKUP($A43,'Occupancy Raw Data'!$B$8:$BE$45,'Occupancy Raw Data'!Y$3,FALSE)</f>
        <v>31.511743539994502</v>
      </c>
      <c r="S43" s="48">
        <f>VLOOKUP($A43,'Occupancy Raw Data'!$B$8:$BE$45,'Occupancy Raw Data'!AA$3,FALSE)</f>
        <v>12.5808829680826</v>
      </c>
      <c r="T43" s="48">
        <f>VLOOKUP($A43,'Occupancy Raw Data'!$B$8:$BE$45,'Occupancy Raw Data'!AB$3,FALSE)</f>
        <v>11.995792573363699</v>
      </c>
      <c r="U43" s="49">
        <f>VLOOKUP($A43,'Occupancy Raw Data'!$B$8:$BE$45,'Occupancy Raw Data'!AC$3,FALSE)</f>
        <v>12.2803774931348</v>
      </c>
      <c r="V43" s="50">
        <f>VLOOKUP($A43,'Occupancy Raw Data'!$B$8:$BE$45,'Occupancy Raw Data'!AE$3,FALSE)</f>
        <v>25.575465889810399</v>
      </c>
      <c r="X43" s="51">
        <f>VLOOKUP($A43,'ADR Raw Data'!$B$6:$BE$43,'ADR Raw Data'!G$1,FALSE)</f>
        <v>112.79394739463901</v>
      </c>
      <c r="Y43" s="52">
        <f>VLOOKUP($A43,'ADR Raw Data'!$B$6:$BE$43,'ADR Raw Data'!H$1,FALSE)</f>
        <v>129.63187077040701</v>
      </c>
      <c r="Z43" s="52">
        <f>VLOOKUP($A43,'ADR Raw Data'!$B$6:$BE$43,'ADR Raw Data'!I$1,FALSE)</f>
        <v>132.764206491095</v>
      </c>
      <c r="AA43" s="52">
        <f>VLOOKUP($A43,'ADR Raw Data'!$B$6:$BE$43,'ADR Raw Data'!J$1,FALSE)</f>
        <v>130.13462045399001</v>
      </c>
      <c r="AB43" s="52">
        <f>VLOOKUP($A43,'ADR Raw Data'!$B$6:$BE$43,'ADR Raw Data'!K$1,FALSE)</f>
        <v>119.45970104091001</v>
      </c>
      <c r="AC43" s="53">
        <f>VLOOKUP($A43,'ADR Raw Data'!$B$6:$BE$43,'ADR Raw Data'!L$1,FALSE)</f>
        <v>125.868814412175</v>
      </c>
      <c r="AD43" s="52">
        <f>VLOOKUP($A43,'ADR Raw Data'!$B$6:$BE$43,'ADR Raw Data'!N$1,FALSE)</f>
        <v>110.177264639545</v>
      </c>
      <c r="AE43" s="52">
        <f>VLOOKUP($A43,'ADR Raw Data'!$B$6:$BE$43,'ADR Raw Data'!O$1,FALSE)</f>
        <v>111.331247713717</v>
      </c>
      <c r="AF43" s="53">
        <f>VLOOKUP($A43,'ADR Raw Data'!$B$6:$BE$43,'ADR Raw Data'!P$1,FALSE)</f>
        <v>110.768454126945</v>
      </c>
      <c r="AG43" s="54">
        <f>VLOOKUP($A43,'ADR Raw Data'!$B$6:$BE$43,'ADR Raw Data'!R$1,FALSE)</f>
        <v>121.70117202257801</v>
      </c>
      <c r="AI43" s="47">
        <f>VLOOKUP($A43,'ADR Raw Data'!$B$6:$BE$43,'ADR Raw Data'!T$1,FALSE)</f>
        <v>19.181700293372899</v>
      </c>
      <c r="AJ43" s="48">
        <f>VLOOKUP($A43,'ADR Raw Data'!$B$6:$BE$43,'ADR Raw Data'!U$1,FALSE)</f>
        <v>28.971439016130301</v>
      </c>
      <c r="AK43" s="48">
        <f>VLOOKUP($A43,'ADR Raw Data'!$B$6:$BE$43,'ADR Raw Data'!V$1,FALSE)</f>
        <v>27.4303196918259</v>
      </c>
      <c r="AL43" s="48">
        <f>VLOOKUP($A43,'ADR Raw Data'!$B$6:$BE$43,'ADR Raw Data'!W$1,FALSE)</f>
        <v>24.2373175127119</v>
      </c>
      <c r="AM43" s="48">
        <f>VLOOKUP($A43,'ADR Raw Data'!$B$6:$BE$43,'ADR Raw Data'!X$1,FALSE)</f>
        <v>19.184501974236898</v>
      </c>
      <c r="AN43" s="49">
        <f>VLOOKUP($A43,'ADR Raw Data'!$B$6:$BE$43,'ADR Raw Data'!Y$1,FALSE)</f>
        <v>24.423078779756601</v>
      </c>
      <c r="AO43" s="48">
        <f>VLOOKUP($A43,'ADR Raw Data'!$B$6:$BE$43,'ADR Raw Data'!AA$1,FALSE)</f>
        <v>9.6575741867347293</v>
      </c>
      <c r="AP43" s="48">
        <f>VLOOKUP($A43,'ADR Raw Data'!$B$6:$BE$43,'ADR Raw Data'!AB$1,FALSE)</f>
        <v>8.7962506973364594</v>
      </c>
      <c r="AQ43" s="49">
        <f>VLOOKUP($A43,'ADR Raw Data'!$B$6:$BE$43,'ADR Raw Data'!AC$1,FALSE)</f>
        <v>9.20977522235812</v>
      </c>
      <c r="AR43" s="50">
        <f>VLOOKUP($A43,'ADR Raw Data'!$B$6:$BE$43,'ADR Raw Data'!AE$1,FALSE)</f>
        <v>20.2060041612778</v>
      </c>
      <c r="AS43" s="40"/>
      <c r="AT43" s="51">
        <f>VLOOKUP($A43,'RevPAR Raw Data'!$B$6:$BE$43,'RevPAR Raw Data'!G$1,FALSE)</f>
        <v>45.948003165712798</v>
      </c>
      <c r="AU43" s="52">
        <f>VLOOKUP($A43,'RevPAR Raw Data'!$B$6:$BE$43,'RevPAR Raw Data'!H$1,FALSE)</f>
        <v>68.803960793863297</v>
      </c>
      <c r="AV43" s="52">
        <f>VLOOKUP($A43,'RevPAR Raw Data'!$B$6:$BE$43,'RevPAR Raw Data'!I$1,FALSE)</f>
        <v>78.363158204472498</v>
      </c>
      <c r="AW43" s="52">
        <f>VLOOKUP($A43,'RevPAR Raw Data'!$B$6:$BE$43,'RevPAR Raw Data'!J$1,FALSE)</f>
        <v>75.736247006777802</v>
      </c>
      <c r="AX43" s="52">
        <f>VLOOKUP($A43,'RevPAR Raw Data'!$B$6:$BE$43,'RevPAR Raw Data'!K$1,FALSE)</f>
        <v>60.086207841227299</v>
      </c>
      <c r="AY43" s="53">
        <f>VLOOKUP($A43,'RevPAR Raw Data'!$B$6:$BE$43,'RevPAR Raw Data'!L$1,FALSE)</f>
        <v>65.787515402410804</v>
      </c>
      <c r="AZ43" s="52">
        <f>VLOOKUP($A43,'RevPAR Raw Data'!$B$6:$BE$43,'RevPAR Raw Data'!N$1,FALSE)</f>
        <v>53.5302583302893</v>
      </c>
      <c r="BA43" s="52">
        <f>VLOOKUP($A43,'RevPAR Raw Data'!$B$6:$BE$43,'RevPAR Raw Data'!O$1,FALSE)</f>
        <v>56.820099841714303</v>
      </c>
      <c r="BB43" s="53">
        <f>VLOOKUP($A43,'RevPAR Raw Data'!$B$6:$BE$43,'RevPAR Raw Data'!P$1,FALSE)</f>
        <v>55.175179086001798</v>
      </c>
      <c r="BC43" s="54">
        <f>VLOOKUP($A43,'RevPAR Raw Data'!$B$6:$BE$43,'RevPAR Raw Data'!R$1,FALSE)</f>
        <v>62.7554193120082</v>
      </c>
      <c r="BE43" s="47">
        <f>VLOOKUP($A43,'RevPAR Raw Data'!$B$6:$BE$43,'RevPAR Raw Data'!T$1,FALSE)</f>
        <v>44.485686075397602</v>
      </c>
      <c r="BF43" s="48">
        <f>VLOOKUP($A43,'RevPAR Raw Data'!$B$6:$BE$43,'RevPAR Raw Data'!U$1,FALSE)</f>
        <v>73.934255032451503</v>
      </c>
      <c r="BG43" s="48">
        <f>VLOOKUP($A43,'RevPAR Raw Data'!$B$6:$BE$43,'RevPAR Raw Data'!V$1,FALSE)</f>
        <v>77.475822791979098</v>
      </c>
      <c r="BH43" s="48">
        <f>VLOOKUP($A43,'RevPAR Raw Data'!$B$6:$BE$43,'RevPAR Raw Data'!W$1,FALSE)</f>
        <v>68.138906716717798</v>
      </c>
      <c r="BI43" s="48">
        <f>VLOOKUP($A43,'RevPAR Raw Data'!$B$6:$BE$43,'RevPAR Raw Data'!X$1,FALSE)</f>
        <v>48.480566021171299</v>
      </c>
      <c r="BJ43" s="49">
        <f>VLOOKUP($A43,'RevPAR Raw Data'!$B$6:$BE$43,'RevPAR Raw Data'!Y$1,FALSE)</f>
        <v>63.630960269398798</v>
      </c>
      <c r="BK43" s="48">
        <f>VLOOKUP($A43,'RevPAR Raw Data'!$B$6:$BE$43,'RevPAR Raw Data'!AA$1,FALSE)</f>
        <v>23.453465260806201</v>
      </c>
      <c r="BL43" s="48">
        <f>VLOOKUP($A43,'RevPAR Raw Data'!$B$6:$BE$43,'RevPAR Raw Data'!AB$1,FALSE)</f>
        <v>21.8472232585857</v>
      </c>
      <c r="BM43" s="49">
        <f>VLOOKUP($A43,'RevPAR Raw Data'!$B$6:$BE$43,'RevPAR Raw Data'!AC$1,FALSE)</f>
        <v>22.621147879067699</v>
      </c>
      <c r="BN43" s="50">
        <f>VLOOKUP($A43,'RevPAR Raw Data'!$B$6:$BE$43,'RevPAR Raw Data'!AE$1,FALSE)</f>
        <v>50.9492497530495</v>
      </c>
    </row>
    <row r="44" spans="1:66" x14ac:dyDescent="0.45">
      <c r="A44" s="63" t="s">
        <v>83</v>
      </c>
      <c r="B44" s="47">
        <f>VLOOKUP($A44,'Occupancy Raw Data'!$B$8:$BE$45,'Occupancy Raw Data'!G$3,FALSE)</f>
        <v>32.567869096318297</v>
      </c>
      <c r="C44" s="48">
        <f>VLOOKUP($A44,'Occupancy Raw Data'!$B$8:$BE$45,'Occupancy Raw Data'!H$3,FALSE)</f>
        <v>41.725548531052397</v>
      </c>
      <c r="D44" s="48">
        <f>VLOOKUP($A44,'Occupancy Raw Data'!$B$8:$BE$45,'Occupancy Raw Data'!I$3,FALSE)</f>
        <v>43.296764596504197</v>
      </c>
      <c r="E44" s="48">
        <f>VLOOKUP($A44,'Occupancy Raw Data'!$B$8:$BE$45,'Occupancy Raw Data'!J$3,FALSE)</f>
        <v>42.562290814429097</v>
      </c>
      <c r="F44" s="48">
        <f>VLOOKUP($A44,'Occupancy Raw Data'!$B$8:$BE$45,'Occupancy Raw Data'!K$3,FALSE)</f>
        <v>39.447750092971297</v>
      </c>
      <c r="G44" s="49">
        <f>VLOOKUP($A44,'Occupancy Raw Data'!$B$8:$BE$45,'Occupancy Raw Data'!L$3,FALSE)</f>
        <v>39.920044626255098</v>
      </c>
      <c r="H44" s="48">
        <f>VLOOKUP($A44,'Occupancy Raw Data'!$B$8:$BE$45,'Occupancy Raw Data'!N$3,FALSE)</f>
        <v>46.160282632948999</v>
      </c>
      <c r="I44" s="48">
        <f>VLOOKUP($A44,'Occupancy Raw Data'!$B$8:$BE$45,'Occupancy Raw Data'!O$3,FALSE)</f>
        <v>44.310152473038301</v>
      </c>
      <c r="J44" s="49">
        <f>VLOOKUP($A44,'Occupancy Raw Data'!$B$8:$BE$45,'Occupancy Raw Data'!P$3,FALSE)</f>
        <v>45.235217552993603</v>
      </c>
      <c r="K44" s="50">
        <f>VLOOKUP($A44,'Occupancy Raw Data'!$B$8:$BE$45,'Occupancy Raw Data'!R$3,FALSE)</f>
        <v>41.438665462466098</v>
      </c>
      <c r="M44" s="47">
        <f>VLOOKUP($A44,'Occupancy Raw Data'!$B$8:$BE$45,'Occupancy Raw Data'!T$3,FALSE)</f>
        <v>0.362784136692476</v>
      </c>
      <c r="N44" s="48">
        <f>VLOOKUP($A44,'Occupancy Raw Data'!$B$8:$BE$45,'Occupancy Raw Data'!U$3,FALSE)</f>
        <v>7.5719487956000604</v>
      </c>
      <c r="O44" s="48">
        <f>VLOOKUP($A44,'Occupancy Raw Data'!$B$8:$BE$45,'Occupancy Raw Data'!V$3,FALSE)</f>
        <v>9.4303697717137105</v>
      </c>
      <c r="P44" s="48">
        <f>VLOOKUP($A44,'Occupancy Raw Data'!$B$8:$BE$45,'Occupancy Raw Data'!W$3,FALSE)</f>
        <v>11.917239829866499</v>
      </c>
      <c r="Q44" s="48">
        <f>VLOOKUP($A44,'Occupancy Raw Data'!$B$8:$BE$45,'Occupancy Raw Data'!X$3,FALSE)</f>
        <v>10.9961587837268</v>
      </c>
      <c r="R44" s="49">
        <f>VLOOKUP($A44,'Occupancy Raw Data'!$B$8:$BE$45,'Occupancy Raw Data'!Y$3,FALSE)</f>
        <v>8.2582635081071594</v>
      </c>
      <c r="S44" s="48">
        <f>VLOOKUP($A44,'Occupancy Raw Data'!$B$8:$BE$45,'Occupancy Raw Data'!AA$3,FALSE)</f>
        <v>13.603220922241601</v>
      </c>
      <c r="T44" s="48">
        <f>VLOOKUP($A44,'Occupancy Raw Data'!$B$8:$BE$45,'Occupancy Raw Data'!AB$3,FALSE)</f>
        <v>-2.9574044362267502</v>
      </c>
      <c r="U44" s="49">
        <f>VLOOKUP($A44,'Occupancy Raw Data'!$B$8:$BE$45,'Occupancy Raw Data'!AC$3,FALSE)</f>
        <v>4.8404814329012602</v>
      </c>
      <c r="V44" s="50">
        <f>VLOOKUP($A44,'Occupancy Raw Data'!$B$8:$BE$45,'Occupancy Raw Data'!AE$3,FALSE)</f>
        <v>7.1686164175788702</v>
      </c>
      <c r="X44" s="51">
        <f>VLOOKUP($A44,'ADR Raw Data'!$B$6:$BE$43,'ADR Raw Data'!G$1,FALSE)</f>
        <v>87.366682843277104</v>
      </c>
      <c r="Y44" s="52">
        <f>VLOOKUP($A44,'ADR Raw Data'!$B$6:$BE$43,'ADR Raw Data'!H$1,FALSE)</f>
        <v>88.737072192513295</v>
      </c>
      <c r="Z44" s="52">
        <f>VLOOKUP($A44,'ADR Raw Data'!$B$6:$BE$43,'ADR Raw Data'!I$1,FALSE)</f>
        <v>90.753431393601005</v>
      </c>
      <c r="AA44" s="52">
        <f>VLOOKUP($A44,'ADR Raw Data'!$B$6:$BE$43,'ADR Raw Data'!J$1,FALSE)</f>
        <v>90.047597204019198</v>
      </c>
      <c r="AB44" s="52">
        <f>VLOOKUP($A44,'ADR Raw Data'!$B$6:$BE$43,'ADR Raw Data'!K$1,FALSE)</f>
        <v>90.663973603582306</v>
      </c>
      <c r="AC44" s="53">
        <f>VLOOKUP($A44,'ADR Raw Data'!$B$6:$BE$43,'ADR Raw Data'!L$1,FALSE)</f>
        <v>89.611129535609393</v>
      </c>
      <c r="AD44" s="52">
        <f>VLOOKUP($A44,'ADR Raw Data'!$B$6:$BE$43,'ADR Raw Data'!N$1,FALSE)</f>
        <v>98.648203423967701</v>
      </c>
      <c r="AE44" s="52">
        <f>VLOOKUP($A44,'ADR Raw Data'!$B$6:$BE$43,'ADR Raw Data'!O$1,FALSE)</f>
        <v>100.18818296265199</v>
      </c>
      <c r="AF44" s="53">
        <f>VLOOKUP($A44,'ADR Raw Data'!$B$6:$BE$43,'ADR Raw Data'!P$1,FALSE)</f>
        <v>99.402446819443</v>
      </c>
      <c r="AG44" s="54">
        <f>VLOOKUP($A44,'ADR Raw Data'!$B$6:$BE$43,'ADR Raw Data'!R$1,FALSE)</f>
        <v>92.664953525640996</v>
      </c>
      <c r="AI44" s="47">
        <f>VLOOKUP($A44,'ADR Raw Data'!$B$6:$BE$43,'ADR Raw Data'!T$1,FALSE)</f>
        <v>4.4731084083734496</v>
      </c>
      <c r="AJ44" s="48">
        <f>VLOOKUP($A44,'ADR Raw Data'!$B$6:$BE$43,'ADR Raw Data'!U$1,FALSE)</f>
        <v>8.7697509119133095</v>
      </c>
      <c r="AK44" s="48">
        <f>VLOOKUP($A44,'ADR Raw Data'!$B$6:$BE$43,'ADR Raw Data'!V$1,FALSE)</f>
        <v>11.3399997489876</v>
      </c>
      <c r="AL44" s="48">
        <f>VLOOKUP($A44,'ADR Raw Data'!$B$6:$BE$43,'ADR Raw Data'!W$1,FALSE)</f>
        <v>6.2713436601838701</v>
      </c>
      <c r="AM44" s="48">
        <f>VLOOKUP($A44,'ADR Raw Data'!$B$6:$BE$43,'ADR Raw Data'!X$1,FALSE)</f>
        <v>13.614489591854801</v>
      </c>
      <c r="AN44" s="49">
        <f>VLOOKUP($A44,'ADR Raw Data'!$B$6:$BE$43,'ADR Raw Data'!Y$1,FALSE)</f>
        <v>8.9722825007477507</v>
      </c>
      <c r="AO44" s="48">
        <f>VLOOKUP($A44,'ADR Raw Data'!$B$6:$BE$43,'ADR Raw Data'!AA$1,FALSE)</f>
        <v>4.2767195641469202</v>
      </c>
      <c r="AP44" s="48">
        <f>VLOOKUP($A44,'ADR Raw Data'!$B$6:$BE$43,'ADR Raw Data'!AB$1,FALSE)</f>
        <v>4.30851250515693</v>
      </c>
      <c r="AQ44" s="49">
        <f>VLOOKUP($A44,'ADR Raw Data'!$B$6:$BE$43,'ADR Raw Data'!AC$1,FALSE)</f>
        <v>4.2301114653540699</v>
      </c>
      <c r="AR44" s="50">
        <f>VLOOKUP($A44,'ADR Raw Data'!$B$6:$BE$43,'ADR Raw Data'!AE$1,FALSE)</f>
        <v>7.2253947539794598</v>
      </c>
      <c r="AS44" s="40"/>
      <c r="AT44" s="51">
        <f>VLOOKUP($A44,'RevPAR Raw Data'!$B$6:$BE$43,'RevPAR Raw Data'!G$1,FALSE)</f>
        <v>28.453466902194101</v>
      </c>
      <c r="AU44" s="52">
        <f>VLOOKUP($A44,'RevPAR Raw Data'!$B$6:$BE$43,'RevPAR Raw Data'!H$1,FALSE)</f>
        <v>37.026030122722197</v>
      </c>
      <c r="AV44" s="52">
        <f>VLOOKUP($A44,'RevPAR Raw Data'!$B$6:$BE$43,'RevPAR Raw Data'!I$1,FALSE)</f>
        <v>39.293299553737398</v>
      </c>
      <c r="AW44" s="52">
        <f>VLOOKUP($A44,'RevPAR Raw Data'!$B$6:$BE$43,'RevPAR Raw Data'!J$1,FALSE)</f>
        <v>38.326320193380397</v>
      </c>
      <c r="AX44" s="52">
        <f>VLOOKUP($A44,'RevPAR Raw Data'!$B$6:$BE$43,'RevPAR Raw Data'!K$1,FALSE)</f>
        <v>35.7648977314986</v>
      </c>
      <c r="AY44" s="53">
        <f>VLOOKUP($A44,'RevPAR Raw Data'!$B$6:$BE$43,'RevPAR Raw Data'!L$1,FALSE)</f>
        <v>35.772802900706502</v>
      </c>
      <c r="AZ44" s="52">
        <f>VLOOKUP($A44,'RevPAR Raw Data'!$B$6:$BE$43,'RevPAR Raw Data'!N$1,FALSE)</f>
        <v>45.536289512830002</v>
      </c>
      <c r="BA44" s="52">
        <f>VLOOKUP($A44,'RevPAR Raw Data'!$B$6:$BE$43,'RevPAR Raw Data'!O$1,FALSE)</f>
        <v>44.393536630717698</v>
      </c>
      <c r="BB44" s="53">
        <f>VLOOKUP($A44,'RevPAR Raw Data'!$B$6:$BE$43,'RevPAR Raw Data'!P$1,FALSE)</f>
        <v>44.9649130717738</v>
      </c>
      <c r="BC44" s="54">
        <f>VLOOKUP($A44,'RevPAR Raw Data'!$B$6:$BE$43,'RevPAR Raw Data'!R$1,FALSE)</f>
        <v>38.39912009244</v>
      </c>
      <c r="BE44" s="47">
        <f>VLOOKUP($A44,'RevPAR Raw Data'!$B$6:$BE$43,'RevPAR Raw Data'!T$1,FALSE)</f>
        <v>4.85212027278856</v>
      </c>
      <c r="BF44" s="48">
        <f>VLOOKUP($A44,'RevPAR Raw Data'!$B$6:$BE$43,'RevPAR Raw Data'!U$1,FALSE)</f>
        <v>17.005740756065101</v>
      </c>
      <c r="BG44" s="48">
        <f>VLOOKUP($A44,'RevPAR Raw Data'!$B$6:$BE$43,'RevPAR Raw Data'!V$1,FALSE)</f>
        <v>21.839773429142301</v>
      </c>
      <c r="BH44" s="48">
        <f>VLOOKUP($A44,'RevPAR Raw Data'!$B$6:$BE$43,'RevPAR Raw Data'!W$1,FALSE)</f>
        <v>18.9359545545896</v>
      </c>
      <c r="BI44" s="48">
        <f>VLOOKUP($A44,'RevPAR Raw Data'!$B$6:$BE$43,'RevPAR Raw Data'!X$1,FALSE)</f>
        <v>26.107719268695998</v>
      </c>
      <c r="BJ44" s="49">
        <f>VLOOKUP($A44,'RevPAR Raw Data'!$B$6:$BE$43,'RevPAR Raw Data'!Y$1,FALSE)</f>
        <v>17.971500740458399</v>
      </c>
      <c r="BK44" s="48">
        <f>VLOOKUP($A44,'RevPAR Raw Data'!$B$6:$BE$43,'RevPAR Raw Data'!AA$1,FALSE)</f>
        <v>18.461712096924199</v>
      </c>
      <c r="BL44" s="48">
        <f>VLOOKUP($A44,'RevPAR Raw Data'!$B$6:$BE$43,'RevPAR Raw Data'!AB$1,FALSE)</f>
        <v>1.22368792896728</v>
      </c>
      <c r="BM44" s="49">
        <f>VLOOKUP($A44,'RevPAR Raw Data'!$B$6:$BE$43,'RevPAR Raw Data'!AC$1,FALSE)</f>
        <v>9.2753506583268202</v>
      </c>
      <c r="BN44" s="50">
        <f>VLOOKUP($A44,'RevPAR Raw Data'!$B$6:$BE$43,'RevPAR Raw Data'!AE$1,FALSE)</f>
        <v>14.9119720061269</v>
      </c>
    </row>
    <row r="45" spans="1:66" x14ac:dyDescent="0.45">
      <c r="A45" s="63" t="s">
        <v>84</v>
      </c>
      <c r="B45" s="47">
        <f>VLOOKUP($A45,'Occupancy Raw Data'!$B$8:$BE$45,'Occupancy Raw Data'!G$3,FALSE)</f>
        <v>34.6892369883779</v>
      </c>
      <c r="C45" s="48">
        <f>VLOOKUP($A45,'Occupancy Raw Data'!$B$8:$BE$45,'Occupancy Raw Data'!H$3,FALSE)</f>
        <v>49.469429004547699</v>
      </c>
      <c r="D45" s="48">
        <f>VLOOKUP($A45,'Occupancy Raw Data'!$B$8:$BE$45,'Occupancy Raw Data'!I$3,FALSE)</f>
        <v>52.5265285497726</v>
      </c>
      <c r="E45" s="48">
        <f>VLOOKUP($A45,'Occupancy Raw Data'!$B$8:$BE$45,'Occupancy Raw Data'!J$3,FALSE)</f>
        <v>50.378979282465799</v>
      </c>
      <c r="F45" s="48">
        <f>VLOOKUP($A45,'Occupancy Raw Data'!$B$8:$BE$45,'Occupancy Raw Data'!K$3,FALSE)</f>
        <v>43.810005053056997</v>
      </c>
      <c r="G45" s="49">
        <f>VLOOKUP($A45,'Occupancy Raw Data'!$B$8:$BE$45,'Occupancy Raw Data'!L$3,FALSE)</f>
        <v>46.174835775644198</v>
      </c>
      <c r="H45" s="48">
        <f>VLOOKUP($A45,'Occupancy Raw Data'!$B$8:$BE$45,'Occupancy Raw Data'!N$3,FALSE)</f>
        <v>39.641232945932202</v>
      </c>
      <c r="I45" s="48">
        <f>VLOOKUP($A45,'Occupancy Raw Data'!$B$8:$BE$45,'Occupancy Raw Data'!O$3,FALSE)</f>
        <v>41.460333501768503</v>
      </c>
      <c r="J45" s="49">
        <f>VLOOKUP($A45,'Occupancy Raw Data'!$B$8:$BE$45,'Occupancy Raw Data'!P$3,FALSE)</f>
        <v>40.550783223850402</v>
      </c>
      <c r="K45" s="50">
        <f>VLOOKUP($A45,'Occupancy Raw Data'!$B$8:$BE$45,'Occupancy Raw Data'!R$3,FALSE)</f>
        <v>44.567963617988802</v>
      </c>
      <c r="M45" s="47">
        <f>VLOOKUP($A45,'Occupancy Raw Data'!$B$8:$BE$45,'Occupancy Raw Data'!T$3,FALSE)</f>
        <v>-6.8521031207598302</v>
      </c>
      <c r="N45" s="48">
        <f>VLOOKUP($A45,'Occupancy Raw Data'!$B$8:$BE$45,'Occupancy Raw Data'!U$3,FALSE)</f>
        <v>3.3790918690601899</v>
      </c>
      <c r="O45" s="48">
        <f>VLOOKUP($A45,'Occupancy Raw Data'!$B$8:$BE$45,'Occupancy Raw Data'!V$3,FALSE)</f>
        <v>7.0545829042224497</v>
      </c>
      <c r="P45" s="48">
        <f>VLOOKUP($A45,'Occupancy Raw Data'!$B$8:$BE$45,'Occupancy Raw Data'!W$3,FALSE)</f>
        <v>3.4232365145228201</v>
      </c>
      <c r="Q45" s="48">
        <f>VLOOKUP($A45,'Occupancy Raw Data'!$B$8:$BE$45,'Occupancy Raw Data'!X$3,FALSE)</f>
        <v>10.2352193261284</v>
      </c>
      <c r="R45" s="49">
        <f>VLOOKUP($A45,'Occupancy Raw Data'!$B$8:$BE$45,'Occupancy Raw Data'!Y$3,FALSE)</f>
        <v>3.71127000340483</v>
      </c>
      <c r="S45" s="48">
        <f>VLOOKUP($A45,'Occupancy Raw Data'!$B$8:$BE$45,'Occupancy Raw Data'!AA$3,FALSE)</f>
        <v>3.0880420499342902</v>
      </c>
      <c r="T45" s="48">
        <f>VLOOKUP($A45,'Occupancy Raw Data'!$B$8:$BE$45,'Occupancy Raw Data'!AB$3,FALSE)</f>
        <v>2.4344569288389502</v>
      </c>
      <c r="U45" s="49">
        <f>VLOOKUP($A45,'Occupancy Raw Data'!$B$8:$BE$45,'Occupancy Raw Data'!AC$3,FALSE)</f>
        <v>2.7528809218950001</v>
      </c>
      <c r="V45" s="50">
        <f>VLOOKUP($A45,'Occupancy Raw Data'!$B$8:$BE$45,'Occupancy Raw Data'!AE$3,FALSE)</f>
        <v>3.4604105571847499</v>
      </c>
      <c r="X45" s="51">
        <f>VLOOKUP($A45,'ADR Raw Data'!$B$6:$BE$43,'ADR Raw Data'!G$1,FALSE)</f>
        <v>83.038696285506106</v>
      </c>
      <c r="Y45" s="52">
        <f>VLOOKUP($A45,'ADR Raw Data'!$B$6:$BE$43,'ADR Raw Data'!H$1,FALSE)</f>
        <v>90.799376915219597</v>
      </c>
      <c r="Z45" s="52">
        <f>VLOOKUP($A45,'ADR Raw Data'!$B$6:$BE$43,'ADR Raw Data'!I$1,FALSE)</f>
        <v>94.691582491582395</v>
      </c>
      <c r="AA45" s="52">
        <f>VLOOKUP($A45,'ADR Raw Data'!$B$6:$BE$43,'ADR Raw Data'!J$1,FALSE)</f>
        <v>91.882081243731093</v>
      </c>
      <c r="AB45" s="52">
        <f>VLOOKUP($A45,'ADR Raw Data'!$B$6:$BE$43,'ADR Raw Data'!K$1,FALSE)</f>
        <v>87.016124567473994</v>
      </c>
      <c r="AC45" s="53">
        <f>VLOOKUP($A45,'ADR Raw Data'!$B$6:$BE$43,'ADR Raw Data'!L$1,FALSE)</f>
        <v>90.037200700371997</v>
      </c>
      <c r="AD45" s="52">
        <f>VLOOKUP($A45,'ADR Raw Data'!$B$6:$BE$43,'ADR Raw Data'!N$1,FALSE)</f>
        <v>84.963613766730404</v>
      </c>
      <c r="AE45" s="52">
        <f>VLOOKUP($A45,'ADR Raw Data'!$B$6:$BE$43,'ADR Raw Data'!O$1,FALSE)</f>
        <v>86.940164533820806</v>
      </c>
      <c r="AF45" s="53">
        <f>VLOOKUP($A45,'ADR Raw Data'!$B$6:$BE$43,'ADR Raw Data'!P$1,FALSE)</f>
        <v>85.974056074766295</v>
      </c>
      <c r="AG45" s="54">
        <f>VLOOKUP($A45,'ADR Raw Data'!$B$6:$BE$43,'ADR Raw Data'!R$1,FALSE)</f>
        <v>88.980941043083902</v>
      </c>
      <c r="AI45" s="47">
        <f>VLOOKUP($A45,'ADR Raw Data'!$B$6:$BE$43,'ADR Raw Data'!T$1,FALSE)</f>
        <v>2.4401951072840302</v>
      </c>
      <c r="AJ45" s="48">
        <f>VLOOKUP($A45,'ADR Raw Data'!$B$6:$BE$43,'ADR Raw Data'!U$1,FALSE)</f>
        <v>9.3063779593776097</v>
      </c>
      <c r="AK45" s="48">
        <f>VLOOKUP($A45,'ADR Raw Data'!$B$6:$BE$43,'ADR Raw Data'!V$1,FALSE)</f>
        <v>11.479621272542801</v>
      </c>
      <c r="AL45" s="48">
        <f>VLOOKUP($A45,'ADR Raw Data'!$B$6:$BE$43,'ADR Raw Data'!W$1,FALSE)</f>
        <v>9.98334972774256</v>
      </c>
      <c r="AM45" s="48">
        <f>VLOOKUP($A45,'ADR Raw Data'!$B$6:$BE$43,'ADR Raw Data'!X$1,FALSE)</f>
        <v>7.7918911889102098</v>
      </c>
      <c r="AN45" s="49">
        <f>VLOOKUP($A45,'ADR Raw Data'!$B$6:$BE$43,'ADR Raw Data'!Y$1,FALSE)</f>
        <v>8.7003158159126599</v>
      </c>
      <c r="AO45" s="48">
        <f>VLOOKUP($A45,'ADR Raw Data'!$B$6:$BE$43,'ADR Raw Data'!AA$1,FALSE)</f>
        <v>2.2478059160420298</v>
      </c>
      <c r="AP45" s="48">
        <f>VLOOKUP($A45,'ADR Raw Data'!$B$6:$BE$43,'ADR Raw Data'!AB$1,FALSE)</f>
        <v>6.1465636102361598</v>
      </c>
      <c r="AQ45" s="49">
        <f>VLOOKUP($A45,'ADR Raw Data'!$B$6:$BE$43,'ADR Raw Data'!AC$1,FALSE)</f>
        <v>4.2292443748318798</v>
      </c>
      <c r="AR45" s="50">
        <f>VLOOKUP($A45,'ADR Raw Data'!$B$6:$BE$43,'ADR Raw Data'!AE$1,FALSE)</f>
        <v>7.5424018845788003</v>
      </c>
      <c r="AS45" s="40"/>
      <c r="AT45" s="51">
        <f>VLOOKUP($A45,'RevPAR Raw Data'!$B$6:$BE$43,'RevPAR Raw Data'!G$1,FALSE)</f>
        <v>28.805490146538599</v>
      </c>
      <c r="AU45" s="52">
        <f>VLOOKUP($A45,'RevPAR Raw Data'!$B$6:$BE$43,'RevPAR Raw Data'!H$1,FALSE)</f>
        <v>44.917933299646201</v>
      </c>
      <c r="AV45" s="52">
        <f>VLOOKUP($A45,'RevPAR Raw Data'!$B$6:$BE$43,'RevPAR Raw Data'!I$1,FALSE)</f>
        <v>49.738201111672502</v>
      </c>
      <c r="AW45" s="52">
        <f>VLOOKUP($A45,'RevPAR Raw Data'!$B$6:$BE$43,'RevPAR Raw Data'!J$1,FALSE)</f>
        <v>46.289254674077803</v>
      </c>
      <c r="AX45" s="52">
        <f>VLOOKUP($A45,'RevPAR Raw Data'!$B$6:$BE$43,'RevPAR Raw Data'!K$1,FALSE)</f>
        <v>38.121768569984802</v>
      </c>
      <c r="AY45" s="53">
        <f>VLOOKUP($A45,'RevPAR Raw Data'!$B$6:$BE$43,'RevPAR Raw Data'!L$1,FALSE)</f>
        <v>41.574529560384001</v>
      </c>
      <c r="AZ45" s="52">
        <f>VLOOKUP($A45,'RevPAR Raw Data'!$B$6:$BE$43,'RevPAR Raw Data'!N$1,FALSE)</f>
        <v>33.6806240525517</v>
      </c>
      <c r="BA45" s="52">
        <f>VLOOKUP($A45,'RevPAR Raw Data'!$B$6:$BE$43,'RevPAR Raw Data'!O$1,FALSE)</f>
        <v>36.045682162708403</v>
      </c>
      <c r="BB45" s="53">
        <f>VLOOKUP($A45,'RevPAR Raw Data'!$B$6:$BE$43,'RevPAR Raw Data'!P$1,FALSE)</f>
        <v>34.863153107630097</v>
      </c>
      <c r="BC45" s="54">
        <f>VLOOKUP($A45,'RevPAR Raw Data'!$B$6:$BE$43,'RevPAR Raw Data'!R$1,FALSE)</f>
        <v>39.656993431025697</v>
      </c>
      <c r="BE45" s="47">
        <f>VLOOKUP($A45,'RevPAR Raw Data'!$B$6:$BE$43,'RevPAR Raw Data'!T$1,FALSE)</f>
        <v>-4.5791126985746304</v>
      </c>
      <c r="BF45" s="48">
        <f>VLOOKUP($A45,'RevPAR Raw Data'!$B$6:$BE$43,'RevPAR Raw Data'!U$1,FALSE)</f>
        <v>12.9999408893671</v>
      </c>
      <c r="BG45" s="48">
        <f>VLOOKUP($A45,'RevPAR Raw Data'!$B$6:$BE$43,'RevPAR Raw Data'!V$1,FALSE)</f>
        <v>19.344043576527501</v>
      </c>
      <c r="BH45" s="48">
        <f>VLOOKUP($A45,'RevPAR Raw Data'!$B$6:$BE$43,'RevPAR Raw Data'!W$1,FALSE)</f>
        <v>13.748339915517899</v>
      </c>
      <c r="BI45" s="48">
        <f>VLOOKUP($A45,'RevPAR Raw Data'!$B$6:$BE$43,'RevPAR Raw Data'!X$1,FALSE)</f>
        <v>18.824627667876801</v>
      </c>
      <c r="BJ45" s="49">
        <f>VLOOKUP($A45,'RevPAR Raw Data'!$B$6:$BE$43,'RevPAR Raw Data'!Y$1,FALSE)</f>
        <v>12.7344780303949</v>
      </c>
      <c r="BK45" s="48">
        <f>VLOOKUP($A45,'RevPAR Raw Data'!$B$6:$BE$43,'RevPAR Raw Data'!AA$1,FALSE)</f>
        <v>5.4052611578646204</v>
      </c>
      <c r="BL45" s="48">
        <f>VLOOKUP($A45,'RevPAR Raw Data'!$B$6:$BE$43,'RevPAR Raw Data'!AB$1,FALSE)</f>
        <v>8.7306559827699992</v>
      </c>
      <c r="BM45" s="49">
        <f>VLOOKUP($A45,'RevPAR Raw Data'!$B$6:$BE$43,'RevPAR Raw Data'!AC$1,FALSE)</f>
        <v>7.0985513582619504</v>
      </c>
      <c r="BN45" s="50">
        <f>VLOOKUP($A45,'RevPAR Raw Data'!$B$6:$BE$43,'RevPAR Raw Data'!AE$1,FALSE)</f>
        <v>11.263810512842801</v>
      </c>
    </row>
    <row r="46" spans="1:66" x14ac:dyDescent="0.45">
      <c r="A46" s="66" t="s">
        <v>85</v>
      </c>
      <c r="B46" s="47">
        <f>VLOOKUP($A46,'Occupancy Raw Data'!$B$8:$BE$45,'Occupancy Raw Data'!G$3,FALSE)</f>
        <v>26.663300088372601</v>
      </c>
      <c r="C46" s="48">
        <f>VLOOKUP($A46,'Occupancy Raw Data'!$B$8:$BE$45,'Occupancy Raw Data'!H$3,FALSE)</f>
        <v>37.621512435298499</v>
      </c>
      <c r="D46" s="48">
        <f>VLOOKUP($A46,'Occupancy Raw Data'!$B$8:$BE$45,'Occupancy Raw Data'!I$3,FALSE)</f>
        <v>39.780330766317299</v>
      </c>
      <c r="E46" s="48">
        <f>VLOOKUP($A46,'Occupancy Raw Data'!$B$8:$BE$45,'Occupancy Raw Data'!J$3,FALSE)</f>
        <v>40.6766822370912</v>
      </c>
      <c r="F46" s="48">
        <f>VLOOKUP($A46,'Occupancy Raw Data'!$B$8:$BE$45,'Occupancy Raw Data'!K$3,FALSE)</f>
        <v>41.143794975381802</v>
      </c>
      <c r="G46" s="49">
        <f>VLOOKUP($A46,'Occupancy Raw Data'!$B$8:$BE$45,'Occupancy Raw Data'!L$3,FALSE)</f>
        <v>37.1771241004923</v>
      </c>
      <c r="H46" s="48">
        <f>VLOOKUP($A46,'Occupancy Raw Data'!$B$8:$BE$45,'Occupancy Raw Data'!N$3,FALSE)</f>
        <v>45.915919707107598</v>
      </c>
      <c r="I46" s="48">
        <f>VLOOKUP($A46,'Occupancy Raw Data'!$B$8:$BE$45,'Occupancy Raw Data'!O$3,FALSE)</f>
        <v>44.249463451584298</v>
      </c>
      <c r="J46" s="49">
        <f>VLOOKUP($A46,'Occupancy Raw Data'!$B$8:$BE$45,'Occupancy Raw Data'!P$3,FALSE)</f>
        <v>45.082691579345997</v>
      </c>
      <c r="K46" s="50">
        <f>VLOOKUP($A46,'Occupancy Raw Data'!$B$8:$BE$45,'Occupancy Raw Data'!R$3,FALSE)</f>
        <v>39.435857665879098</v>
      </c>
      <c r="M46" s="47">
        <f>VLOOKUP($A46,'Occupancy Raw Data'!$B$8:$BE$45,'Occupancy Raw Data'!T$3,FALSE)</f>
        <v>-4.5754113635764098</v>
      </c>
      <c r="N46" s="48">
        <f>VLOOKUP($A46,'Occupancy Raw Data'!$B$8:$BE$45,'Occupancy Raw Data'!U$3,FALSE)</f>
        <v>-4.7573890257138398</v>
      </c>
      <c r="O46" s="48">
        <f>VLOOKUP($A46,'Occupancy Raw Data'!$B$8:$BE$45,'Occupancy Raw Data'!V$3,FALSE)</f>
        <v>-7.5398839758999596</v>
      </c>
      <c r="P46" s="48">
        <f>VLOOKUP($A46,'Occupancy Raw Data'!$B$8:$BE$45,'Occupancy Raw Data'!W$3,FALSE)</f>
        <v>-1.3109264714608799</v>
      </c>
      <c r="Q46" s="48">
        <f>VLOOKUP($A46,'Occupancy Raw Data'!$B$8:$BE$45,'Occupancy Raw Data'!X$3,FALSE)</f>
        <v>18.916545342225501</v>
      </c>
      <c r="R46" s="49">
        <f>VLOOKUP($A46,'Occupancy Raw Data'!$B$8:$BE$45,'Occupancy Raw Data'!Y$3,FALSE)</f>
        <v>-0.21314250824081901</v>
      </c>
      <c r="S46" s="48">
        <f>VLOOKUP($A46,'Occupancy Raw Data'!$B$8:$BE$45,'Occupancy Raw Data'!AA$3,FALSE)</f>
        <v>16.240730239422302</v>
      </c>
      <c r="T46" s="48">
        <f>VLOOKUP($A46,'Occupancy Raw Data'!$B$8:$BE$45,'Occupancy Raw Data'!AB$3,FALSE)</f>
        <v>14.741275592088799</v>
      </c>
      <c r="U46" s="49">
        <f>VLOOKUP($A46,'Occupancy Raw Data'!$B$8:$BE$45,'Occupancy Raw Data'!AC$3,FALSE)</f>
        <v>15.499993649816901</v>
      </c>
      <c r="V46" s="50">
        <f>VLOOKUP($A46,'Occupancy Raw Data'!$B$8:$BE$45,'Occupancy Raw Data'!AE$3,FALSE)</f>
        <v>4.4271442210385397</v>
      </c>
      <c r="X46" s="51">
        <f>VLOOKUP($A46,'ADR Raw Data'!$B$6:$BE$43,'ADR Raw Data'!G$1,FALSE)</f>
        <v>85.747665719696897</v>
      </c>
      <c r="Y46" s="52">
        <f>VLOOKUP($A46,'ADR Raw Data'!$B$6:$BE$43,'ADR Raw Data'!H$1,FALSE)</f>
        <v>87.770466442952994</v>
      </c>
      <c r="Z46" s="52">
        <f>VLOOKUP($A46,'ADR Raw Data'!$B$6:$BE$43,'ADR Raw Data'!I$1,FALSE)</f>
        <v>89.076382100920299</v>
      </c>
      <c r="AA46" s="52">
        <f>VLOOKUP($A46,'ADR Raw Data'!$B$6:$BE$43,'ADR Raw Data'!J$1,FALSE)</f>
        <v>90.984509621353098</v>
      </c>
      <c r="AB46" s="52">
        <f>VLOOKUP($A46,'ADR Raw Data'!$B$6:$BE$43,'ADR Raw Data'!K$1,FALSE)</f>
        <v>98.697146363915294</v>
      </c>
      <c r="AC46" s="53">
        <f>VLOOKUP($A46,'ADR Raw Data'!$B$6:$BE$43,'ADR Raw Data'!L$1,FALSE)</f>
        <v>90.881610296115099</v>
      </c>
      <c r="AD46" s="52">
        <f>VLOOKUP($A46,'ADR Raw Data'!$B$6:$BE$43,'ADR Raw Data'!N$1,FALSE)</f>
        <v>116.377951608468</v>
      </c>
      <c r="AE46" s="52">
        <f>VLOOKUP($A46,'ADR Raw Data'!$B$6:$BE$43,'ADR Raw Data'!O$1,FALSE)</f>
        <v>114.807055634807</v>
      </c>
      <c r="AF46" s="53">
        <f>VLOOKUP($A46,'ADR Raw Data'!$B$6:$BE$43,'ADR Raw Data'!P$1,FALSE)</f>
        <v>115.60702044245301</v>
      </c>
      <c r="AG46" s="54">
        <f>VLOOKUP($A46,'ADR Raw Data'!$B$6:$BE$43,'ADR Raw Data'!R$1,FALSE)</f>
        <v>98.957567456324796</v>
      </c>
      <c r="AI46" s="47">
        <f>VLOOKUP($A46,'ADR Raw Data'!$B$6:$BE$43,'ADR Raw Data'!T$1,FALSE)</f>
        <v>5.1997927375368196</v>
      </c>
      <c r="AJ46" s="48">
        <f>VLOOKUP($A46,'ADR Raw Data'!$B$6:$BE$43,'ADR Raw Data'!U$1,FALSE)</f>
        <v>2.3931955594980501</v>
      </c>
      <c r="AK46" s="48">
        <f>VLOOKUP($A46,'ADR Raw Data'!$B$6:$BE$43,'ADR Raw Data'!V$1,FALSE)</f>
        <v>3.24987534752744</v>
      </c>
      <c r="AL46" s="48">
        <f>VLOOKUP($A46,'ADR Raw Data'!$B$6:$BE$43,'ADR Raw Data'!W$1,FALSE)</f>
        <v>4.3828294794730898</v>
      </c>
      <c r="AM46" s="48">
        <f>VLOOKUP($A46,'ADR Raw Data'!$B$6:$BE$43,'ADR Raw Data'!X$1,FALSE)</f>
        <v>7.96378204883945</v>
      </c>
      <c r="AN46" s="49">
        <f>VLOOKUP($A46,'ADR Raw Data'!$B$6:$BE$43,'ADR Raw Data'!Y$1,FALSE)</f>
        <v>4.9519878946554199</v>
      </c>
      <c r="AO46" s="48">
        <f>VLOOKUP($A46,'ADR Raw Data'!$B$6:$BE$43,'ADR Raw Data'!AA$1,FALSE)</f>
        <v>7.2315585242380402</v>
      </c>
      <c r="AP46" s="48">
        <f>VLOOKUP($A46,'ADR Raw Data'!$B$6:$BE$43,'ADR Raw Data'!AB$1,FALSE)</f>
        <v>7.2318925033847297</v>
      </c>
      <c r="AQ46" s="49">
        <f>VLOOKUP($A46,'ADR Raw Data'!$B$6:$BE$43,'ADR Raw Data'!AC$1,FALSE)</f>
        <v>7.23645099831342</v>
      </c>
      <c r="AR46" s="50">
        <f>VLOOKUP($A46,'ADR Raw Data'!$B$6:$BE$43,'ADR Raw Data'!AE$1,FALSE)</f>
        <v>6.5690022542481303</v>
      </c>
      <c r="AS46" s="40"/>
      <c r="AT46" s="51">
        <f>VLOOKUP($A46,'RevPAR Raw Data'!$B$6:$BE$43,'RevPAR Raw Data'!G$1,FALSE)</f>
        <v>22.863157429617399</v>
      </c>
      <c r="AU46" s="52">
        <f>VLOOKUP($A46,'RevPAR Raw Data'!$B$6:$BE$43,'RevPAR Raw Data'!H$1,FALSE)</f>
        <v>33.020576947355103</v>
      </c>
      <c r="AV46" s="52">
        <f>VLOOKUP($A46,'RevPAR Raw Data'!$B$6:$BE$43,'RevPAR Raw Data'!I$1,FALSE)</f>
        <v>35.434879434414803</v>
      </c>
      <c r="AW46" s="52">
        <f>VLOOKUP($A46,'RevPAR Raw Data'!$B$6:$BE$43,'RevPAR Raw Data'!J$1,FALSE)</f>
        <v>37.009479863653503</v>
      </c>
      <c r="AX46" s="52">
        <f>VLOOKUP($A46,'RevPAR Raw Data'!$B$6:$BE$43,'RevPAR Raw Data'!K$1,FALSE)</f>
        <v>40.607751546521897</v>
      </c>
      <c r="AY46" s="53">
        <f>VLOOKUP($A46,'RevPAR Raw Data'!$B$6:$BE$43,'RevPAR Raw Data'!L$1,FALSE)</f>
        <v>33.787169044312499</v>
      </c>
      <c r="AZ46" s="52">
        <f>VLOOKUP($A46,'RevPAR Raw Data'!$B$6:$BE$43,'RevPAR Raw Data'!N$1,FALSE)</f>
        <v>53.436006817321001</v>
      </c>
      <c r="BA46" s="52">
        <f>VLOOKUP($A46,'RevPAR Raw Data'!$B$6:$BE$43,'RevPAR Raw Data'!O$1,FALSE)</f>
        <v>50.801506122964199</v>
      </c>
      <c r="BB46" s="53">
        <f>VLOOKUP($A46,'RevPAR Raw Data'!$B$6:$BE$43,'RevPAR Raw Data'!P$1,FALSE)</f>
        <v>52.1187564701426</v>
      </c>
      <c r="BC46" s="54">
        <f>VLOOKUP($A46,'RevPAR Raw Data'!$B$6:$BE$43,'RevPAR Raw Data'!R$1,FALSE)</f>
        <v>39.024765451692602</v>
      </c>
      <c r="BE46" s="47">
        <f>VLOOKUP($A46,'RevPAR Raw Data'!$B$6:$BE$43,'RevPAR Raw Data'!T$1,FALSE)</f>
        <v>0.38646946616473199</v>
      </c>
      <c r="BF46" s="48">
        <f>VLOOKUP($A46,'RevPAR Raw Data'!$B$6:$BE$43,'RevPAR Raw Data'!U$1,FALSE)</f>
        <v>-2.4780470891272199</v>
      </c>
      <c r="BG46" s="48">
        <f>VLOOKUP($A46,'RevPAR Raw Data'!$B$6:$BE$43,'RevPAR Raw Data'!V$1,FALSE)</f>
        <v>-4.5350454589374598</v>
      </c>
      <c r="BH46" s="48">
        <f>VLOOKUP($A46,'RevPAR Raw Data'!$B$6:$BE$43,'RevPAR Raw Data'!W$1,FALSE)</f>
        <v>3.01444733616681</v>
      </c>
      <c r="BI46" s="48">
        <f>VLOOKUP($A46,'RevPAR Raw Data'!$B$6:$BE$43,'RevPAR Raw Data'!X$1,FALSE)</f>
        <v>28.3867998332897</v>
      </c>
      <c r="BJ46" s="49">
        <f>VLOOKUP($A46,'RevPAR Raw Data'!$B$6:$BE$43,'RevPAR Raw Data'!Y$1,FALSE)</f>
        <v>4.7282905952081498</v>
      </c>
      <c r="BK46" s="48">
        <f>VLOOKUP($A46,'RevPAR Raw Data'!$B$6:$BE$43,'RevPAR Raw Data'!AA$1,FALSE)</f>
        <v>24.646746675687801</v>
      </c>
      <c r="BL46" s="48">
        <f>VLOOKUP($A46,'RevPAR Raw Data'!$B$6:$BE$43,'RevPAR Raw Data'!AB$1,FALSE)</f>
        <v>23.039241299921098</v>
      </c>
      <c r="BM46" s="49">
        <f>VLOOKUP($A46,'RevPAR Raw Data'!$B$6:$BE$43,'RevPAR Raw Data'!AC$1,FALSE)</f>
        <v>23.858094093340998</v>
      </c>
      <c r="BN46" s="50">
        <f>VLOOKUP($A46,'RevPAR Raw Data'!$B$6:$BE$43,'RevPAR Raw Data'!AE$1,FALSE)</f>
        <v>11.286965678965499</v>
      </c>
    </row>
    <row r="47" spans="1:66" x14ac:dyDescent="0.45">
      <c r="A47" s="63" t="s">
        <v>86</v>
      </c>
      <c r="B47" s="47">
        <f>VLOOKUP($A47,'Occupancy Raw Data'!$B$8:$BE$45,'Occupancy Raw Data'!G$3,FALSE)</f>
        <v>30.362116991643401</v>
      </c>
      <c r="C47" s="48">
        <f>VLOOKUP($A47,'Occupancy Raw Data'!$B$8:$BE$45,'Occupancy Raw Data'!H$3,FALSE)</f>
        <v>43.454038997214397</v>
      </c>
      <c r="D47" s="48">
        <f>VLOOKUP($A47,'Occupancy Raw Data'!$B$8:$BE$45,'Occupancy Raw Data'!I$3,FALSE)</f>
        <v>46.030640668523603</v>
      </c>
      <c r="E47" s="48">
        <f>VLOOKUP($A47,'Occupancy Raw Data'!$B$8:$BE$45,'Occupancy Raw Data'!J$3,FALSE)</f>
        <v>44.011142061281298</v>
      </c>
      <c r="F47" s="48">
        <f>VLOOKUP($A47,'Occupancy Raw Data'!$B$8:$BE$45,'Occupancy Raw Data'!K$3,FALSE)</f>
        <v>37.743732590529198</v>
      </c>
      <c r="G47" s="49">
        <f>VLOOKUP($A47,'Occupancy Raw Data'!$B$8:$BE$45,'Occupancy Raw Data'!L$3,FALSE)</f>
        <v>40.320334261838397</v>
      </c>
      <c r="H47" s="48">
        <f>VLOOKUP($A47,'Occupancy Raw Data'!$B$8:$BE$45,'Occupancy Raw Data'!N$3,FALSE)</f>
        <v>41.434540389972099</v>
      </c>
      <c r="I47" s="48">
        <f>VLOOKUP($A47,'Occupancy Raw Data'!$B$8:$BE$45,'Occupancy Raw Data'!O$3,FALSE)</f>
        <v>39.484679665738099</v>
      </c>
      <c r="J47" s="49">
        <f>VLOOKUP($A47,'Occupancy Raw Data'!$B$8:$BE$45,'Occupancy Raw Data'!P$3,FALSE)</f>
        <v>40.459610027855099</v>
      </c>
      <c r="K47" s="50">
        <f>VLOOKUP($A47,'Occupancy Raw Data'!$B$8:$BE$45,'Occupancy Raw Data'!R$3,FALSE)</f>
        <v>40.360127337843203</v>
      </c>
      <c r="M47" s="47">
        <f>VLOOKUP($A47,'Occupancy Raw Data'!$B$8:$BE$45,'Occupancy Raw Data'!T$3,FALSE)</f>
        <v>-7.2340425531914798</v>
      </c>
      <c r="N47" s="48">
        <f>VLOOKUP($A47,'Occupancy Raw Data'!$B$8:$BE$45,'Occupancy Raw Data'!U$3,FALSE)</f>
        <v>-5.0228310502283096</v>
      </c>
      <c r="O47" s="48">
        <f>VLOOKUP($A47,'Occupancy Raw Data'!$B$8:$BE$45,'Occupancy Raw Data'!V$3,FALSE)</f>
        <v>-2.50737463126843</v>
      </c>
      <c r="P47" s="48">
        <f>VLOOKUP($A47,'Occupancy Raw Data'!$B$8:$BE$45,'Occupancy Raw Data'!W$3,FALSE)</f>
        <v>-1.55763239875389</v>
      </c>
      <c r="Q47" s="48">
        <f>VLOOKUP($A47,'Occupancy Raw Data'!$B$8:$BE$45,'Occupancy Raw Data'!X$3,FALSE)</f>
        <v>4.0307101727447199</v>
      </c>
      <c r="R47" s="49">
        <f>VLOOKUP($A47,'Occupancy Raw Data'!$B$8:$BE$45,'Occupancy Raw Data'!Y$3,FALSE)</f>
        <v>-2.4595687331536298</v>
      </c>
      <c r="S47" s="48">
        <f>VLOOKUP($A47,'Occupancy Raw Data'!$B$8:$BE$45,'Occupancy Raw Data'!AA$3,FALSE)</f>
        <v>13.5496183206106</v>
      </c>
      <c r="T47" s="48">
        <f>VLOOKUP($A47,'Occupancy Raw Data'!$B$8:$BE$45,'Occupancy Raw Data'!AB$3,FALSE)</f>
        <v>8.4130019120458801</v>
      </c>
      <c r="U47" s="49">
        <f>VLOOKUP($A47,'Occupancy Raw Data'!$B$8:$BE$45,'Occupancy Raw Data'!AC$3,FALSE)</f>
        <v>10.983763132760201</v>
      </c>
      <c r="V47" s="50">
        <f>VLOOKUP($A47,'Occupancy Raw Data'!$B$8:$BE$45,'Occupancy Raw Data'!AE$3,FALSE)</f>
        <v>1.0460772104607701</v>
      </c>
      <c r="X47" s="51">
        <f>VLOOKUP($A47,'ADR Raw Data'!$B$6:$BE$43,'ADR Raw Data'!G$1,FALSE)</f>
        <v>81.746330275229298</v>
      </c>
      <c r="Y47" s="52">
        <f>VLOOKUP($A47,'ADR Raw Data'!$B$6:$BE$43,'ADR Raw Data'!H$1,FALSE)</f>
        <v>85.093221153846102</v>
      </c>
      <c r="Z47" s="52">
        <f>VLOOKUP($A47,'ADR Raw Data'!$B$6:$BE$43,'ADR Raw Data'!I$1,FALSE)</f>
        <v>85.147624810892495</v>
      </c>
      <c r="AA47" s="52">
        <f>VLOOKUP($A47,'ADR Raw Data'!$B$6:$BE$43,'ADR Raw Data'!J$1,FALSE)</f>
        <v>82.725458860759403</v>
      </c>
      <c r="AB47" s="52">
        <f>VLOOKUP($A47,'ADR Raw Data'!$B$6:$BE$43,'ADR Raw Data'!K$1,FALSE)</f>
        <v>82.366328413284094</v>
      </c>
      <c r="AC47" s="53">
        <f>VLOOKUP($A47,'ADR Raw Data'!$B$6:$BE$43,'ADR Raw Data'!L$1,FALSE)</f>
        <v>83.574158894645905</v>
      </c>
      <c r="AD47" s="52">
        <f>VLOOKUP($A47,'ADR Raw Data'!$B$6:$BE$43,'ADR Raw Data'!N$1,FALSE)</f>
        <v>86.421764705882296</v>
      </c>
      <c r="AE47" s="52">
        <f>VLOOKUP($A47,'ADR Raw Data'!$B$6:$BE$43,'ADR Raw Data'!O$1,FALSE)</f>
        <v>84.4405114638447</v>
      </c>
      <c r="AF47" s="53">
        <f>VLOOKUP($A47,'ADR Raw Data'!$B$6:$BE$43,'ADR Raw Data'!P$1,FALSE)</f>
        <v>85.455008605851901</v>
      </c>
      <c r="AG47" s="54">
        <f>VLOOKUP($A47,'ADR Raw Data'!$B$6:$BE$43,'ADR Raw Data'!R$1,FALSE)</f>
        <v>84.112869115109604</v>
      </c>
      <c r="AI47" s="47">
        <f>VLOOKUP($A47,'ADR Raw Data'!$B$6:$BE$43,'ADR Raw Data'!T$1,FALSE)</f>
        <v>7.1751961915295297</v>
      </c>
      <c r="AJ47" s="48">
        <f>VLOOKUP($A47,'ADR Raw Data'!$B$6:$BE$43,'ADR Raw Data'!U$1,FALSE)</f>
        <v>4.1058876904481103</v>
      </c>
      <c r="AK47" s="48">
        <f>VLOOKUP($A47,'ADR Raw Data'!$B$6:$BE$43,'ADR Raw Data'!V$1,FALSE)</f>
        <v>4.7907231434212498</v>
      </c>
      <c r="AL47" s="48">
        <f>VLOOKUP($A47,'ADR Raw Data'!$B$6:$BE$43,'ADR Raw Data'!W$1,FALSE)</f>
        <v>4.1265864403977703</v>
      </c>
      <c r="AM47" s="48">
        <f>VLOOKUP($A47,'ADR Raw Data'!$B$6:$BE$43,'ADR Raw Data'!X$1,FALSE)</f>
        <v>6.7521981585937798</v>
      </c>
      <c r="AN47" s="49">
        <f>VLOOKUP($A47,'ADR Raw Data'!$B$6:$BE$43,'ADR Raw Data'!Y$1,FALSE)</f>
        <v>5.1745215452573099</v>
      </c>
      <c r="AO47" s="48">
        <f>VLOOKUP($A47,'ADR Raw Data'!$B$6:$BE$43,'ADR Raw Data'!AA$1,FALSE)</f>
        <v>4.3850347255847204</v>
      </c>
      <c r="AP47" s="48">
        <f>VLOOKUP($A47,'ADR Raw Data'!$B$6:$BE$43,'ADR Raw Data'!AB$1,FALSE)</f>
        <v>4.4884730450185302</v>
      </c>
      <c r="AQ47" s="49">
        <f>VLOOKUP($A47,'ADR Raw Data'!$B$6:$BE$43,'ADR Raw Data'!AC$1,FALSE)</f>
        <v>4.4641029599612496</v>
      </c>
      <c r="AR47" s="50">
        <f>VLOOKUP($A47,'ADR Raw Data'!$B$6:$BE$43,'ADR Raw Data'!AE$1,FALSE)</f>
        <v>5.0455021817990797</v>
      </c>
      <c r="AS47" s="40"/>
      <c r="AT47" s="51">
        <f>VLOOKUP($A47,'RevPAR Raw Data'!$B$6:$BE$43,'RevPAR Raw Data'!G$1,FALSE)</f>
        <v>24.8199164345403</v>
      </c>
      <c r="AU47" s="52">
        <f>VLOOKUP($A47,'RevPAR Raw Data'!$B$6:$BE$43,'RevPAR Raw Data'!H$1,FALSE)</f>
        <v>36.976441504178197</v>
      </c>
      <c r="AV47" s="52">
        <f>VLOOKUP($A47,'RevPAR Raw Data'!$B$6:$BE$43,'RevPAR Raw Data'!I$1,FALSE)</f>
        <v>39.193997214484597</v>
      </c>
      <c r="AW47" s="52">
        <f>VLOOKUP($A47,'RevPAR Raw Data'!$B$6:$BE$43,'RevPAR Raw Data'!J$1,FALSE)</f>
        <v>36.408419220055698</v>
      </c>
      <c r="AX47" s="52">
        <f>VLOOKUP($A47,'RevPAR Raw Data'!$B$6:$BE$43,'RevPAR Raw Data'!K$1,FALSE)</f>
        <v>31.088126740947001</v>
      </c>
      <c r="AY47" s="53">
        <f>VLOOKUP($A47,'RevPAR Raw Data'!$B$6:$BE$43,'RevPAR Raw Data'!L$1,FALSE)</f>
        <v>33.697380222841197</v>
      </c>
      <c r="AZ47" s="52">
        <f>VLOOKUP($A47,'RevPAR Raw Data'!$B$6:$BE$43,'RevPAR Raw Data'!N$1,FALSE)</f>
        <v>35.808461002785499</v>
      </c>
      <c r="BA47" s="52">
        <f>VLOOKUP($A47,'RevPAR Raw Data'!$B$6:$BE$43,'RevPAR Raw Data'!O$1,FALSE)</f>
        <v>33.34106545961</v>
      </c>
      <c r="BB47" s="53">
        <f>VLOOKUP($A47,'RevPAR Raw Data'!$B$6:$BE$43,'RevPAR Raw Data'!P$1,FALSE)</f>
        <v>34.5747632311977</v>
      </c>
      <c r="BC47" s="54">
        <f>VLOOKUP($A47,'RevPAR Raw Data'!$B$6:$BE$43,'RevPAR Raw Data'!R$1,FALSE)</f>
        <v>33.948061082371602</v>
      </c>
      <c r="BE47" s="47">
        <f>VLOOKUP($A47,'RevPAR Raw Data'!$B$6:$BE$43,'RevPAR Raw Data'!T$1,FALSE)</f>
        <v>-0.57790310743217899</v>
      </c>
      <c r="BF47" s="48">
        <f>VLOOKUP($A47,'RevPAR Raw Data'!$B$6:$BE$43,'RevPAR Raw Data'!U$1,FALSE)</f>
        <v>-1.1231751615835199</v>
      </c>
      <c r="BG47" s="48">
        <f>VLOOKUP($A47,'RevPAR Raw Data'!$B$6:$BE$43,'RevPAR Raw Data'!V$1,FALSE)</f>
        <v>2.1632271354003598</v>
      </c>
      <c r="BH47" s="48">
        <f>VLOOKUP($A47,'RevPAR Raw Data'!$B$6:$BE$43,'RevPAR Raw Data'!W$1,FALSE)</f>
        <v>2.5046769942856502</v>
      </c>
      <c r="BI47" s="48">
        <f>VLOOKUP($A47,'RevPAR Raw Data'!$B$6:$BE$43,'RevPAR Raw Data'!X$1,FALSE)</f>
        <v>11.0550698694008</v>
      </c>
      <c r="BJ47" s="49">
        <f>VLOOKUP($A47,'RevPAR Raw Data'!$B$6:$BE$43,'RevPAR Raw Data'!Y$1,FALSE)</f>
        <v>2.5876818980862302</v>
      </c>
      <c r="BK47" s="48">
        <f>VLOOKUP($A47,'RevPAR Raw Data'!$B$6:$BE$43,'RevPAR Raw Data'!AA$1,FALSE)</f>
        <v>18.528808514738301</v>
      </c>
      <c r="BL47" s="48">
        <f>VLOOKUP($A47,'RevPAR Raw Data'!$B$6:$BE$43,'RevPAR Raw Data'!AB$1,FALSE)</f>
        <v>13.2790902801635</v>
      </c>
      <c r="BM47" s="49">
        <f>VLOOKUP($A47,'RevPAR Raw Data'!$B$6:$BE$43,'RevPAR Raw Data'!AC$1,FALSE)</f>
        <v>15.938192587846199</v>
      </c>
      <c r="BN47" s="50">
        <f>VLOOKUP($A47,'RevPAR Raw Data'!$B$6:$BE$43,'RevPAR Raw Data'!AE$1,FALSE)</f>
        <v>6.1443592407369501</v>
      </c>
    </row>
    <row r="48" spans="1:66" ht="16.5" thickBot="1" x14ac:dyDescent="0.5">
      <c r="A48" s="63" t="s">
        <v>87</v>
      </c>
      <c r="B48" s="67">
        <f>VLOOKUP($A48,'Occupancy Raw Data'!$B$8:$BE$45,'Occupancy Raw Data'!G$3,FALSE)</f>
        <v>31.3484607602254</v>
      </c>
      <c r="C48" s="68">
        <f>VLOOKUP($A48,'Occupancy Raw Data'!$B$8:$BE$45,'Occupancy Raw Data'!H$3,FALSE)</f>
        <v>42.404971816736499</v>
      </c>
      <c r="D48" s="68">
        <f>VLOOKUP($A48,'Occupancy Raw Data'!$B$8:$BE$45,'Occupancy Raw Data'!I$3,FALSE)</f>
        <v>45.179939297586301</v>
      </c>
      <c r="E48" s="68">
        <f>VLOOKUP($A48,'Occupancy Raw Data'!$B$8:$BE$45,'Occupancy Raw Data'!J$3,FALSE)</f>
        <v>46.393987570458101</v>
      </c>
      <c r="F48" s="68">
        <f>VLOOKUP($A48,'Occupancy Raw Data'!$B$8:$BE$45,'Occupancy Raw Data'!K$3,FALSE)</f>
        <v>42.390518861106997</v>
      </c>
      <c r="G48" s="69">
        <f>VLOOKUP($A48,'Occupancy Raw Data'!$B$8:$BE$45,'Occupancy Raw Data'!L$3,FALSE)</f>
        <v>41.543575661222697</v>
      </c>
      <c r="H48" s="68">
        <f>VLOOKUP($A48,'Occupancy Raw Data'!$B$8:$BE$45,'Occupancy Raw Data'!N$3,FALSE)</f>
        <v>46.133834369128401</v>
      </c>
      <c r="I48" s="68">
        <f>VLOOKUP($A48,'Occupancy Raw Data'!$B$8:$BE$45,'Occupancy Raw Data'!O$3,FALSE)</f>
        <v>45.440092498916002</v>
      </c>
      <c r="J48" s="69">
        <f>VLOOKUP($A48,'Occupancy Raw Data'!$B$8:$BE$45,'Occupancy Raw Data'!P$3,FALSE)</f>
        <v>45.786963434022198</v>
      </c>
      <c r="K48" s="70">
        <f>VLOOKUP($A48,'Occupancy Raw Data'!$B$8:$BE$45,'Occupancy Raw Data'!R$3,FALSE)</f>
        <v>42.7559721677368</v>
      </c>
      <c r="M48" s="67">
        <f>VLOOKUP($A48,'Occupancy Raw Data'!$B$8:$BE$45,'Occupancy Raw Data'!T$3,FALSE)</f>
        <v>7.6821082474039999</v>
      </c>
      <c r="N48" s="68">
        <f>VLOOKUP($A48,'Occupancy Raw Data'!$B$8:$BE$45,'Occupancy Raw Data'!U$3,FALSE)</f>
        <v>8.6031105822199798</v>
      </c>
      <c r="O48" s="68">
        <f>VLOOKUP($A48,'Occupancy Raw Data'!$B$8:$BE$45,'Occupancy Raw Data'!V$3,FALSE)</f>
        <v>12.820239913209999</v>
      </c>
      <c r="P48" s="68">
        <f>VLOOKUP($A48,'Occupancy Raw Data'!$B$8:$BE$45,'Occupancy Raw Data'!W$3,FALSE)</f>
        <v>17.236719273845502</v>
      </c>
      <c r="Q48" s="68">
        <f>VLOOKUP($A48,'Occupancy Raw Data'!$B$8:$BE$45,'Occupancy Raw Data'!X$3,FALSE)</f>
        <v>14.469871917274199</v>
      </c>
      <c r="R48" s="69">
        <f>VLOOKUP($A48,'Occupancy Raw Data'!$B$8:$BE$45,'Occupancy Raw Data'!Y$3,FALSE)</f>
        <v>12.3961226844328</v>
      </c>
      <c r="S48" s="68">
        <f>VLOOKUP($A48,'Occupancy Raw Data'!$B$8:$BE$45,'Occupancy Raw Data'!AA$3,FALSE)</f>
        <v>8.4320967271860408</v>
      </c>
      <c r="T48" s="68">
        <f>VLOOKUP($A48,'Occupancy Raw Data'!$B$8:$BE$45,'Occupancy Raw Data'!AB$3,FALSE)</f>
        <v>-1.6063083408019601</v>
      </c>
      <c r="U48" s="49">
        <f>VLOOKUP($A48,'Occupancy Raw Data'!$B$8:$BE$45,'Occupancy Raw Data'!AC$3,FALSE)</f>
        <v>3.2072330383337899</v>
      </c>
      <c r="V48" s="70">
        <f>VLOOKUP($A48,'Occupancy Raw Data'!$B$8:$BE$45,'Occupancy Raw Data'!AE$3,FALSE)</f>
        <v>9.4154882397151898</v>
      </c>
      <c r="X48" s="71">
        <f>VLOOKUP($A48,'ADR Raw Data'!$B$6:$BE$43,'ADR Raw Data'!G$1,FALSE)</f>
        <v>88.128538497003206</v>
      </c>
      <c r="Y48" s="72">
        <f>VLOOKUP($A48,'ADR Raw Data'!$B$6:$BE$43,'ADR Raw Data'!H$1,FALSE)</f>
        <v>89.516745057941307</v>
      </c>
      <c r="Z48" s="72">
        <f>VLOOKUP($A48,'ADR Raw Data'!$B$6:$BE$43,'ADR Raw Data'!I$1,FALSE)</f>
        <v>91.935898912347994</v>
      </c>
      <c r="AA48" s="72">
        <f>VLOOKUP($A48,'ADR Raw Data'!$B$6:$BE$43,'ADR Raw Data'!J$1,FALSE)</f>
        <v>91.862663551401795</v>
      </c>
      <c r="AB48" s="72">
        <f>VLOOKUP($A48,'ADR Raw Data'!$B$6:$BE$43,'ADR Raw Data'!K$1,FALSE)</f>
        <v>93.997882713944705</v>
      </c>
      <c r="AC48" s="73">
        <f>VLOOKUP($A48,'ADR Raw Data'!$B$6:$BE$43,'ADR Raw Data'!L$1,FALSE)</f>
        <v>91.271882131923107</v>
      </c>
      <c r="AD48" s="72">
        <f>VLOOKUP($A48,'ADR Raw Data'!$B$6:$BE$43,'ADR Raw Data'!N$1,FALSE)</f>
        <v>111.582788220551</v>
      </c>
      <c r="AE48" s="72">
        <f>VLOOKUP($A48,'ADR Raw Data'!$B$6:$BE$43,'ADR Raw Data'!O$1,FALSE)</f>
        <v>115.553498727735</v>
      </c>
      <c r="AF48" s="73">
        <f>VLOOKUP($A48,'ADR Raw Data'!$B$6:$BE$43,'ADR Raw Data'!P$1,FALSE)</f>
        <v>113.55310290404</v>
      </c>
      <c r="AG48" s="74">
        <f>VLOOKUP($A48,'ADR Raw Data'!$B$6:$BE$43,'ADR Raw Data'!R$1,FALSE)</f>
        <v>98.089238458566697</v>
      </c>
      <c r="AI48" s="67">
        <f>VLOOKUP($A48,'ADR Raw Data'!$B$6:$BE$43,'ADR Raw Data'!T$1,FALSE)</f>
        <v>9.25736603665122</v>
      </c>
      <c r="AJ48" s="68">
        <f>VLOOKUP($A48,'ADR Raw Data'!$B$6:$BE$43,'ADR Raw Data'!U$1,FALSE)</f>
        <v>6.3436008776094504</v>
      </c>
      <c r="AK48" s="68">
        <f>VLOOKUP($A48,'ADR Raw Data'!$B$6:$BE$43,'ADR Raw Data'!V$1,FALSE)</f>
        <v>8.6557443792894695</v>
      </c>
      <c r="AL48" s="68">
        <f>VLOOKUP($A48,'ADR Raw Data'!$B$6:$BE$43,'ADR Raw Data'!W$1,FALSE)</f>
        <v>10.01125122691</v>
      </c>
      <c r="AM48" s="68">
        <f>VLOOKUP($A48,'ADR Raw Data'!$B$6:$BE$43,'ADR Raw Data'!X$1,FALSE)</f>
        <v>12.503894714411899</v>
      </c>
      <c r="AN48" s="69">
        <f>VLOOKUP($A48,'ADR Raw Data'!$B$6:$BE$43,'ADR Raw Data'!Y$1,FALSE)</f>
        <v>9.3762110982700495</v>
      </c>
      <c r="AO48" s="68">
        <f>VLOOKUP($A48,'ADR Raw Data'!$B$6:$BE$43,'ADR Raw Data'!AA$1,FALSE)</f>
        <v>5.2396236839027797</v>
      </c>
      <c r="AP48" s="68">
        <f>VLOOKUP($A48,'ADR Raw Data'!$B$6:$BE$43,'ADR Raw Data'!AB$1,FALSE)</f>
        <v>2.9929709157157802</v>
      </c>
      <c r="AQ48" s="69">
        <f>VLOOKUP($A48,'ADR Raw Data'!$B$6:$BE$43,'ADR Raw Data'!AC$1,FALSE)</f>
        <v>3.9503689157141499</v>
      </c>
      <c r="AR48" s="70">
        <f>VLOOKUP($A48,'ADR Raw Data'!$B$6:$BE$43,'ADR Raw Data'!AE$1,FALSE)</f>
        <v>6.8355415593002498</v>
      </c>
      <c r="AS48" s="40"/>
      <c r="AT48" s="71">
        <f>VLOOKUP($A48,'RevPAR Raw Data'!$B$6:$BE$43,'RevPAR Raw Data'!G$1,FALSE)</f>
        <v>27.6269403092932</v>
      </c>
      <c r="AU48" s="72">
        <f>VLOOKUP($A48,'RevPAR Raw Data'!$B$6:$BE$43,'RevPAR Raw Data'!H$1,FALSE)</f>
        <v>37.959550513079897</v>
      </c>
      <c r="AV48" s="72">
        <f>VLOOKUP($A48,'RevPAR Raw Data'!$B$6:$BE$43,'RevPAR Raw Data'!I$1,FALSE)</f>
        <v>41.5365833212892</v>
      </c>
      <c r="AW48" s="72">
        <f>VLOOKUP($A48,'RevPAR Raw Data'!$B$6:$BE$43,'RevPAR Raw Data'!J$1,FALSE)</f>
        <v>42.618752709929097</v>
      </c>
      <c r="AX48" s="72">
        <f>VLOOKUP($A48,'RevPAR Raw Data'!$B$6:$BE$43,'RevPAR Raw Data'!K$1,FALSE)</f>
        <v>39.846190200895997</v>
      </c>
      <c r="AY48" s="73">
        <f>VLOOKUP($A48,'RevPAR Raw Data'!$B$6:$BE$43,'RevPAR Raw Data'!L$1,FALSE)</f>
        <v>37.917603410897499</v>
      </c>
      <c r="AZ48" s="72">
        <f>VLOOKUP($A48,'RevPAR Raw Data'!$B$6:$BE$43,'RevPAR Raw Data'!N$1,FALSE)</f>
        <v>51.477418702124503</v>
      </c>
      <c r="BA48" s="72">
        <f>VLOOKUP($A48,'RevPAR Raw Data'!$B$6:$BE$43,'RevPAR Raw Data'!O$1,FALSE)</f>
        <v>52.507616707616698</v>
      </c>
      <c r="BB48" s="73">
        <f>VLOOKUP($A48,'RevPAR Raw Data'!$B$6:$BE$43,'RevPAR Raw Data'!P$1,FALSE)</f>
        <v>51.9925177048706</v>
      </c>
      <c r="BC48" s="74">
        <f>VLOOKUP($A48,'RevPAR Raw Data'!$B$6:$BE$43,'RevPAR Raw Data'!R$1,FALSE)</f>
        <v>41.9390074948898</v>
      </c>
      <c r="BE48" s="67">
        <f>VLOOKUP($A48,'RevPAR Raw Data'!$B$6:$BE$43,'RevPAR Raw Data'!T$1,FALSE)</f>
        <v>17.650635163849099</v>
      </c>
      <c r="BF48" s="68">
        <f>VLOOKUP($A48,'RevPAR Raw Data'!$B$6:$BE$43,'RevPAR Raw Data'!U$1,FALSE)</f>
        <v>15.4924584582248</v>
      </c>
      <c r="BG48" s="68">
        <f>VLOOKUP($A48,'RevPAR Raw Data'!$B$6:$BE$43,'RevPAR Raw Data'!V$1,FALSE)</f>
        <v>22.585671488198599</v>
      </c>
      <c r="BH48" s="68">
        <f>VLOOKUP($A48,'RevPAR Raw Data'!$B$6:$BE$43,'RevPAR Raw Data'!W$1,FALSE)</f>
        <v>28.973581770537599</v>
      </c>
      <c r="BI48" s="68">
        <f>VLOOKUP($A48,'RevPAR Raw Data'!$B$6:$BE$43,'RevPAR Raw Data'!X$1,FALSE)</f>
        <v>28.7830641815323</v>
      </c>
      <c r="BJ48" s="69">
        <f>VLOOKUP($A48,'RevPAR Raw Data'!$B$6:$BE$43,'RevPAR Raw Data'!Y$1,FALSE)</f>
        <v>22.934620413595798</v>
      </c>
      <c r="BK48" s="68">
        <f>VLOOKUP($A48,'RevPAR Raw Data'!$B$6:$BE$43,'RevPAR Raw Data'!AA$1,FALSE)</f>
        <v>14.113530548256</v>
      </c>
      <c r="BL48" s="68">
        <f>VLOOKUP($A48,'RevPAR Raw Data'!$B$6:$BE$43,'RevPAR Raw Data'!AB$1,FALSE)</f>
        <v>1.3385862334569001</v>
      </c>
      <c r="BM48" s="69">
        <f>VLOOKUP($A48,'RevPAR Raw Data'!$B$6:$BE$43,'RevPAR Raw Data'!AC$1,FALSE)</f>
        <v>7.2842994910487997</v>
      </c>
      <c r="BN48" s="70">
        <f>VLOOKUP($A48,'RevPAR Raw Data'!$B$6:$BE$43,'RevPAR Raw Data'!AE$1,FALSE)</f>
        <v>16.8946294106522</v>
      </c>
    </row>
    <row r="49" spans="1:45" ht="14.25" customHeight="1" x14ac:dyDescent="0.45">
      <c r="A49" s="211" t="s">
        <v>108</v>
      </c>
      <c r="B49" s="211"/>
      <c r="C49" s="211"/>
      <c r="D49" s="211"/>
      <c r="E49" s="211"/>
      <c r="F49" s="211"/>
      <c r="G49" s="211"/>
      <c r="H49" s="211"/>
      <c r="I49" s="211"/>
      <c r="J49" s="211"/>
      <c r="K49" s="211"/>
      <c r="AS49" s="40"/>
    </row>
    <row r="50" spans="1:45" x14ac:dyDescent="0.45">
      <c r="A50" s="211"/>
      <c r="B50" s="211"/>
      <c r="C50" s="211"/>
      <c r="D50" s="211"/>
      <c r="E50" s="211"/>
      <c r="F50" s="211"/>
      <c r="G50" s="211"/>
      <c r="H50" s="211"/>
      <c r="I50" s="211"/>
      <c r="J50" s="211"/>
      <c r="K50" s="211"/>
      <c r="AS50" s="40"/>
    </row>
    <row r="51" spans="1:45" x14ac:dyDescent="0.45">
      <c r="A51" s="211"/>
      <c r="B51" s="211"/>
      <c r="C51" s="211"/>
      <c r="D51" s="211"/>
      <c r="E51" s="211"/>
      <c r="F51" s="211"/>
      <c r="G51" s="211"/>
      <c r="H51" s="211"/>
      <c r="I51" s="211"/>
      <c r="J51" s="211"/>
      <c r="K51" s="211"/>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J9" sqref="J9"/>
    </sheetView>
  </sheetViews>
  <sheetFormatPr defaultColWidth="9.08984375" defaultRowHeight="16" outlineLevelCol="1" x14ac:dyDescent="0.45"/>
  <cols>
    <col min="1" max="1" width="39" style="41" bestFit="1" customWidth="1"/>
    <col min="2" max="2" width="6.90625" style="41" bestFit="1" customWidth="1"/>
    <col min="3" max="3" width="7.54296875" style="41" bestFit="1" customWidth="1"/>
    <col min="4" max="4" width="6.90625" style="41" bestFit="1" customWidth="1"/>
    <col min="5" max="5" width="7.36328125" style="41" bestFit="1" customWidth="1"/>
    <col min="6" max="6" width="6.90625" style="41" bestFit="1" customWidth="1"/>
    <col min="7" max="7" width="12.36328125" style="43" bestFit="1" customWidth="1"/>
    <col min="8" max="9" width="6.90625" style="41" bestFit="1" customWidth="1"/>
    <col min="10" max="10" width="12" style="43" bestFit="1" customWidth="1"/>
    <col min="11" max="11" width="14.08984375" style="43" bestFit="1" customWidth="1"/>
    <col min="12" max="12" width="11.36328125" style="41" hidden="1" customWidth="1" outlineLevel="1"/>
    <col min="13" max="13" width="8" style="41" hidden="1" customWidth="1" outlineLevel="1"/>
    <col min="14" max="17" width="7.54296875" style="41" hidden="1" customWidth="1" outlineLevel="1"/>
    <col min="18" max="18" width="12.36328125" style="41" hidden="1" customWidth="1" outlineLevel="1"/>
    <col min="19" max="19" width="8" style="41" hidden="1" customWidth="1" outlineLevel="1"/>
    <col min="20" max="20" width="7.54296875" style="41" hidden="1" customWidth="1" outlineLevel="1"/>
    <col min="21" max="21" width="12" style="41" hidden="1" customWidth="1" outlineLevel="1"/>
    <col min="22" max="22" width="14.08984375" style="41" hidden="1" customWidth="1" outlineLevel="1"/>
    <col min="23" max="23" width="9.08984375" style="41" collapsed="1"/>
    <col min="24" max="24" width="9" style="41" bestFit="1" customWidth="1"/>
    <col min="25" max="25" width="7.6328125" style="41" bestFit="1" customWidth="1"/>
    <col min="26" max="27" width="8.453125" style="41" bestFit="1" customWidth="1"/>
    <col min="28" max="28" width="8.36328125" style="41" bestFit="1" customWidth="1"/>
    <col min="29" max="29" width="12.36328125" style="43" bestFit="1" customWidth="1"/>
    <col min="30" max="30" width="7.6328125" style="41" bestFit="1" customWidth="1"/>
    <col min="31" max="31" width="8.36328125" style="41" bestFit="1" customWidth="1"/>
    <col min="32" max="32" width="12" style="41" bestFit="1" customWidth="1"/>
    <col min="33" max="33" width="14.08984375" style="41" bestFit="1" customWidth="1"/>
    <col min="34" max="34" width="9.453125" style="41" customWidth="1"/>
    <col min="35" max="35" width="7" style="41" hidden="1" customWidth="1" outlineLevel="1"/>
    <col min="36" max="36" width="7.54296875" style="41" hidden="1" customWidth="1" outlineLevel="1"/>
    <col min="37" max="37" width="7.453125" style="41" hidden="1" customWidth="1" outlineLevel="1"/>
    <col min="38" max="38" width="7.36328125" style="41" hidden="1" customWidth="1" outlineLevel="1"/>
    <col min="39" max="39" width="7.54296875" style="41" hidden="1" customWidth="1" outlineLevel="1"/>
    <col min="40" max="40" width="12.36328125" style="41" hidden="1" customWidth="1" outlineLevel="1"/>
    <col min="41" max="41" width="7.54296875" style="41" hidden="1" customWidth="1" outlineLevel="1"/>
    <col min="42" max="42" width="7.36328125" style="41" hidden="1" customWidth="1" outlineLevel="1"/>
    <col min="43" max="43" width="12" style="41" hidden="1" customWidth="1" outlineLevel="1"/>
    <col min="44" max="44" width="14.08984375" style="41" hidden="1" customWidth="1" outlineLevel="1"/>
    <col min="45" max="45" width="9.453125" style="41" hidden="1" customWidth="1" outlineLevel="1"/>
    <col min="46" max="46" width="7.6328125" style="41" bestFit="1" customWidth="1" collapsed="1"/>
    <col min="47" max="50" width="7.6328125" style="41" bestFit="1" customWidth="1"/>
    <col min="51" max="51" width="12.36328125" style="41" bestFit="1" customWidth="1"/>
    <col min="52" max="53" width="7.6328125" style="41" bestFit="1" customWidth="1"/>
    <col min="54" max="54" width="12" style="41" bestFit="1" customWidth="1"/>
    <col min="55" max="55" width="14.08984375" style="41" bestFit="1" customWidth="1"/>
    <col min="56" max="56" width="9.08984375" style="41"/>
    <col min="57" max="61" width="7.453125" style="41" hidden="1" customWidth="1" outlineLevel="1"/>
    <col min="62" max="62" width="11.453125" style="41" hidden="1" customWidth="1" outlineLevel="1"/>
    <col min="63" max="64" width="8.08984375" style="41" hidden="1" customWidth="1" outlineLevel="1"/>
    <col min="65" max="65" width="9.08984375" style="41" hidden="1" customWidth="1" outlineLevel="1"/>
    <col min="66" max="66" width="11.453125" style="41" hidden="1" customWidth="1" outlineLevel="1"/>
    <col min="67" max="67" width="9.08984375" style="41" collapsed="1"/>
    <col min="68" max="16384" width="9.08984375" style="41"/>
  </cols>
  <sheetData>
    <row r="1" spans="1:66" x14ac:dyDescent="0.45">
      <c r="A1" s="213" t="str">
        <f>'Occupancy Raw Data'!B2</f>
        <v>January 08, 2023 - February 04, 2023
Rolling-28 Day Period</v>
      </c>
      <c r="B1" s="208" t="s">
        <v>67</v>
      </c>
      <c r="C1" s="209"/>
      <c r="D1" s="209"/>
      <c r="E1" s="209"/>
      <c r="F1" s="209"/>
      <c r="G1" s="209"/>
      <c r="H1" s="209"/>
      <c r="I1" s="209"/>
      <c r="J1" s="209"/>
      <c r="K1" s="210"/>
      <c r="L1" s="40"/>
      <c r="M1" s="208" t="s">
        <v>74</v>
      </c>
      <c r="N1" s="209"/>
      <c r="O1" s="209"/>
      <c r="P1" s="209"/>
      <c r="Q1" s="209"/>
      <c r="R1" s="209"/>
      <c r="S1" s="209"/>
      <c r="T1" s="209"/>
      <c r="U1" s="209"/>
      <c r="V1" s="210"/>
      <c r="X1" s="208" t="s">
        <v>68</v>
      </c>
      <c r="Y1" s="209"/>
      <c r="Z1" s="209"/>
      <c r="AA1" s="209"/>
      <c r="AB1" s="209"/>
      <c r="AC1" s="209"/>
      <c r="AD1" s="209"/>
      <c r="AE1" s="209"/>
      <c r="AF1" s="209"/>
      <c r="AG1" s="210"/>
      <c r="AI1" s="208" t="s">
        <v>75</v>
      </c>
      <c r="AJ1" s="209"/>
      <c r="AK1" s="209"/>
      <c r="AL1" s="209"/>
      <c r="AM1" s="209"/>
      <c r="AN1" s="209"/>
      <c r="AO1" s="209"/>
      <c r="AP1" s="209"/>
      <c r="AQ1" s="209"/>
      <c r="AR1" s="210"/>
      <c r="AS1" s="40"/>
      <c r="AT1" s="208" t="s">
        <v>69</v>
      </c>
      <c r="AU1" s="209"/>
      <c r="AV1" s="209"/>
      <c r="AW1" s="209"/>
      <c r="AX1" s="209"/>
      <c r="AY1" s="209"/>
      <c r="AZ1" s="209"/>
      <c r="BA1" s="209"/>
      <c r="BB1" s="209"/>
      <c r="BC1" s="210"/>
      <c r="BE1" s="208" t="s">
        <v>76</v>
      </c>
      <c r="BF1" s="209"/>
      <c r="BG1" s="209"/>
      <c r="BH1" s="209"/>
      <c r="BI1" s="209"/>
      <c r="BJ1" s="209"/>
      <c r="BK1" s="209"/>
      <c r="BL1" s="209"/>
      <c r="BM1" s="209"/>
      <c r="BN1" s="210"/>
    </row>
    <row r="2" spans="1:66" x14ac:dyDescent="0.45">
      <c r="A2" s="213"/>
      <c r="B2" s="42"/>
      <c r="C2" s="43"/>
      <c r="D2" s="43"/>
      <c r="E2" s="43"/>
      <c r="F2" s="43"/>
      <c r="G2" s="206" t="s">
        <v>65</v>
      </c>
      <c r="H2" s="43"/>
      <c r="I2" s="43"/>
      <c r="J2" s="206" t="s">
        <v>66</v>
      </c>
      <c r="K2" s="207" t="s">
        <v>57</v>
      </c>
      <c r="L2" s="44"/>
      <c r="M2" s="42"/>
      <c r="N2" s="43"/>
      <c r="O2" s="43"/>
      <c r="P2" s="43"/>
      <c r="Q2" s="43"/>
      <c r="R2" s="206" t="s">
        <v>65</v>
      </c>
      <c r="S2" s="43"/>
      <c r="T2" s="43"/>
      <c r="U2" s="206" t="s">
        <v>66</v>
      </c>
      <c r="V2" s="207" t="s">
        <v>57</v>
      </c>
      <c r="X2" s="42"/>
      <c r="Y2" s="43"/>
      <c r="Z2" s="43"/>
      <c r="AA2" s="43"/>
      <c r="AB2" s="43"/>
      <c r="AC2" s="206" t="s">
        <v>65</v>
      </c>
      <c r="AD2" s="43"/>
      <c r="AE2" s="43"/>
      <c r="AF2" s="206" t="s">
        <v>66</v>
      </c>
      <c r="AG2" s="207" t="s">
        <v>57</v>
      </c>
      <c r="AI2" s="42"/>
      <c r="AJ2" s="43"/>
      <c r="AK2" s="43"/>
      <c r="AL2" s="43"/>
      <c r="AM2" s="43"/>
      <c r="AN2" s="206" t="s">
        <v>65</v>
      </c>
      <c r="AO2" s="43"/>
      <c r="AP2" s="43"/>
      <c r="AQ2" s="206" t="s">
        <v>66</v>
      </c>
      <c r="AR2" s="207" t="s">
        <v>57</v>
      </c>
      <c r="AS2" s="44"/>
      <c r="AT2" s="42"/>
      <c r="AU2" s="43"/>
      <c r="AV2" s="43"/>
      <c r="AW2" s="43"/>
      <c r="AX2" s="43"/>
      <c r="AY2" s="206" t="s">
        <v>65</v>
      </c>
      <c r="AZ2" s="43"/>
      <c r="BA2" s="43"/>
      <c r="BB2" s="206" t="s">
        <v>66</v>
      </c>
      <c r="BC2" s="207" t="s">
        <v>57</v>
      </c>
      <c r="BE2" s="42"/>
      <c r="BF2" s="43"/>
      <c r="BG2" s="43"/>
      <c r="BH2" s="43"/>
      <c r="BI2" s="43"/>
      <c r="BJ2" s="206" t="s">
        <v>65</v>
      </c>
      <c r="BK2" s="43"/>
      <c r="BL2" s="43"/>
      <c r="BM2" s="206" t="s">
        <v>66</v>
      </c>
      <c r="BN2" s="207" t="s">
        <v>57</v>
      </c>
    </row>
    <row r="3" spans="1:66" x14ac:dyDescent="0.45">
      <c r="A3" s="213"/>
      <c r="B3" s="45" t="s">
        <v>58</v>
      </c>
      <c r="C3" s="44" t="s">
        <v>59</v>
      </c>
      <c r="D3" s="44" t="s">
        <v>60</v>
      </c>
      <c r="E3" s="44" t="s">
        <v>61</v>
      </c>
      <c r="F3" s="44" t="s">
        <v>62</v>
      </c>
      <c r="G3" s="206"/>
      <c r="H3" s="44" t="s">
        <v>63</v>
      </c>
      <c r="I3" s="44" t="s">
        <v>64</v>
      </c>
      <c r="J3" s="206"/>
      <c r="K3" s="207"/>
      <c r="L3" s="44"/>
      <c r="M3" s="45" t="s">
        <v>58</v>
      </c>
      <c r="N3" s="44" t="s">
        <v>59</v>
      </c>
      <c r="O3" s="44" t="s">
        <v>60</v>
      </c>
      <c r="P3" s="44" t="s">
        <v>61</v>
      </c>
      <c r="Q3" s="44" t="s">
        <v>62</v>
      </c>
      <c r="R3" s="206"/>
      <c r="S3" s="44" t="s">
        <v>63</v>
      </c>
      <c r="T3" s="44" t="s">
        <v>64</v>
      </c>
      <c r="U3" s="206"/>
      <c r="V3" s="207"/>
      <c r="X3" s="45" t="s">
        <v>58</v>
      </c>
      <c r="Y3" s="44" t="s">
        <v>59</v>
      </c>
      <c r="Z3" s="44" t="s">
        <v>60</v>
      </c>
      <c r="AA3" s="44" t="s">
        <v>61</v>
      </c>
      <c r="AB3" s="44" t="s">
        <v>62</v>
      </c>
      <c r="AC3" s="206"/>
      <c r="AD3" s="44" t="s">
        <v>63</v>
      </c>
      <c r="AE3" s="44" t="s">
        <v>64</v>
      </c>
      <c r="AF3" s="206"/>
      <c r="AG3" s="207"/>
      <c r="AI3" s="45" t="s">
        <v>58</v>
      </c>
      <c r="AJ3" s="44" t="s">
        <v>59</v>
      </c>
      <c r="AK3" s="44" t="s">
        <v>60</v>
      </c>
      <c r="AL3" s="44" t="s">
        <v>61</v>
      </c>
      <c r="AM3" s="44" t="s">
        <v>62</v>
      </c>
      <c r="AN3" s="206"/>
      <c r="AO3" s="44" t="s">
        <v>63</v>
      </c>
      <c r="AP3" s="44" t="s">
        <v>64</v>
      </c>
      <c r="AQ3" s="206"/>
      <c r="AR3" s="207"/>
      <c r="AS3" s="44"/>
      <c r="AT3" s="45" t="s">
        <v>58</v>
      </c>
      <c r="AU3" s="44" t="s">
        <v>59</v>
      </c>
      <c r="AV3" s="44" t="s">
        <v>60</v>
      </c>
      <c r="AW3" s="44" t="s">
        <v>61</v>
      </c>
      <c r="AX3" s="44" t="s">
        <v>62</v>
      </c>
      <c r="AY3" s="206"/>
      <c r="AZ3" s="44" t="s">
        <v>63</v>
      </c>
      <c r="BA3" s="44" t="s">
        <v>64</v>
      </c>
      <c r="BB3" s="206"/>
      <c r="BC3" s="207"/>
      <c r="BE3" s="45" t="s">
        <v>58</v>
      </c>
      <c r="BF3" s="44" t="s">
        <v>59</v>
      </c>
      <c r="BG3" s="44" t="s">
        <v>60</v>
      </c>
      <c r="BH3" s="44" t="s">
        <v>61</v>
      </c>
      <c r="BI3" s="44" t="s">
        <v>62</v>
      </c>
      <c r="BJ3" s="206"/>
      <c r="BK3" s="44" t="s">
        <v>63</v>
      </c>
      <c r="BL3" s="44" t="s">
        <v>64</v>
      </c>
      <c r="BM3" s="206"/>
      <c r="BN3" s="207"/>
    </row>
    <row r="4" spans="1:66" x14ac:dyDescent="0.45">
      <c r="A4" s="46" t="s">
        <v>15</v>
      </c>
      <c r="B4" s="47">
        <f>VLOOKUP($A4,'Occupancy Raw Data'!$B$8:$BE$45,'Occupancy Raw Data'!AG$3,FALSE)</f>
        <v>44.5069772957157</v>
      </c>
      <c r="C4" s="48">
        <f>VLOOKUP($A4,'Occupancy Raw Data'!$B$8:$BE$45,'Occupancy Raw Data'!AH$3,FALSE)</f>
        <v>52.164830315891102</v>
      </c>
      <c r="D4" s="48">
        <f>VLOOKUP($A4,'Occupancy Raw Data'!$B$8:$BE$45,'Occupancy Raw Data'!AI$3,FALSE)</f>
        <v>57.462810641081802</v>
      </c>
      <c r="E4" s="48">
        <f>VLOOKUP($A4,'Occupancy Raw Data'!$B$8:$BE$45,'Occupancy Raw Data'!AJ$3,FALSE)</f>
        <v>57.835642373781198</v>
      </c>
      <c r="F4" s="48">
        <f>VLOOKUP($A4,'Occupancy Raw Data'!$B$8:$BE$45,'Occupancy Raw Data'!AK$3,FALSE)</f>
        <v>54.628307908329703</v>
      </c>
      <c r="G4" s="49">
        <f>VLOOKUP($A4,'Occupancy Raw Data'!$B$8:$BE$45,'Occupancy Raw Data'!AL$3,FALSE)</f>
        <v>53.319883119753896</v>
      </c>
      <c r="H4" s="48">
        <f>VLOOKUP($A4,'Occupancy Raw Data'!$B$8:$BE$45,'Occupancy Raw Data'!AN$3,FALSE)</f>
        <v>58.454630535563197</v>
      </c>
      <c r="I4" s="48">
        <f>VLOOKUP($A4,'Occupancy Raw Data'!$B$8:$BE$45,'Occupancy Raw Data'!AO$3,FALSE)</f>
        <v>61.277756352230497</v>
      </c>
      <c r="J4" s="49">
        <f>VLOOKUP($A4,'Occupancy Raw Data'!$B$8:$BE$45,'Occupancy Raw Data'!AP$3,FALSE)</f>
        <v>59.866195451463099</v>
      </c>
      <c r="K4" s="50">
        <f>VLOOKUP($A4,'Occupancy Raw Data'!$B$8:$BE$45,'Occupancy Raw Data'!AR$3,FALSE)</f>
        <v>55.190497614093701</v>
      </c>
      <c r="M4" s="47">
        <f>VLOOKUP($A4,'Occupancy Raw Data'!$B$8:$BE$45,'Occupancy Raw Data'!AT$3,FALSE)</f>
        <v>6.3037219319809701</v>
      </c>
      <c r="N4" s="48">
        <f>VLOOKUP($A4,'Occupancy Raw Data'!$B$8:$BE$45,'Occupancy Raw Data'!AU$3,FALSE)</f>
        <v>15.475388835488101</v>
      </c>
      <c r="O4" s="48">
        <f>VLOOKUP($A4,'Occupancy Raw Data'!$B$8:$BE$45,'Occupancy Raw Data'!AV$3,FALSE)</f>
        <v>20.068212207239299</v>
      </c>
      <c r="P4" s="48">
        <f>VLOOKUP($A4,'Occupancy Raw Data'!$B$8:$BE$45,'Occupancy Raw Data'!AW$3,FALSE)</f>
        <v>18.4347586097247</v>
      </c>
      <c r="Q4" s="48">
        <f>VLOOKUP($A4,'Occupancy Raw Data'!$B$8:$BE$45,'Occupancy Raw Data'!AX$3,FALSE)</f>
        <v>12.492499974066099</v>
      </c>
      <c r="R4" s="49">
        <f>VLOOKUP($A4,'Occupancy Raw Data'!$B$8:$BE$45,'Occupancy Raw Data'!AY$3,FALSE)</f>
        <v>14.766989564613899</v>
      </c>
      <c r="S4" s="48">
        <f>VLOOKUP($A4,'Occupancy Raw Data'!$B$8:$BE$45,'Occupancy Raw Data'!BA$3,FALSE)</f>
        <v>6.81541706946921</v>
      </c>
      <c r="T4" s="48">
        <f>VLOOKUP($A4,'Occupancy Raw Data'!$B$8:$BE$45,'Occupancy Raw Data'!BB$3,FALSE)</f>
        <v>6.4442120621469696</v>
      </c>
      <c r="U4" s="49">
        <f>VLOOKUP($A4,'Occupancy Raw Data'!$B$8:$BE$45,'Occupancy Raw Data'!BC$3,FALSE)</f>
        <v>6.6251120390730804</v>
      </c>
      <c r="V4" s="50">
        <f>VLOOKUP($A4,'Occupancy Raw Data'!$B$8:$BE$45,'Occupancy Raw Data'!BE$3,FALSE)</f>
        <v>12.1139499883675</v>
      </c>
      <c r="X4" s="51">
        <f>VLOOKUP($A4,'ADR Raw Data'!$B$6:$BE$43,'ADR Raw Data'!AG$1,FALSE)</f>
        <v>138.297260434544</v>
      </c>
      <c r="Y4" s="52">
        <f>VLOOKUP($A4,'ADR Raw Data'!$B$6:$BE$43,'ADR Raw Data'!AH$1,FALSE)</f>
        <v>140.88937628322901</v>
      </c>
      <c r="Z4" s="52">
        <f>VLOOKUP($A4,'ADR Raw Data'!$B$6:$BE$43,'ADR Raw Data'!AI$1,FALSE)</f>
        <v>143.915029847135</v>
      </c>
      <c r="AA4" s="52">
        <f>VLOOKUP($A4,'ADR Raw Data'!$B$6:$BE$43,'ADR Raw Data'!AJ$1,FALSE)</f>
        <v>143.61156282815</v>
      </c>
      <c r="AB4" s="52">
        <f>VLOOKUP($A4,'ADR Raw Data'!$B$6:$BE$43,'ADR Raw Data'!AK$1,FALSE)</f>
        <v>138.851730901298</v>
      </c>
      <c r="AC4" s="53">
        <f>VLOOKUP($A4,'ADR Raw Data'!$B$6:$BE$43,'ADR Raw Data'!AL$1,FALSE)</f>
        <v>141.281774872174</v>
      </c>
      <c r="AD4" s="52">
        <f>VLOOKUP($A4,'ADR Raw Data'!$B$6:$BE$43,'ADR Raw Data'!AN$1,FALSE)</f>
        <v>145.942068451236</v>
      </c>
      <c r="AE4" s="52">
        <f>VLOOKUP($A4,'ADR Raw Data'!$B$6:$BE$43,'ADR Raw Data'!AO$1,FALSE)</f>
        <v>149.69245412913099</v>
      </c>
      <c r="AF4" s="53">
        <f>VLOOKUP($A4,'ADR Raw Data'!$B$6:$BE$43,'ADR Raw Data'!AP$1,FALSE)</f>
        <v>147.861478436402</v>
      </c>
      <c r="AG4" s="54">
        <f>VLOOKUP($A4,'ADR Raw Data'!$B$6:$BE$43,'ADR Raw Data'!AR$1,FALSE)</f>
        <v>143.32121636178499</v>
      </c>
      <c r="AI4" s="47">
        <f>VLOOKUP($A4,'ADR Raw Data'!$B$6:$BE$43,'ADR Raw Data'!AT$1,FALSE)</f>
        <v>14.8964264878694</v>
      </c>
      <c r="AJ4" s="48">
        <f>VLOOKUP($A4,'ADR Raw Data'!$B$6:$BE$43,'ADR Raw Data'!AU$1,FALSE)</f>
        <v>20.294931925817</v>
      </c>
      <c r="AK4" s="48">
        <f>VLOOKUP($A4,'ADR Raw Data'!$B$6:$BE$43,'ADR Raw Data'!AV$1,FALSE)</f>
        <v>21.650666626019401</v>
      </c>
      <c r="AL4" s="48">
        <f>VLOOKUP($A4,'ADR Raw Data'!$B$6:$BE$43,'ADR Raw Data'!AW$1,FALSE)</f>
        <v>20.977894774143401</v>
      </c>
      <c r="AM4" s="48">
        <f>VLOOKUP($A4,'ADR Raw Data'!$B$6:$BE$43,'ADR Raw Data'!AX$1,FALSE)</f>
        <v>15.3211059303729</v>
      </c>
      <c r="AN4" s="49">
        <f>VLOOKUP($A4,'ADR Raw Data'!$B$6:$BE$43,'ADR Raw Data'!AY$1,FALSE)</f>
        <v>18.754765062290598</v>
      </c>
      <c r="AO4" s="48">
        <f>VLOOKUP($A4,'ADR Raw Data'!$B$6:$BE$43,'ADR Raw Data'!BA$1,FALSE)</f>
        <v>10.3472900970652</v>
      </c>
      <c r="AP4" s="48">
        <f>VLOOKUP($A4,'ADR Raw Data'!$B$6:$BE$43,'ADR Raw Data'!BB$1,FALSE)</f>
        <v>9.3626039712073403</v>
      </c>
      <c r="AQ4" s="49">
        <f>VLOOKUP($A4,'ADR Raw Data'!$B$6:$BE$43,'ADR Raw Data'!BC$1,FALSE)</f>
        <v>9.8316130361812704</v>
      </c>
      <c r="AR4" s="50">
        <f>VLOOKUP($A4,'ADR Raw Data'!$B$6:$BE$43,'ADR Raw Data'!BE$1,FALSE)</f>
        <v>15.514967518347101</v>
      </c>
      <c r="AT4" s="51">
        <f>VLOOKUP($A4,'RevPAR Raw Data'!$B$6:$BE$43,'RevPAR Raw Data'!AG$1,FALSE)</f>
        <v>61.551930302199501</v>
      </c>
      <c r="AU4" s="52">
        <f>VLOOKUP($A4,'RevPAR Raw Data'!$B$6:$BE$43,'RevPAR Raw Data'!AH$1,FALSE)</f>
        <v>73.494704071264096</v>
      </c>
      <c r="AV4" s="52">
        <f>VLOOKUP($A4,'RevPAR Raw Data'!$B$6:$BE$43,'RevPAR Raw Data'!AI$1,FALSE)</f>
        <v>82.697621085115998</v>
      </c>
      <c r="AW4" s="52">
        <f>VLOOKUP($A4,'RevPAR Raw Data'!$B$6:$BE$43,'RevPAR Raw Data'!AJ$1,FALSE)</f>
        <v>83.058669884687205</v>
      </c>
      <c r="AX4" s="52">
        <f>VLOOKUP($A4,'RevPAR Raw Data'!$B$6:$BE$43,'RevPAR Raw Data'!AK$1,FALSE)</f>
        <v>75.852351092806899</v>
      </c>
      <c r="AY4" s="53">
        <f>VLOOKUP($A4,'RevPAR Raw Data'!$B$6:$BE$43,'RevPAR Raw Data'!AL$1,FALSE)</f>
        <v>75.331277231357504</v>
      </c>
      <c r="AZ4" s="52">
        <f>VLOOKUP($A4,'RevPAR Raw Data'!$B$6:$BE$43,'RevPAR Raw Data'!AN$1,FALSE)</f>
        <v>85.309896909128895</v>
      </c>
      <c r="BA4" s="52">
        <f>VLOOKUP($A4,'RevPAR Raw Data'!$B$6:$BE$43,'RevPAR Raw Data'!AO$1,FALSE)</f>
        <v>91.728177318923798</v>
      </c>
      <c r="BB4" s="53">
        <f>VLOOKUP($A4,'RevPAR Raw Data'!$B$6:$BE$43,'RevPAR Raw Data'!AP$1,FALSE)</f>
        <v>88.519041678159894</v>
      </c>
      <c r="BC4" s="54">
        <f>VLOOKUP($A4,'RevPAR Raw Data'!$B$6:$BE$43,'RevPAR Raw Data'!AR$1,FALSE)</f>
        <v>79.099692496641097</v>
      </c>
      <c r="BE4" s="47">
        <f>VLOOKUP($A4,'RevPAR Raw Data'!$B$6:$BE$43,'RevPAR Raw Data'!AT$1,FALSE)</f>
        <v>22.139177723447698</v>
      </c>
      <c r="BF4" s="48">
        <f>VLOOKUP($A4,'RevPAR Raw Data'!$B$6:$BE$43,'RevPAR Raw Data'!AU$1,FALSE)</f>
        <v>38.911040390723002</v>
      </c>
      <c r="BG4" s="48">
        <f>VLOOKUP($A4,'RevPAR Raw Data'!$B$6:$BE$43,'RevPAR Raw Data'!AV$1,FALSE)</f>
        <v>46.063780556050297</v>
      </c>
      <c r="BH4" s="48">
        <f>VLOOKUP($A4,'RevPAR Raw Data'!$B$6:$BE$43,'RevPAR Raw Data'!AW$1,FALSE)</f>
        <v>43.279877646883499</v>
      </c>
      <c r="BI4" s="48">
        <f>VLOOKUP($A4,'RevPAR Raw Data'!$B$6:$BE$43,'RevPAR Raw Data'!AX$1,FALSE)</f>
        <v>29.727595058817599</v>
      </c>
      <c r="BJ4" s="49">
        <f>VLOOKUP($A4,'RevPAR Raw Data'!$B$6:$BE$43,'RevPAR Raw Data'!AY$1,FALSE)</f>
        <v>36.291268826520898</v>
      </c>
      <c r="BK4" s="48">
        <f>VLOOKUP($A4,'RevPAR Raw Data'!$B$6:$BE$43,'RevPAR Raw Data'!BA$1,FALSE)</f>
        <v>17.8679181420374</v>
      </c>
      <c r="BL4" s="48">
        <f>VLOOKUP($A4,'RevPAR Raw Data'!$B$6:$BE$43,'RevPAR Raw Data'!BB$1,FALSE)</f>
        <v>16.4101620877979</v>
      </c>
      <c r="BM4" s="49">
        <f>VLOOKUP($A4,'RevPAR Raw Data'!$B$6:$BE$43,'RevPAR Raw Data'!BC$1,FALSE)</f>
        <v>17.108080454149398</v>
      </c>
      <c r="BN4" s="50">
        <f>VLOOKUP($A4,'RevPAR Raw Data'!$B$6:$BE$43,'RevPAR Raw Data'!BE$1,FALSE)</f>
        <v>29.508392912598701</v>
      </c>
    </row>
    <row r="5" spans="1:66" x14ac:dyDescent="0.45">
      <c r="A5" s="46" t="s">
        <v>70</v>
      </c>
      <c r="B5" s="47">
        <f>VLOOKUP($A5,'Occupancy Raw Data'!$B$8:$BE$45,'Occupancy Raw Data'!AG$3,FALSE)</f>
        <v>40.127434272255499</v>
      </c>
      <c r="C5" s="48">
        <f>VLOOKUP($A5,'Occupancy Raw Data'!$B$8:$BE$45,'Occupancy Raw Data'!AH$3,FALSE)</f>
        <v>49.234692249264299</v>
      </c>
      <c r="D5" s="48">
        <f>VLOOKUP($A5,'Occupancy Raw Data'!$B$8:$BE$45,'Occupancy Raw Data'!AI$3,FALSE)</f>
        <v>54.759115560052699</v>
      </c>
      <c r="E5" s="48">
        <f>VLOOKUP($A5,'Occupancy Raw Data'!$B$8:$BE$45,'Occupancy Raw Data'!AJ$3,FALSE)</f>
        <v>54.784643178611702</v>
      </c>
      <c r="F5" s="48">
        <f>VLOOKUP($A5,'Occupancy Raw Data'!$B$8:$BE$45,'Occupancy Raw Data'!AK$3,FALSE)</f>
        <v>49.957240411002601</v>
      </c>
      <c r="G5" s="49">
        <f>VLOOKUP($A5,'Occupancy Raw Data'!$B$8:$BE$45,'Occupancy Raw Data'!AL$3,FALSE)</f>
        <v>49.772314256114797</v>
      </c>
      <c r="H5" s="48">
        <f>VLOOKUP($A5,'Occupancy Raw Data'!$B$8:$BE$45,'Occupancy Raw Data'!AN$3,FALSE)</f>
        <v>50.863328865913502</v>
      </c>
      <c r="I5" s="48">
        <f>VLOOKUP($A5,'Occupancy Raw Data'!$B$8:$BE$45,'Occupancy Raw Data'!AO$3,FALSE)</f>
        <v>52.966207160635598</v>
      </c>
      <c r="J5" s="49">
        <f>VLOOKUP($A5,'Occupancy Raw Data'!$B$8:$BE$45,'Occupancy Raw Data'!AP$3,FALSE)</f>
        <v>51.914768013274603</v>
      </c>
      <c r="K5" s="50">
        <f>VLOOKUP($A5,'Occupancy Raw Data'!$B$8:$BE$45,'Occupancy Raw Data'!AR$3,FALSE)</f>
        <v>50.384518415076499</v>
      </c>
      <c r="M5" s="47">
        <f>VLOOKUP($A5,'Occupancy Raw Data'!$B$8:$BE$45,'Occupancy Raw Data'!AT$3,FALSE)</f>
        <v>2.3430524987277699</v>
      </c>
      <c r="N5" s="48">
        <f>VLOOKUP($A5,'Occupancy Raw Data'!$B$8:$BE$45,'Occupancy Raw Data'!AU$3,FALSE)</f>
        <v>17.7254223226753</v>
      </c>
      <c r="O5" s="48">
        <f>VLOOKUP($A5,'Occupancy Raw Data'!$B$8:$BE$45,'Occupancy Raw Data'!AV$3,FALSE)</f>
        <v>23.146820345146999</v>
      </c>
      <c r="P5" s="48">
        <f>VLOOKUP($A5,'Occupancy Raw Data'!$B$8:$BE$45,'Occupancy Raw Data'!AW$3,FALSE)</f>
        <v>21.587446998934801</v>
      </c>
      <c r="Q5" s="48">
        <f>VLOOKUP($A5,'Occupancy Raw Data'!$B$8:$BE$45,'Occupancy Raw Data'!AX$3,FALSE)</f>
        <v>15.2413370183176</v>
      </c>
      <c r="R5" s="49">
        <f>VLOOKUP($A5,'Occupancy Raw Data'!$B$8:$BE$45,'Occupancy Raw Data'!AY$3,FALSE)</f>
        <v>16.342625353870599</v>
      </c>
      <c r="S5" s="48">
        <f>VLOOKUP($A5,'Occupancy Raw Data'!$B$8:$BE$45,'Occupancy Raw Data'!BA$3,FALSE)</f>
        <v>7.3782727975962796</v>
      </c>
      <c r="T5" s="48">
        <f>VLOOKUP($A5,'Occupancy Raw Data'!$B$8:$BE$45,'Occupancy Raw Data'!BB$3,FALSE)</f>
        <v>10.673254104767</v>
      </c>
      <c r="U5" s="49">
        <f>VLOOKUP($A5,'Occupancy Raw Data'!$B$8:$BE$45,'Occupancy Raw Data'!BC$3,FALSE)</f>
        <v>9.03423770298701</v>
      </c>
      <c r="V5" s="50">
        <f>VLOOKUP($A5,'Occupancy Raw Data'!$B$8:$BE$45,'Occupancy Raw Data'!BE$3,FALSE)</f>
        <v>14.0916503537329</v>
      </c>
      <c r="X5" s="51">
        <f>VLOOKUP($A5,'ADR Raw Data'!$B$6:$BE$43,'ADR Raw Data'!AG$1,FALSE)</f>
        <v>99.730556844779997</v>
      </c>
      <c r="Y5" s="52">
        <f>VLOOKUP($A5,'ADR Raw Data'!$B$6:$BE$43,'ADR Raw Data'!AH$1,FALSE)</f>
        <v>106.95394769010301</v>
      </c>
      <c r="Z5" s="52">
        <f>VLOOKUP($A5,'ADR Raw Data'!$B$6:$BE$43,'ADR Raw Data'!AI$1,FALSE)</f>
        <v>111.81570817103901</v>
      </c>
      <c r="AA5" s="52">
        <f>VLOOKUP($A5,'ADR Raw Data'!$B$6:$BE$43,'ADR Raw Data'!AJ$1,FALSE)</f>
        <v>110.70744649318</v>
      </c>
      <c r="AB5" s="52">
        <f>VLOOKUP($A5,'ADR Raw Data'!$B$6:$BE$43,'ADR Raw Data'!AK$1,FALSE)</f>
        <v>104.742039119548</v>
      </c>
      <c r="AC5" s="53">
        <f>VLOOKUP($A5,'ADR Raw Data'!$B$6:$BE$43,'ADR Raw Data'!AL$1,FALSE)</f>
        <v>107.240914404305</v>
      </c>
      <c r="AD5" s="52">
        <f>VLOOKUP($A5,'ADR Raw Data'!$B$6:$BE$43,'ADR Raw Data'!AN$1,FALSE)</f>
        <v>106.77541353865</v>
      </c>
      <c r="AE5" s="52">
        <f>VLOOKUP($A5,'ADR Raw Data'!$B$6:$BE$43,'ADR Raw Data'!AO$1,FALSE)</f>
        <v>109.64947455500599</v>
      </c>
      <c r="AF5" s="53">
        <f>VLOOKUP($A5,'ADR Raw Data'!$B$6:$BE$43,'ADR Raw Data'!AP$1,FALSE)</f>
        <v>108.24154848454501</v>
      </c>
      <c r="AG5" s="54">
        <f>VLOOKUP($A5,'ADR Raw Data'!$B$6:$BE$43,'ADR Raw Data'!AR$1,FALSE)</f>
        <v>107.535528766738</v>
      </c>
      <c r="AI5" s="47">
        <f>VLOOKUP($A5,'ADR Raw Data'!$B$6:$BE$43,'ADR Raw Data'!AT$1,FALSE)</f>
        <v>10.0971733126543</v>
      </c>
      <c r="AJ5" s="48">
        <f>VLOOKUP($A5,'ADR Raw Data'!$B$6:$BE$43,'ADR Raw Data'!AU$1,FALSE)</f>
        <v>17.655871134294401</v>
      </c>
      <c r="AK5" s="48">
        <f>VLOOKUP($A5,'ADR Raw Data'!$B$6:$BE$43,'ADR Raw Data'!AV$1,FALSE)</f>
        <v>20.7180583821429</v>
      </c>
      <c r="AL5" s="48">
        <f>VLOOKUP($A5,'ADR Raw Data'!$B$6:$BE$43,'ADR Raw Data'!AW$1,FALSE)</f>
        <v>19.1151889802582</v>
      </c>
      <c r="AM5" s="48">
        <f>VLOOKUP($A5,'ADR Raw Data'!$B$6:$BE$43,'ADR Raw Data'!AX$1,FALSE)</f>
        <v>14.0614290259035</v>
      </c>
      <c r="AN5" s="49">
        <f>VLOOKUP($A5,'ADR Raw Data'!$B$6:$BE$43,'ADR Raw Data'!AY$1,FALSE)</f>
        <v>16.794823678078501</v>
      </c>
      <c r="AO5" s="48">
        <f>VLOOKUP($A5,'ADR Raw Data'!$B$6:$BE$43,'ADR Raw Data'!BA$1,FALSE)</f>
        <v>7.3195492051171396</v>
      </c>
      <c r="AP5" s="48">
        <f>VLOOKUP($A5,'ADR Raw Data'!$B$6:$BE$43,'ADR Raw Data'!BB$1,FALSE)</f>
        <v>6.5821222836793796</v>
      </c>
      <c r="AQ5" s="49">
        <f>VLOOKUP($A5,'ADR Raw Data'!$B$6:$BE$43,'ADR Raw Data'!BC$1,FALSE)</f>
        <v>6.9642291182421197</v>
      </c>
      <c r="AR5" s="50">
        <f>VLOOKUP($A5,'ADR Raw Data'!$B$6:$BE$43,'ADR Raw Data'!BE$1,FALSE)</f>
        <v>13.544916694619699</v>
      </c>
      <c r="AT5" s="51">
        <f>VLOOKUP($A5,'RevPAR Raw Data'!$B$6:$BE$43,'RevPAR Raw Data'!AG$1,FALSE)</f>
        <v>40.0193136472435</v>
      </c>
      <c r="AU5" s="52">
        <f>VLOOKUP($A5,'RevPAR Raw Data'!$B$6:$BE$43,'RevPAR Raw Data'!AH$1,FALSE)</f>
        <v>52.658446993661698</v>
      </c>
      <c r="AV5" s="52">
        <f>VLOOKUP($A5,'RevPAR Raw Data'!$B$6:$BE$43,'RevPAR Raw Data'!AI$1,FALSE)</f>
        <v>61.229292851670799</v>
      </c>
      <c r="AW5" s="52">
        <f>VLOOKUP($A5,'RevPAR Raw Data'!$B$6:$BE$43,'RevPAR Raw Data'!AJ$1,FALSE)</f>
        <v>60.650679533441398</v>
      </c>
      <c r="AX5" s="52">
        <f>VLOOKUP($A5,'RevPAR Raw Data'!$B$6:$BE$43,'RevPAR Raw Data'!AK$1,FALSE)</f>
        <v>52.3262322943391</v>
      </c>
      <c r="AY5" s="53">
        <f>VLOOKUP($A5,'RevPAR Raw Data'!$B$6:$BE$43,'RevPAR Raw Data'!AL$1,FALSE)</f>
        <v>53.376284928441997</v>
      </c>
      <c r="AZ5" s="52">
        <f>VLOOKUP($A5,'RevPAR Raw Data'!$B$6:$BE$43,'RevPAR Raw Data'!AN$1,FALSE)</f>
        <v>54.309529736103102</v>
      </c>
      <c r="BA5" s="52">
        <f>VLOOKUP($A5,'RevPAR Raw Data'!$B$6:$BE$43,'RevPAR Raw Data'!AO$1,FALSE)</f>
        <v>58.077167843353102</v>
      </c>
      <c r="BB5" s="53">
        <f>VLOOKUP($A5,'RevPAR Raw Data'!$B$6:$BE$43,'RevPAR Raw Data'!AP$1,FALSE)</f>
        <v>56.193348789728098</v>
      </c>
      <c r="BC5" s="54">
        <f>VLOOKUP($A5,'RevPAR Raw Data'!$B$6:$BE$43,'RevPAR Raw Data'!AR$1,FALSE)</f>
        <v>54.181258294227199</v>
      </c>
      <c r="BE5" s="47">
        <f>VLOOKUP($A5,'RevPAR Raw Data'!$B$6:$BE$43,'RevPAR Raw Data'!AT$1,FALSE)</f>
        <v>12.6768078829851</v>
      </c>
      <c r="BF5" s="48">
        <f>VLOOKUP($A5,'RevPAR Raw Data'!$B$6:$BE$43,'RevPAR Raw Data'!AU$1,FALSE)</f>
        <v>38.510871180270897</v>
      </c>
      <c r="BG5" s="48">
        <f>VLOOKUP($A5,'RevPAR Raw Data'!$B$6:$BE$43,'RevPAR Raw Data'!AV$1,FALSE)</f>
        <v>48.660450480007299</v>
      </c>
      <c r="BH5" s="48">
        <f>VLOOKUP($A5,'RevPAR Raw Data'!$B$6:$BE$43,'RevPAR Raw Data'!AW$1,FALSE)</f>
        <v>44.829117269052603</v>
      </c>
      <c r="BI5" s="48">
        <f>VLOOKUP($A5,'RevPAR Raw Data'!$B$6:$BE$43,'RevPAR Raw Data'!AX$1,FALSE)</f>
        <v>31.445915831650598</v>
      </c>
      <c r="BJ5" s="49">
        <f>VLOOKUP($A5,'RevPAR Raw Data'!$B$6:$BE$43,'RevPAR Raw Data'!AY$1,FALSE)</f>
        <v>35.882164144500699</v>
      </c>
      <c r="BK5" s="48">
        <f>VLOOKUP($A5,'RevPAR Raw Data'!$B$6:$BE$43,'RevPAR Raw Data'!BA$1,FALSE)</f>
        <v>15.2378783106212</v>
      </c>
      <c r="BL5" s="48">
        <f>VLOOKUP($A5,'RevPAR Raw Data'!$B$6:$BE$43,'RevPAR Raw Data'!BB$1,FALSE)</f>
        <v>17.957903025269999</v>
      </c>
      <c r="BM5" s="49">
        <f>VLOOKUP($A5,'RevPAR Raw Data'!$B$6:$BE$43,'RevPAR Raw Data'!BC$1,FALSE)</f>
        <v>16.6276318339517</v>
      </c>
      <c r="BN5" s="50">
        <f>VLOOKUP($A5,'RevPAR Raw Data'!$B$6:$BE$43,'RevPAR Raw Data'!BE$1,FALSE)</f>
        <v>29.545269349662899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42.880811730561902</v>
      </c>
      <c r="C7" s="48">
        <f>VLOOKUP($A7,'Occupancy Raw Data'!$B$8:$BE$45,'Occupancy Raw Data'!AH$3,FALSE)</f>
        <v>51.238032206277502</v>
      </c>
      <c r="D7" s="48">
        <f>VLOOKUP($A7,'Occupancy Raw Data'!$B$8:$BE$45,'Occupancy Raw Data'!AI$3,FALSE)</f>
        <v>59.145831563225201</v>
      </c>
      <c r="E7" s="48">
        <f>VLOOKUP($A7,'Occupancy Raw Data'!$B$8:$BE$45,'Occupancy Raw Data'!AJ$3,FALSE)</f>
        <v>59.344649340893199</v>
      </c>
      <c r="F7" s="48">
        <f>VLOOKUP($A7,'Occupancy Raw Data'!$B$8:$BE$45,'Occupancy Raw Data'!AK$3,FALSE)</f>
        <v>52.116161977499097</v>
      </c>
      <c r="G7" s="49">
        <f>VLOOKUP($A7,'Occupancy Raw Data'!$B$8:$BE$45,'Occupancy Raw Data'!AL$3,FALSE)</f>
        <v>52.945172094603898</v>
      </c>
      <c r="H7" s="48">
        <f>VLOOKUP($A7,'Occupancy Raw Data'!$B$8:$BE$45,'Occupancy Raw Data'!AN$3,FALSE)</f>
        <v>50.133028671591298</v>
      </c>
      <c r="I7" s="48">
        <f>VLOOKUP($A7,'Occupancy Raw Data'!$B$8:$BE$45,'Occupancy Raw Data'!AO$3,FALSE)</f>
        <v>53.543257793915103</v>
      </c>
      <c r="J7" s="49">
        <f>VLOOKUP($A7,'Occupancy Raw Data'!$B$8:$BE$45,'Occupancy Raw Data'!AP$3,FALSE)</f>
        <v>51.838143232753197</v>
      </c>
      <c r="K7" s="50">
        <f>VLOOKUP($A7,'Occupancy Raw Data'!$B$8:$BE$45,'Occupancy Raw Data'!AR$3,FALSE)</f>
        <v>52.628869041725203</v>
      </c>
      <c r="M7" s="47">
        <f>VLOOKUP($A7,'Occupancy Raw Data'!$B$8:$BE$45,'Occupancy Raw Data'!AT$3,FALSE)</f>
        <v>25.988730805027199</v>
      </c>
      <c r="N7" s="48">
        <f>VLOOKUP($A7,'Occupancy Raw Data'!$B$8:$BE$45,'Occupancy Raw Data'!AU$3,FALSE)</f>
        <v>48.523933136920597</v>
      </c>
      <c r="O7" s="48">
        <f>VLOOKUP($A7,'Occupancy Raw Data'!$B$8:$BE$45,'Occupancy Raw Data'!AV$3,FALSE)</f>
        <v>59.477081065238799</v>
      </c>
      <c r="P7" s="48">
        <f>VLOOKUP($A7,'Occupancy Raw Data'!$B$8:$BE$45,'Occupancy Raw Data'!AW$3,FALSE)</f>
        <v>57.696456584861998</v>
      </c>
      <c r="Q7" s="48">
        <f>VLOOKUP($A7,'Occupancy Raw Data'!$B$8:$BE$45,'Occupancy Raw Data'!AX$3,FALSE)</f>
        <v>42.988220010206398</v>
      </c>
      <c r="R7" s="49">
        <f>VLOOKUP($A7,'Occupancy Raw Data'!$B$8:$BE$45,'Occupancy Raw Data'!AY$3,FALSE)</f>
        <v>47.313200717511599</v>
      </c>
      <c r="S7" s="48">
        <f>VLOOKUP($A7,'Occupancy Raw Data'!$B$8:$BE$45,'Occupancy Raw Data'!BA$3,FALSE)</f>
        <v>24.401624726960499</v>
      </c>
      <c r="T7" s="48">
        <f>VLOOKUP($A7,'Occupancy Raw Data'!$B$8:$BE$45,'Occupancy Raw Data'!BB$3,FALSE)</f>
        <v>24.293253370535702</v>
      </c>
      <c r="U7" s="49">
        <f>VLOOKUP($A7,'Occupancy Raw Data'!$B$8:$BE$45,'Occupancy Raw Data'!BC$3,FALSE)</f>
        <v>24.345633130522199</v>
      </c>
      <c r="V7" s="50">
        <f>VLOOKUP($A7,'Occupancy Raw Data'!$B$8:$BE$45,'Occupancy Raw Data'!BE$3,FALSE)</f>
        <v>40.033215455136002</v>
      </c>
      <c r="X7" s="51">
        <f>VLOOKUP($A7,'ADR Raw Data'!$B$6:$BE$43,'ADR Raw Data'!AG$1,FALSE)</f>
        <v>137.99775321851399</v>
      </c>
      <c r="Y7" s="52">
        <f>VLOOKUP($A7,'ADR Raw Data'!$B$6:$BE$43,'ADR Raw Data'!AH$1,FALSE)</f>
        <v>152.457469387933</v>
      </c>
      <c r="Z7" s="52">
        <f>VLOOKUP($A7,'ADR Raw Data'!$B$6:$BE$43,'ADR Raw Data'!AI$1,FALSE)</f>
        <v>160.06208880067999</v>
      </c>
      <c r="AA7" s="52">
        <f>VLOOKUP($A7,'ADR Raw Data'!$B$6:$BE$43,'ADR Raw Data'!AJ$1,FALSE)</f>
        <v>160.067729663341</v>
      </c>
      <c r="AB7" s="52">
        <f>VLOOKUP($A7,'ADR Raw Data'!$B$6:$BE$43,'ADR Raw Data'!AK$1,FALSE)</f>
        <v>148.77810854522201</v>
      </c>
      <c r="AC7" s="53">
        <f>VLOOKUP($A7,'ADR Raw Data'!$B$6:$BE$43,'ADR Raw Data'!AL$1,FALSE)</f>
        <v>152.79603193251299</v>
      </c>
      <c r="AD7" s="52">
        <f>VLOOKUP($A7,'ADR Raw Data'!$B$6:$BE$43,'ADR Raw Data'!AN$1,FALSE)</f>
        <v>136.31214658098099</v>
      </c>
      <c r="AE7" s="52">
        <f>VLOOKUP($A7,'ADR Raw Data'!$B$6:$BE$43,'ADR Raw Data'!AO$1,FALSE)</f>
        <v>137.51308676153701</v>
      </c>
      <c r="AF7" s="53">
        <f>VLOOKUP($A7,'ADR Raw Data'!$B$6:$BE$43,'ADR Raw Data'!AP$1,FALSE)</f>
        <v>136.93236796308</v>
      </c>
      <c r="AG7" s="54">
        <f>VLOOKUP($A7,'ADR Raw Data'!$B$6:$BE$43,'ADR Raw Data'!AR$1,FALSE)</f>
        <v>148.331526644219</v>
      </c>
      <c r="AI7" s="47">
        <f>VLOOKUP($A7,'ADR Raw Data'!$B$6:$BE$43,'ADR Raw Data'!AT$1,FALSE)</f>
        <v>22.955159178925701</v>
      </c>
      <c r="AJ7" s="48">
        <f>VLOOKUP($A7,'ADR Raw Data'!$B$6:$BE$43,'ADR Raw Data'!AU$1,FALSE)</f>
        <v>32.948902417366099</v>
      </c>
      <c r="AK7" s="48">
        <f>VLOOKUP($A7,'ADR Raw Data'!$B$6:$BE$43,'ADR Raw Data'!AV$1,FALSE)</f>
        <v>33.506779940000001</v>
      </c>
      <c r="AL7" s="48">
        <f>VLOOKUP($A7,'ADR Raw Data'!$B$6:$BE$43,'ADR Raw Data'!AW$1,FALSE)</f>
        <v>34.005470657282899</v>
      </c>
      <c r="AM7" s="48">
        <f>VLOOKUP($A7,'ADR Raw Data'!$B$6:$BE$43,'ADR Raw Data'!AX$1,FALSE)</f>
        <v>28.266880820789499</v>
      </c>
      <c r="AN7" s="49">
        <f>VLOOKUP($A7,'ADR Raw Data'!$B$6:$BE$43,'ADR Raw Data'!AY$1,FALSE)</f>
        <v>31.0922686934484</v>
      </c>
      <c r="AO7" s="48">
        <f>VLOOKUP($A7,'ADR Raw Data'!$B$6:$BE$43,'ADR Raw Data'!BA$1,FALSE)</f>
        <v>17.5803356587442</v>
      </c>
      <c r="AP7" s="48">
        <f>VLOOKUP($A7,'ADR Raw Data'!$B$6:$BE$43,'ADR Raw Data'!BB$1,FALSE)</f>
        <v>14.894896287706599</v>
      </c>
      <c r="AQ7" s="49">
        <f>VLOOKUP($A7,'ADR Raw Data'!$B$6:$BE$43,'ADR Raw Data'!BC$1,FALSE)</f>
        <v>16.171280496643501</v>
      </c>
      <c r="AR7" s="50">
        <f>VLOOKUP($A7,'ADR Raw Data'!$B$6:$BE$43,'ADR Raw Data'!BE$1,FALSE)</f>
        <v>26.808435908145199</v>
      </c>
      <c r="AT7" s="51">
        <f>VLOOKUP($A7,'RevPAR Raw Data'!$B$6:$BE$43,'RevPAR Raw Data'!AG$1,FALSE)</f>
        <v>59.1745567500368</v>
      </c>
      <c r="AU7" s="52">
        <f>VLOOKUP($A7,'RevPAR Raw Data'!$B$6:$BE$43,'RevPAR Raw Data'!AH$1,FALSE)</f>
        <v>78.116207265865</v>
      </c>
      <c r="AV7" s="52">
        <f>VLOOKUP($A7,'RevPAR Raw Data'!$B$6:$BE$43,'RevPAR Raw Data'!AI$1,FALSE)</f>
        <v>94.670053438630504</v>
      </c>
      <c r="AW7" s="52">
        <f>VLOOKUP($A7,'RevPAR Raw Data'!$B$6:$BE$43,'RevPAR Raw Data'!AJ$1,FALSE)</f>
        <v>94.991632876638803</v>
      </c>
      <c r="AX7" s="52">
        <f>VLOOKUP($A7,'RevPAR Raw Data'!$B$6:$BE$43,'RevPAR Raw Data'!AK$1,FALSE)</f>
        <v>77.537440036487794</v>
      </c>
      <c r="AY7" s="53">
        <f>VLOOKUP($A7,'RevPAR Raw Data'!$B$6:$BE$43,'RevPAR Raw Data'!AL$1,FALSE)</f>
        <v>80.898122060395195</v>
      </c>
      <c r="AZ7" s="52">
        <f>VLOOKUP($A7,'RevPAR Raw Data'!$B$6:$BE$43,'RevPAR Raw Data'!AN$1,FALSE)</f>
        <v>68.337407528304894</v>
      </c>
      <c r="BA7" s="52">
        <f>VLOOKUP($A7,'RevPAR Raw Data'!$B$6:$BE$43,'RevPAR Raw Data'!AO$1,FALSE)</f>
        <v>73.628986545100005</v>
      </c>
      <c r="BB7" s="53">
        <f>VLOOKUP($A7,'RevPAR Raw Data'!$B$6:$BE$43,'RevPAR Raw Data'!AP$1,FALSE)</f>
        <v>70.983197036702407</v>
      </c>
      <c r="BC7" s="54">
        <f>VLOOKUP($A7,'RevPAR Raw Data'!$B$6:$BE$43,'RevPAR Raw Data'!AR$1,FALSE)</f>
        <v>78.065204905178007</v>
      </c>
      <c r="BE7" s="47">
        <f>VLOOKUP($A7,'RevPAR Raw Data'!$B$6:$BE$43,'RevPAR Raw Data'!AT$1,FALSE)</f>
        <v>54.909644508829501</v>
      </c>
      <c r="BF7" s="48">
        <f>VLOOKUP($A7,'RevPAR Raw Data'!$B$6:$BE$43,'RevPAR Raw Data'!AU$1,FALSE)</f>
        <v>97.460938932638697</v>
      </c>
      <c r="BG7" s="48">
        <f>VLOOKUP($A7,'RevPAR Raw Data'!$B$6:$BE$43,'RevPAR Raw Data'!AV$1,FALSE)</f>
        <v>112.912715672503</v>
      </c>
      <c r="BH7" s="48">
        <f>VLOOKUP($A7,'RevPAR Raw Data'!$B$6:$BE$43,'RevPAR Raw Data'!AW$1,FALSE)</f>
        <v>111.32187885640199</v>
      </c>
      <c r="BI7" s="48">
        <f>VLOOKUP($A7,'RevPAR Raw Data'!$B$6:$BE$43,'RevPAR Raw Data'!AX$1,FALSE)</f>
        <v>83.4065297482598</v>
      </c>
      <c r="BJ7" s="49">
        <f>VLOOKUP($A7,'RevPAR Raw Data'!$B$6:$BE$43,'RevPAR Raw Data'!AY$1,FALSE)</f>
        <v>93.116216905519295</v>
      </c>
      <c r="BK7" s="48">
        <f>VLOOKUP($A7,'RevPAR Raw Data'!$B$6:$BE$43,'RevPAR Raw Data'!BA$1,FALSE)</f>
        <v>46.271847918891602</v>
      </c>
      <c r="BL7" s="48">
        <f>VLOOKUP($A7,'RevPAR Raw Data'!$B$6:$BE$43,'RevPAR Raw Data'!BB$1,FALSE)</f>
        <v>42.8066045526934</v>
      </c>
      <c r="BM7" s="49">
        <f>VLOOKUP($A7,'RevPAR Raw Data'!$B$6:$BE$43,'RevPAR Raw Data'!BC$1,FALSE)</f>
        <v>44.453914249386301</v>
      </c>
      <c r="BN7" s="50">
        <f>VLOOKUP($A7,'RevPAR Raw Data'!$B$6:$BE$43,'RevPAR Raw Data'!BE$1,FALSE)</f>
        <v>77.573930270541098</v>
      </c>
    </row>
    <row r="8" spans="1:66" x14ac:dyDescent="0.45">
      <c r="A8" s="63" t="s">
        <v>89</v>
      </c>
      <c r="B8" s="47">
        <f>VLOOKUP($A8,'Occupancy Raw Data'!$B$8:$BE$45,'Occupancy Raw Data'!AG$3,FALSE)</f>
        <v>40.047071129707099</v>
      </c>
      <c r="C8" s="48">
        <f>VLOOKUP($A8,'Occupancy Raw Data'!$B$8:$BE$45,'Occupancy Raw Data'!AH$3,FALSE)</f>
        <v>55.3765690376569</v>
      </c>
      <c r="D8" s="48">
        <f>VLOOKUP($A8,'Occupancy Raw Data'!$B$8:$BE$45,'Occupancy Raw Data'!AI$3,FALSE)</f>
        <v>67.162656903765594</v>
      </c>
      <c r="E8" s="48">
        <f>VLOOKUP($A8,'Occupancy Raw Data'!$B$8:$BE$45,'Occupancy Raw Data'!AJ$3,FALSE)</f>
        <v>69.069037656903703</v>
      </c>
      <c r="F8" s="48">
        <f>VLOOKUP($A8,'Occupancy Raw Data'!$B$8:$BE$45,'Occupancy Raw Data'!AK$3,FALSE)</f>
        <v>57.790271966527101</v>
      </c>
      <c r="G8" s="49">
        <f>VLOOKUP($A8,'Occupancy Raw Data'!$B$8:$BE$45,'Occupancy Raw Data'!AL$3,FALSE)</f>
        <v>57.889121338912098</v>
      </c>
      <c r="H8" s="48">
        <f>VLOOKUP($A8,'Occupancy Raw Data'!$B$8:$BE$45,'Occupancy Raw Data'!AN$3,FALSE)</f>
        <v>48.138075313807498</v>
      </c>
      <c r="I8" s="48">
        <f>VLOOKUP($A8,'Occupancy Raw Data'!$B$8:$BE$45,'Occupancy Raw Data'!AO$3,FALSE)</f>
        <v>47.664748953974801</v>
      </c>
      <c r="J8" s="49">
        <f>VLOOKUP($A8,'Occupancy Raw Data'!$B$8:$BE$45,'Occupancy Raw Data'!AP$3,FALSE)</f>
        <v>47.901412133891199</v>
      </c>
      <c r="K8" s="50">
        <f>VLOOKUP($A8,'Occupancy Raw Data'!$B$8:$BE$45,'Occupancy Raw Data'!AR$3,FALSE)</f>
        <v>55.035490137477503</v>
      </c>
      <c r="M8" s="47">
        <f>VLOOKUP($A8,'Occupancy Raw Data'!$B$8:$BE$45,'Occupancy Raw Data'!AT$3,FALSE)</f>
        <v>23.402520347349</v>
      </c>
      <c r="N8" s="48">
        <f>VLOOKUP($A8,'Occupancy Raw Data'!$B$8:$BE$45,'Occupancy Raw Data'!AU$3,FALSE)</f>
        <v>84.1620430298114</v>
      </c>
      <c r="O8" s="48">
        <f>VLOOKUP($A8,'Occupancy Raw Data'!$B$8:$BE$45,'Occupancy Raw Data'!AV$3,FALSE)</f>
        <v>100.950173027435</v>
      </c>
      <c r="P8" s="48">
        <f>VLOOKUP($A8,'Occupancy Raw Data'!$B$8:$BE$45,'Occupancy Raw Data'!AW$3,FALSE)</f>
        <v>99.392526806870194</v>
      </c>
      <c r="Q8" s="48">
        <f>VLOOKUP($A8,'Occupancy Raw Data'!$B$8:$BE$45,'Occupancy Raw Data'!AX$3,FALSE)</f>
        <v>57.550860714132597</v>
      </c>
      <c r="R8" s="49">
        <f>VLOOKUP($A8,'Occupancy Raw Data'!$B$8:$BE$45,'Occupancy Raw Data'!AY$3,FALSE)</f>
        <v>73.046604965470607</v>
      </c>
      <c r="S8" s="48">
        <f>VLOOKUP($A8,'Occupancy Raw Data'!$B$8:$BE$45,'Occupancy Raw Data'!BA$3,FALSE)</f>
        <v>20.562361864820801</v>
      </c>
      <c r="T8" s="48">
        <f>VLOOKUP($A8,'Occupancy Raw Data'!$B$8:$BE$45,'Occupancy Raw Data'!BB$3,FALSE)</f>
        <v>22.406300842682001</v>
      </c>
      <c r="U8" s="49">
        <f>VLOOKUP($A8,'Occupancy Raw Data'!$B$8:$BE$45,'Occupancy Raw Data'!BC$3,FALSE)</f>
        <v>21.472779660859601</v>
      </c>
      <c r="V8" s="50">
        <f>VLOOKUP($A8,'Occupancy Raw Data'!$B$8:$BE$45,'Occupancy Raw Data'!BE$3,FALSE)</f>
        <v>56.520894823639502</v>
      </c>
      <c r="X8" s="51">
        <f>VLOOKUP($A8,'ADR Raw Data'!$B$6:$BE$43,'ADR Raw Data'!AG$1,FALSE)</f>
        <v>143.790786208697</v>
      </c>
      <c r="Y8" s="52">
        <f>VLOOKUP($A8,'ADR Raw Data'!$B$6:$BE$43,'ADR Raw Data'!AH$1,FALSE)</f>
        <v>168.51050481677299</v>
      </c>
      <c r="Z8" s="52">
        <f>VLOOKUP($A8,'ADR Raw Data'!$B$6:$BE$43,'ADR Raw Data'!AI$1,FALSE)</f>
        <v>176.888119767939</v>
      </c>
      <c r="AA8" s="52">
        <f>VLOOKUP($A8,'ADR Raw Data'!$B$6:$BE$43,'ADR Raw Data'!AJ$1,FALSE)</f>
        <v>174.43674769044301</v>
      </c>
      <c r="AB8" s="52">
        <f>VLOOKUP($A8,'ADR Raw Data'!$B$6:$BE$43,'ADR Raw Data'!AK$1,FALSE)</f>
        <v>157.06699171908201</v>
      </c>
      <c r="AC8" s="53">
        <f>VLOOKUP($A8,'ADR Raw Data'!$B$6:$BE$43,'ADR Raw Data'!AL$1,FALSE)</f>
        <v>166.163627624588</v>
      </c>
      <c r="AD8" s="52">
        <f>VLOOKUP($A8,'ADR Raw Data'!$B$6:$BE$43,'ADR Raw Data'!AN$1,FALSE)</f>
        <v>126.29530584528401</v>
      </c>
      <c r="AE8" s="52">
        <f>VLOOKUP($A8,'ADR Raw Data'!$B$6:$BE$43,'ADR Raw Data'!AO$1,FALSE)</f>
        <v>123.00972293849701</v>
      </c>
      <c r="AF8" s="53">
        <f>VLOOKUP($A8,'ADR Raw Data'!$B$6:$BE$43,'ADR Raw Data'!AP$1,FALSE)</f>
        <v>124.66063081752399</v>
      </c>
      <c r="AG8" s="54">
        <f>VLOOKUP($A8,'ADR Raw Data'!$B$6:$BE$43,'ADR Raw Data'!AR$1,FALSE)</f>
        <v>155.842743773715</v>
      </c>
      <c r="AI8" s="47">
        <f>VLOOKUP($A8,'ADR Raw Data'!$B$6:$BE$43,'ADR Raw Data'!AT$1,FALSE)</f>
        <v>25.348710774852901</v>
      </c>
      <c r="AJ8" s="48">
        <f>VLOOKUP($A8,'ADR Raw Data'!$B$6:$BE$43,'ADR Raw Data'!AU$1,FALSE)</f>
        <v>26.6610964586223</v>
      </c>
      <c r="AK8" s="48">
        <f>VLOOKUP($A8,'ADR Raw Data'!$B$6:$BE$43,'ADR Raw Data'!AV$1,FALSE)</f>
        <v>28.173010502394401</v>
      </c>
      <c r="AL8" s="48">
        <f>VLOOKUP($A8,'ADR Raw Data'!$B$6:$BE$43,'ADR Raw Data'!AW$1,FALSE)</f>
        <v>27.416270542091802</v>
      </c>
      <c r="AM8" s="48">
        <f>VLOOKUP($A8,'ADR Raw Data'!$B$6:$BE$43,'ADR Raw Data'!AX$1,FALSE)</f>
        <v>23.924162226400199</v>
      </c>
      <c r="AN8" s="49">
        <f>VLOOKUP($A8,'ADR Raw Data'!$B$6:$BE$43,'ADR Raw Data'!AY$1,FALSE)</f>
        <v>27.920291575308401</v>
      </c>
      <c r="AO8" s="48">
        <f>VLOOKUP($A8,'ADR Raw Data'!$B$6:$BE$43,'ADR Raw Data'!BA$1,FALSE)</f>
        <v>12.5729162147877</v>
      </c>
      <c r="AP8" s="48">
        <f>VLOOKUP($A8,'ADR Raw Data'!$B$6:$BE$43,'ADR Raw Data'!BB$1,FALSE)</f>
        <v>12.1252698136104</v>
      </c>
      <c r="AQ8" s="49">
        <f>VLOOKUP($A8,'ADR Raw Data'!$B$6:$BE$43,'ADR Raw Data'!BC$1,FALSE)</f>
        <v>12.3431656553122</v>
      </c>
      <c r="AR8" s="50">
        <f>VLOOKUP($A8,'ADR Raw Data'!$B$6:$BE$43,'ADR Raw Data'!BE$1,FALSE)</f>
        <v>25.852323717546</v>
      </c>
      <c r="AT8" s="51">
        <f>VLOOKUP($A8,'RevPAR Raw Data'!$B$6:$BE$43,'RevPAR Raw Data'!AG$1,FALSE)</f>
        <v>57.583998430962303</v>
      </c>
      <c r="AU8" s="52">
        <f>VLOOKUP($A8,'RevPAR Raw Data'!$B$6:$BE$43,'RevPAR Raw Data'!AH$1,FALSE)</f>
        <v>93.315336035564798</v>
      </c>
      <c r="AV8" s="52">
        <f>VLOOKUP($A8,'RevPAR Raw Data'!$B$6:$BE$43,'RevPAR Raw Data'!AI$1,FALSE)</f>
        <v>118.802760983263</v>
      </c>
      <c r="AW8" s="52">
        <f>VLOOKUP($A8,'RevPAR Raw Data'!$B$6:$BE$43,'RevPAR Raw Data'!AJ$1,FALSE)</f>
        <v>120.48178294979</v>
      </c>
      <c r="AX8" s="52">
        <f>VLOOKUP($A8,'RevPAR Raw Data'!$B$6:$BE$43,'RevPAR Raw Data'!AK$1,FALSE)</f>
        <v>90.7694416841004</v>
      </c>
      <c r="AY8" s="53">
        <f>VLOOKUP($A8,'RevPAR Raw Data'!$B$6:$BE$43,'RevPAR Raw Data'!AL$1,FALSE)</f>
        <v>96.190664016736406</v>
      </c>
      <c r="AZ8" s="52">
        <f>VLOOKUP($A8,'RevPAR Raw Data'!$B$6:$BE$43,'RevPAR Raw Data'!AN$1,FALSE)</f>
        <v>60.796129445606603</v>
      </c>
      <c r="BA8" s="52">
        <f>VLOOKUP($A8,'RevPAR Raw Data'!$B$6:$BE$43,'RevPAR Raw Data'!AO$1,FALSE)</f>
        <v>58.632275627615002</v>
      </c>
      <c r="BB8" s="53">
        <f>VLOOKUP($A8,'RevPAR Raw Data'!$B$6:$BE$43,'RevPAR Raw Data'!AP$1,FALSE)</f>
        <v>59.714202536610799</v>
      </c>
      <c r="BC8" s="54">
        <f>VLOOKUP($A8,'RevPAR Raw Data'!$B$6:$BE$43,'RevPAR Raw Data'!AR$1,FALSE)</f>
        <v>85.768817879557602</v>
      </c>
      <c r="BE8" s="47">
        <f>VLOOKUP($A8,'RevPAR Raw Data'!$B$6:$BE$43,'RevPAR Raw Data'!AT$1,FALSE)</f>
        <v>54.683468319077498</v>
      </c>
      <c r="BF8" s="48">
        <f>VLOOKUP($A8,'RevPAR Raw Data'!$B$6:$BE$43,'RevPAR Raw Data'!AU$1,FALSE)</f>
        <v>133.26166296215899</v>
      </c>
      <c r="BG8" s="48">
        <f>VLOOKUP($A8,'RevPAR Raw Data'!$B$6:$BE$43,'RevPAR Raw Data'!AV$1,FALSE)</f>
        <v>157.56388637903399</v>
      </c>
      <c r="BH8" s="48">
        <f>VLOOKUP($A8,'RevPAR Raw Data'!$B$6:$BE$43,'RevPAR Raw Data'!AW$1,FALSE)</f>
        <v>154.05852139695401</v>
      </c>
      <c r="BI8" s="48">
        <f>VLOOKUP($A8,'RevPAR Raw Data'!$B$6:$BE$43,'RevPAR Raw Data'!AX$1,FALSE)</f>
        <v>95.243584220471504</v>
      </c>
      <c r="BJ8" s="49">
        <f>VLOOKUP($A8,'RevPAR Raw Data'!$B$6:$BE$43,'RevPAR Raw Data'!AY$1,FALSE)</f>
        <v>121.36172163300201</v>
      </c>
      <c r="BK8" s="48">
        <f>VLOOKUP($A8,'RevPAR Raw Data'!$B$6:$BE$43,'RevPAR Raw Data'!BA$1,FALSE)</f>
        <v>35.720566608654003</v>
      </c>
      <c r="BL8" s="48">
        <f>VLOOKUP($A8,'RevPAR Raw Data'!$B$6:$BE$43,'RevPAR Raw Data'!BB$1,FALSE)</f>
        <v>37.248395088716897</v>
      </c>
      <c r="BM8" s="49">
        <f>VLOOKUP($A8,'RevPAR Raw Data'!$B$6:$BE$43,'RevPAR Raw Data'!BC$1,FALSE)</f>
        <v>36.466366080511897</v>
      </c>
      <c r="BN8" s="50">
        <f>VLOOKUP($A8,'RevPAR Raw Data'!$B$6:$BE$43,'RevPAR Raw Data'!BE$1,FALSE)</f>
        <v>96.985183239046506</v>
      </c>
    </row>
    <row r="9" spans="1:66" x14ac:dyDescent="0.45">
      <c r="A9" s="63" t="s">
        <v>90</v>
      </c>
      <c r="B9" s="47">
        <f>VLOOKUP($A9,'Occupancy Raw Data'!$B$8:$BE$45,'Occupancy Raw Data'!AG$3,FALSE)</f>
        <v>42.814620788189004</v>
      </c>
      <c r="C9" s="48">
        <f>VLOOKUP($A9,'Occupancy Raw Data'!$B$8:$BE$45,'Occupancy Raw Data'!AH$3,FALSE)</f>
        <v>48.502797952137101</v>
      </c>
      <c r="D9" s="48">
        <f>VLOOKUP($A9,'Occupancy Raw Data'!$B$8:$BE$45,'Occupancy Raw Data'!AI$3,FALSE)</f>
        <v>55.947136563876597</v>
      </c>
      <c r="E9" s="48">
        <f>VLOOKUP($A9,'Occupancy Raw Data'!$B$8:$BE$45,'Occupancy Raw Data'!AJ$3,FALSE)</f>
        <v>57.340159542802702</v>
      </c>
      <c r="F9" s="48">
        <f>VLOOKUP($A9,'Occupancy Raw Data'!$B$8:$BE$45,'Occupancy Raw Data'!AK$3,FALSE)</f>
        <v>52.208596261459597</v>
      </c>
      <c r="G9" s="49">
        <f>VLOOKUP($A9,'Occupancy Raw Data'!$B$8:$BE$45,'Occupancy Raw Data'!AL$3,FALSE)</f>
        <v>51.362662221693</v>
      </c>
      <c r="H9" s="48">
        <f>VLOOKUP($A9,'Occupancy Raw Data'!$B$8:$BE$45,'Occupancy Raw Data'!AN$3,FALSE)</f>
        <v>51.006072151446602</v>
      </c>
      <c r="I9" s="48">
        <f>VLOOKUP($A9,'Occupancy Raw Data'!$B$8:$BE$45,'Occupancy Raw Data'!AO$3,FALSE)</f>
        <v>54.607691391832297</v>
      </c>
      <c r="J9" s="49">
        <f>VLOOKUP($A9,'Occupancy Raw Data'!$B$8:$BE$45,'Occupancy Raw Data'!AP$3,FALSE)</f>
        <v>52.806881771639397</v>
      </c>
      <c r="K9" s="50">
        <f>VLOOKUP($A9,'Occupancy Raw Data'!$B$8:$BE$45,'Occupancy Raw Data'!AR$3,FALSE)</f>
        <v>51.775296378820599</v>
      </c>
      <c r="M9" s="47">
        <f>VLOOKUP($A9,'Occupancy Raw Data'!$B$8:$BE$45,'Occupancy Raw Data'!AT$3,FALSE)</f>
        <v>25.0591570437741</v>
      </c>
      <c r="N9" s="48">
        <f>VLOOKUP($A9,'Occupancy Raw Data'!$B$8:$BE$45,'Occupancy Raw Data'!AU$3,FALSE)</f>
        <v>43.033450619503</v>
      </c>
      <c r="O9" s="48">
        <f>VLOOKUP($A9,'Occupancy Raw Data'!$B$8:$BE$45,'Occupancy Raw Data'!AV$3,FALSE)</f>
        <v>52.222872643266498</v>
      </c>
      <c r="P9" s="48">
        <f>VLOOKUP($A9,'Occupancy Raw Data'!$B$8:$BE$45,'Occupancy Raw Data'!AW$3,FALSE)</f>
        <v>55.588233881138997</v>
      </c>
      <c r="Q9" s="48">
        <f>VLOOKUP($A9,'Occupancy Raw Data'!$B$8:$BE$45,'Occupancy Raw Data'!AX$3,FALSE)</f>
        <v>41.291044314199702</v>
      </c>
      <c r="R9" s="49">
        <f>VLOOKUP($A9,'Occupancy Raw Data'!$B$8:$BE$45,'Occupancy Raw Data'!AY$3,FALSE)</f>
        <v>43.708821960193497</v>
      </c>
      <c r="S9" s="48">
        <f>VLOOKUP($A9,'Occupancy Raw Data'!$B$8:$BE$45,'Occupancy Raw Data'!BA$3,FALSE)</f>
        <v>22.949983626166901</v>
      </c>
      <c r="T9" s="48">
        <f>VLOOKUP($A9,'Occupancy Raw Data'!$B$8:$BE$45,'Occupancy Raw Data'!BB$3,FALSE)</f>
        <v>23.996638843323801</v>
      </c>
      <c r="U9" s="49">
        <f>VLOOKUP($A9,'Occupancy Raw Data'!$B$8:$BE$45,'Occupancy Raw Data'!BC$3,FALSE)</f>
        <v>23.488941841743099</v>
      </c>
      <c r="V9" s="50">
        <f>VLOOKUP($A9,'Occupancy Raw Data'!$B$8:$BE$45,'Occupancy Raw Data'!BE$3,FALSE)</f>
        <v>37.164105040315299</v>
      </c>
      <c r="X9" s="51">
        <f>VLOOKUP($A9,'ADR Raw Data'!$B$6:$BE$43,'ADR Raw Data'!AG$1,FALSE)</f>
        <v>114.533889043381</v>
      </c>
      <c r="Y9" s="52">
        <f>VLOOKUP($A9,'ADR Raw Data'!$B$6:$BE$43,'ADR Raw Data'!AH$1,FALSE)</f>
        <v>125.58713040809999</v>
      </c>
      <c r="Z9" s="52">
        <f>VLOOKUP($A9,'ADR Raw Data'!$B$6:$BE$43,'ADR Raw Data'!AI$1,FALSE)</f>
        <v>131.18740104277501</v>
      </c>
      <c r="AA9" s="52">
        <f>VLOOKUP($A9,'ADR Raw Data'!$B$6:$BE$43,'ADR Raw Data'!AJ$1,FALSE)</f>
        <v>130.88117473006599</v>
      </c>
      <c r="AB9" s="52">
        <f>VLOOKUP($A9,'ADR Raw Data'!$B$6:$BE$43,'ADR Raw Data'!AK$1,FALSE)</f>
        <v>125.420840935005</v>
      </c>
      <c r="AC9" s="53">
        <f>VLOOKUP($A9,'ADR Raw Data'!$B$6:$BE$43,'ADR Raw Data'!AL$1,FALSE)</f>
        <v>126.112642010222</v>
      </c>
      <c r="AD9" s="52">
        <f>VLOOKUP($A9,'ADR Raw Data'!$B$6:$BE$43,'ADR Raw Data'!AN$1,FALSE)</f>
        <v>115.94052229224999</v>
      </c>
      <c r="AE9" s="52">
        <f>VLOOKUP($A9,'ADR Raw Data'!$B$6:$BE$43,'ADR Raw Data'!AO$1,FALSE)</f>
        <v>116.30349994549201</v>
      </c>
      <c r="AF9" s="53">
        <f>VLOOKUP($A9,'ADR Raw Data'!$B$6:$BE$43,'ADR Raw Data'!AP$1,FALSE)</f>
        <v>116.128200214193</v>
      </c>
      <c r="AG9" s="54">
        <f>VLOOKUP($A9,'ADR Raw Data'!$B$6:$BE$43,'ADR Raw Data'!AR$1,FALSE)</f>
        <v>123.203106413383</v>
      </c>
      <c r="AI9" s="47">
        <f>VLOOKUP($A9,'ADR Raw Data'!$B$6:$BE$43,'ADR Raw Data'!AT$1,FALSE)</f>
        <v>18.283465441937899</v>
      </c>
      <c r="AJ9" s="48">
        <f>VLOOKUP($A9,'ADR Raw Data'!$B$6:$BE$43,'ADR Raw Data'!AU$1,FALSE)</f>
        <v>23.207452112170799</v>
      </c>
      <c r="AK9" s="48">
        <f>VLOOKUP($A9,'ADR Raw Data'!$B$6:$BE$43,'ADR Raw Data'!AV$1,FALSE)</f>
        <v>27.059992896237102</v>
      </c>
      <c r="AL9" s="48">
        <f>VLOOKUP($A9,'ADR Raw Data'!$B$6:$BE$43,'ADR Raw Data'!AW$1,FALSE)</f>
        <v>24.873537584871301</v>
      </c>
      <c r="AM9" s="48">
        <f>VLOOKUP($A9,'ADR Raw Data'!$B$6:$BE$43,'ADR Raw Data'!AX$1,FALSE)</f>
        <v>24.005422771629998</v>
      </c>
      <c r="AN9" s="49">
        <f>VLOOKUP($A9,'ADR Raw Data'!$B$6:$BE$43,'ADR Raw Data'!AY$1,FALSE)</f>
        <v>24.058890929030198</v>
      </c>
      <c r="AO9" s="48">
        <f>VLOOKUP($A9,'ADR Raw Data'!$B$6:$BE$43,'ADR Raw Data'!BA$1,FALSE)</f>
        <v>17.025387610350901</v>
      </c>
      <c r="AP9" s="48">
        <f>VLOOKUP($A9,'ADR Raw Data'!$B$6:$BE$43,'ADR Raw Data'!BB$1,FALSE)</f>
        <v>16.066076615367201</v>
      </c>
      <c r="AQ9" s="49">
        <f>VLOOKUP($A9,'ADR Raw Data'!$B$6:$BE$43,'ADR Raw Data'!BC$1,FALSE)</f>
        <v>16.5294561624148</v>
      </c>
      <c r="AR9" s="50">
        <f>VLOOKUP($A9,'ADR Raw Data'!$B$6:$BE$43,'ADR Raw Data'!BE$1,FALSE)</f>
        <v>21.9734027111001</v>
      </c>
      <c r="AT9" s="51">
        <f>VLOOKUP($A9,'RevPAR Raw Data'!$B$6:$BE$43,'RevPAR Raw Data'!AG$1,FALSE)</f>
        <v>49.037250267889</v>
      </c>
      <c r="AU9" s="52">
        <f>VLOOKUP($A9,'RevPAR Raw Data'!$B$6:$BE$43,'RevPAR Raw Data'!AH$1,FALSE)</f>
        <v>60.913272115727999</v>
      </c>
      <c r="AV9" s="52">
        <f>VLOOKUP($A9,'RevPAR Raw Data'!$B$6:$BE$43,'RevPAR Raw Data'!AI$1,FALSE)</f>
        <v>73.395594416001899</v>
      </c>
      <c r="AW9" s="52">
        <f>VLOOKUP($A9,'RevPAR Raw Data'!$B$6:$BE$43,'RevPAR Raw Data'!AJ$1,FALSE)</f>
        <v>75.047474401714396</v>
      </c>
      <c r="AX9" s="52">
        <f>VLOOKUP($A9,'RevPAR Raw Data'!$B$6:$BE$43,'RevPAR Raw Data'!AK$1,FALSE)</f>
        <v>65.480460471484704</v>
      </c>
      <c r="AY9" s="53">
        <f>VLOOKUP($A9,'RevPAR Raw Data'!$B$6:$BE$43,'RevPAR Raw Data'!AL$1,FALSE)</f>
        <v>64.774810334563597</v>
      </c>
      <c r="AZ9" s="52">
        <f>VLOOKUP($A9,'RevPAR Raw Data'!$B$6:$BE$43,'RevPAR Raw Data'!AN$1,FALSE)</f>
        <v>59.136706453149102</v>
      </c>
      <c r="BA9" s="52">
        <f>VLOOKUP($A9,'RevPAR Raw Data'!$B$6:$BE$43,'RevPAR Raw Data'!AO$1,FALSE)</f>
        <v>63.510656328134303</v>
      </c>
      <c r="BB9" s="53">
        <f>VLOOKUP($A9,'RevPAR Raw Data'!$B$6:$BE$43,'RevPAR Raw Data'!AP$1,FALSE)</f>
        <v>61.323681390641703</v>
      </c>
      <c r="BC9" s="54">
        <f>VLOOKUP($A9,'RevPAR Raw Data'!$B$6:$BE$43,'RevPAR Raw Data'!AR$1,FALSE)</f>
        <v>63.788773493443003</v>
      </c>
      <c r="BE9" s="47">
        <f>VLOOKUP($A9,'RevPAR Raw Data'!$B$6:$BE$43,'RevPAR Raw Data'!AT$1,FALSE)</f>
        <v>47.924304803851498</v>
      </c>
      <c r="BF9" s="48">
        <f>VLOOKUP($A9,'RevPAR Raw Data'!$B$6:$BE$43,'RevPAR Raw Data'!AU$1,FALSE)</f>
        <v>76.227870176409596</v>
      </c>
      <c r="BG9" s="48">
        <f>VLOOKUP($A9,'RevPAR Raw Data'!$B$6:$BE$43,'RevPAR Raw Data'!AV$1,FALSE)</f>
        <v>93.414371166982605</v>
      </c>
      <c r="BH9" s="48">
        <f>VLOOKUP($A9,'RevPAR Raw Data'!$B$6:$BE$43,'RevPAR Raw Data'!AW$1,FALSE)</f>
        <v>94.288531713201607</v>
      </c>
      <c r="BI9" s="48">
        <f>VLOOKUP($A9,'RevPAR Raw Data'!$B$6:$BE$43,'RevPAR Raw Data'!AX$1,FALSE)</f>
        <v>75.208556840274497</v>
      </c>
      <c r="BJ9" s="49">
        <f>VLOOKUP($A9,'RevPAR Raw Data'!$B$6:$BE$43,'RevPAR Raw Data'!AY$1,FALSE)</f>
        <v>78.283570690990601</v>
      </c>
      <c r="BK9" s="48">
        <f>VLOOKUP($A9,'RevPAR Raw Data'!$B$6:$BE$43,'RevPAR Raw Data'!BA$1,FALSE)</f>
        <v>43.882694905385002</v>
      </c>
      <c r="BL9" s="48">
        <f>VLOOKUP($A9,'RevPAR Raw Data'!$B$6:$BE$43,'RevPAR Raw Data'!BB$1,FALSE)</f>
        <v>43.918033840372402</v>
      </c>
      <c r="BM9" s="49">
        <f>VLOOKUP($A9,'RevPAR Raw Data'!$B$6:$BE$43,'RevPAR Raw Data'!BC$1,FALSE)</f>
        <v>43.900992348904097</v>
      </c>
      <c r="BN9" s="50">
        <f>VLOOKUP($A9,'RevPAR Raw Data'!$B$6:$BE$43,'RevPAR Raw Data'!BE$1,FALSE)</f>
        <v>67.303726215900198</v>
      </c>
    </row>
    <row r="10" spans="1:66" x14ac:dyDescent="0.45">
      <c r="A10" s="63" t="s">
        <v>26</v>
      </c>
      <c r="B10" s="47">
        <f>VLOOKUP($A10,'Occupancy Raw Data'!$B$8:$BE$45,'Occupancy Raw Data'!AG$3,FALSE)</f>
        <v>37.950658654957202</v>
      </c>
      <c r="C10" s="48">
        <f>VLOOKUP($A10,'Occupancy Raw Data'!$B$8:$BE$45,'Occupancy Raw Data'!AH$3,FALSE)</f>
        <v>49.861335798474599</v>
      </c>
      <c r="D10" s="48">
        <f>VLOOKUP($A10,'Occupancy Raw Data'!$B$8:$BE$45,'Occupancy Raw Data'!AI$3,FALSE)</f>
        <v>60.784030506124303</v>
      </c>
      <c r="E10" s="48">
        <f>VLOOKUP($A10,'Occupancy Raw Data'!$B$8:$BE$45,'Occupancy Raw Data'!AJ$3,FALSE)</f>
        <v>59.244280101687004</v>
      </c>
      <c r="F10" s="48">
        <f>VLOOKUP($A10,'Occupancy Raw Data'!$B$8:$BE$45,'Occupancy Raw Data'!AK$3,FALSE)</f>
        <v>49.081349664894802</v>
      </c>
      <c r="G10" s="49">
        <f>VLOOKUP($A10,'Occupancy Raw Data'!$B$8:$BE$45,'Occupancy Raw Data'!AL$3,FALSE)</f>
        <v>51.384330945227603</v>
      </c>
      <c r="H10" s="48">
        <f>VLOOKUP($A10,'Occupancy Raw Data'!$B$8:$BE$45,'Occupancy Raw Data'!AN$3,FALSE)</f>
        <v>45.868962329558499</v>
      </c>
      <c r="I10" s="48">
        <f>VLOOKUP($A10,'Occupancy Raw Data'!$B$8:$BE$45,'Occupancy Raw Data'!AO$3,FALSE)</f>
        <v>50.898428472382697</v>
      </c>
      <c r="J10" s="49">
        <f>VLOOKUP($A10,'Occupancy Raw Data'!$B$8:$BE$45,'Occupancy Raw Data'!AP$3,FALSE)</f>
        <v>48.383695400970602</v>
      </c>
      <c r="K10" s="50">
        <f>VLOOKUP($A10,'Occupancy Raw Data'!$B$8:$BE$45,'Occupancy Raw Data'!AR$3,FALSE)</f>
        <v>50.527006504011297</v>
      </c>
      <c r="M10" s="47">
        <f>VLOOKUP($A10,'Occupancy Raw Data'!$B$8:$BE$45,'Occupancy Raw Data'!AT$3,FALSE)</f>
        <v>18.119312093967402</v>
      </c>
      <c r="N10" s="48">
        <f>VLOOKUP($A10,'Occupancy Raw Data'!$B$8:$BE$45,'Occupancy Raw Data'!AU$3,FALSE)</f>
        <v>42.711037176274601</v>
      </c>
      <c r="O10" s="48">
        <f>VLOOKUP($A10,'Occupancy Raw Data'!$B$8:$BE$45,'Occupancy Raw Data'!AV$3,FALSE)</f>
        <v>55.851820018698298</v>
      </c>
      <c r="P10" s="48">
        <f>VLOOKUP($A10,'Occupancy Raw Data'!$B$8:$BE$45,'Occupancy Raw Data'!AW$3,FALSE)</f>
        <v>49.894639080895999</v>
      </c>
      <c r="Q10" s="48">
        <f>VLOOKUP($A10,'Occupancy Raw Data'!$B$8:$BE$45,'Occupancy Raw Data'!AX$3,FALSE)</f>
        <v>33.070347020824997</v>
      </c>
      <c r="R10" s="49">
        <f>VLOOKUP($A10,'Occupancy Raw Data'!$B$8:$BE$45,'Occupancy Raw Data'!AY$3,FALSE)</f>
        <v>40.797014369765797</v>
      </c>
      <c r="S10" s="48">
        <f>VLOOKUP($A10,'Occupancy Raw Data'!$B$8:$BE$45,'Occupancy Raw Data'!BA$3,FALSE)</f>
        <v>16.821873710509202</v>
      </c>
      <c r="T10" s="48">
        <f>VLOOKUP($A10,'Occupancy Raw Data'!$B$8:$BE$45,'Occupancy Raw Data'!BB$3,FALSE)</f>
        <v>23.425084340962002</v>
      </c>
      <c r="U10" s="49">
        <f>VLOOKUP($A10,'Occupancy Raw Data'!$B$8:$BE$45,'Occupancy Raw Data'!BC$3,FALSE)</f>
        <v>20.204450045656198</v>
      </c>
      <c r="V10" s="50">
        <f>VLOOKUP($A10,'Occupancy Raw Data'!$B$8:$BE$45,'Occupancy Raw Data'!BE$3,FALSE)</f>
        <v>34.493280161714701</v>
      </c>
      <c r="X10" s="51">
        <f>VLOOKUP($A10,'ADR Raw Data'!$B$6:$BE$43,'ADR Raw Data'!AG$1,FALSE)</f>
        <v>126.714727106645</v>
      </c>
      <c r="Y10" s="52">
        <f>VLOOKUP($A10,'ADR Raw Data'!$B$6:$BE$43,'ADR Raw Data'!AH$1,FALSE)</f>
        <v>154.209368482039</v>
      </c>
      <c r="Z10" s="52">
        <f>VLOOKUP($A10,'ADR Raw Data'!$B$6:$BE$43,'ADR Raw Data'!AI$1,FALSE)</f>
        <v>164.153490803669</v>
      </c>
      <c r="AA10" s="52">
        <f>VLOOKUP($A10,'ADR Raw Data'!$B$6:$BE$43,'ADR Raw Data'!AJ$1,FALSE)</f>
        <v>161.15160132631101</v>
      </c>
      <c r="AB10" s="52">
        <f>VLOOKUP($A10,'ADR Raw Data'!$B$6:$BE$43,'ADR Raw Data'!AK$1,FALSE)</f>
        <v>139.116052383755</v>
      </c>
      <c r="AC10" s="53">
        <f>VLOOKUP($A10,'ADR Raw Data'!$B$6:$BE$43,'ADR Raw Data'!AL$1,FALSE)</f>
        <v>151.218150580192</v>
      </c>
      <c r="AD10" s="52">
        <f>VLOOKUP($A10,'ADR Raw Data'!$B$6:$BE$43,'ADR Raw Data'!AN$1,FALSE)</f>
        <v>115.95853382038</v>
      </c>
      <c r="AE10" s="52">
        <f>VLOOKUP($A10,'ADR Raw Data'!$B$6:$BE$43,'ADR Raw Data'!AO$1,FALSE)</f>
        <v>118.89106532720299</v>
      </c>
      <c r="AF10" s="53">
        <f>VLOOKUP($A10,'ADR Raw Data'!$B$6:$BE$43,'ADR Raw Data'!AP$1,FALSE)</f>
        <v>117.501008448517</v>
      </c>
      <c r="AG10" s="54">
        <f>VLOOKUP($A10,'ADR Raw Data'!$B$6:$BE$43,'ADR Raw Data'!AR$1,FALSE)</f>
        <v>141.993324675536</v>
      </c>
      <c r="AI10" s="47">
        <f>VLOOKUP($A10,'ADR Raw Data'!$B$6:$BE$43,'ADR Raw Data'!AT$1,FALSE)</f>
        <v>20.375559320213601</v>
      </c>
      <c r="AJ10" s="48">
        <f>VLOOKUP($A10,'ADR Raw Data'!$B$6:$BE$43,'ADR Raw Data'!AU$1,FALSE)</f>
        <v>36.124017736511398</v>
      </c>
      <c r="AK10" s="48">
        <f>VLOOKUP($A10,'ADR Raw Data'!$B$6:$BE$43,'ADR Raw Data'!AV$1,FALSE)</f>
        <v>38.1781176149073</v>
      </c>
      <c r="AL10" s="48">
        <f>VLOOKUP($A10,'ADR Raw Data'!$B$6:$BE$43,'ADR Raw Data'!AW$1,FALSE)</f>
        <v>35.557654959661697</v>
      </c>
      <c r="AM10" s="48">
        <f>VLOOKUP($A10,'ADR Raw Data'!$B$6:$BE$43,'ADR Raw Data'!AX$1,FALSE)</f>
        <v>24.218288197887599</v>
      </c>
      <c r="AN10" s="49">
        <f>VLOOKUP($A10,'ADR Raw Data'!$B$6:$BE$43,'ADR Raw Data'!AY$1,FALSE)</f>
        <v>32.6445324173161</v>
      </c>
      <c r="AO10" s="48">
        <f>VLOOKUP($A10,'ADR Raw Data'!$B$6:$BE$43,'ADR Raw Data'!BA$1,FALSE)</f>
        <v>10.605424606773299</v>
      </c>
      <c r="AP10" s="48">
        <f>VLOOKUP($A10,'ADR Raw Data'!$B$6:$BE$43,'ADR Raw Data'!BB$1,FALSE)</f>
        <v>9.8516881091626107</v>
      </c>
      <c r="AQ10" s="49">
        <f>VLOOKUP($A10,'ADR Raw Data'!$B$6:$BE$43,'ADR Raw Data'!BC$1,FALSE)</f>
        <v>10.251091239918599</v>
      </c>
      <c r="AR10" s="50">
        <f>VLOOKUP($A10,'ADR Raw Data'!$B$6:$BE$43,'ADR Raw Data'!BE$1,FALSE)</f>
        <v>27.087142424860001</v>
      </c>
      <c r="AT10" s="51">
        <f>VLOOKUP($A10,'RevPAR Raw Data'!$B$6:$BE$43,'RevPAR Raw Data'!AG$1,FALSE)</f>
        <v>48.089073549803501</v>
      </c>
      <c r="AU10" s="52">
        <f>VLOOKUP($A10,'RevPAR Raw Data'!$B$6:$BE$43,'RevPAR Raw Data'!AH$1,FALSE)</f>
        <v>76.890851051536799</v>
      </c>
      <c r="AV10" s="52">
        <f>VLOOKUP($A10,'RevPAR Raw Data'!$B$6:$BE$43,'RevPAR Raw Data'!AI$1,FALSE)</f>
        <v>99.779107926970099</v>
      </c>
      <c r="AW10" s="52">
        <f>VLOOKUP($A10,'RevPAR Raw Data'!$B$6:$BE$43,'RevPAR Raw Data'!AJ$1,FALSE)</f>
        <v>95.4731060781141</v>
      </c>
      <c r="AX10" s="52">
        <f>VLOOKUP($A10,'RevPAR Raw Data'!$B$6:$BE$43,'RevPAR Raw Data'!AK$1,FALSE)</f>
        <v>68.280036110469098</v>
      </c>
      <c r="AY10" s="53">
        <f>VLOOKUP($A10,'RevPAR Raw Data'!$B$6:$BE$43,'RevPAR Raw Data'!AL$1,FALSE)</f>
        <v>77.702434943378705</v>
      </c>
      <c r="AZ10" s="52">
        <f>VLOOKUP($A10,'RevPAR Raw Data'!$B$6:$BE$43,'RevPAR Raw Data'!AN$1,FALSE)</f>
        <v>53.188976195978697</v>
      </c>
      <c r="BA10" s="52">
        <f>VLOOKUP($A10,'RevPAR Raw Data'!$B$6:$BE$43,'RevPAR Raw Data'!AO$1,FALSE)</f>
        <v>60.513683845620498</v>
      </c>
      <c r="BB10" s="53">
        <f>VLOOKUP($A10,'RevPAR Raw Data'!$B$6:$BE$43,'RevPAR Raw Data'!AP$1,FALSE)</f>
        <v>56.851330020799601</v>
      </c>
      <c r="BC10" s="54">
        <f>VLOOKUP($A10,'RevPAR Raw Data'!$B$6:$BE$43,'RevPAR Raw Data'!AR$1,FALSE)</f>
        <v>71.744976394070406</v>
      </c>
      <c r="BE10" s="47">
        <f>VLOOKUP($A10,'RevPAR Raw Data'!$B$6:$BE$43,'RevPAR Raw Data'!AT$1,FALSE)</f>
        <v>42.186782598302003</v>
      </c>
      <c r="BF10" s="48">
        <f>VLOOKUP($A10,'RevPAR Raw Data'!$B$6:$BE$43,'RevPAR Raw Data'!AU$1,FALSE)</f>
        <v>94.263997557791498</v>
      </c>
      <c r="BG10" s="48">
        <f>VLOOKUP($A10,'RevPAR Raw Data'!$B$6:$BE$43,'RevPAR Raw Data'!AV$1,FALSE)</f>
        <v>115.35311117041</v>
      </c>
      <c r="BH10" s="48">
        <f>VLOOKUP($A10,'RevPAR Raw Data'!$B$6:$BE$43,'RevPAR Raw Data'!AW$1,FALSE)</f>
        <v>103.193657648311</v>
      </c>
      <c r="BI10" s="48">
        <f>VLOOKUP($A10,'RevPAR Raw Data'!$B$6:$BE$43,'RevPAR Raw Data'!AX$1,FALSE)</f>
        <v>65.297707168257602</v>
      </c>
      <c r="BJ10" s="49">
        <f>VLOOKUP($A10,'RevPAR Raw Data'!$B$6:$BE$43,'RevPAR Raw Data'!AY$1,FALSE)</f>
        <v>86.759541368317301</v>
      </c>
      <c r="BK10" s="48">
        <f>VLOOKUP($A10,'RevPAR Raw Data'!$B$6:$BE$43,'RevPAR Raw Data'!BA$1,FALSE)</f>
        <v>29.2113294510972</v>
      </c>
      <c r="BL10" s="48">
        <f>VLOOKUP($A10,'RevPAR Raw Data'!$B$6:$BE$43,'RevPAR Raw Data'!BB$1,FALSE)</f>
        <v>35.584538698704499</v>
      </c>
      <c r="BM10" s="49">
        <f>VLOOKUP($A10,'RevPAR Raw Data'!$B$6:$BE$43,'RevPAR Raw Data'!BC$1,FALSE)</f>
        <v>32.526717894278903</v>
      </c>
      <c r="BN10" s="50">
        <f>VLOOKUP($A10,'RevPAR Raw Data'!$B$6:$BE$43,'RevPAR Raw Data'!BE$1,FALSE)</f>
        <v>70.923666510984404</v>
      </c>
    </row>
    <row r="11" spans="1:66" x14ac:dyDescent="0.45">
      <c r="A11" s="63" t="s">
        <v>24</v>
      </c>
      <c r="B11" s="47">
        <f>VLOOKUP($A11,'Occupancy Raw Data'!$B$8:$BE$45,'Occupancy Raw Data'!AG$3,FALSE)</f>
        <v>40.348670021567202</v>
      </c>
      <c r="C11" s="48">
        <f>VLOOKUP($A11,'Occupancy Raw Data'!$B$8:$BE$45,'Occupancy Raw Data'!AH$3,FALSE)</f>
        <v>51.567217828899999</v>
      </c>
      <c r="D11" s="48">
        <f>VLOOKUP($A11,'Occupancy Raw Data'!$B$8:$BE$45,'Occupancy Raw Data'!AI$3,FALSE)</f>
        <v>55.877066858375201</v>
      </c>
      <c r="E11" s="48">
        <f>VLOOKUP($A11,'Occupancy Raw Data'!$B$8:$BE$45,'Occupancy Raw Data'!AJ$3,FALSE)</f>
        <v>54.2056074766355</v>
      </c>
      <c r="F11" s="48">
        <f>VLOOKUP($A11,'Occupancy Raw Data'!$B$8:$BE$45,'Occupancy Raw Data'!AK$3,FALSE)</f>
        <v>48.328540618260199</v>
      </c>
      <c r="G11" s="49">
        <f>VLOOKUP($A11,'Occupancy Raw Data'!$B$8:$BE$45,'Occupancy Raw Data'!AL$3,FALSE)</f>
        <v>50.065420560747597</v>
      </c>
      <c r="H11" s="48">
        <f>VLOOKUP($A11,'Occupancy Raw Data'!$B$8:$BE$45,'Occupancy Raw Data'!AN$3,FALSE)</f>
        <v>46.973400431344302</v>
      </c>
      <c r="I11" s="48">
        <f>VLOOKUP($A11,'Occupancy Raw Data'!$B$8:$BE$45,'Occupancy Raw Data'!AO$3,FALSE)</f>
        <v>52.620416966211302</v>
      </c>
      <c r="J11" s="49">
        <f>VLOOKUP($A11,'Occupancy Raw Data'!$B$8:$BE$45,'Occupancy Raw Data'!AP$3,FALSE)</f>
        <v>49.796908698777798</v>
      </c>
      <c r="K11" s="50">
        <f>VLOOKUP($A11,'Occupancy Raw Data'!$B$8:$BE$45,'Occupancy Raw Data'!AR$3,FALSE)</f>
        <v>49.988702885899102</v>
      </c>
      <c r="M11" s="47">
        <f>VLOOKUP($A11,'Occupancy Raw Data'!$B$8:$BE$45,'Occupancy Raw Data'!AT$3,FALSE)</f>
        <v>-4.8744600386820398</v>
      </c>
      <c r="N11" s="48">
        <f>VLOOKUP($A11,'Occupancy Raw Data'!$B$8:$BE$45,'Occupancy Raw Data'!AU$3,FALSE)</f>
        <v>16.6297971441778</v>
      </c>
      <c r="O11" s="48">
        <f>VLOOKUP($A11,'Occupancy Raw Data'!$B$8:$BE$45,'Occupancy Raw Data'!AV$3,FALSE)</f>
        <v>21.095531371305398</v>
      </c>
      <c r="P11" s="48">
        <f>VLOOKUP($A11,'Occupancy Raw Data'!$B$8:$BE$45,'Occupancy Raw Data'!AW$3,FALSE)</f>
        <v>15.1595837081728</v>
      </c>
      <c r="Q11" s="48">
        <f>VLOOKUP($A11,'Occupancy Raw Data'!$B$8:$BE$45,'Occupancy Raw Data'!AX$3,FALSE)</f>
        <v>7.5123903434214103</v>
      </c>
      <c r="R11" s="49">
        <f>VLOOKUP($A11,'Occupancy Raw Data'!$B$8:$BE$45,'Occupancy Raw Data'!AY$3,FALSE)</f>
        <v>11.3578334102088</v>
      </c>
      <c r="S11" s="48">
        <f>VLOOKUP($A11,'Occupancy Raw Data'!$B$8:$BE$45,'Occupancy Raw Data'!BA$3,FALSE)</f>
        <v>1.4477394537194901</v>
      </c>
      <c r="T11" s="48">
        <f>VLOOKUP($A11,'Occupancy Raw Data'!$B$8:$BE$45,'Occupancy Raw Data'!BB$3,FALSE)</f>
        <v>5.48431970389111</v>
      </c>
      <c r="U11" s="49">
        <f>VLOOKUP($A11,'Occupancy Raw Data'!$B$8:$BE$45,'Occupancy Raw Data'!BC$3,FALSE)</f>
        <v>3.5411803413201102</v>
      </c>
      <c r="V11" s="50">
        <f>VLOOKUP($A11,'Occupancy Raw Data'!$B$8:$BE$45,'Occupancy Raw Data'!BE$3,FALSE)</f>
        <v>9.0154486012660904</v>
      </c>
      <c r="X11" s="51">
        <f>VLOOKUP($A11,'ADR Raw Data'!$B$6:$BE$43,'ADR Raw Data'!AG$1,FALSE)</f>
        <v>100.631591982182</v>
      </c>
      <c r="Y11" s="52">
        <f>VLOOKUP($A11,'ADR Raw Data'!$B$6:$BE$43,'ADR Raw Data'!AH$1,FALSE)</f>
        <v>104.182289139829</v>
      </c>
      <c r="Z11" s="52">
        <f>VLOOKUP($A11,'ADR Raw Data'!$B$6:$BE$43,'ADR Raw Data'!AI$1,FALSE)</f>
        <v>105.287430685107</v>
      </c>
      <c r="AA11" s="52">
        <f>VLOOKUP($A11,'ADR Raw Data'!$B$6:$BE$43,'ADR Raw Data'!AJ$1,FALSE)</f>
        <v>104.778222148541</v>
      </c>
      <c r="AB11" s="52">
        <f>VLOOKUP($A11,'ADR Raw Data'!$B$6:$BE$43,'ADR Raw Data'!AK$1,FALSE)</f>
        <v>101.55093938266999</v>
      </c>
      <c r="AC11" s="53">
        <f>VLOOKUP($A11,'ADR Raw Data'!$B$6:$BE$43,'ADR Raw Data'!AL$1,FALSE)</f>
        <v>103.477690153788</v>
      </c>
      <c r="AD11" s="52">
        <f>VLOOKUP($A11,'ADR Raw Data'!$B$6:$BE$43,'ADR Raw Data'!AN$1,FALSE)</f>
        <v>114.989279155188</v>
      </c>
      <c r="AE11" s="52">
        <f>VLOOKUP($A11,'ADR Raw Data'!$B$6:$BE$43,'ADR Raw Data'!AO$1,FALSE)</f>
        <v>124.91288475988701</v>
      </c>
      <c r="AF11" s="53">
        <f>VLOOKUP($A11,'ADR Raw Data'!$B$6:$BE$43,'ADR Raw Data'!AP$1,FALSE)</f>
        <v>120.23241852239499</v>
      </c>
      <c r="AG11" s="54">
        <f>VLOOKUP($A11,'ADR Raw Data'!$B$6:$BE$43,'ADR Raw Data'!AR$1,FALSE)</f>
        <v>108.246388626371</v>
      </c>
      <c r="AI11" s="47">
        <f>VLOOKUP($A11,'ADR Raw Data'!$B$6:$BE$43,'ADR Raw Data'!AT$1,FALSE)</f>
        <v>9.5284171656523799</v>
      </c>
      <c r="AJ11" s="48">
        <f>VLOOKUP($A11,'ADR Raw Data'!$B$6:$BE$43,'ADR Raw Data'!AU$1,FALSE)</f>
        <v>19.123535063981599</v>
      </c>
      <c r="AK11" s="48">
        <f>VLOOKUP($A11,'ADR Raw Data'!$B$6:$BE$43,'ADR Raw Data'!AV$1,FALSE)</f>
        <v>21.076423472854</v>
      </c>
      <c r="AL11" s="48">
        <f>VLOOKUP($A11,'ADR Raw Data'!$B$6:$BE$43,'ADR Raw Data'!AW$1,FALSE)</f>
        <v>16.054427593540701</v>
      </c>
      <c r="AM11" s="48">
        <f>VLOOKUP($A11,'ADR Raw Data'!$B$6:$BE$43,'ADR Raw Data'!AX$1,FALSE)</f>
        <v>7.9754795198183999</v>
      </c>
      <c r="AN11" s="49">
        <f>VLOOKUP($A11,'ADR Raw Data'!$B$6:$BE$43,'ADR Raw Data'!AY$1,FALSE)</f>
        <v>14.8485703490463</v>
      </c>
      <c r="AO11" s="48">
        <f>VLOOKUP($A11,'ADR Raw Data'!$B$6:$BE$43,'ADR Raw Data'!BA$1,FALSE)</f>
        <v>4.8303631201825796</v>
      </c>
      <c r="AP11" s="48">
        <f>VLOOKUP($A11,'ADR Raw Data'!$B$6:$BE$43,'ADR Raw Data'!BB$1,FALSE)</f>
        <v>2.49846918370184</v>
      </c>
      <c r="AQ11" s="49">
        <f>VLOOKUP($A11,'ADR Raw Data'!$B$6:$BE$43,'ADR Raw Data'!BC$1,FALSE)</f>
        <v>3.6431501315631101</v>
      </c>
      <c r="AR11" s="50">
        <f>VLOOKUP($A11,'ADR Raw Data'!$B$6:$BE$43,'ADR Raw Data'!BE$1,FALSE)</f>
        <v>10.6105149286042</v>
      </c>
      <c r="AT11" s="51">
        <f>VLOOKUP($A11,'RevPAR Raw Data'!$B$6:$BE$43,'RevPAR Raw Data'!AG$1,FALSE)</f>
        <v>40.603508986340699</v>
      </c>
      <c r="AU11" s="52">
        <f>VLOOKUP($A11,'RevPAR Raw Data'!$B$6:$BE$43,'RevPAR Raw Data'!AH$1,FALSE)</f>
        <v>53.723907979870503</v>
      </c>
      <c r="AV11" s="52">
        <f>VLOOKUP($A11,'RevPAR Raw Data'!$B$6:$BE$43,'RevPAR Raw Data'!AI$1,FALSE)</f>
        <v>58.831528037383102</v>
      </c>
      <c r="AW11" s="52">
        <f>VLOOKUP($A11,'RevPAR Raw Data'!$B$6:$BE$43,'RevPAR Raw Data'!AJ$1,FALSE)</f>
        <v>56.795671818835302</v>
      </c>
      <c r="AX11" s="52">
        <f>VLOOKUP($A11,'RevPAR Raw Data'!$B$6:$BE$43,'RevPAR Raw Data'!AK$1,FALSE)</f>
        <v>49.078086987778498</v>
      </c>
      <c r="AY11" s="53">
        <f>VLOOKUP($A11,'RevPAR Raw Data'!$B$6:$BE$43,'RevPAR Raw Data'!AL$1,FALSE)</f>
        <v>51.8065407620416</v>
      </c>
      <c r="AZ11" s="52">
        <f>VLOOKUP($A11,'RevPAR Raw Data'!$B$6:$BE$43,'RevPAR Raw Data'!AN$1,FALSE)</f>
        <v>54.014374550682902</v>
      </c>
      <c r="BA11" s="52">
        <f>VLOOKUP($A11,'RevPAR Raw Data'!$B$6:$BE$43,'RevPAR Raw Data'!AO$1,FALSE)</f>
        <v>65.729680805176102</v>
      </c>
      <c r="BB11" s="53">
        <f>VLOOKUP($A11,'RevPAR Raw Data'!$B$6:$BE$43,'RevPAR Raw Data'!AP$1,FALSE)</f>
        <v>59.872027677929502</v>
      </c>
      <c r="BC11" s="54">
        <f>VLOOKUP($A11,'RevPAR Raw Data'!$B$6:$BE$43,'RevPAR Raw Data'!AR$1,FALSE)</f>
        <v>54.1109655951525</v>
      </c>
      <c r="BE11" s="47">
        <f>VLOOKUP($A11,'RevPAR Raw Data'!$B$6:$BE$43,'RevPAR Raw Data'!AT$1,FALSE)</f>
        <v>4.18949823991169</v>
      </c>
      <c r="BF11" s="48">
        <f>VLOOKUP($A11,'RevPAR Raw Data'!$B$6:$BE$43,'RevPAR Raw Data'!AU$1,FALSE)</f>
        <v>38.933537296095302</v>
      </c>
      <c r="BG11" s="48">
        <f>VLOOKUP($A11,'RevPAR Raw Data'!$B$6:$BE$43,'RevPAR Raw Data'!AV$1,FALSE)</f>
        <v>46.618138369824599</v>
      </c>
      <c r="BH11" s="48">
        <f>VLOOKUP($A11,'RevPAR Raw Data'!$B$6:$BE$43,'RevPAR Raw Data'!AW$1,FALSE)</f>
        <v>33.647795691624403</v>
      </c>
      <c r="BI11" s="48">
        <f>VLOOKUP($A11,'RevPAR Raw Data'!$B$6:$BE$43,'RevPAR Raw Data'!AX$1,FALSE)</f>
        <v>16.087019016528199</v>
      </c>
      <c r="BJ11" s="49">
        <f>VLOOKUP($A11,'RevPAR Raw Data'!$B$6:$BE$43,'RevPAR Raw Data'!AY$1,FALSE)</f>
        <v>27.892879643297501</v>
      </c>
      <c r="BK11" s="48">
        <f>VLOOKUP($A11,'RevPAR Raw Data'!$B$6:$BE$43,'RevPAR Raw Data'!BA$1,FALSE)</f>
        <v>6.3480336465508804</v>
      </c>
      <c r="BL11" s="48">
        <f>VLOOKUP($A11,'RevPAR Raw Data'!$B$6:$BE$43,'RevPAR Raw Data'!BB$1,FALSE)</f>
        <v>8.1198129253303701</v>
      </c>
      <c r="BM11" s="49">
        <f>VLOOKUP($A11,'RevPAR Raw Data'!$B$6:$BE$43,'RevPAR Raw Data'!BC$1,FALSE)</f>
        <v>7.3133409891469201</v>
      </c>
      <c r="BN11" s="50">
        <f>VLOOKUP($A11,'RevPAR Raw Data'!$B$6:$BE$43,'RevPAR Raw Data'!BE$1,FALSE)</f>
        <v>20.582549049588302</v>
      </c>
    </row>
    <row r="12" spans="1:66" x14ac:dyDescent="0.45">
      <c r="A12" s="63" t="s">
        <v>27</v>
      </c>
      <c r="B12" s="47">
        <f>VLOOKUP($A12,'Occupancy Raw Data'!$B$8:$BE$45,'Occupancy Raw Data'!AG$3,FALSE)</f>
        <v>44.247813411078702</v>
      </c>
      <c r="C12" s="48">
        <f>VLOOKUP($A12,'Occupancy Raw Data'!$B$8:$BE$45,'Occupancy Raw Data'!AH$3,FALSE)</f>
        <v>50.087463556851297</v>
      </c>
      <c r="D12" s="48">
        <f>VLOOKUP($A12,'Occupancy Raw Data'!$B$8:$BE$45,'Occupancy Raw Data'!AI$3,FALSE)</f>
        <v>54.008746355685098</v>
      </c>
      <c r="E12" s="48">
        <f>VLOOKUP($A12,'Occupancy Raw Data'!$B$8:$BE$45,'Occupancy Raw Data'!AJ$3,FALSE)</f>
        <v>55.017492711370203</v>
      </c>
      <c r="F12" s="48">
        <f>VLOOKUP($A12,'Occupancy Raw Data'!$B$8:$BE$45,'Occupancy Raw Data'!AK$3,FALSE)</f>
        <v>50.766763848396501</v>
      </c>
      <c r="G12" s="49">
        <f>VLOOKUP($A12,'Occupancy Raw Data'!$B$8:$BE$45,'Occupancy Raw Data'!AL$3,FALSE)</f>
        <v>50.825655976676302</v>
      </c>
      <c r="H12" s="48">
        <f>VLOOKUP($A12,'Occupancy Raw Data'!$B$8:$BE$45,'Occupancy Raw Data'!AN$3,FALSE)</f>
        <v>50.985422740524697</v>
      </c>
      <c r="I12" s="48">
        <f>VLOOKUP($A12,'Occupancy Raw Data'!$B$8:$BE$45,'Occupancy Raw Data'!AO$3,FALSE)</f>
        <v>54.346938775510203</v>
      </c>
      <c r="J12" s="49">
        <f>VLOOKUP($A12,'Occupancy Raw Data'!$B$8:$BE$45,'Occupancy Raw Data'!AP$3,FALSE)</f>
        <v>52.666180758017397</v>
      </c>
      <c r="K12" s="50">
        <f>VLOOKUP($A12,'Occupancy Raw Data'!$B$8:$BE$45,'Occupancy Raw Data'!AR$3,FALSE)</f>
        <v>51.351520199916699</v>
      </c>
      <c r="M12" s="47">
        <f>VLOOKUP($A12,'Occupancy Raw Data'!$B$8:$BE$45,'Occupancy Raw Data'!AT$3,FALSE)</f>
        <v>-2.9797992424645798</v>
      </c>
      <c r="N12" s="48">
        <f>VLOOKUP($A12,'Occupancy Raw Data'!$B$8:$BE$45,'Occupancy Raw Data'!AU$3,FALSE)</f>
        <v>6.6396355222476204</v>
      </c>
      <c r="O12" s="48">
        <f>VLOOKUP($A12,'Occupancy Raw Data'!$B$8:$BE$45,'Occupancy Raw Data'!AV$3,FALSE)</f>
        <v>9.7302233102143596</v>
      </c>
      <c r="P12" s="48">
        <f>VLOOKUP($A12,'Occupancy Raw Data'!$B$8:$BE$45,'Occupancy Raw Data'!AW$3,FALSE)</f>
        <v>11.2248691509424</v>
      </c>
      <c r="Q12" s="48">
        <f>VLOOKUP($A12,'Occupancy Raw Data'!$B$8:$BE$45,'Occupancy Raw Data'!AX$3,FALSE)</f>
        <v>8.1262855494827306</v>
      </c>
      <c r="R12" s="49">
        <f>VLOOKUP($A12,'Occupancy Raw Data'!$B$8:$BE$45,'Occupancy Raw Data'!AY$3,FALSE)</f>
        <v>6.6816779926900596</v>
      </c>
      <c r="S12" s="48">
        <f>VLOOKUP($A12,'Occupancy Raw Data'!$B$8:$BE$45,'Occupancy Raw Data'!BA$3,FALSE)</f>
        <v>4.9526644283293502</v>
      </c>
      <c r="T12" s="48">
        <f>VLOOKUP($A12,'Occupancy Raw Data'!$B$8:$BE$45,'Occupancy Raw Data'!BB$3,FALSE)</f>
        <v>8.5479286232561709</v>
      </c>
      <c r="U12" s="49">
        <f>VLOOKUP($A12,'Occupancy Raw Data'!$B$8:$BE$45,'Occupancy Raw Data'!BC$3,FALSE)</f>
        <v>6.7774082842925303</v>
      </c>
      <c r="V12" s="50">
        <f>VLOOKUP($A12,'Occupancy Raw Data'!$B$8:$BE$45,'Occupancy Raw Data'!BE$3,FALSE)</f>
        <v>6.7097119514503802</v>
      </c>
      <c r="X12" s="51">
        <f>VLOOKUP($A12,'ADR Raw Data'!$B$6:$BE$43,'ADR Raw Data'!AG$1,FALSE)</f>
        <v>85.214733478289503</v>
      </c>
      <c r="Y12" s="52">
        <f>VLOOKUP($A12,'ADR Raw Data'!$B$6:$BE$43,'ADR Raw Data'!AH$1,FALSE)</f>
        <v>88.430896973224606</v>
      </c>
      <c r="Z12" s="52">
        <f>VLOOKUP($A12,'ADR Raw Data'!$B$6:$BE$43,'ADR Raw Data'!AI$1,FALSE)</f>
        <v>89.945108232118699</v>
      </c>
      <c r="AA12" s="52">
        <f>VLOOKUP($A12,'ADR Raw Data'!$B$6:$BE$43,'ADR Raw Data'!AJ$1,FALSE)</f>
        <v>89.347268825181402</v>
      </c>
      <c r="AB12" s="52">
        <f>VLOOKUP($A12,'ADR Raw Data'!$B$6:$BE$43,'ADR Raw Data'!AK$1,FALSE)</f>
        <v>86.610794234192795</v>
      </c>
      <c r="AC12" s="53">
        <f>VLOOKUP($A12,'ADR Raw Data'!$B$6:$BE$43,'ADR Raw Data'!AL$1,FALSE)</f>
        <v>88.027510956106696</v>
      </c>
      <c r="AD12" s="52">
        <f>VLOOKUP($A12,'ADR Raw Data'!$B$6:$BE$43,'ADR Raw Data'!AN$1,FALSE)</f>
        <v>88.136775503202102</v>
      </c>
      <c r="AE12" s="52">
        <f>VLOOKUP($A12,'ADR Raw Data'!$B$6:$BE$43,'ADR Raw Data'!AO$1,FALSE)</f>
        <v>89.336012016522702</v>
      </c>
      <c r="AF12" s="53">
        <f>VLOOKUP($A12,'ADR Raw Data'!$B$6:$BE$43,'ADR Raw Data'!AP$1,FALSE)</f>
        <v>88.755529629937101</v>
      </c>
      <c r="AG12" s="54">
        <f>VLOOKUP($A12,'ADR Raw Data'!$B$6:$BE$43,'ADR Raw Data'!AR$1,FALSE)</f>
        <v>88.240841477756604</v>
      </c>
      <c r="AI12" s="47">
        <f>VLOOKUP($A12,'ADR Raw Data'!$B$6:$BE$43,'ADR Raw Data'!AT$1,FALSE)</f>
        <v>4.6940848441859702</v>
      </c>
      <c r="AJ12" s="48">
        <f>VLOOKUP($A12,'ADR Raw Data'!$B$6:$BE$43,'ADR Raw Data'!AU$1,FALSE)</f>
        <v>9.1545545076751402</v>
      </c>
      <c r="AK12" s="48">
        <f>VLOOKUP($A12,'ADR Raw Data'!$B$6:$BE$43,'ADR Raw Data'!AV$1,FALSE)</f>
        <v>9.5600708170593496</v>
      </c>
      <c r="AL12" s="48">
        <f>VLOOKUP($A12,'ADR Raw Data'!$B$6:$BE$43,'ADR Raw Data'!AW$1,FALSE)</f>
        <v>9.2807150691521993</v>
      </c>
      <c r="AM12" s="48">
        <f>VLOOKUP($A12,'ADR Raw Data'!$B$6:$BE$43,'ADR Raw Data'!AX$1,FALSE)</f>
        <v>7.0603345498960097</v>
      </c>
      <c r="AN12" s="49">
        <f>VLOOKUP($A12,'ADR Raw Data'!$B$6:$BE$43,'ADR Raw Data'!AY$1,FALSE)</f>
        <v>8.0852659094955293</v>
      </c>
      <c r="AO12" s="48">
        <f>VLOOKUP($A12,'ADR Raw Data'!$B$6:$BE$43,'ADR Raw Data'!BA$1,FALSE)</f>
        <v>6.97590108891377</v>
      </c>
      <c r="AP12" s="48">
        <f>VLOOKUP($A12,'ADR Raw Data'!$B$6:$BE$43,'ADR Raw Data'!BB$1,FALSE)</f>
        <v>7.0510473151541504</v>
      </c>
      <c r="AQ12" s="49">
        <f>VLOOKUP($A12,'ADR Raw Data'!$B$6:$BE$43,'ADR Raw Data'!BC$1,FALSE)</f>
        <v>7.0264515734977504</v>
      </c>
      <c r="AR12" s="50">
        <f>VLOOKUP($A12,'ADR Raw Data'!$B$6:$BE$43,'ADR Raw Data'!BE$1,FALSE)</f>
        <v>7.7713853031079001</v>
      </c>
      <c r="AT12" s="51">
        <f>VLOOKUP($A12,'RevPAR Raw Data'!$B$6:$BE$43,'RevPAR Raw Data'!AG$1,FALSE)</f>
        <v>37.705656268221503</v>
      </c>
      <c r="AU12" s="52">
        <f>VLOOKUP($A12,'RevPAR Raw Data'!$B$6:$BE$43,'RevPAR Raw Data'!AH$1,FALSE)</f>
        <v>44.292793294460601</v>
      </c>
      <c r="AV12" s="52">
        <f>VLOOKUP($A12,'RevPAR Raw Data'!$B$6:$BE$43,'RevPAR Raw Data'!AI$1,FALSE)</f>
        <v>48.578225364431397</v>
      </c>
      <c r="AW12" s="52">
        <f>VLOOKUP($A12,'RevPAR Raw Data'!$B$6:$BE$43,'RevPAR Raw Data'!AJ$1,FALSE)</f>
        <v>49.156627113702598</v>
      </c>
      <c r="AX12" s="52">
        <f>VLOOKUP($A12,'RevPAR Raw Data'!$B$6:$BE$43,'RevPAR Raw Data'!AK$1,FALSE)</f>
        <v>43.969497376093202</v>
      </c>
      <c r="AY12" s="53">
        <f>VLOOKUP($A12,'RevPAR Raw Data'!$B$6:$BE$43,'RevPAR Raw Data'!AL$1,FALSE)</f>
        <v>44.740559883381898</v>
      </c>
      <c r="AZ12" s="52">
        <f>VLOOKUP($A12,'RevPAR Raw Data'!$B$6:$BE$43,'RevPAR Raw Data'!AN$1,FALSE)</f>
        <v>44.936907580174903</v>
      </c>
      <c r="BA12" s="52">
        <f>VLOOKUP($A12,'RevPAR Raw Data'!$B$6:$BE$43,'RevPAR Raw Data'!AO$1,FALSE)</f>
        <v>48.551387755101999</v>
      </c>
      <c r="BB12" s="53">
        <f>VLOOKUP($A12,'RevPAR Raw Data'!$B$6:$BE$43,'RevPAR Raw Data'!AP$1,FALSE)</f>
        <v>46.744147667638401</v>
      </c>
      <c r="BC12" s="54">
        <f>VLOOKUP($A12,'RevPAR Raw Data'!$B$6:$BE$43,'RevPAR Raw Data'!AR$1,FALSE)</f>
        <v>45.313013536026602</v>
      </c>
      <c r="BE12" s="47">
        <f>VLOOKUP($A12,'RevPAR Raw Data'!$B$6:$BE$43,'RevPAR Raw Data'!AT$1,FALSE)</f>
        <v>1.5744112970936801</v>
      </c>
      <c r="BF12" s="48">
        <f>VLOOKUP($A12,'RevPAR Raw Data'!$B$6:$BE$43,'RevPAR Raw Data'!AU$1,FALSE)</f>
        <v>16.4020190829178</v>
      </c>
      <c r="BG12" s="48">
        <f>VLOOKUP($A12,'RevPAR Raw Data'!$B$6:$BE$43,'RevPAR Raw Data'!AV$1,FALSE)</f>
        <v>20.220510366388201</v>
      </c>
      <c r="BH12" s="48">
        <f>VLOOKUP($A12,'RevPAR Raw Data'!$B$6:$BE$43,'RevPAR Raw Data'!AW$1,FALSE)</f>
        <v>21.5473323428788</v>
      </c>
      <c r="BI12" s="48">
        <f>VLOOKUP($A12,'RevPAR Raw Data'!$B$6:$BE$43,'RevPAR Raw Data'!AX$1,FALSE)</f>
        <v>15.760363045651999</v>
      </c>
      <c r="BJ12" s="49">
        <f>VLOOKUP($A12,'RevPAR Raw Data'!$B$6:$BE$43,'RevPAR Raw Data'!AY$1,FALSE)</f>
        <v>15.3071753351108</v>
      </c>
      <c r="BK12" s="48">
        <f>VLOOKUP($A12,'RevPAR Raw Data'!$B$6:$BE$43,'RevPAR Raw Data'!BA$1,FALSE)</f>
        <v>12.274058489029199</v>
      </c>
      <c r="BL12" s="48">
        <f>VLOOKUP($A12,'RevPAR Raw Data'!$B$6:$BE$43,'RevPAR Raw Data'!BB$1,FALSE)</f>
        <v>16.2016944301017</v>
      </c>
      <c r="BM12" s="49">
        <f>VLOOKUP($A12,'RevPAR Raw Data'!$B$6:$BE$43,'RevPAR Raw Data'!BC$1,FALSE)</f>
        <v>14.2800711688243</v>
      </c>
      <c r="BN12" s="50">
        <f>VLOOKUP($A12,'RevPAR Raw Data'!$B$6:$BE$43,'RevPAR Raw Data'!BE$1,FALSE)</f>
        <v>15.0025348230341</v>
      </c>
    </row>
    <row r="13" spans="1:66" x14ac:dyDescent="0.45">
      <c r="A13" s="63" t="s">
        <v>91</v>
      </c>
      <c r="B13" s="47">
        <f>VLOOKUP($A13,'Occupancy Raw Data'!$B$8:$BE$45,'Occupancy Raw Data'!AG$3,FALSE)</f>
        <v>46.6443748814266</v>
      </c>
      <c r="C13" s="48">
        <f>VLOOKUP($A13,'Occupancy Raw Data'!$B$8:$BE$45,'Occupancy Raw Data'!AH$3,FALSE)</f>
        <v>60.491367861885699</v>
      </c>
      <c r="D13" s="48">
        <f>VLOOKUP($A13,'Occupancy Raw Data'!$B$8:$BE$45,'Occupancy Raw Data'!AI$3,FALSE)</f>
        <v>68.869759059002007</v>
      </c>
      <c r="E13" s="48">
        <f>VLOOKUP($A13,'Occupancy Raw Data'!$B$8:$BE$45,'Occupancy Raw Data'!AJ$3,FALSE)</f>
        <v>68.419180421172399</v>
      </c>
      <c r="F13" s="48">
        <f>VLOOKUP($A13,'Occupancy Raw Data'!$B$8:$BE$45,'Occupancy Raw Data'!AK$3,FALSE)</f>
        <v>57.595807247201598</v>
      </c>
      <c r="G13" s="49">
        <f>VLOOKUP($A13,'Occupancy Raw Data'!$B$8:$BE$45,'Occupancy Raw Data'!AL$3,FALSE)</f>
        <v>60.404097894137699</v>
      </c>
      <c r="H13" s="48">
        <f>VLOOKUP($A13,'Occupancy Raw Data'!$B$8:$BE$45,'Occupancy Raw Data'!AN$3,FALSE)</f>
        <v>49.755738948965998</v>
      </c>
      <c r="I13" s="48">
        <f>VLOOKUP($A13,'Occupancy Raw Data'!$B$8:$BE$45,'Occupancy Raw Data'!AO$3,FALSE)</f>
        <v>51.470309239233501</v>
      </c>
      <c r="J13" s="49">
        <f>VLOOKUP($A13,'Occupancy Raw Data'!$B$8:$BE$45,'Occupancy Raw Data'!AP$3,FALSE)</f>
        <v>50.6130240940997</v>
      </c>
      <c r="K13" s="50">
        <f>VLOOKUP($A13,'Occupancy Raw Data'!$B$8:$BE$45,'Occupancy Raw Data'!AR$3,FALSE)</f>
        <v>57.606648236984</v>
      </c>
      <c r="M13" s="47">
        <f>VLOOKUP($A13,'Occupancy Raw Data'!$B$8:$BE$45,'Occupancy Raw Data'!AT$3,FALSE)</f>
        <v>13.452848459678499</v>
      </c>
      <c r="N13" s="48">
        <f>VLOOKUP($A13,'Occupancy Raw Data'!$B$8:$BE$45,'Occupancy Raw Data'!AU$3,FALSE)</f>
        <v>39.535332716088</v>
      </c>
      <c r="O13" s="48">
        <f>VLOOKUP($A13,'Occupancy Raw Data'!$B$8:$BE$45,'Occupancy Raw Data'!AV$3,FALSE)</f>
        <v>48.215637400163203</v>
      </c>
      <c r="P13" s="48">
        <f>VLOOKUP($A13,'Occupancy Raw Data'!$B$8:$BE$45,'Occupancy Raw Data'!AW$3,FALSE)</f>
        <v>44.281451599459899</v>
      </c>
      <c r="Q13" s="48">
        <f>VLOOKUP($A13,'Occupancy Raw Data'!$B$8:$BE$45,'Occupancy Raw Data'!AX$3,FALSE)</f>
        <v>34.112641725737497</v>
      </c>
      <c r="R13" s="49">
        <f>VLOOKUP($A13,'Occupancy Raw Data'!$B$8:$BE$45,'Occupancy Raw Data'!AY$3,FALSE)</f>
        <v>36.476918367624798</v>
      </c>
      <c r="S13" s="48">
        <f>VLOOKUP($A13,'Occupancy Raw Data'!$B$8:$BE$45,'Occupancy Raw Data'!BA$3,FALSE)</f>
        <v>15.2555345827676</v>
      </c>
      <c r="T13" s="48">
        <f>VLOOKUP($A13,'Occupancy Raw Data'!$B$8:$BE$45,'Occupancy Raw Data'!BB$3,FALSE)</f>
        <v>19.550425493860601</v>
      </c>
      <c r="U13" s="49">
        <f>VLOOKUP($A13,'Occupancy Raw Data'!$B$8:$BE$45,'Occupancy Raw Data'!BC$3,FALSE)</f>
        <v>17.400073214101099</v>
      </c>
      <c r="V13" s="50">
        <f>VLOOKUP($A13,'Occupancy Raw Data'!$B$8:$BE$45,'Occupancy Raw Data'!BE$3,FALSE)</f>
        <v>31.128126742472201</v>
      </c>
      <c r="X13" s="51">
        <f>VLOOKUP($A13,'ADR Raw Data'!$B$6:$BE$43,'ADR Raw Data'!AG$1,FALSE)</f>
        <v>105.736068432558</v>
      </c>
      <c r="Y13" s="52">
        <f>VLOOKUP($A13,'ADR Raw Data'!$B$6:$BE$43,'ADR Raw Data'!AH$1,FALSE)</f>
        <v>121.951328210757</v>
      </c>
      <c r="Z13" s="52">
        <f>VLOOKUP($A13,'ADR Raw Data'!$B$6:$BE$43,'ADR Raw Data'!AI$1,FALSE)</f>
        <v>127.72946248407401</v>
      </c>
      <c r="AA13" s="52">
        <f>VLOOKUP($A13,'ADR Raw Data'!$B$6:$BE$43,'ADR Raw Data'!AJ$1,FALSE)</f>
        <v>126.003932619319</v>
      </c>
      <c r="AB13" s="52">
        <f>VLOOKUP($A13,'ADR Raw Data'!$B$6:$BE$43,'ADR Raw Data'!AK$1,FALSE)</f>
        <v>114.930526207436</v>
      </c>
      <c r="AC13" s="53">
        <f>VLOOKUP($A13,'ADR Raw Data'!$B$6:$BE$43,'ADR Raw Data'!AL$1,FALSE)</f>
        <v>120.343805395898</v>
      </c>
      <c r="AD13" s="52">
        <f>VLOOKUP($A13,'ADR Raw Data'!$B$6:$BE$43,'ADR Raw Data'!AN$1,FALSE)</f>
        <v>99.405325294313897</v>
      </c>
      <c r="AE13" s="52">
        <f>VLOOKUP($A13,'ADR Raw Data'!$B$6:$BE$43,'ADR Raw Data'!AO$1,FALSE)</f>
        <v>99.026978897898999</v>
      </c>
      <c r="AF13" s="53">
        <f>VLOOKUP($A13,'ADR Raw Data'!$B$6:$BE$43,'ADR Raw Data'!AP$1,FALSE)</f>
        <v>99.212947873960402</v>
      </c>
      <c r="AG13" s="54">
        <f>VLOOKUP($A13,'ADR Raw Data'!$B$6:$BE$43,'ADR Raw Data'!AR$1,FALSE)</f>
        <v>115.03937497427</v>
      </c>
      <c r="AI13" s="47">
        <f>VLOOKUP($A13,'ADR Raw Data'!$B$6:$BE$43,'ADR Raw Data'!AT$1,FALSE)</f>
        <v>13.6410461947538</v>
      </c>
      <c r="AJ13" s="48">
        <f>VLOOKUP($A13,'ADR Raw Data'!$B$6:$BE$43,'ADR Raw Data'!AU$1,FALSE)</f>
        <v>24.308989561448399</v>
      </c>
      <c r="AK13" s="48">
        <f>VLOOKUP($A13,'ADR Raw Data'!$B$6:$BE$43,'ADR Raw Data'!AV$1,FALSE)</f>
        <v>25.235372916770199</v>
      </c>
      <c r="AL13" s="48">
        <f>VLOOKUP($A13,'ADR Raw Data'!$B$6:$BE$43,'ADR Raw Data'!AW$1,FALSE)</f>
        <v>26.207186762001399</v>
      </c>
      <c r="AM13" s="48">
        <f>VLOOKUP($A13,'ADR Raw Data'!$B$6:$BE$43,'ADR Raw Data'!AX$1,FALSE)</f>
        <v>19.593897098660499</v>
      </c>
      <c r="AN13" s="49">
        <f>VLOOKUP($A13,'ADR Raw Data'!$B$6:$BE$43,'ADR Raw Data'!AY$1,FALSE)</f>
        <v>22.846107153212699</v>
      </c>
      <c r="AO13" s="48">
        <f>VLOOKUP($A13,'ADR Raw Data'!$B$6:$BE$43,'ADR Raw Data'!BA$1,FALSE)</f>
        <v>9.4289170581084107</v>
      </c>
      <c r="AP13" s="48">
        <f>VLOOKUP($A13,'ADR Raw Data'!$B$6:$BE$43,'ADR Raw Data'!BB$1,FALSE)</f>
        <v>8.8076070294376692</v>
      </c>
      <c r="AQ13" s="49">
        <f>VLOOKUP($A13,'ADR Raw Data'!$B$6:$BE$43,'ADR Raw Data'!BC$1,FALSE)</f>
        <v>9.1145848143120407</v>
      </c>
      <c r="AR13" s="50">
        <f>VLOOKUP($A13,'ADR Raw Data'!$B$6:$BE$43,'ADR Raw Data'!BE$1,FALSE)</f>
        <v>19.845352738499599</v>
      </c>
      <c r="AT13" s="51">
        <f>VLOOKUP($A13,'RevPAR Raw Data'!$B$6:$BE$43,'RevPAR Raw Data'!AG$1,FALSE)</f>
        <v>49.3199281445645</v>
      </c>
      <c r="AU13" s="52">
        <f>VLOOKUP($A13,'RevPAR Raw Data'!$B$6:$BE$43,'RevPAR Raw Data'!AH$1,FALSE)</f>
        <v>73.770026560424895</v>
      </c>
      <c r="AV13" s="52">
        <f>VLOOKUP($A13,'RevPAR Raw Data'!$B$6:$BE$43,'RevPAR Raw Data'!AI$1,FALSE)</f>
        <v>87.966973060140305</v>
      </c>
      <c r="AW13" s="52">
        <f>VLOOKUP($A13,'RevPAR Raw Data'!$B$6:$BE$43,'RevPAR Raw Data'!AJ$1,FALSE)</f>
        <v>86.210857996585005</v>
      </c>
      <c r="AX13" s="52">
        <f>VLOOKUP($A13,'RevPAR Raw Data'!$B$6:$BE$43,'RevPAR Raw Data'!AK$1,FALSE)</f>
        <v>66.195164342629397</v>
      </c>
      <c r="AY13" s="53">
        <f>VLOOKUP($A13,'RevPAR Raw Data'!$B$6:$BE$43,'RevPAR Raw Data'!AL$1,FALSE)</f>
        <v>72.692590020868906</v>
      </c>
      <c r="AZ13" s="52">
        <f>VLOOKUP($A13,'RevPAR Raw Data'!$B$6:$BE$43,'RevPAR Raw Data'!AN$1,FALSE)</f>
        <v>49.4598541548093</v>
      </c>
      <c r="BA13" s="52">
        <f>VLOOKUP($A13,'RevPAR Raw Data'!$B$6:$BE$43,'RevPAR Raw Data'!AO$1,FALSE)</f>
        <v>50.969492269019099</v>
      </c>
      <c r="BB13" s="53">
        <f>VLOOKUP($A13,'RevPAR Raw Data'!$B$6:$BE$43,'RevPAR Raw Data'!AP$1,FALSE)</f>
        <v>50.214673211914203</v>
      </c>
      <c r="BC13" s="54">
        <f>VLOOKUP($A13,'RevPAR Raw Data'!$B$6:$BE$43,'RevPAR Raw Data'!AR$1,FALSE)</f>
        <v>66.270328075453193</v>
      </c>
      <c r="BE13" s="47">
        <f>VLOOKUP($A13,'RevPAR Raw Data'!$B$6:$BE$43,'RevPAR Raw Data'!AT$1,FALSE)</f>
        <v>28.9290039273274</v>
      </c>
      <c r="BF13" s="48">
        <f>VLOOKUP($A13,'RevPAR Raw Data'!$B$6:$BE$43,'RevPAR Raw Data'!AU$1,FALSE)</f>
        <v>73.454962180574199</v>
      </c>
      <c r="BG13" s="48">
        <f>VLOOKUP($A13,'RevPAR Raw Data'!$B$6:$BE$43,'RevPAR Raw Data'!AV$1,FALSE)</f>
        <v>85.618406219062393</v>
      </c>
      <c r="BH13" s="48">
        <f>VLOOKUP($A13,'RevPAR Raw Data'!$B$6:$BE$43,'RevPAR Raw Data'!AW$1,FALSE)</f>
        <v>82.093561083056997</v>
      </c>
      <c r="BI13" s="48">
        <f>VLOOKUP($A13,'RevPAR Raw Data'!$B$6:$BE$43,'RevPAR Raw Data'!AX$1,FALSE)</f>
        <v>60.390534741773799</v>
      </c>
      <c r="BJ13" s="49">
        <f>VLOOKUP($A13,'RevPAR Raw Data'!$B$6:$BE$43,'RevPAR Raw Data'!AY$1,FALSE)</f>
        <v>67.656581377294998</v>
      </c>
      <c r="BK13" s="48">
        <f>VLOOKUP($A13,'RevPAR Raw Data'!$B$6:$BE$43,'RevPAR Raw Data'!BA$1,FALSE)</f>
        <v>26.122883343456198</v>
      </c>
      <c r="BL13" s="48">
        <f>VLOOKUP($A13,'RevPAR Raw Data'!$B$6:$BE$43,'RevPAR Raw Data'!BB$1,FALSE)</f>
        <v>30.0799571733805</v>
      </c>
      <c r="BM13" s="49">
        <f>VLOOKUP($A13,'RevPAR Raw Data'!$B$6:$BE$43,'RevPAR Raw Data'!BC$1,FALSE)</f>
        <v>28.100602459264799</v>
      </c>
      <c r="BN13" s="50">
        <f>VLOOKUP($A13,'RevPAR Raw Data'!$B$6:$BE$43,'RevPAR Raw Data'!BE$1,FALSE)</f>
        <v>57.150966033902598</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39.653607922041999</v>
      </c>
      <c r="C15" s="48">
        <f>VLOOKUP($A15,'Occupancy Raw Data'!$B$8:$BE$45,'Occupancy Raw Data'!AH$3,FALSE)</f>
        <v>45.1881221972357</v>
      </c>
      <c r="D15" s="48">
        <f>VLOOKUP($A15,'Occupancy Raw Data'!$B$8:$BE$45,'Occupancy Raw Data'!AI$3,FALSE)</f>
        <v>48.272708130444997</v>
      </c>
      <c r="E15" s="48">
        <f>VLOOKUP($A15,'Occupancy Raw Data'!$B$8:$BE$45,'Occupancy Raw Data'!AJ$3,FALSE)</f>
        <v>49.273655539034401</v>
      </c>
      <c r="F15" s="48">
        <f>VLOOKUP($A15,'Occupancy Raw Data'!$B$8:$BE$45,'Occupancy Raw Data'!AK$3,FALSE)</f>
        <v>47.615761733895802</v>
      </c>
      <c r="G15" s="49">
        <f>VLOOKUP($A15,'Occupancy Raw Data'!$B$8:$BE$45,'Occupancy Raw Data'!AL$3,FALSE)</f>
        <v>46.0002420110062</v>
      </c>
      <c r="H15" s="48">
        <f>VLOOKUP($A15,'Occupancy Raw Data'!$B$8:$BE$45,'Occupancy Raw Data'!AN$3,FALSE)</f>
        <v>53.803083474626298</v>
      </c>
      <c r="I15" s="48">
        <f>VLOOKUP($A15,'Occupancy Raw Data'!$B$8:$BE$45,'Occupancy Raw Data'!AO$3,FALSE)</f>
        <v>56.233981309885202</v>
      </c>
      <c r="J15" s="49">
        <f>VLOOKUP($A15,'Occupancy Raw Data'!$B$8:$BE$45,'Occupancy Raw Data'!AP$3,FALSE)</f>
        <v>55.0185323922558</v>
      </c>
      <c r="K15" s="50">
        <f>VLOOKUP($A15,'Occupancy Raw Data'!$B$8:$BE$45,'Occupancy Raw Data'!AR$3,FALSE)</f>
        <v>48.578188813369501</v>
      </c>
      <c r="M15" s="47">
        <f>VLOOKUP($A15,'Occupancy Raw Data'!$B$8:$BE$45,'Occupancy Raw Data'!AT$3,FALSE)</f>
        <v>4.9815692587391398</v>
      </c>
      <c r="N15" s="48">
        <f>VLOOKUP($A15,'Occupancy Raw Data'!$B$8:$BE$45,'Occupancy Raw Data'!AU$3,FALSE)</f>
        <v>13.4317916297764</v>
      </c>
      <c r="O15" s="48">
        <f>VLOOKUP($A15,'Occupancy Raw Data'!$B$8:$BE$45,'Occupancy Raw Data'!AV$3,FALSE)</f>
        <v>13.919100072499999</v>
      </c>
      <c r="P15" s="48">
        <f>VLOOKUP($A15,'Occupancy Raw Data'!$B$8:$BE$45,'Occupancy Raw Data'!AW$3,FALSE)</f>
        <v>15.6422059625886</v>
      </c>
      <c r="Q15" s="48">
        <f>VLOOKUP($A15,'Occupancy Raw Data'!$B$8:$BE$45,'Occupancy Raw Data'!AX$3,FALSE)</f>
        <v>11.173059882732201</v>
      </c>
      <c r="R15" s="49">
        <f>VLOOKUP($A15,'Occupancy Raw Data'!$B$8:$BE$45,'Occupancy Raw Data'!AY$3,FALSE)</f>
        <v>11.9645748345072</v>
      </c>
      <c r="S15" s="48">
        <f>VLOOKUP($A15,'Occupancy Raw Data'!$B$8:$BE$45,'Occupancy Raw Data'!BA$3,FALSE)</f>
        <v>3.4616247570763199</v>
      </c>
      <c r="T15" s="48">
        <f>VLOOKUP($A15,'Occupancy Raw Data'!$B$8:$BE$45,'Occupancy Raw Data'!BB$3,FALSE)</f>
        <v>6.2959917285482598</v>
      </c>
      <c r="U15" s="49">
        <f>VLOOKUP($A15,'Occupancy Raw Data'!$B$8:$BE$45,'Occupancy Raw Data'!BC$3,FALSE)</f>
        <v>4.8909699548718502</v>
      </c>
      <c r="V15" s="50">
        <f>VLOOKUP($A15,'Occupancy Raw Data'!$B$8:$BE$45,'Occupancy Raw Data'!BE$3,FALSE)</f>
        <v>9.5760765276046698</v>
      </c>
      <c r="X15" s="51">
        <f>VLOOKUP($A15,'ADR Raw Data'!$B$6:$BE$43,'ADR Raw Data'!AG$1,FALSE)</f>
        <v>91.002690413889098</v>
      </c>
      <c r="Y15" s="52">
        <f>VLOOKUP($A15,'ADR Raw Data'!$B$6:$BE$43,'ADR Raw Data'!AH$1,FALSE)</f>
        <v>90.781332727034595</v>
      </c>
      <c r="Z15" s="52">
        <f>VLOOKUP($A15,'ADR Raw Data'!$B$6:$BE$43,'ADR Raw Data'!AI$1,FALSE)</f>
        <v>92.744240990444496</v>
      </c>
      <c r="AA15" s="52">
        <f>VLOOKUP($A15,'ADR Raw Data'!$B$6:$BE$43,'ADR Raw Data'!AJ$1,FALSE)</f>
        <v>92.441331351394595</v>
      </c>
      <c r="AB15" s="52">
        <f>VLOOKUP($A15,'ADR Raw Data'!$B$6:$BE$43,'ADR Raw Data'!AK$1,FALSE)</f>
        <v>92.182473358636301</v>
      </c>
      <c r="AC15" s="53">
        <f>VLOOKUP($A15,'ADR Raw Data'!$B$6:$BE$43,'ADR Raw Data'!AL$1,FALSE)</f>
        <v>91.876987277619193</v>
      </c>
      <c r="AD15" s="52">
        <f>VLOOKUP($A15,'ADR Raw Data'!$B$6:$BE$43,'ADR Raw Data'!AN$1,FALSE)</f>
        <v>106.193968991083</v>
      </c>
      <c r="AE15" s="52">
        <f>VLOOKUP($A15,'ADR Raw Data'!$B$6:$BE$43,'ADR Raw Data'!AO$1,FALSE)</f>
        <v>111.40811427385999</v>
      </c>
      <c r="AF15" s="53">
        <f>VLOOKUP($A15,'ADR Raw Data'!$B$6:$BE$43,'ADR Raw Data'!AP$1,FALSE)</f>
        <v>108.858636109866</v>
      </c>
      <c r="AG15" s="54">
        <f>VLOOKUP($A15,'ADR Raw Data'!$B$6:$BE$43,'ADR Raw Data'!AR$1,FALSE)</f>
        <v>97.374892827987296</v>
      </c>
      <c r="AI15" s="47">
        <f>VLOOKUP($A15,'ADR Raw Data'!$B$6:$BE$43,'ADR Raw Data'!AT$1,FALSE)</f>
        <v>10.606574647574901</v>
      </c>
      <c r="AJ15" s="48">
        <f>VLOOKUP($A15,'ADR Raw Data'!$B$6:$BE$43,'ADR Raw Data'!AU$1,FALSE)</f>
        <v>12.770325429157401</v>
      </c>
      <c r="AK15" s="48">
        <f>VLOOKUP($A15,'ADR Raw Data'!$B$6:$BE$43,'ADR Raw Data'!AV$1,FALSE)</f>
        <v>13.9174146942107</v>
      </c>
      <c r="AL15" s="48">
        <f>VLOOKUP($A15,'ADR Raw Data'!$B$6:$BE$43,'ADR Raw Data'!AW$1,FALSE)</f>
        <v>13.7044568646751</v>
      </c>
      <c r="AM15" s="48">
        <f>VLOOKUP($A15,'ADR Raw Data'!$B$6:$BE$43,'ADR Raw Data'!AX$1,FALSE)</f>
        <v>11.9102857814008</v>
      </c>
      <c r="AN15" s="49">
        <f>VLOOKUP($A15,'ADR Raw Data'!$B$6:$BE$43,'ADR Raw Data'!AY$1,FALSE)</f>
        <v>12.633883756083099</v>
      </c>
      <c r="AO15" s="48">
        <f>VLOOKUP($A15,'ADR Raw Data'!$B$6:$BE$43,'ADR Raw Data'!BA$1,FALSE)</f>
        <v>9.4066959553920597</v>
      </c>
      <c r="AP15" s="48">
        <f>VLOOKUP($A15,'ADR Raw Data'!$B$6:$BE$43,'ADR Raw Data'!BB$1,FALSE)</f>
        <v>8.8038949806595692</v>
      </c>
      <c r="AQ15" s="49">
        <f>VLOOKUP($A15,'ADR Raw Data'!$B$6:$BE$43,'ADR Raw Data'!BC$1,FALSE)</f>
        <v>9.1299666143538705</v>
      </c>
      <c r="AR15" s="50">
        <f>VLOOKUP($A15,'ADR Raw Data'!$B$6:$BE$43,'ADR Raw Data'!BE$1,FALSE)</f>
        <v>11.010021353080299</v>
      </c>
      <c r="AT15" s="51">
        <f>VLOOKUP($A15,'RevPAR Raw Data'!$B$6:$BE$43,'RevPAR Raw Data'!AG$1,FALSE)</f>
        <v>36.085850055233301</v>
      </c>
      <c r="AU15" s="52">
        <f>VLOOKUP($A15,'RevPAR Raw Data'!$B$6:$BE$43,'RevPAR Raw Data'!AH$1,FALSE)</f>
        <v>41.022379564971502</v>
      </c>
      <c r="AV15" s="52">
        <f>VLOOKUP($A15,'RevPAR Raw Data'!$B$6:$BE$43,'RevPAR Raw Data'!AI$1,FALSE)</f>
        <v>44.770156761113803</v>
      </c>
      <c r="AW15" s="52">
        <f>VLOOKUP($A15,'RevPAR Raw Data'!$B$6:$BE$43,'RevPAR Raw Data'!AJ$1,FALSE)</f>
        <v>45.549223185783603</v>
      </c>
      <c r="AX15" s="52">
        <f>VLOOKUP($A15,'RevPAR Raw Data'!$B$6:$BE$43,'RevPAR Raw Data'!AK$1,FALSE)</f>
        <v>43.893386874860298</v>
      </c>
      <c r="AY15" s="53">
        <f>VLOOKUP($A15,'RevPAR Raw Data'!$B$6:$BE$43,'RevPAR Raw Data'!AL$1,FALSE)</f>
        <v>42.263636500126204</v>
      </c>
      <c r="AZ15" s="52">
        <f>VLOOKUP($A15,'RevPAR Raw Data'!$B$6:$BE$43,'RevPAR Raw Data'!AN$1,FALSE)</f>
        <v>57.135629781291399</v>
      </c>
      <c r="BA15" s="52">
        <f>VLOOKUP($A15,'RevPAR Raw Data'!$B$6:$BE$43,'RevPAR Raw Data'!AO$1,FALSE)</f>
        <v>62.649218158458503</v>
      </c>
      <c r="BB15" s="53">
        <f>VLOOKUP($A15,'RevPAR Raw Data'!$B$6:$BE$43,'RevPAR Raw Data'!AP$1,FALSE)</f>
        <v>59.892423969874997</v>
      </c>
      <c r="BC15" s="54">
        <f>VLOOKUP($A15,'RevPAR Raw Data'!$B$6:$BE$43,'RevPAR Raw Data'!AR$1,FALSE)</f>
        <v>47.302959294795897</v>
      </c>
      <c r="BE15" s="47">
        <f>VLOOKUP($A15,'RevPAR Raw Data'!$B$6:$BE$43,'RevPAR Raw Data'!AT$1,FALSE)</f>
        <v>16.1165177683629</v>
      </c>
      <c r="BF15" s="48">
        <f>VLOOKUP($A15,'RevPAR Raw Data'!$B$6:$BE$43,'RevPAR Raw Data'!AU$1,FALSE)</f>
        <v>27.9174005610226</v>
      </c>
      <c r="BG15" s="48">
        <f>VLOOKUP($A15,'RevPAR Raw Data'!$B$6:$BE$43,'RevPAR Raw Data'!AV$1,FALSE)</f>
        <v>29.773693645502799</v>
      </c>
      <c r="BH15" s="48">
        <f>VLOOKUP($A15,'RevPAR Raw Data'!$B$6:$BE$43,'RevPAR Raw Data'!AW$1,FALSE)</f>
        <v>31.490342196090399</v>
      </c>
      <c r="BI15" s="48">
        <f>VLOOKUP($A15,'RevPAR Raw Data'!$B$6:$BE$43,'RevPAR Raw Data'!AX$1,FALSE)</f>
        <v>24.4140890266935</v>
      </c>
      <c r="BJ15" s="49">
        <f>VLOOKUP($A15,'RevPAR Raw Data'!$B$6:$BE$43,'RevPAR Raw Data'!AY$1,FALSE)</f>
        <v>26.110049067091602</v>
      </c>
      <c r="BK15" s="48">
        <f>VLOOKUP($A15,'RevPAR Raw Data'!$B$6:$BE$43,'RevPAR Raw Data'!BA$1,FALSE)</f>
        <v>13.1939452284831</v>
      </c>
      <c r="BL15" s="48">
        <f>VLOOKUP($A15,'RevPAR Raw Data'!$B$6:$BE$43,'RevPAR Raw Data'!BB$1,FALSE)</f>
        <v>15.654179208980199</v>
      </c>
      <c r="BM15" s="49">
        <f>VLOOKUP($A15,'RevPAR Raw Data'!$B$6:$BE$43,'RevPAR Raw Data'!BC$1,FALSE)</f>
        <v>14.467480493223601</v>
      </c>
      <c r="BN15" s="50">
        <f>VLOOKUP($A15,'RevPAR Raw Data'!$B$6:$BE$43,'RevPAR Raw Data'!BE$1,FALSE)</f>
        <v>21.6404259511615</v>
      </c>
    </row>
    <row r="16" spans="1:66" x14ac:dyDescent="0.45">
      <c r="A16" s="63" t="s">
        <v>92</v>
      </c>
      <c r="B16" s="47">
        <f>VLOOKUP($A16,'Occupancy Raw Data'!$B$8:$BE$45,'Occupancy Raw Data'!AG$3,FALSE)</f>
        <v>53.025672371638102</v>
      </c>
      <c r="C16" s="48">
        <f>VLOOKUP($A16,'Occupancy Raw Data'!$B$8:$BE$45,'Occupancy Raw Data'!AH$3,FALSE)</f>
        <v>64.0455815578064</v>
      </c>
      <c r="D16" s="48">
        <f>VLOOKUP($A16,'Occupancy Raw Data'!$B$8:$BE$45,'Occupancy Raw Data'!AI$3,FALSE)</f>
        <v>68.088543485853904</v>
      </c>
      <c r="E16" s="48">
        <f>VLOOKUP($A16,'Occupancy Raw Data'!$B$8:$BE$45,'Occupancy Raw Data'!AJ$3,FALSE)</f>
        <v>68.097275585050596</v>
      </c>
      <c r="F16" s="48">
        <f>VLOOKUP($A16,'Occupancy Raw Data'!$B$8:$BE$45,'Occupancy Raw Data'!AK$3,FALSE)</f>
        <v>62.268599371288801</v>
      </c>
      <c r="G16" s="49">
        <f>VLOOKUP($A16,'Occupancy Raw Data'!$B$8:$BE$45,'Occupancy Raw Data'!AL$3,FALSE)</f>
        <v>63.105134474327599</v>
      </c>
      <c r="H16" s="48">
        <f>VLOOKUP($A16,'Occupancy Raw Data'!$B$8:$BE$45,'Occupancy Raw Data'!AN$3,FALSE)</f>
        <v>59.710094306671301</v>
      </c>
      <c r="I16" s="48">
        <f>VLOOKUP($A16,'Occupancy Raw Data'!$B$8:$BE$45,'Occupancy Raw Data'!AO$3,FALSE)</f>
        <v>63.565316101990902</v>
      </c>
      <c r="J16" s="49">
        <f>VLOOKUP($A16,'Occupancy Raw Data'!$B$8:$BE$45,'Occupancy Raw Data'!AP$3,FALSE)</f>
        <v>61.637705204331098</v>
      </c>
      <c r="K16" s="50">
        <f>VLOOKUP($A16,'Occupancy Raw Data'!$B$8:$BE$45,'Occupancy Raw Data'!AR$3,FALSE)</f>
        <v>62.685868968614301</v>
      </c>
      <c r="M16" s="47">
        <f>VLOOKUP($A16,'Occupancy Raw Data'!$B$8:$BE$45,'Occupancy Raw Data'!AT$3,FALSE)</f>
        <v>2.91500720277942</v>
      </c>
      <c r="N16" s="48">
        <f>VLOOKUP($A16,'Occupancy Raw Data'!$B$8:$BE$45,'Occupancy Raw Data'!AU$3,FALSE)</f>
        <v>9.6010161386730406</v>
      </c>
      <c r="O16" s="48">
        <f>VLOOKUP($A16,'Occupancy Raw Data'!$B$8:$BE$45,'Occupancy Raw Data'!AV$3,FALSE)</f>
        <v>7.4183771869403401</v>
      </c>
      <c r="P16" s="48">
        <f>VLOOKUP($A16,'Occupancy Raw Data'!$B$8:$BE$45,'Occupancy Raw Data'!AW$3,FALSE)</f>
        <v>7.7810794001796602</v>
      </c>
      <c r="Q16" s="48">
        <f>VLOOKUP($A16,'Occupancy Raw Data'!$B$8:$BE$45,'Occupancy Raw Data'!AX$3,FALSE)</f>
        <v>4.7675016528318501</v>
      </c>
      <c r="R16" s="49">
        <f>VLOOKUP($A16,'Occupancy Raw Data'!$B$8:$BE$45,'Occupancy Raw Data'!AY$3,FALSE)</f>
        <v>6.6104120259046697</v>
      </c>
      <c r="S16" s="48">
        <f>VLOOKUP($A16,'Occupancy Raw Data'!$B$8:$BE$45,'Occupancy Raw Data'!BA$3,FALSE)</f>
        <v>-4.4371462511354904</v>
      </c>
      <c r="T16" s="48">
        <f>VLOOKUP($A16,'Occupancy Raw Data'!$B$8:$BE$45,'Occupancy Raw Data'!BB$3,FALSE)</f>
        <v>0.55946953999171101</v>
      </c>
      <c r="U16" s="49">
        <f>VLOOKUP($A16,'Occupancy Raw Data'!$B$8:$BE$45,'Occupancy Raw Data'!BC$3,FALSE)</f>
        <v>-1.92434610441488</v>
      </c>
      <c r="V16" s="50">
        <f>VLOOKUP($A16,'Occupancy Raw Data'!$B$8:$BE$45,'Occupancy Raw Data'!BE$3,FALSE)</f>
        <v>4.0662276341948296</v>
      </c>
      <c r="X16" s="51">
        <f>VLOOKUP($A16,'ADR Raw Data'!$B$6:$BE$43,'ADR Raw Data'!AG$1,FALSE)</f>
        <v>81.632787402223101</v>
      </c>
      <c r="Y16" s="52">
        <f>VLOOKUP($A16,'ADR Raw Data'!$B$6:$BE$43,'ADR Raw Data'!AH$1,FALSE)</f>
        <v>85.626378287545094</v>
      </c>
      <c r="Z16" s="52">
        <f>VLOOKUP($A16,'ADR Raw Data'!$B$6:$BE$43,'ADR Raw Data'!AI$1,FALSE)</f>
        <v>87.673801987816603</v>
      </c>
      <c r="AA16" s="52">
        <f>VLOOKUP($A16,'ADR Raw Data'!$B$6:$BE$43,'ADR Raw Data'!AJ$1,FALSE)</f>
        <v>86.988406661537397</v>
      </c>
      <c r="AB16" s="52">
        <f>VLOOKUP($A16,'ADR Raw Data'!$B$6:$BE$43,'ADR Raw Data'!AK$1,FALSE)</f>
        <v>83.465975431215796</v>
      </c>
      <c r="AC16" s="53">
        <f>VLOOKUP($A16,'ADR Raw Data'!$B$6:$BE$43,'ADR Raw Data'!AL$1,FALSE)</f>
        <v>85.264659439862697</v>
      </c>
      <c r="AD16" s="52">
        <f>VLOOKUP($A16,'ADR Raw Data'!$B$6:$BE$43,'ADR Raw Data'!AN$1,FALSE)</f>
        <v>85.620476381982996</v>
      </c>
      <c r="AE16" s="52">
        <f>VLOOKUP($A16,'ADR Raw Data'!$B$6:$BE$43,'ADR Raw Data'!AO$1,FALSE)</f>
        <v>87.935335222199299</v>
      </c>
      <c r="AF16" s="53">
        <f>VLOOKUP($A16,'ADR Raw Data'!$B$6:$BE$43,'ADR Raw Data'!AP$1,FALSE)</f>
        <v>86.814102372941306</v>
      </c>
      <c r="AG16" s="54">
        <f>VLOOKUP($A16,'ADR Raw Data'!$B$6:$BE$43,'ADR Raw Data'!AR$1,FALSE)</f>
        <v>85.699955114772607</v>
      </c>
      <c r="AI16" s="47">
        <f>VLOOKUP($A16,'ADR Raw Data'!$B$6:$BE$43,'ADR Raw Data'!AT$1,FALSE)</f>
        <v>10.8647786643056</v>
      </c>
      <c r="AJ16" s="48">
        <f>VLOOKUP($A16,'ADR Raw Data'!$B$6:$BE$43,'ADR Raw Data'!AU$1,FALSE)</f>
        <v>14.354010705857499</v>
      </c>
      <c r="AK16" s="48">
        <f>VLOOKUP($A16,'ADR Raw Data'!$B$6:$BE$43,'ADR Raw Data'!AV$1,FALSE)</f>
        <v>14.301254931546</v>
      </c>
      <c r="AL16" s="48">
        <f>VLOOKUP($A16,'ADR Raw Data'!$B$6:$BE$43,'ADR Raw Data'!AW$1,FALSE)</f>
        <v>13.8572774393154</v>
      </c>
      <c r="AM16" s="48">
        <f>VLOOKUP($A16,'ADR Raw Data'!$B$6:$BE$43,'ADR Raw Data'!AX$1,FALSE)</f>
        <v>11.384686504110499</v>
      </c>
      <c r="AN16" s="49">
        <f>VLOOKUP($A16,'ADR Raw Data'!$B$6:$BE$43,'ADR Raw Data'!AY$1,FALSE)</f>
        <v>13.0996109798494</v>
      </c>
      <c r="AO16" s="48">
        <f>VLOOKUP($A16,'ADR Raw Data'!$B$6:$BE$43,'ADR Raw Data'!BA$1,FALSE)</f>
        <v>9.4273690666736094</v>
      </c>
      <c r="AP16" s="48">
        <f>VLOOKUP($A16,'ADR Raw Data'!$B$6:$BE$43,'ADR Raw Data'!BB$1,FALSE)</f>
        <v>9.6437262360355902</v>
      </c>
      <c r="AQ16" s="49">
        <f>VLOOKUP($A16,'ADR Raw Data'!$B$6:$BE$43,'ADR Raw Data'!BC$1,FALSE)</f>
        <v>9.5747232325155096</v>
      </c>
      <c r="AR16" s="50">
        <f>VLOOKUP($A16,'ADR Raw Data'!$B$6:$BE$43,'ADR Raw Data'!BE$1,FALSE)</f>
        <v>11.9771147845673</v>
      </c>
      <c r="AT16" s="51">
        <f>VLOOKUP($A16,'RevPAR Raw Data'!$B$6:$BE$43,'RevPAR Raw Data'!AG$1,FALSE)</f>
        <v>43.286334395738699</v>
      </c>
      <c r="AU16" s="52">
        <f>VLOOKUP($A16,'RevPAR Raw Data'!$B$6:$BE$43,'RevPAR Raw Data'!AH$1,FALSE)</f>
        <v>54.839911941145601</v>
      </c>
      <c r="AV16" s="52">
        <f>VLOOKUP($A16,'RevPAR Raw Data'!$B$6:$BE$43,'RevPAR Raw Data'!AI$1,FALSE)</f>
        <v>59.695814792176002</v>
      </c>
      <c r="AW16" s="52">
        <f>VLOOKUP($A16,'RevPAR Raw Data'!$B$6:$BE$43,'RevPAR Raw Data'!AJ$1,FALSE)</f>
        <v>59.236735011351698</v>
      </c>
      <c r="AX16" s="52">
        <f>VLOOKUP($A16,'RevPAR Raw Data'!$B$6:$BE$43,'RevPAR Raw Data'!AK$1,FALSE)</f>
        <v>51.973093852602098</v>
      </c>
      <c r="AY16" s="53">
        <f>VLOOKUP($A16,'RevPAR Raw Data'!$B$6:$BE$43,'RevPAR Raw Data'!AL$1,FALSE)</f>
        <v>53.806377998602798</v>
      </c>
      <c r="AZ16" s="52">
        <f>VLOOKUP($A16,'RevPAR Raw Data'!$B$6:$BE$43,'RevPAR Raw Data'!AN$1,FALSE)</f>
        <v>51.124067193503301</v>
      </c>
      <c r="BA16" s="52">
        <f>VLOOKUP($A16,'RevPAR Raw Data'!$B$6:$BE$43,'RevPAR Raw Data'!AO$1,FALSE)</f>
        <v>55.896373799336303</v>
      </c>
      <c r="BB16" s="53">
        <f>VLOOKUP($A16,'RevPAR Raw Data'!$B$6:$BE$43,'RevPAR Raw Data'!AP$1,FALSE)</f>
        <v>53.510220496419798</v>
      </c>
      <c r="BC16" s="54">
        <f>VLOOKUP($A16,'RevPAR Raw Data'!$B$6:$BE$43,'RevPAR Raw Data'!AR$1,FALSE)</f>
        <v>53.721761569407697</v>
      </c>
      <c r="BE16" s="47">
        <f>VLOOKUP($A16,'RevPAR Raw Data'!$B$6:$BE$43,'RevPAR Raw Data'!AT$1,FALSE)</f>
        <v>14.0964949477156</v>
      </c>
      <c r="BF16" s="48">
        <f>VLOOKUP($A16,'RevPAR Raw Data'!$B$6:$BE$43,'RevPAR Raw Data'!AU$1,FALSE)</f>
        <v>25.333157728946802</v>
      </c>
      <c r="BG16" s="48">
        <f>VLOOKUP($A16,'RevPAR Raw Data'!$B$6:$BE$43,'RevPAR Raw Data'!AV$1,FALSE)</f>
        <v>22.780553151774299</v>
      </c>
      <c r="BH16" s="48">
        <f>VLOOKUP($A16,'RevPAR Raw Data'!$B$6:$BE$43,'RevPAR Raw Data'!AW$1,FALSE)</f>
        <v>22.716602599751401</v>
      </c>
      <c r="BI16" s="48">
        <f>VLOOKUP($A16,'RevPAR Raw Data'!$B$6:$BE$43,'RevPAR Raw Data'!AX$1,FALSE)</f>
        <v>16.694953274195498</v>
      </c>
      <c r="BJ16" s="49">
        <f>VLOOKUP($A16,'RevPAR Raw Data'!$B$6:$BE$43,'RevPAR Raw Data'!AY$1,FALSE)</f>
        <v>20.575961265312799</v>
      </c>
      <c r="BK16" s="48">
        <f>VLOOKUP($A16,'RevPAR Raw Data'!$B$6:$BE$43,'RevPAR Raw Data'!BA$1,FALSE)</f>
        <v>4.5719166624155001</v>
      </c>
      <c r="BL16" s="48">
        <f>VLOOKUP($A16,'RevPAR Raw Data'!$B$6:$BE$43,'RevPAR Raw Data'!BB$1,FALSE)</f>
        <v>10.257149486838101</v>
      </c>
      <c r="BM16" s="49">
        <f>VLOOKUP($A16,'RevPAR Raw Data'!$B$6:$BE$43,'RevPAR Raw Data'!BC$1,FALSE)</f>
        <v>7.4661263145672097</v>
      </c>
      <c r="BN16" s="50">
        <f>VLOOKUP($A16,'RevPAR Raw Data'!$B$6:$BE$43,'RevPAR Raw Data'!BE$1,FALSE)</f>
        <v>16.530359169911399</v>
      </c>
    </row>
    <row r="17" spans="1:66" x14ac:dyDescent="0.45">
      <c r="A17" s="63" t="s">
        <v>32</v>
      </c>
      <c r="B17" s="47">
        <f>VLOOKUP($A17,'Occupancy Raw Data'!$B$8:$BE$45,'Occupancy Raw Data'!AG$3,FALSE)</f>
        <v>46.134429539881701</v>
      </c>
      <c r="C17" s="48">
        <f>VLOOKUP($A17,'Occupancy Raw Data'!$B$8:$BE$45,'Occupancy Raw Data'!AH$3,FALSE)</f>
        <v>52.9893264099235</v>
      </c>
      <c r="D17" s="48">
        <f>VLOOKUP($A17,'Occupancy Raw Data'!$B$8:$BE$45,'Occupancy Raw Data'!AI$3,FALSE)</f>
        <v>56.411365931054299</v>
      </c>
      <c r="E17" s="48">
        <f>VLOOKUP($A17,'Occupancy Raw Data'!$B$8:$BE$45,'Occupancy Raw Data'!AJ$3,FALSE)</f>
        <v>57.273186210875501</v>
      </c>
      <c r="F17" s="48">
        <f>VLOOKUP($A17,'Occupancy Raw Data'!$B$8:$BE$45,'Occupancy Raw Data'!AK$3,FALSE)</f>
        <v>57.0784653108322</v>
      </c>
      <c r="G17" s="49">
        <f>VLOOKUP($A17,'Occupancy Raw Data'!$B$8:$BE$45,'Occupancy Raw Data'!AL$3,FALSE)</f>
        <v>53.9773546805134</v>
      </c>
      <c r="H17" s="48">
        <f>VLOOKUP($A17,'Occupancy Raw Data'!$B$8:$BE$45,'Occupancy Raw Data'!AN$3,FALSE)</f>
        <v>60.212029424491497</v>
      </c>
      <c r="I17" s="48">
        <f>VLOOKUP($A17,'Occupancy Raw Data'!$B$8:$BE$45,'Occupancy Raw Data'!AO$3,FALSE)</f>
        <v>60.673590076445898</v>
      </c>
      <c r="J17" s="49">
        <f>VLOOKUP($A17,'Occupancy Raw Data'!$B$8:$BE$45,'Occupancy Raw Data'!AP$3,FALSE)</f>
        <v>60.442809750468697</v>
      </c>
      <c r="K17" s="50">
        <f>VLOOKUP($A17,'Occupancy Raw Data'!$B$8:$BE$45,'Occupancy Raw Data'!AR$3,FALSE)</f>
        <v>55.824627557643502</v>
      </c>
      <c r="M17" s="47">
        <f>VLOOKUP($A17,'Occupancy Raw Data'!$B$8:$BE$45,'Occupancy Raw Data'!AT$3,FALSE)</f>
        <v>7.73103582901342</v>
      </c>
      <c r="N17" s="48">
        <f>VLOOKUP($A17,'Occupancy Raw Data'!$B$8:$BE$45,'Occupancy Raw Data'!AU$3,FALSE)</f>
        <v>16.503816812089401</v>
      </c>
      <c r="O17" s="48">
        <f>VLOOKUP($A17,'Occupancy Raw Data'!$B$8:$BE$45,'Occupancy Raw Data'!AV$3,FALSE)</f>
        <v>16.5160135276058</v>
      </c>
      <c r="P17" s="48">
        <f>VLOOKUP($A17,'Occupancy Raw Data'!$B$8:$BE$45,'Occupancy Raw Data'!AW$3,FALSE)</f>
        <v>18.7570169013037</v>
      </c>
      <c r="Q17" s="48">
        <f>VLOOKUP($A17,'Occupancy Raw Data'!$B$8:$BE$45,'Occupancy Raw Data'!AX$3,FALSE)</f>
        <v>15.765930938207401</v>
      </c>
      <c r="R17" s="49">
        <f>VLOOKUP($A17,'Occupancy Raw Data'!$B$8:$BE$45,'Occupancy Raw Data'!AY$3,FALSE)</f>
        <v>15.2111664630312</v>
      </c>
      <c r="S17" s="48">
        <f>VLOOKUP($A17,'Occupancy Raw Data'!$B$8:$BE$45,'Occupancy Raw Data'!BA$3,FALSE)</f>
        <v>-3.6416206372923199</v>
      </c>
      <c r="T17" s="48">
        <f>VLOOKUP($A17,'Occupancy Raw Data'!$B$8:$BE$45,'Occupancy Raw Data'!BB$3,FALSE)</f>
        <v>-1.4434179280030801</v>
      </c>
      <c r="U17" s="49">
        <f>VLOOKUP($A17,'Occupancy Raw Data'!$B$8:$BE$45,'Occupancy Raw Data'!BC$3,FALSE)</f>
        <v>-2.5507184838813601</v>
      </c>
      <c r="V17" s="50">
        <f>VLOOKUP($A17,'Occupancy Raw Data'!$B$8:$BE$45,'Occupancy Raw Data'!BE$3,FALSE)</f>
        <v>9.0617535767342297</v>
      </c>
      <c r="X17" s="51">
        <f>VLOOKUP($A17,'ADR Raw Data'!$B$6:$BE$43,'ADR Raw Data'!AG$1,FALSE)</f>
        <v>73.765045396279504</v>
      </c>
      <c r="Y17" s="52">
        <f>VLOOKUP($A17,'ADR Raw Data'!$B$6:$BE$43,'ADR Raw Data'!AH$1,FALSE)</f>
        <v>77.779262381762507</v>
      </c>
      <c r="Z17" s="52">
        <f>VLOOKUP($A17,'ADR Raw Data'!$B$6:$BE$43,'ADR Raw Data'!AI$1,FALSE)</f>
        <v>79.831937854768597</v>
      </c>
      <c r="AA17" s="52">
        <f>VLOOKUP($A17,'ADR Raw Data'!$B$6:$BE$43,'ADR Raw Data'!AJ$1,FALSE)</f>
        <v>79.691815387521203</v>
      </c>
      <c r="AB17" s="52">
        <f>VLOOKUP($A17,'ADR Raw Data'!$B$6:$BE$43,'ADR Raw Data'!AK$1,FALSE)</f>
        <v>81.575780118769302</v>
      </c>
      <c r="AC17" s="53">
        <f>VLOOKUP($A17,'ADR Raw Data'!$B$6:$BE$43,'ADR Raw Data'!AL$1,FALSE)</f>
        <v>78.730913415725794</v>
      </c>
      <c r="AD17" s="52">
        <f>VLOOKUP($A17,'ADR Raw Data'!$B$6:$BE$43,'ADR Raw Data'!AN$1,FALSE)</f>
        <v>92.531325308420094</v>
      </c>
      <c r="AE17" s="52">
        <f>VLOOKUP($A17,'ADR Raw Data'!$B$6:$BE$43,'ADR Raw Data'!AO$1,FALSE)</f>
        <v>91.739843830975801</v>
      </c>
      <c r="AF17" s="53">
        <f>VLOOKUP($A17,'ADR Raw Data'!$B$6:$BE$43,'ADR Raw Data'!AP$1,FALSE)</f>
        <v>92.134073568189905</v>
      </c>
      <c r="AG17" s="54">
        <f>VLOOKUP($A17,'ADR Raw Data'!$B$6:$BE$43,'ADR Raw Data'!AR$1,FALSE)</f>
        <v>82.877187174376402</v>
      </c>
      <c r="AI17" s="47">
        <f>VLOOKUP($A17,'ADR Raw Data'!$B$6:$BE$43,'ADR Raw Data'!AT$1,FALSE)</f>
        <v>8.1263740828375699</v>
      </c>
      <c r="AJ17" s="48">
        <f>VLOOKUP($A17,'ADR Raw Data'!$B$6:$BE$43,'ADR Raw Data'!AU$1,FALSE)</f>
        <v>11.8272528564666</v>
      </c>
      <c r="AK17" s="48">
        <f>VLOOKUP($A17,'ADR Raw Data'!$B$6:$BE$43,'ADR Raw Data'!AV$1,FALSE)</f>
        <v>10.9795173620162</v>
      </c>
      <c r="AL17" s="48">
        <f>VLOOKUP($A17,'ADR Raw Data'!$B$6:$BE$43,'ADR Raw Data'!AW$1,FALSE)</f>
        <v>11.462086655343899</v>
      </c>
      <c r="AM17" s="48">
        <f>VLOOKUP($A17,'ADR Raw Data'!$B$6:$BE$43,'ADR Raw Data'!AX$1,FALSE)</f>
        <v>13.234317961100199</v>
      </c>
      <c r="AN17" s="49">
        <f>VLOOKUP($A17,'ADR Raw Data'!$B$6:$BE$43,'ADR Raw Data'!AY$1,FALSE)</f>
        <v>11.3188553089023</v>
      </c>
      <c r="AO17" s="48">
        <f>VLOOKUP($A17,'ADR Raw Data'!$B$6:$BE$43,'ADR Raw Data'!BA$1,FALSE)</f>
        <v>-0.38270204444440498</v>
      </c>
      <c r="AP17" s="48">
        <f>VLOOKUP($A17,'ADR Raw Data'!$B$6:$BE$43,'ADR Raw Data'!BB$1,FALSE)</f>
        <v>-0.87827881919320505</v>
      </c>
      <c r="AQ17" s="49">
        <f>VLOOKUP($A17,'ADR Raw Data'!$B$6:$BE$43,'ADR Raw Data'!BC$1,FALSE)</f>
        <v>-0.63300913679210602</v>
      </c>
      <c r="AR17" s="50">
        <f>VLOOKUP($A17,'ADR Raw Data'!$B$6:$BE$43,'ADR Raw Data'!BE$1,FALSE)</f>
        <v>5.7907044348493999</v>
      </c>
      <c r="AT17" s="51">
        <f>VLOOKUP($A17,'RevPAR Raw Data'!$B$6:$BE$43,'RevPAR Raw Data'!AG$1,FALSE)</f>
        <v>34.031082893408303</v>
      </c>
      <c r="AU17" s="52">
        <f>VLOOKUP($A17,'RevPAR Raw Data'!$B$6:$BE$43,'RevPAR Raw Data'!AH$1,FALSE)</f>
        <v>41.214707222702998</v>
      </c>
      <c r="AV17" s="52">
        <f>VLOOKUP($A17,'RevPAR Raw Data'!$B$6:$BE$43,'RevPAR Raw Data'!AI$1,FALSE)</f>
        <v>45.034286593105399</v>
      </c>
      <c r="AW17" s="52">
        <f>VLOOKUP($A17,'RevPAR Raw Data'!$B$6:$BE$43,'RevPAR Raw Data'!AJ$1,FALSE)</f>
        <v>45.642041821722103</v>
      </c>
      <c r="AX17" s="52">
        <f>VLOOKUP($A17,'RevPAR Raw Data'!$B$6:$BE$43,'RevPAR Raw Data'!AK$1,FALSE)</f>
        <v>46.562203357132503</v>
      </c>
      <c r="AY17" s="53">
        <f>VLOOKUP($A17,'RevPAR Raw Data'!$B$6:$BE$43,'RevPAR Raw Data'!AL$1,FALSE)</f>
        <v>42.496864377614301</v>
      </c>
      <c r="AZ17" s="52">
        <f>VLOOKUP($A17,'RevPAR Raw Data'!$B$6:$BE$43,'RevPAR Raw Data'!AN$1,FALSE)</f>
        <v>55.714988821577897</v>
      </c>
      <c r="BA17" s="52">
        <f>VLOOKUP($A17,'RevPAR Raw Data'!$B$6:$BE$43,'RevPAR Raw Data'!AO$1,FALSE)</f>
        <v>55.661856782778003</v>
      </c>
      <c r="BB17" s="53">
        <f>VLOOKUP($A17,'RevPAR Raw Data'!$B$6:$BE$43,'RevPAR Raw Data'!AP$1,FALSE)</f>
        <v>55.688422802177897</v>
      </c>
      <c r="BC17" s="54">
        <f>VLOOKUP($A17,'RevPAR Raw Data'!$B$6:$BE$43,'RevPAR Raw Data'!AR$1,FALSE)</f>
        <v>46.265881070346701</v>
      </c>
      <c r="BE17" s="47">
        <f>VLOOKUP($A17,'RevPAR Raw Data'!$B$6:$BE$43,'RevPAR Raw Data'!AT$1,FALSE)</f>
        <v>16.485662803794799</v>
      </c>
      <c r="BF17" s="48">
        <f>VLOOKUP($A17,'RevPAR Raw Data'!$B$6:$BE$43,'RevPAR Raw Data'!AU$1,FALSE)</f>
        <v>30.283017813890002</v>
      </c>
      <c r="BG17" s="48">
        <f>VLOOKUP($A17,'RevPAR Raw Data'!$B$6:$BE$43,'RevPAR Raw Data'!AV$1,FALSE)</f>
        <v>29.3089094623985</v>
      </c>
      <c r="BH17" s="48">
        <f>VLOOKUP($A17,'RevPAR Raw Data'!$B$6:$BE$43,'RevPAR Raw Data'!AW$1,FALSE)</f>
        <v>32.369049087832501</v>
      </c>
      <c r="BI17" s="48">
        <f>VLOOKUP($A17,'RevPAR Raw Data'!$B$6:$BE$43,'RevPAR Raw Data'!AX$1,FALSE)</f>
        <v>31.086762329197501</v>
      </c>
      <c r="BJ17" s="49">
        <f>VLOOKUP($A17,'RevPAR Raw Data'!$B$6:$BE$43,'RevPAR Raw Data'!AY$1,FALSE)</f>
        <v>28.251751694680401</v>
      </c>
      <c r="BK17" s="48">
        <f>VLOOKUP($A17,'RevPAR Raw Data'!$B$6:$BE$43,'RevPAR Raw Data'!BA$1,FALSE)</f>
        <v>-4.0103861251069004</v>
      </c>
      <c r="BL17" s="48">
        <f>VLOOKUP($A17,'RevPAR Raw Data'!$B$6:$BE$43,'RevPAR Raw Data'!BB$1,FALSE)</f>
        <v>-2.3090195132621898</v>
      </c>
      <c r="BM17" s="49">
        <f>VLOOKUP($A17,'RevPAR Raw Data'!$B$6:$BE$43,'RevPAR Raw Data'!BC$1,FALSE)</f>
        <v>-3.1675813396166599</v>
      </c>
      <c r="BN17" s="50">
        <f>VLOOKUP($A17,'RevPAR Raw Data'!$B$6:$BE$43,'RevPAR Raw Data'!BE$1,FALSE)</f>
        <v>15.3771973778267</v>
      </c>
    </row>
    <row r="18" spans="1:66" x14ac:dyDescent="0.45">
      <c r="A18" s="63" t="s">
        <v>93</v>
      </c>
      <c r="B18" s="47">
        <f>VLOOKUP($A18,'Occupancy Raw Data'!$B$8:$BE$45,'Occupancy Raw Data'!AG$3,FALSE)</f>
        <v>50.926576497452999</v>
      </c>
      <c r="C18" s="48">
        <f>VLOOKUP($A18,'Occupancy Raw Data'!$B$8:$BE$45,'Occupancy Raw Data'!AH$3,FALSE)</f>
        <v>59.349200772878902</v>
      </c>
      <c r="D18" s="48">
        <f>VLOOKUP($A18,'Occupancy Raw Data'!$B$8:$BE$45,'Occupancy Raw Data'!AI$3,FALSE)</f>
        <v>64.192868434920001</v>
      </c>
      <c r="E18" s="48">
        <f>VLOOKUP($A18,'Occupancy Raw Data'!$B$8:$BE$45,'Occupancy Raw Data'!AJ$3,FALSE)</f>
        <v>66.717899174424701</v>
      </c>
      <c r="F18" s="48">
        <f>VLOOKUP($A18,'Occupancy Raw Data'!$B$8:$BE$45,'Occupancy Raw Data'!AK$3,FALSE)</f>
        <v>62.919374670648097</v>
      </c>
      <c r="G18" s="49">
        <f>VLOOKUP($A18,'Occupancy Raw Data'!$B$8:$BE$45,'Occupancy Raw Data'!AL$3,FALSE)</f>
        <v>60.821183910064903</v>
      </c>
      <c r="H18" s="48">
        <f>VLOOKUP($A18,'Occupancy Raw Data'!$B$8:$BE$45,'Occupancy Raw Data'!AN$3,FALSE)</f>
        <v>63.8371684524855</v>
      </c>
      <c r="I18" s="48">
        <f>VLOOKUP($A18,'Occupancy Raw Data'!$B$8:$BE$45,'Occupancy Raw Data'!AO$3,FALSE)</f>
        <v>65.584928860003501</v>
      </c>
      <c r="J18" s="49">
        <f>VLOOKUP($A18,'Occupancy Raw Data'!$B$8:$BE$45,'Occupancy Raw Data'!AP$3,FALSE)</f>
        <v>64.7110486562445</v>
      </c>
      <c r="K18" s="50">
        <f>VLOOKUP($A18,'Occupancy Raw Data'!$B$8:$BE$45,'Occupancy Raw Data'!AR$3,FALSE)</f>
        <v>61.932573837544801</v>
      </c>
      <c r="M18" s="47">
        <f>VLOOKUP($A18,'Occupancy Raw Data'!$B$8:$BE$45,'Occupancy Raw Data'!AT$3,FALSE)</f>
        <v>6.5883326545368996</v>
      </c>
      <c r="N18" s="48">
        <f>VLOOKUP($A18,'Occupancy Raw Data'!$B$8:$BE$45,'Occupancy Raw Data'!AU$3,FALSE)</f>
        <v>18.086714438482201</v>
      </c>
      <c r="O18" s="48">
        <f>VLOOKUP($A18,'Occupancy Raw Data'!$B$8:$BE$45,'Occupancy Raw Data'!AV$3,FALSE)</f>
        <v>20.852358921279201</v>
      </c>
      <c r="P18" s="48">
        <f>VLOOKUP($A18,'Occupancy Raw Data'!$B$8:$BE$45,'Occupancy Raw Data'!AW$3,FALSE)</f>
        <v>25.274789251021701</v>
      </c>
      <c r="Q18" s="48">
        <f>VLOOKUP($A18,'Occupancy Raw Data'!$B$8:$BE$45,'Occupancy Raw Data'!AX$3,FALSE)</f>
        <v>14.7928363765309</v>
      </c>
      <c r="R18" s="49">
        <f>VLOOKUP($A18,'Occupancy Raw Data'!$B$8:$BE$45,'Occupancy Raw Data'!AY$3,FALSE)</f>
        <v>17.314403606313199</v>
      </c>
      <c r="S18" s="48">
        <f>VLOOKUP($A18,'Occupancy Raw Data'!$B$8:$BE$45,'Occupancy Raw Data'!BA$3,FALSE)</f>
        <v>2.0212359581605002</v>
      </c>
      <c r="T18" s="48">
        <f>VLOOKUP($A18,'Occupancy Raw Data'!$B$8:$BE$45,'Occupancy Raw Data'!BB$3,FALSE)</f>
        <v>4.06245590519468</v>
      </c>
      <c r="U18" s="49">
        <f>VLOOKUP($A18,'Occupancy Raw Data'!$B$8:$BE$45,'Occupancy Raw Data'!BC$3,FALSE)</f>
        <v>3.0455201418510298</v>
      </c>
      <c r="V18" s="50">
        <f>VLOOKUP($A18,'Occupancy Raw Data'!$B$8:$BE$45,'Occupancy Raw Data'!BE$3,FALSE)</f>
        <v>12.6573455332402</v>
      </c>
      <c r="X18" s="51">
        <f>VLOOKUP($A18,'ADR Raw Data'!$B$6:$BE$43,'ADR Raw Data'!AG$1,FALSE)</f>
        <v>88.042900370785503</v>
      </c>
      <c r="Y18" s="52">
        <f>VLOOKUP($A18,'ADR Raw Data'!$B$6:$BE$43,'ADR Raw Data'!AH$1,FALSE)</f>
        <v>97.186211624121299</v>
      </c>
      <c r="Z18" s="52">
        <f>VLOOKUP($A18,'ADR Raw Data'!$B$6:$BE$43,'ADR Raw Data'!AI$1,FALSE)</f>
        <v>100.80836047338801</v>
      </c>
      <c r="AA18" s="52">
        <f>VLOOKUP($A18,'ADR Raw Data'!$B$6:$BE$43,'ADR Raw Data'!AJ$1,FALSE)</f>
        <v>100.69358898176699</v>
      </c>
      <c r="AB18" s="52">
        <f>VLOOKUP($A18,'ADR Raw Data'!$B$6:$BE$43,'ADR Raw Data'!AK$1,FALSE)</f>
        <v>95.080562262702401</v>
      </c>
      <c r="AC18" s="53">
        <f>VLOOKUP($A18,'ADR Raw Data'!$B$6:$BE$43,'ADR Raw Data'!AL$1,FALSE)</f>
        <v>96.753458760162303</v>
      </c>
      <c r="AD18" s="52">
        <f>VLOOKUP($A18,'ADR Raw Data'!$B$6:$BE$43,'ADR Raw Data'!AN$1,FALSE)</f>
        <v>99.649741569787395</v>
      </c>
      <c r="AE18" s="52">
        <f>VLOOKUP($A18,'ADR Raw Data'!$B$6:$BE$43,'ADR Raw Data'!AO$1,FALSE)</f>
        <v>101.625426782725</v>
      </c>
      <c r="AF18" s="53">
        <f>VLOOKUP($A18,'ADR Raw Data'!$B$6:$BE$43,'ADR Raw Data'!AP$1,FALSE)</f>
        <v>100.650924341748</v>
      </c>
      <c r="AG18" s="54">
        <f>VLOOKUP($A18,'ADR Raw Data'!$B$6:$BE$43,'ADR Raw Data'!AR$1,FALSE)</f>
        <v>97.916977956504496</v>
      </c>
      <c r="AI18" s="47">
        <f>VLOOKUP($A18,'ADR Raw Data'!$B$6:$BE$43,'ADR Raw Data'!AT$1,FALSE)</f>
        <v>9.3367648390040205</v>
      </c>
      <c r="AJ18" s="48">
        <f>VLOOKUP($A18,'ADR Raw Data'!$B$6:$BE$43,'ADR Raw Data'!AU$1,FALSE)</f>
        <v>17.651443960225102</v>
      </c>
      <c r="AK18" s="48">
        <f>VLOOKUP($A18,'ADR Raw Data'!$B$6:$BE$43,'ADR Raw Data'!AV$1,FALSE)</f>
        <v>19.468201944305601</v>
      </c>
      <c r="AL18" s="48">
        <f>VLOOKUP($A18,'ADR Raw Data'!$B$6:$BE$43,'ADR Raw Data'!AW$1,FALSE)</f>
        <v>20.471895667054198</v>
      </c>
      <c r="AM18" s="48">
        <f>VLOOKUP($A18,'ADR Raw Data'!$B$6:$BE$43,'ADR Raw Data'!AX$1,FALSE)</f>
        <v>13.1206919656148</v>
      </c>
      <c r="AN18" s="49">
        <f>VLOOKUP($A18,'ADR Raw Data'!$B$6:$BE$43,'ADR Raw Data'!AY$1,FALSE)</f>
        <v>16.440867906785702</v>
      </c>
      <c r="AO18" s="48">
        <f>VLOOKUP($A18,'ADR Raw Data'!$B$6:$BE$43,'ADR Raw Data'!BA$1,FALSE)</f>
        <v>11.103415174110101</v>
      </c>
      <c r="AP18" s="48">
        <f>VLOOKUP($A18,'ADR Raw Data'!$B$6:$BE$43,'ADR Raw Data'!BB$1,FALSE)</f>
        <v>11.163626224811299</v>
      </c>
      <c r="AQ18" s="49">
        <f>VLOOKUP($A18,'ADR Raw Data'!$B$6:$BE$43,'ADR Raw Data'!BC$1,FALSE)</f>
        <v>11.1447204054569</v>
      </c>
      <c r="AR18" s="50">
        <f>VLOOKUP($A18,'ADR Raw Data'!$B$6:$BE$43,'ADR Raw Data'!BE$1,FALSE)</f>
        <v>14.483783378966899</v>
      </c>
      <c r="AT18" s="51">
        <f>VLOOKUP($A18,'RevPAR Raw Data'!$B$6:$BE$43,'RevPAR Raw Data'!AG$1,FALSE)</f>
        <v>44.837235007904397</v>
      </c>
      <c r="AU18" s="52">
        <f>VLOOKUP($A18,'RevPAR Raw Data'!$B$6:$BE$43,'RevPAR Raw Data'!AH$1,FALSE)</f>
        <v>57.679239860354798</v>
      </c>
      <c r="AV18" s="52">
        <f>VLOOKUP($A18,'RevPAR Raw Data'!$B$6:$BE$43,'RevPAR Raw Data'!AI$1,FALSE)</f>
        <v>64.7117782100825</v>
      </c>
      <c r="AW18" s="52">
        <f>VLOOKUP($A18,'RevPAR Raw Data'!$B$6:$BE$43,'RevPAR Raw Data'!AJ$1,FALSE)</f>
        <v>67.180647171965504</v>
      </c>
      <c r="AX18" s="52">
        <f>VLOOKUP($A18,'RevPAR Raw Data'!$B$6:$BE$43,'RevPAR Raw Data'!AK$1,FALSE)</f>
        <v>59.824095209028599</v>
      </c>
      <c r="AY18" s="53">
        <f>VLOOKUP($A18,'RevPAR Raw Data'!$B$6:$BE$43,'RevPAR Raw Data'!AL$1,FALSE)</f>
        <v>58.846599091867198</v>
      </c>
      <c r="AZ18" s="52">
        <f>VLOOKUP($A18,'RevPAR Raw Data'!$B$6:$BE$43,'RevPAR Raw Data'!AN$1,FALSE)</f>
        <v>63.613573388371599</v>
      </c>
      <c r="BA18" s="52">
        <f>VLOOKUP($A18,'RevPAR Raw Data'!$B$6:$BE$43,'RevPAR Raw Data'!AO$1,FALSE)</f>
        <v>66.650963859125198</v>
      </c>
      <c r="BB18" s="53">
        <f>VLOOKUP($A18,'RevPAR Raw Data'!$B$6:$BE$43,'RevPAR Raw Data'!AP$1,FALSE)</f>
        <v>65.132268623748402</v>
      </c>
      <c r="BC18" s="54">
        <f>VLOOKUP($A18,'RevPAR Raw Data'!$B$6:$BE$43,'RevPAR Raw Data'!AR$1,FALSE)</f>
        <v>60.642504672404698</v>
      </c>
      <c r="BE18" s="47">
        <f>VLOOKUP($A18,'RevPAR Raw Data'!$B$6:$BE$43,'RevPAR Raw Data'!AT$1,FALSE)</f>
        <v>16.5402346203063</v>
      </c>
      <c r="BF18" s="48">
        <f>VLOOKUP($A18,'RevPAR Raw Data'!$B$6:$BE$43,'RevPAR Raw Data'!AU$1,FALSE)</f>
        <v>38.930724662061998</v>
      </c>
      <c r="BG18" s="48">
        <f>VLOOKUP($A18,'RevPAR Raw Data'!$B$6:$BE$43,'RevPAR Raw Data'!AV$1,FALSE)</f>
        <v>44.380140210531003</v>
      </c>
      <c r="BH18" s="48">
        <f>VLOOKUP($A18,'RevPAR Raw Data'!$B$6:$BE$43,'RevPAR Raw Data'!AW$1,FALSE)</f>
        <v>50.920913403613</v>
      </c>
      <c r="BI18" s="48">
        <f>VLOOKUP($A18,'RevPAR Raw Data'!$B$6:$BE$43,'RevPAR Raw Data'!AX$1,FALSE)</f>
        <v>29.8544508360878</v>
      </c>
      <c r="BJ18" s="49">
        <f>VLOOKUP($A18,'RevPAR Raw Data'!$B$6:$BE$43,'RevPAR Raw Data'!AY$1,FALSE)</f>
        <v>36.601909738860599</v>
      </c>
      <c r="BK18" s="48">
        <f>VLOOKUP($A18,'RevPAR Raw Data'!$B$6:$BE$43,'RevPAR Raw Data'!BA$1,FALSE)</f>
        <v>13.3490773523535</v>
      </c>
      <c r="BL18" s="48">
        <f>VLOOKUP($A18,'RevPAR Raw Data'!$B$6:$BE$43,'RevPAR Raw Data'!BB$1,FALSE)</f>
        <v>15.679599522809699</v>
      </c>
      <c r="BM18" s="49">
        <f>VLOOKUP($A18,'RevPAR Raw Data'!$B$6:$BE$43,'RevPAR Raw Data'!BC$1,FALSE)</f>
        <v>14.5296552520091</v>
      </c>
      <c r="BN18" s="50">
        <f>VLOOKUP($A18,'RevPAR Raw Data'!$B$6:$BE$43,'RevPAR Raw Data'!BE$1,FALSE)</f>
        <v>28.9743914207689</v>
      </c>
    </row>
    <row r="19" spans="1:66" x14ac:dyDescent="0.45">
      <c r="A19" s="63" t="s">
        <v>94</v>
      </c>
      <c r="B19" s="47">
        <f>VLOOKUP($A19,'Occupancy Raw Data'!$B$8:$BE$45,'Occupancy Raw Data'!AG$3,FALSE)</f>
        <v>32.144901463733703</v>
      </c>
      <c r="C19" s="48">
        <f>VLOOKUP($A19,'Occupancy Raw Data'!$B$8:$BE$45,'Occupancy Raw Data'!AH$3,FALSE)</f>
        <v>36.104751001717197</v>
      </c>
      <c r="D19" s="48">
        <f>VLOOKUP($A19,'Occupancy Raw Data'!$B$8:$BE$45,'Occupancy Raw Data'!AI$3,FALSE)</f>
        <v>39.894685079703301</v>
      </c>
      <c r="E19" s="48">
        <f>VLOOKUP($A19,'Occupancy Raw Data'!$B$8:$BE$45,'Occupancy Raw Data'!AJ$3,FALSE)</f>
        <v>39.956152932016501</v>
      </c>
      <c r="F19" s="48">
        <f>VLOOKUP($A19,'Occupancy Raw Data'!$B$8:$BE$45,'Occupancy Raw Data'!AK$3,FALSE)</f>
        <v>37.883310164363301</v>
      </c>
      <c r="G19" s="49">
        <f>VLOOKUP($A19,'Occupancy Raw Data'!$B$8:$BE$45,'Occupancy Raw Data'!AL$3,FALSE)</f>
        <v>37.194303486659003</v>
      </c>
      <c r="H19" s="48">
        <f>VLOOKUP($A19,'Occupancy Raw Data'!$B$8:$BE$45,'Occupancy Raw Data'!AN$3,FALSE)</f>
        <v>52.628996647313699</v>
      </c>
      <c r="I19" s="48">
        <f>VLOOKUP($A19,'Occupancy Raw Data'!$B$8:$BE$45,'Occupancy Raw Data'!AO$3,FALSE)</f>
        <v>55.912175975140997</v>
      </c>
      <c r="J19" s="49">
        <f>VLOOKUP($A19,'Occupancy Raw Data'!$B$8:$BE$45,'Occupancy Raw Data'!AP$3,FALSE)</f>
        <v>54.270586311227397</v>
      </c>
      <c r="K19" s="50">
        <f>VLOOKUP($A19,'Occupancy Raw Data'!$B$8:$BE$45,'Occupancy Raw Data'!AR$3,FALSE)</f>
        <v>42.076378173656799</v>
      </c>
      <c r="M19" s="47">
        <f>VLOOKUP($A19,'Occupancy Raw Data'!$B$8:$BE$45,'Occupancy Raw Data'!AT$3,FALSE)</f>
        <v>0.47778089387707301</v>
      </c>
      <c r="N19" s="48">
        <f>VLOOKUP($A19,'Occupancy Raw Data'!$B$8:$BE$45,'Occupancy Raw Data'!AU$3,FALSE)</f>
        <v>11.886638432882</v>
      </c>
      <c r="O19" s="48">
        <f>VLOOKUP($A19,'Occupancy Raw Data'!$B$8:$BE$45,'Occupancy Raw Data'!AV$3,FALSE)</f>
        <v>14.758186331391499</v>
      </c>
      <c r="P19" s="48">
        <f>VLOOKUP($A19,'Occupancy Raw Data'!$B$8:$BE$45,'Occupancy Raw Data'!AW$3,FALSE)</f>
        <v>13.6014392577767</v>
      </c>
      <c r="Q19" s="48">
        <f>VLOOKUP($A19,'Occupancy Raw Data'!$B$8:$BE$45,'Occupancy Raw Data'!AX$3,FALSE)</f>
        <v>6.2894748222139398</v>
      </c>
      <c r="R19" s="49">
        <f>VLOOKUP($A19,'Occupancy Raw Data'!$B$8:$BE$45,'Occupancy Raw Data'!AY$3,FALSE)</f>
        <v>9.4986550879314109</v>
      </c>
      <c r="S19" s="48">
        <f>VLOOKUP($A19,'Occupancy Raw Data'!$B$8:$BE$45,'Occupancy Raw Data'!BA$3,FALSE)</f>
        <v>10.853032487480901</v>
      </c>
      <c r="T19" s="48">
        <f>VLOOKUP($A19,'Occupancy Raw Data'!$B$8:$BE$45,'Occupancy Raw Data'!BB$3,FALSE)</f>
        <v>14.3214240550084</v>
      </c>
      <c r="U19" s="49">
        <f>VLOOKUP($A19,'Occupancy Raw Data'!$B$8:$BE$45,'Occupancy Raw Data'!BC$3,FALSE)</f>
        <v>12.6129845958746</v>
      </c>
      <c r="V19" s="50">
        <f>VLOOKUP($A19,'Occupancy Raw Data'!$B$8:$BE$45,'Occupancy Raw Data'!BE$3,FALSE)</f>
        <v>10.634423341148301</v>
      </c>
      <c r="X19" s="51">
        <f>VLOOKUP($A19,'ADR Raw Data'!$B$6:$BE$43,'ADR Raw Data'!AG$1,FALSE)</f>
        <v>95.118353389722699</v>
      </c>
      <c r="Y19" s="52">
        <f>VLOOKUP($A19,'ADR Raw Data'!$B$6:$BE$43,'ADR Raw Data'!AH$1,FALSE)</f>
        <v>98.088519625162704</v>
      </c>
      <c r="Z19" s="52">
        <f>VLOOKUP($A19,'ADR Raw Data'!$B$6:$BE$43,'ADR Raw Data'!AI$1,FALSE)</f>
        <v>101.946561147347</v>
      </c>
      <c r="AA19" s="52">
        <f>VLOOKUP($A19,'ADR Raw Data'!$B$6:$BE$43,'ADR Raw Data'!AJ$1,FALSE)</f>
        <v>100.42959484129</v>
      </c>
      <c r="AB19" s="52">
        <f>VLOOKUP($A19,'ADR Raw Data'!$B$6:$BE$43,'ADR Raw Data'!AK$1,FALSE)</f>
        <v>98.066359937402098</v>
      </c>
      <c r="AC19" s="53">
        <f>VLOOKUP($A19,'ADR Raw Data'!$B$6:$BE$43,'ADR Raw Data'!AL$1,FALSE)</f>
        <v>98.898964339626701</v>
      </c>
      <c r="AD19" s="52">
        <f>VLOOKUP($A19,'ADR Raw Data'!$B$6:$BE$43,'ADR Raw Data'!AN$1,FALSE)</f>
        <v>112.93355473508301</v>
      </c>
      <c r="AE19" s="52">
        <f>VLOOKUP($A19,'ADR Raw Data'!$B$6:$BE$43,'ADR Raw Data'!AO$1,FALSE)</f>
        <v>115.999953327239</v>
      </c>
      <c r="AF19" s="53">
        <f>VLOOKUP($A19,'ADR Raw Data'!$B$6:$BE$43,'ADR Raw Data'!AP$1,FALSE)</f>
        <v>114.51313060986099</v>
      </c>
      <c r="AG19" s="54">
        <f>VLOOKUP($A19,'ADR Raw Data'!$B$6:$BE$43,'ADR Raw Data'!AR$1,FALSE)</f>
        <v>104.656757285632</v>
      </c>
      <c r="AI19" s="47">
        <f>VLOOKUP($A19,'ADR Raw Data'!$B$6:$BE$43,'ADR Raw Data'!AT$1,FALSE)</f>
        <v>7.9874453050792997</v>
      </c>
      <c r="AJ19" s="48">
        <f>VLOOKUP($A19,'ADR Raw Data'!$B$6:$BE$43,'ADR Raw Data'!AU$1,FALSE)</f>
        <v>12.013532848433</v>
      </c>
      <c r="AK19" s="48">
        <f>VLOOKUP($A19,'ADR Raw Data'!$B$6:$BE$43,'ADR Raw Data'!AV$1,FALSE)</f>
        <v>14.0068100784628</v>
      </c>
      <c r="AL19" s="48">
        <f>VLOOKUP($A19,'ADR Raw Data'!$B$6:$BE$43,'ADR Raw Data'!AW$1,FALSE)</f>
        <v>12.3855190998915</v>
      </c>
      <c r="AM19" s="48">
        <f>VLOOKUP($A19,'ADR Raw Data'!$B$6:$BE$43,'ADR Raw Data'!AX$1,FALSE)</f>
        <v>9.6099336502680508</v>
      </c>
      <c r="AN19" s="49">
        <f>VLOOKUP($A19,'ADR Raw Data'!$B$6:$BE$43,'ADR Raw Data'!AY$1,FALSE)</f>
        <v>11.3542420840971</v>
      </c>
      <c r="AO19" s="48">
        <f>VLOOKUP($A19,'ADR Raw Data'!$B$6:$BE$43,'ADR Raw Data'!BA$1,FALSE)</f>
        <v>9.5154171485518404</v>
      </c>
      <c r="AP19" s="48">
        <f>VLOOKUP($A19,'ADR Raw Data'!$B$6:$BE$43,'ADR Raw Data'!BB$1,FALSE)</f>
        <v>8.0830736783275494</v>
      </c>
      <c r="AQ19" s="49">
        <f>VLOOKUP($A19,'ADR Raw Data'!$B$6:$BE$43,'ADR Raw Data'!BC$1,FALSE)</f>
        <v>8.7967377585590807</v>
      </c>
      <c r="AR19" s="50">
        <f>VLOOKUP($A19,'ADR Raw Data'!$B$6:$BE$43,'ADR Raw Data'!BE$1,FALSE)</f>
        <v>10.4364287817926</v>
      </c>
      <c r="AT19" s="51">
        <f>VLOOKUP($A19,'RevPAR Raw Data'!$B$6:$BE$43,'RevPAR Raw Data'!AG$1,FALSE)</f>
        <v>30.575700971052399</v>
      </c>
      <c r="AU19" s="52">
        <f>VLOOKUP($A19,'RevPAR Raw Data'!$B$6:$BE$43,'RevPAR Raw Data'!AH$1,FALSE)</f>
        <v>35.414615771935502</v>
      </c>
      <c r="AV19" s="52">
        <f>VLOOKUP($A19,'RevPAR Raw Data'!$B$6:$BE$43,'RevPAR Raw Data'!AI$1,FALSE)</f>
        <v>40.671259519321303</v>
      </c>
      <c r="AW19" s="52">
        <f>VLOOKUP($A19,'RevPAR Raw Data'!$B$6:$BE$43,'RevPAR Raw Data'!AJ$1,FALSE)</f>
        <v>40.127802503790498</v>
      </c>
      <c r="AX19" s="52">
        <f>VLOOKUP($A19,'RevPAR Raw Data'!$B$6:$BE$43,'RevPAR Raw Data'!AK$1,FALSE)</f>
        <v>37.150783301986998</v>
      </c>
      <c r="AY19" s="53">
        <f>VLOOKUP($A19,'RevPAR Raw Data'!$B$6:$BE$43,'RevPAR Raw Data'!AL$1,FALSE)</f>
        <v>36.784780941643398</v>
      </c>
      <c r="AZ19" s="52">
        <f>VLOOKUP($A19,'RevPAR Raw Data'!$B$6:$BE$43,'RevPAR Raw Data'!AN$1,FALSE)</f>
        <v>59.435796735219498</v>
      </c>
      <c r="BA19" s="52">
        <f>VLOOKUP($A19,'RevPAR Raw Data'!$B$6:$BE$43,'RevPAR Raw Data'!AO$1,FALSE)</f>
        <v>64.858098035407593</v>
      </c>
      <c r="BB19" s="53">
        <f>VLOOKUP($A19,'RevPAR Raw Data'!$B$6:$BE$43,'RevPAR Raw Data'!AP$1,FALSE)</f>
        <v>62.146947385313503</v>
      </c>
      <c r="BC19" s="54">
        <f>VLOOKUP($A19,'RevPAR Raw Data'!$B$6:$BE$43,'RevPAR Raw Data'!AR$1,FALSE)</f>
        <v>44.035772979789101</v>
      </c>
      <c r="BE19" s="47">
        <f>VLOOKUP($A19,'RevPAR Raw Data'!$B$6:$BE$43,'RevPAR Raw Data'!AT$1,FALSE)</f>
        <v>8.5033886865329205</v>
      </c>
      <c r="BF19" s="48">
        <f>VLOOKUP($A19,'RevPAR Raw Data'!$B$6:$BE$43,'RevPAR Raw Data'!AU$1,FALSE)</f>
        <v>25.328176494023801</v>
      </c>
      <c r="BG19" s="48">
        <f>VLOOKUP($A19,'RevPAR Raw Data'!$B$6:$BE$43,'RevPAR Raw Data'!AV$1,FALSE)</f>
        <v>30.8321475403181</v>
      </c>
      <c r="BH19" s="48">
        <f>VLOOKUP($A19,'RevPAR Raw Data'!$B$6:$BE$43,'RevPAR Raw Data'!AW$1,FALSE)</f>
        <v>27.671567214800401</v>
      </c>
      <c r="BI19" s="48">
        <f>VLOOKUP($A19,'RevPAR Raw Data'!$B$6:$BE$43,'RevPAR Raw Data'!AX$1,FALSE)</f>
        <v>16.503822829847</v>
      </c>
      <c r="BJ19" s="49">
        <f>VLOOKUP($A19,'RevPAR Raw Data'!$B$6:$BE$43,'RevPAR Raw Data'!AY$1,FALSE)</f>
        <v>21.931397465445599</v>
      </c>
      <c r="BK19" s="48">
        <f>VLOOKUP($A19,'RevPAR Raw Data'!$B$6:$BE$43,'RevPAR Raw Data'!BA$1,FALSE)</f>
        <v>21.4011609504844</v>
      </c>
      <c r="BL19" s="48">
        <f>VLOOKUP($A19,'RevPAR Raw Data'!$B$6:$BE$43,'RevPAR Raw Data'!BB$1,FALSE)</f>
        <v>23.562108991488</v>
      </c>
      <c r="BM19" s="49">
        <f>VLOOKUP($A19,'RevPAR Raw Data'!$B$6:$BE$43,'RevPAR Raw Data'!BC$1,FALSE)</f>
        <v>22.519253532860301</v>
      </c>
      <c r="BN19" s="50">
        <f>VLOOKUP($A19,'RevPAR Raw Data'!$B$6:$BE$43,'RevPAR Raw Data'!BE$1,FALSE)</f>
        <v>22.180706141294301</v>
      </c>
    </row>
    <row r="20" spans="1:66" x14ac:dyDescent="0.45">
      <c r="A20" s="63" t="s">
        <v>29</v>
      </c>
      <c r="B20" s="47">
        <f>VLOOKUP($A20,'Occupancy Raw Data'!$B$8:$BE$45,'Occupancy Raw Data'!AG$3,FALSE)</f>
        <v>27.038107399690801</v>
      </c>
      <c r="C20" s="48">
        <f>VLOOKUP($A20,'Occupancy Raw Data'!$B$8:$BE$45,'Occupancy Raw Data'!AH$3,FALSE)</f>
        <v>27.498487801599499</v>
      </c>
      <c r="D20" s="48">
        <f>VLOOKUP($A20,'Occupancy Raw Data'!$B$8:$BE$45,'Occupancy Raw Data'!AI$3,FALSE)</f>
        <v>26.994421668122801</v>
      </c>
      <c r="E20" s="48">
        <f>VLOOKUP($A20,'Occupancy Raw Data'!$B$8:$BE$45,'Occupancy Raw Data'!AJ$3,FALSE)</f>
        <v>29.278038952316901</v>
      </c>
      <c r="F20" s="48">
        <f>VLOOKUP($A20,'Occupancy Raw Data'!$B$8:$BE$45,'Occupancy Raw Data'!AK$3,FALSE)</f>
        <v>31.8510823671335</v>
      </c>
      <c r="G20" s="49">
        <f>VLOOKUP($A20,'Occupancy Raw Data'!$B$8:$BE$45,'Occupancy Raw Data'!AL$3,FALSE)</f>
        <v>28.534010315925201</v>
      </c>
      <c r="H20" s="48">
        <f>VLOOKUP($A20,'Occupancy Raw Data'!$B$8:$BE$45,'Occupancy Raw Data'!AN$3,FALSE)</f>
        <v>37.5812613095637</v>
      </c>
      <c r="I20" s="48">
        <f>VLOOKUP($A20,'Occupancy Raw Data'!$B$8:$BE$45,'Occupancy Raw Data'!AO$3,FALSE)</f>
        <v>39.8733328865357</v>
      </c>
      <c r="J20" s="49">
        <f>VLOOKUP($A20,'Occupancy Raw Data'!$B$8:$BE$45,'Occupancy Raw Data'!AP$3,FALSE)</f>
        <v>38.727297098049704</v>
      </c>
      <c r="K20" s="50">
        <f>VLOOKUP($A20,'Occupancy Raw Data'!$B$8:$BE$45,'Occupancy Raw Data'!AR$3,FALSE)</f>
        <v>31.450762297439798</v>
      </c>
      <c r="M20" s="47">
        <f>VLOOKUP($A20,'Occupancy Raw Data'!$B$8:$BE$45,'Occupancy Raw Data'!AT$3,FALSE)</f>
        <v>12.5205568733282</v>
      </c>
      <c r="N20" s="48">
        <f>VLOOKUP($A20,'Occupancy Raw Data'!$B$8:$BE$45,'Occupancy Raw Data'!AU$3,FALSE)</f>
        <v>12.9781663802632</v>
      </c>
      <c r="O20" s="48">
        <f>VLOOKUP($A20,'Occupancy Raw Data'!$B$8:$BE$45,'Occupancy Raw Data'!AV$3,FALSE)</f>
        <v>10.2152806286486</v>
      </c>
      <c r="P20" s="48">
        <f>VLOOKUP($A20,'Occupancy Raw Data'!$B$8:$BE$45,'Occupancy Raw Data'!AW$3,FALSE)</f>
        <v>15.9257305243733</v>
      </c>
      <c r="Q20" s="48">
        <f>VLOOKUP($A20,'Occupancy Raw Data'!$B$8:$BE$45,'Occupancy Raw Data'!AX$3,FALSE)</f>
        <v>21.110016195576801</v>
      </c>
      <c r="R20" s="49">
        <f>VLOOKUP($A20,'Occupancy Raw Data'!$B$8:$BE$45,'Occupancy Raw Data'!AY$3,FALSE)</f>
        <v>14.6705521362944</v>
      </c>
      <c r="S20" s="48">
        <f>VLOOKUP($A20,'Occupancy Raw Data'!$B$8:$BE$45,'Occupancy Raw Data'!BA$3,FALSE)</f>
        <v>13.0150471682187</v>
      </c>
      <c r="T20" s="48">
        <f>VLOOKUP($A20,'Occupancy Raw Data'!$B$8:$BE$45,'Occupancy Raw Data'!BB$3,FALSE)</f>
        <v>12.308015642949499</v>
      </c>
      <c r="U20" s="49">
        <f>VLOOKUP($A20,'Occupancy Raw Data'!$B$8:$BE$45,'Occupancy Raw Data'!BC$3,FALSE)</f>
        <v>12.649961798807</v>
      </c>
      <c r="V20" s="50">
        <f>VLOOKUP($A20,'Occupancy Raw Data'!$B$8:$BE$45,'Occupancy Raw Data'!BE$3,FALSE)</f>
        <v>13.9658594517498</v>
      </c>
      <c r="X20" s="51">
        <f>VLOOKUP($A20,'ADR Raw Data'!$B$6:$BE$43,'ADR Raw Data'!AG$1,FALSE)</f>
        <v>128.778716132239</v>
      </c>
      <c r="Y20" s="52">
        <f>VLOOKUP($A20,'ADR Raw Data'!$B$6:$BE$43,'ADR Raw Data'!AH$1,FALSE)</f>
        <v>97.022232677502103</v>
      </c>
      <c r="Z20" s="52">
        <f>VLOOKUP($A20,'ADR Raw Data'!$B$6:$BE$43,'ADR Raw Data'!AI$1,FALSE)</f>
        <v>90.754186480766805</v>
      </c>
      <c r="AA20" s="52">
        <f>VLOOKUP($A20,'ADR Raw Data'!$B$6:$BE$43,'ADR Raw Data'!AJ$1,FALSE)</f>
        <v>93.174689757999701</v>
      </c>
      <c r="AB20" s="52">
        <f>VLOOKUP($A20,'ADR Raw Data'!$B$6:$BE$43,'ADR Raw Data'!AK$1,FALSE)</f>
        <v>107.085147816938</v>
      </c>
      <c r="AC20" s="53">
        <f>VLOOKUP($A20,'ADR Raw Data'!$B$6:$BE$43,'ADR Raw Data'!AL$1,FALSE)</f>
        <v>103.312839758979</v>
      </c>
      <c r="AD20" s="52">
        <f>VLOOKUP($A20,'ADR Raw Data'!$B$6:$BE$43,'ADR Raw Data'!AN$1,FALSE)</f>
        <v>144.63636290682101</v>
      </c>
      <c r="AE20" s="52">
        <f>VLOOKUP($A20,'ADR Raw Data'!$B$6:$BE$43,'ADR Raw Data'!AO$1,FALSE)</f>
        <v>169.66478695688701</v>
      </c>
      <c r="AF20" s="53">
        <f>VLOOKUP($A20,'ADR Raw Data'!$B$6:$BE$43,'ADR Raw Data'!AP$1,FALSE)</f>
        <v>157.52090118542799</v>
      </c>
      <c r="AG20" s="54">
        <f>VLOOKUP($A20,'ADR Raw Data'!$B$6:$BE$43,'ADR Raw Data'!AR$1,FALSE)</f>
        <v>122.41291798780399</v>
      </c>
      <c r="AI20" s="47">
        <f>VLOOKUP($A20,'ADR Raw Data'!$B$6:$BE$43,'ADR Raw Data'!AT$1,FALSE)</f>
        <v>16.599325129684399</v>
      </c>
      <c r="AJ20" s="48">
        <f>VLOOKUP($A20,'ADR Raw Data'!$B$6:$BE$43,'ADR Raw Data'!AU$1,FALSE)</f>
        <v>5.4853522649783599</v>
      </c>
      <c r="AK20" s="48">
        <f>VLOOKUP($A20,'ADR Raw Data'!$B$6:$BE$43,'ADR Raw Data'!AV$1,FALSE)</f>
        <v>6.1063160978068298</v>
      </c>
      <c r="AL20" s="48">
        <f>VLOOKUP($A20,'ADR Raw Data'!$B$6:$BE$43,'ADR Raw Data'!AW$1,FALSE)</f>
        <v>7.2215816960056598</v>
      </c>
      <c r="AM20" s="48">
        <f>VLOOKUP($A20,'ADR Raw Data'!$B$6:$BE$43,'ADR Raw Data'!AX$1,FALSE)</f>
        <v>12.024683765039301</v>
      </c>
      <c r="AN20" s="49">
        <f>VLOOKUP($A20,'ADR Raw Data'!$B$6:$BE$43,'ADR Raw Data'!AY$1,FALSE)</f>
        <v>9.8991332491070203</v>
      </c>
      <c r="AO20" s="48">
        <f>VLOOKUP($A20,'ADR Raw Data'!$B$6:$BE$43,'ADR Raw Data'!BA$1,FALSE)</f>
        <v>12.695445768549099</v>
      </c>
      <c r="AP20" s="48">
        <f>VLOOKUP($A20,'ADR Raw Data'!$B$6:$BE$43,'ADR Raw Data'!BB$1,FALSE)</f>
        <v>11.117082475225899</v>
      </c>
      <c r="AQ20" s="49">
        <f>VLOOKUP($A20,'ADR Raw Data'!$B$6:$BE$43,'ADR Raw Data'!BC$1,FALSE)</f>
        <v>11.784492187926899</v>
      </c>
      <c r="AR20" s="50">
        <f>VLOOKUP($A20,'ADR Raw Data'!$B$6:$BE$43,'ADR Raw Data'!BE$1,FALSE)</f>
        <v>10.575951506989799</v>
      </c>
      <c r="AT20" s="51">
        <f>VLOOKUP($A20,'RevPAR Raw Data'!$B$6:$BE$43,'RevPAR Raw Data'!AG$1,FALSE)</f>
        <v>34.819327575777898</v>
      </c>
      <c r="AU20" s="52">
        <f>VLOOKUP($A20,'RevPAR Raw Data'!$B$6:$BE$43,'RevPAR Raw Data'!AH$1,FALSE)</f>
        <v>26.679646817662402</v>
      </c>
      <c r="AV20" s="52">
        <f>VLOOKUP($A20,'RevPAR Raw Data'!$B$6:$BE$43,'RevPAR Raw Data'!AI$1,FALSE)</f>
        <v>24.498567780092699</v>
      </c>
      <c r="AW20" s="52">
        <f>VLOOKUP($A20,'RevPAR Raw Data'!$B$6:$BE$43,'RevPAR Raw Data'!AJ$1,FALSE)</f>
        <v>27.279721961047599</v>
      </c>
      <c r="AX20" s="52">
        <f>VLOOKUP($A20,'RevPAR Raw Data'!$B$6:$BE$43,'RevPAR Raw Data'!AK$1,FALSE)</f>
        <v>34.107778634139798</v>
      </c>
      <c r="AY20" s="53">
        <f>VLOOKUP($A20,'RevPAR Raw Data'!$B$6:$BE$43,'RevPAR Raw Data'!AL$1,FALSE)</f>
        <v>29.479296354502399</v>
      </c>
      <c r="AZ20" s="52">
        <f>VLOOKUP($A20,'RevPAR Raw Data'!$B$6:$BE$43,'RevPAR Raw Data'!AN$1,FALSE)</f>
        <v>54.356169492661301</v>
      </c>
      <c r="BA20" s="52">
        <f>VLOOKUP($A20,'RevPAR Raw Data'!$B$6:$BE$43,'RevPAR Raw Data'!AO$1,FALSE)</f>
        <v>67.651005294551297</v>
      </c>
      <c r="BB20" s="53">
        <f>VLOOKUP($A20,'RevPAR Raw Data'!$B$6:$BE$43,'RevPAR Raw Data'!AP$1,FALSE)</f>
        <v>61.003587393606303</v>
      </c>
      <c r="BC20" s="54">
        <f>VLOOKUP($A20,'RevPAR Raw Data'!$B$6:$BE$43,'RevPAR Raw Data'!AR$1,FALSE)</f>
        <v>38.499795857704399</v>
      </c>
      <c r="BE20" s="47">
        <f>VLOOKUP($A20,'RevPAR Raw Data'!$B$6:$BE$43,'RevPAR Raw Data'!AT$1,FALSE)</f>
        <v>31.1982099464634</v>
      </c>
      <c r="BF20" s="48">
        <f>VLOOKUP($A20,'RevPAR Raw Data'!$B$6:$BE$43,'RevPAR Raw Data'!AU$1,FALSE)</f>
        <v>19.175416788734001</v>
      </c>
      <c r="BG20" s="48">
        <f>VLOOKUP($A20,'RevPAR Raw Data'!$B$6:$BE$43,'RevPAR Raw Data'!AV$1,FALSE)</f>
        <v>16.945374051918701</v>
      </c>
      <c r="BH20" s="48">
        <f>VLOOKUP($A20,'RevPAR Raw Data'!$B$6:$BE$43,'RevPAR Raw Data'!AW$1,FALSE)</f>
        <v>24.297401860882299</v>
      </c>
      <c r="BI20" s="48">
        <f>VLOOKUP($A20,'RevPAR Raw Data'!$B$6:$BE$43,'RevPAR Raw Data'!AX$1,FALSE)</f>
        <v>35.673112650882899</v>
      </c>
      <c r="BJ20" s="49">
        <f>VLOOKUP($A20,'RevPAR Raw Data'!$B$6:$BE$43,'RevPAR Raw Data'!AY$1,FALSE)</f>
        <v>26.021942889752999</v>
      </c>
      <c r="BK20" s="48">
        <f>VLOOKUP($A20,'RevPAR Raw Data'!$B$6:$BE$43,'RevPAR Raw Data'!BA$1,FALSE)</f>
        <v>27.362811191760201</v>
      </c>
      <c r="BL20" s="48">
        <f>VLOOKUP($A20,'RevPAR Raw Data'!$B$6:$BE$43,'RevPAR Raw Data'!BB$1,FALSE)</f>
        <v>24.7933903682659</v>
      </c>
      <c r="BM20" s="49">
        <f>VLOOKUP($A20,'RevPAR Raw Data'!$B$6:$BE$43,'RevPAR Raw Data'!BC$1,FALSE)</f>
        <v>25.925187746690099</v>
      </c>
      <c r="BN20" s="50">
        <f>VLOOKUP($A20,'RevPAR Raw Data'!$B$6:$BE$43,'RevPAR Raw Data'!BE$1,FALSE)</f>
        <v>26.018833481891001</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35.091086800362604</v>
      </c>
      <c r="C22" s="48">
        <f>VLOOKUP($A22,'Occupancy Raw Data'!$B$8:$BE$45,'Occupancy Raw Data'!AH$3,FALSE)</f>
        <v>44.993464360154903</v>
      </c>
      <c r="D22" s="48">
        <f>VLOOKUP($A22,'Occupancy Raw Data'!$B$8:$BE$45,'Occupancy Raw Data'!AI$3,FALSE)</f>
        <v>49.122693390171797</v>
      </c>
      <c r="E22" s="48">
        <f>VLOOKUP($A22,'Occupancy Raw Data'!$B$8:$BE$45,'Occupancy Raw Data'!AJ$3,FALSE)</f>
        <v>48.4025954144537</v>
      </c>
      <c r="F22" s="48">
        <f>VLOOKUP($A22,'Occupancy Raw Data'!$B$8:$BE$45,'Occupancy Raw Data'!AK$3,FALSE)</f>
        <v>45.404444235094601</v>
      </c>
      <c r="G22" s="49">
        <f>VLOOKUP($A22,'Occupancy Raw Data'!$B$8:$BE$45,'Occupancy Raw Data'!AL$3,FALSE)</f>
        <v>44.602856840047501</v>
      </c>
      <c r="H22" s="48">
        <f>VLOOKUP($A22,'Occupancy Raw Data'!$B$8:$BE$45,'Occupancy Raw Data'!AN$3,FALSE)</f>
        <v>47.296835808240701</v>
      </c>
      <c r="I22" s="48">
        <f>VLOOKUP($A22,'Occupancy Raw Data'!$B$8:$BE$45,'Occupancy Raw Data'!AO$3,FALSE)</f>
        <v>47.586523628398801</v>
      </c>
      <c r="J22" s="49">
        <f>VLOOKUP($A22,'Occupancy Raw Data'!$B$8:$BE$45,'Occupancy Raw Data'!AP$3,FALSE)</f>
        <v>47.441679718319797</v>
      </c>
      <c r="K22" s="50">
        <f>VLOOKUP($A22,'Occupancy Raw Data'!$B$8:$BE$45,'Occupancy Raw Data'!AR$3,FALSE)</f>
        <v>45.413949090982399</v>
      </c>
      <c r="M22" s="47">
        <f>VLOOKUP($A22,'Occupancy Raw Data'!$B$8:$BE$45,'Occupancy Raw Data'!AT$3,FALSE)</f>
        <v>-3.95926749930933</v>
      </c>
      <c r="N22" s="48">
        <f>VLOOKUP($A22,'Occupancy Raw Data'!$B$8:$BE$45,'Occupancy Raw Data'!AU$3,FALSE)</f>
        <v>9.7544684370396997</v>
      </c>
      <c r="O22" s="48">
        <f>VLOOKUP($A22,'Occupancy Raw Data'!$B$8:$BE$45,'Occupancy Raw Data'!AV$3,FALSE)</f>
        <v>14.606984865331899</v>
      </c>
      <c r="P22" s="48">
        <f>VLOOKUP($A22,'Occupancy Raw Data'!$B$8:$BE$45,'Occupancy Raw Data'!AW$3,FALSE)</f>
        <v>11.5863798446043</v>
      </c>
      <c r="Q22" s="48">
        <f>VLOOKUP($A22,'Occupancy Raw Data'!$B$8:$BE$45,'Occupancy Raw Data'!AX$3,FALSE)</f>
        <v>10.7984639539435</v>
      </c>
      <c r="R22" s="49">
        <f>VLOOKUP($A22,'Occupancy Raw Data'!$B$8:$BE$45,'Occupancy Raw Data'!AY$3,FALSE)</f>
        <v>8.9217795635116399</v>
      </c>
      <c r="S22" s="48">
        <f>VLOOKUP($A22,'Occupancy Raw Data'!$B$8:$BE$45,'Occupancy Raw Data'!BA$3,FALSE)</f>
        <v>6.7881999801438404</v>
      </c>
      <c r="T22" s="48">
        <f>VLOOKUP($A22,'Occupancy Raw Data'!$B$8:$BE$45,'Occupancy Raw Data'!BB$3,FALSE)</f>
        <v>9.3551757653929304</v>
      </c>
      <c r="U22" s="49">
        <f>VLOOKUP($A22,'Occupancy Raw Data'!$B$8:$BE$45,'Occupancy Raw Data'!BC$3,FALSE)</f>
        <v>8.0603630303731109</v>
      </c>
      <c r="V22" s="50">
        <f>VLOOKUP($A22,'Occupancy Raw Data'!$B$8:$BE$45,'Occupancy Raw Data'!BE$3,FALSE)</f>
        <v>8.66368845643591</v>
      </c>
      <c r="X22" s="51">
        <f>VLOOKUP($A22,'ADR Raw Data'!$B$6:$BE$43,'ADR Raw Data'!AG$1,FALSE)</f>
        <v>91.888552635994401</v>
      </c>
      <c r="Y22" s="52">
        <f>VLOOKUP($A22,'ADR Raw Data'!$B$6:$BE$43,'ADR Raw Data'!AH$1,FALSE)</f>
        <v>93.5313385940117</v>
      </c>
      <c r="Z22" s="52">
        <f>VLOOKUP($A22,'ADR Raw Data'!$B$6:$BE$43,'ADR Raw Data'!AI$1,FALSE)</f>
        <v>95.990558079324899</v>
      </c>
      <c r="AA22" s="52">
        <f>VLOOKUP($A22,'ADR Raw Data'!$B$6:$BE$43,'ADR Raw Data'!AJ$1,FALSE)</f>
        <v>94.900901150767496</v>
      </c>
      <c r="AB22" s="52">
        <f>VLOOKUP($A22,'ADR Raw Data'!$B$6:$BE$43,'ADR Raw Data'!AK$1,FALSE)</f>
        <v>94.703397178203602</v>
      </c>
      <c r="AC22" s="53">
        <f>VLOOKUP($A22,'ADR Raw Data'!$B$6:$BE$43,'ADR Raw Data'!AL$1,FALSE)</f>
        <v>94.350404474565806</v>
      </c>
      <c r="AD22" s="52">
        <f>VLOOKUP($A22,'ADR Raw Data'!$B$6:$BE$43,'ADR Raw Data'!AN$1,FALSE)</f>
        <v>104.28699917836801</v>
      </c>
      <c r="AE22" s="52">
        <f>VLOOKUP($A22,'ADR Raw Data'!$B$6:$BE$43,'ADR Raw Data'!AO$1,FALSE)</f>
        <v>106.077019178421</v>
      </c>
      <c r="AF22" s="53">
        <f>VLOOKUP($A22,'ADR Raw Data'!$B$6:$BE$43,'ADR Raw Data'!AP$1,FALSE)</f>
        <v>105.18474172809999</v>
      </c>
      <c r="AG22" s="54">
        <f>VLOOKUP($A22,'ADR Raw Data'!$B$6:$BE$43,'ADR Raw Data'!AR$1,FALSE)</f>
        <v>97.5841444423247</v>
      </c>
      <c r="AH22" s="65"/>
      <c r="AI22" s="47">
        <f>VLOOKUP($A22,'ADR Raw Data'!$B$6:$BE$43,'ADR Raw Data'!AT$1,FALSE)</f>
        <v>2.5871049962186499</v>
      </c>
      <c r="AJ22" s="48">
        <f>VLOOKUP($A22,'ADR Raw Data'!$B$6:$BE$43,'ADR Raw Data'!AU$1,FALSE)</f>
        <v>6.5935078789594304</v>
      </c>
      <c r="AK22" s="48">
        <f>VLOOKUP($A22,'ADR Raw Data'!$B$6:$BE$43,'ADR Raw Data'!AV$1,FALSE)</f>
        <v>9.3764688639167098</v>
      </c>
      <c r="AL22" s="48">
        <f>VLOOKUP($A22,'ADR Raw Data'!$B$6:$BE$43,'ADR Raw Data'!AW$1,FALSE)</f>
        <v>7.7560260018698797</v>
      </c>
      <c r="AM22" s="48">
        <f>VLOOKUP($A22,'ADR Raw Data'!$B$6:$BE$43,'ADR Raw Data'!AX$1,FALSE)</f>
        <v>6.9091835899601497</v>
      </c>
      <c r="AN22" s="49">
        <f>VLOOKUP($A22,'ADR Raw Data'!$B$6:$BE$43,'ADR Raw Data'!AY$1,FALSE)</f>
        <v>6.8385155073590997</v>
      </c>
      <c r="AO22" s="48">
        <f>VLOOKUP($A22,'ADR Raw Data'!$B$6:$BE$43,'ADR Raw Data'!BA$1,FALSE)</f>
        <v>3.4250327297588701</v>
      </c>
      <c r="AP22" s="48">
        <f>VLOOKUP($A22,'ADR Raw Data'!$B$6:$BE$43,'ADR Raw Data'!BB$1,FALSE)</f>
        <v>1.8397955653442899</v>
      </c>
      <c r="AQ22" s="49">
        <f>VLOOKUP($A22,'ADR Raw Data'!$B$6:$BE$43,'ADR Raw Data'!BC$1,FALSE)</f>
        <v>2.6369141810815102</v>
      </c>
      <c r="AR22" s="50">
        <f>VLOOKUP($A22,'ADR Raw Data'!$B$6:$BE$43,'ADR Raw Data'!BE$1,FALSE)</f>
        <v>5.4238313357781403</v>
      </c>
      <c r="AT22" s="51">
        <f>VLOOKUP($A22,'RevPAR Raw Data'!$B$6:$BE$43,'RevPAR Raw Data'!AG$1,FALSE)</f>
        <v>32.244691765093698</v>
      </c>
      <c r="AU22" s="52">
        <f>VLOOKUP($A22,'RevPAR Raw Data'!$B$6:$BE$43,'RevPAR Raw Data'!AH$1,FALSE)</f>
        <v>42.082989495872503</v>
      </c>
      <c r="AV22" s="52">
        <f>VLOOKUP($A22,'RevPAR Raw Data'!$B$6:$BE$43,'RevPAR Raw Data'!AI$1,FALSE)</f>
        <v>47.153147528821499</v>
      </c>
      <c r="AW22" s="52">
        <f>VLOOKUP($A22,'RevPAR Raw Data'!$B$6:$BE$43,'RevPAR Raw Data'!AJ$1,FALSE)</f>
        <v>45.9344992286767</v>
      </c>
      <c r="AX22" s="52">
        <f>VLOOKUP($A22,'RevPAR Raw Data'!$B$6:$BE$43,'RevPAR Raw Data'!AK$1,FALSE)</f>
        <v>42.999551160517598</v>
      </c>
      <c r="AY22" s="53">
        <f>VLOOKUP($A22,'RevPAR Raw Data'!$B$6:$BE$43,'RevPAR Raw Data'!AL$1,FALSE)</f>
        <v>42.082975835796397</v>
      </c>
      <c r="AZ22" s="52">
        <f>VLOOKUP($A22,'RevPAR Raw Data'!$B$6:$BE$43,'RevPAR Raw Data'!AN$1,FALSE)</f>
        <v>49.324450770734401</v>
      </c>
      <c r="BA22" s="52">
        <f>VLOOKUP($A22,'RevPAR Raw Data'!$B$6:$BE$43,'RevPAR Raw Data'!AO$1,FALSE)</f>
        <v>50.478365795640499</v>
      </c>
      <c r="BB22" s="53">
        <f>VLOOKUP($A22,'RevPAR Raw Data'!$B$6:$BE$43,'RevPAR Raw Data'!AP$1,FALSE)</f>
        <v>49.9014082831875</v>
      </c>
      <c r="BC22" s="54">
        <f>VLOOKUP($A22,'RevPAR Raw Data'!$B$6:$BE$43,'RevPAR Raw Data'!AR$1,FALSE)</f>
        <v>44.316813677908101</v>
      </c>
      <c r="BE22" s="47">
        <f>VLOOKUP($A22,'RevPAR Raw Data'!$B$6:$BE$43,'RevPAR Raw Data'!AT$1,FALSE)</f>
        <v>-1.4745929103789699</v>
      </c>
      <c r="BF22" s="48">
        <f>VLOOKUP($A22,'RevPAR Raw Data'!$B$6:$BE$43,'RevPAR Raw Data'!AU$1,FALSE)</f>
        <v>16.991137960945899</v>
      </c>
      <c r="BG22" s="48">
        <f>VLOOKUP($A22,'RevPAR Raw Data'!$B$6:$BE$43,'RevPAR Raw Data'!AV$1,FALSE)</f>
        <v>25.353073117103499</v>
      </c>
      <c r="BH22" s="48">
        <f>VLOOKUP($A22,'RevPAR Raw Data'!$B$6:$BE$43,'RevPAR Raw Data'!AW$1,FALSE)</f>
        <v>20.241048479897199</v>
      </c>
      <c r="BI22" s="48">
        <f>VLOOKUP($A22,'RevPAR Raw Data'!$B$6:$BE$43,'RevPAR Raw Data'!AX$1,FALSE)</f>
        <v>18.453733243377201</v>
      </c>
      <c r="BJ22" s="49">
        <f>VLOOKUP($A22,'RevPAR Raw Data'!$B$6:$BE$43,'RevPAR Raw Data'!AY$1,FALSE)</f>
        <v>16.370412349853801</v>
      </c>
      <c r="BK22" s="48">
        <f>VLOOKUP($A22,'RevPAR Raw Data'!$B$6:$BE$43,'RevPAR Raw Data'!BA$1,FALSE)</f>
        <v>10.4457307809841</v>
      </c>
      <c r="BL22" s="48">
        <f>VLOOKUP($A22,'RevPAR Raw Data'!$B$6:$BE$43,'RevPAR Raw Data'!BB$1,FALSE)</f>
        <v>11.3670874395991</v>
      </c>
      <c r="BM22" s="49">
        <f>VLOOKUP($A22,'RevPAR Raw Data'!$B$6:$BE$43,'RevPAR Raw Data'!BC$1,FALSE)</f>
        <v>10.909822067249101</v>
      </c>
      <c r="BN22" s="50">
        <f>VLOOKUP($A22,'RevPAR Raw Data'!$B$6:$BE$43,'RevPAR Raw Data'!BE$1,FALSE)</f>
        <v>14.5574236415484</v>
      </c>
    </row>
    <row r="23" spans="1:66" x14ac:dyDescent="0.45">
      <c r="A23" s="63" t="s">
        <v>71</v>
      </c>
      <c r="B23" s="47">
        <f>VLOOKUP($A23,'Occupancy Raw Data'!$B$8:$BE$45,'Occupancy Raw Data'!AG$3,FALSE)</f>
        <v>34.007271205503002</v>
      </c>
      <c r="C23" s="48">
        <f>VLOOKUP($A23,'Occupancy Raw Data'!$B$8:$BE$45,'Occupancy Raw Data'!AH$3,FALSE)</f>
        <v>43.903172651897499</v>
      </c>
      <c r="D23" s="48">
        <f>VLOOKUP($A23,'Occupancy Raw Data'!$B$8:$BE$45,'Occupancy Raw Data'!AI$3,FALSE)</f>
        <v>47.181753982162</v>
      </c>
      <c r="E23" s="48">
        <f>VLOOKUP($A23,'Occupancy Raw Data'!$B$8:$BE$45,'Occupancy Raw Data'!AJ$3,FALSE)</f>
        <v>46.373551643867799</v>
      </c>
      <c r="F23" s="48">
        <f>VLOOKUP($A23,'Occupancy Raw Data'!$B$8:$BE$45,'Occupancy Raw Data'!AK$3,FALSE)</f>
        <v>42.932806737634998</v>
      </c>
      <c r="G23" s="49">
        <f>VLOOKUP($A23,'Occupancy Raw Data'!$B$8:$BE$45,'Occupancy Raw Data'!AL$3,FALSE)</f>
        <v>42.879711244213098</v>
      </c>
      <c r="H23" s="48">
        <f>VLOOKUP($A23,'Occupancy Raw Data'!$B$8:$BE$45,'Occupancy Raw Data'!AN$3,FALSE)</f>
        <v>43.7998587607564</v>
      </c>
      <c r="I23" s="48">
        <f>VLOOKUP($A23,'Occupancy Raw Data'!$B$8:$BE$45,'Occupancy Raw Data'!AO$3,FALSE)</f>
        <v>43.431067402505597</v>
      </c>
      <c r="J23" s="49">
        <f>VLOOKUP($A23,'Occupancy Raw Data'!$B$8:$BE$45,'Occupancy Raw Data'!AP$3,FALSE)</f>
        <v>43.615463081630999</v>
      </c>
      <c r="K23" s="50">
        <f>VLOOKUP($A23,'Occupancy Raw Data'!$B$8:$BE$45,'Occupancy Raw Data'!AR$3,FALSE)</f>
        <v>43.089926054903898</v>
      </c>
      <c r="M23" s="47">
        <f>VLOOKUP($A23,'Occupancy Raw Data'!$B$8:$BE$45,'Occupancy Raw Data'!AT$3,FALSE)</f>
        <v>-4.8393685453861597</v>
      </c>
      <c r="N23" s="48">
        <f>VLOOKUP($A23,'Occupancy Raw Data'!$B$8:$BE$45,'Occupancy Raw Data'!AU$3,FALSE)</f>
        <v>8.0384453103578508</v>
      </c>
      <c r="O23" s="48">
        <f>VLOOKUP($A23,'Occupancy Raw Data'!$B$8:$BE$45,'Occupancy Raw Data'!AV$3,FALSE)</f>
        <v>11.692154404395099</v>
      </c>
      <c r="P23" s="48">
        <f>VLOOKUP($A23,'Occupancy Raw Data'!$B$8:$BE$45,'Occupancy Raw Data'!AW$3,FALSE)</f>
        <v>9.2639080861108791</v>
      </c>
      <c r="Q23" s="48">
        <f>VLOOKUP($A23,'Occupancy Raw Data'!$B$8:$BE$45,'Occupancy Raw Data'!AX$3,FALSE)</f>
        <v>7.5347842449555804</v>
      </c>
      <c r="R23" s="49">
        <f>VLOOKUP($A23,'Occupancy Raw Data'!$B$8:$BE$45,'Occupancy Raw Data'!AY$3,FALSE)</f>
        <v>6.6753118447797197</v>
      </c>
      <c r="S23" s="48">
        <f>VLOOKUP($A23,'Occupancy Raw Data'!$B$8:$BE$45,'Occupancy Raw Data'!BA$3,FALSE)</f>
        <v>6.0363177136642001</v>
      </c>
      <c r="T23" s="48">
        <f>VLOOKUP($A23,'Occupancy Raw Data'!$B$8:$BE$45,'Occupancy Raw Data'!BB$3,FALSE)</f>
        <v>7.5080879221603398</v>
      </c>
      <c r="U23" s="49">
        <f>VLOOKUP($A23,'Occupancy Raw Data'!$B$8:$BE$45,'Occupancy Raw Data'!BC$3,FALSE)</f>
        <v>6.7640201147373604</v>
      </c>
      <c r="V23" s="50">
        <f>VLOOKUP($A23,'Occupancy Raw Data'!$B$8:$BE$45,'Occupancy Raw Data'!BE$3,FALSE)</f>
        <v>6.7009510274210804</v>
      </c>
      <c r="X23" s="51">
        <f>VLOOKUP($A23,'ADR Raw Data'!$B$6:$BE$43,'ADR Raw Data'!AG$1,FALSE)</f>
        <v>89.576077911090593</v>
      </c>
      <c r="Y23" s="52">
        <f>VLOOKUP($A23,'ADR Raw Data'!$B$6:$BE$43,'ADR Raw Data'!AH$1,FALSE)</f>
        <v>91.108331893598603</v>
      </c>
      <c r="Z23" s="52">
        <f>VLOOKUP($A23,'ADR Raw Data'!$B$6:$BE$43,'ADR Raw Data'!AI$1,FALSE)</f>
        <v>93.100871445202003</v>
      </c>
      <c r="AA23" s="52">
        <f>VLOOKUP($A23,'ADR Raw Data'!$B$6:$BE$43,'ADR Raw Data'!AJ$1,FALSE)</f>
        <v>92.079917089678503</v>
      </c>
      <c r="AB23" s="52">
        <f>VLOOKUP($A23,'ADR Raw Data'!$B$6:$BE$43,'ADR Raw Data'!AK$1,FALSE)</f>
        <v>92.032334521307305</v>
      </c>
      <c r="AC23" s="53">
        <f>VLOOKUP($A23,'ADR Raw Data'!$B$6:$BE$43,'ADR Raw Data'!AL$1,FALSE)</f>
        <v>91.698959083090301</v>
      </c>
      <c r="AD23" s="52">
        <f>VLOOKUP($A23,'ADR Raw Data'!$B$6:$BE$43,'ADR Raw Data'!AN$1,FALSE)</f>
        <v>100.941487817986</v>
      </c>
      <c r="AE23" s="52">
        <f>VLOOKUP($A23,'ADR Raw Data'!$B$6:$BE$43,'ADR Raw Data'!AO$1,FALSE)</f>
        <v>102.512110809996</v>
      </c>
      <c r="AF23" s="53">
        <f>VLOOKUP($A23,'ADR Raw Data'!$B$6:$BE$43,'ADR Raw Data'!AP$1,FALSE)</f>
        <v>101.72347920602</v>
      </c>
      <c r="AG23" s="54">
        <f>VLOOKUP($A23,'ADR Raw Data'!$B$6:$BE$43,'ADR Raw Data'!AR$1,FALSE)</f>
        <v>94.598039662857005</v>
      </c>
      <c r="AH23" s="65"/>
      <c r="AI23" s="47">
        <f>VLOOKUP($A23,'ADR Raw Data'!$B$6:$BE$43,'ADR Raw Data'!AT$1,FALSE)</f>
        <v>2.3960549193809899</v>
      </c>
      <c r="AJ23" s="48">
        <f>VLOOKUP($A23,'ADR Raw Data'!$B$6:$BE$43,'ADR Raw Data'!AU$1,FALSE)</f>
        <v>6.1227246301035896</v>
      </c>
      <c r="AK23" s="48">
        <f>VLOOKUP($A23,'ADR Raw Data'!$B$6:$BE$43,'ADR Raw Data'!AV$1,FALSE)</f>
        <v>8.8785403982165594</v>
      </c>
      <c r="AL23" s="48">
        <f>VLOOKUP($A23,'ADR Raw Data'!$B$6:$BE$43,'ADR Raw Data'!AW$1,FALSE)</f>
        <v>6.1569971809136002</v>
      </c>
      <c r="AM23" s="48">
        <f>VLOOKUP($A23,'ADR Raw Data'!$B$6:$BE$43,'ADR Raw Data'!AX$1,FALSE)</f>
        <v>4.7599883889255903</v>
      </c>
      <c r="AN23" s="49">
        <f>VLOOKUP($A23,'ADR Raw Data'!$B$6:$BE$43,'ADR Raw Data'!AY$1,FALSE)</f>
        <v>5.8222553757273099</v>
      </c>
      <c r="AO23" s="48">
        <f>VLOOKUP($A23,'ADR Raw Data'!$B$6:$BE$43,'ADR Raw Data'!BA$1,FALSE)</f>
        <v>0.13049695815197801</v>
      </c>
      <c r="AP23" s="48">
        <f>VLOOKUP($A23,'ADR Raw Data'!$B$6:$BE$43,'ADR Raw Data'!BB$1,FALSE)</f>
        <v>-1.5166903996561301</v>
      </c>
      <c r="AQ23" s="49">
        <f>VLOOKUP($A23,'ADR Raw Data'!$B$6:$BE$43,'ADR Raw Data'!BC$1,FALSE)</f>
        <v>-0.69184331815409505</v>
      </c>
      <c r="AR23" s="50">
        <f>VLOOKUP($A23,'ADR Raw Data'!$B$6:$BE$43,'ADR Raw Data'!BE$1,FALSE)</f>
        <v>3.7098239772203998</v>
      </c>
      <c r="AT23" s="51">
        <f>VLOOKUP($A23,'RevPAR Raw Data'!$B$6:$BE$43,'RevPAR Raw Data'!AG$1,FALSE)</f>
        <v>30.4623797504773</v>
      </c>
      <c r="AU23" s="52">
        <f>VLOOKUP($A23,'RevPAR Raw Data'!$B$6:$BE$43,'RevPAR Raw Data'!AH$1,FALSE)</f>
        <v>39.999448251510401</v>
      </c>
      <c r="AV23" s="52">
        <f>VLOOKUP($A23,'RevPAR Raw Data'!$B$6:$BE$43,'RevPAR Raw Data'!AI$1,FALSE)</f>
        <v>43.926624120524103</v>
      </c>
      <c r="AW23" s="52">
        <f>VLOOKUP($A23,'RevPAR Raw Data'!$B$6:$BE$43,'RevPAR Raw Data'!AJ$1,FALSE)</f>
        <v>42.700727905212702</v>
      </c>
      <c r="AX23" s="52">
        <f>VLOOKUP($A23,'RevPAR Raw Data'!$B$6:$BE$43,'RevPAR Raw Data'!AK$1,FALSE)</f>
        <v>39.512064316166601</v>
      </c>
      <c r="AY23" s="53">
        <f>VLOOKUP($A23,'RevPAR Raw Data'!$B$6:$BE$43,'RevPAR Raw Data'!AL$1,FALSE)</f>
        <v>39.320248868778201</v>
      </c>
      <c r="AZ23" s="52">
        <f>VLOOKUP($A23,'RevPAR Raw Data'!$B$6:$BE$43,'RevPAR Raw Data'!AN$1,FALSE)</f>
        <v>44.212229095284101</v>
      </c>
      <c r="BA23" s="52">
        <f>VLOOKUP($A23,'RevPAR Raw Data'!$B$6:$BE$43,'RevPAR Raw Data'!AO$1,FALSE)</f>
        <v>44.522103941621097</v>
      </c>
      <c r="BB23" s="53">
        <f>VLOOKUP($A23,'RevPAR Raw Data'!$B$6:$BE$43,'RevPAR Raw Data'!AP$1,FALSE)</f>
        <v>44.367166518452599</v>
      </c>
      <c r="BC23" s="54">
        <f>VLOOKUP($A23,'RevPAR Raw Data'!$B$6:$BE$43,'RevPAR Raw Data'!AR$1,FALSE)</f>
        <v>40.762225340113801</v>
      </c>
      <c r="BE23" s="47">
        <f>VLOOKUP($A23,'RevPAR Raw Data'!$B$6:$BE$43,'RevPAR Raw Data'!AT$1,FALSE)</f>
        <v>-2.5592675541038701</v>
      </c>
      <c r="BF23" s="48">
        <f>VLOOKUP($A23,'RevPAR Raw Data'!$B$6:$BE$43,'RevPAR Raw Data'!AU$1,FALSE)</f>
        <v>14.6533418113561</v>
      </c>
      <c r="BG23" s="48">
        <f>VLOOKUP($A23,'RevPAR Raw Data'!$B$6:$BE$43,'RevPAR Raw Data'!AV$1,FALSE)</f>
        <v>21.608787454827699</v>
      </c>
      <c r="BH23" s="48">
        <f>VLOOKUP($A23,'RevPAR Raw Data'!$B$6:$BE$43,'RevPAR Raw Data'!AW$1,FALSE)</f>
        <v>15.991283826728701</v>
      </c>
      <c r="BI23" s="48">
        <f>VLOOKUP($A23,'RevPAR Raw Data'!$B$6:$BE$43,'RevPAR Raw Data'!AX$1,FALSE)</f>
        <v>12.6534274890716</v>
      </c>
      <c r="BJ23" s="49">
        <f>VLOOKUP($A23,'RevPAR Raw Data'!$B$6:$BE$43,'RevPAR Raw Data'!AY$1,FALSE)</f>
        <v>12.8862209232362</v>
      </c>
      <c r="BK23" s="48">
        <f>VLOOKUP($A23,'RevPAR Raw Data'!$B$6:$BE$43,'RevPAR Raw Data'!BA$1,FALSE)</f>
        <v>6.1746918828168997</v>
      </c>
      <c r="BL23" s="48">
        <f>VLOOKUP($A23,'RevPAR Raw Data'!$B$6:$BE$43,'RevPAR Raw Data'!BB$1,FALSE)</f>
        <v>5.8775230737910498</v>
      </c>
      <c r="BM23" s="49">
        <f>VLOOKUP($A23,'RevPAR Raw Data'!$B$6:$BE$43,'RevPAR Raw Data'!BC$1,FALSE)</f>
        <v>6.0253803753808599</v>
      </c>
      <c r="BN23" s="50">
        <f>VLOOKUP($A23,'RevPAR Raw Data'!$B$6:$BE$43,'RevPAR Raw Data'!BE$1,FALSE)</f>
        <v>10.659368492558499</v>
      </c>
    </row>
    <row r="24" spans="1:66" x14ac:dyDescent="0.45">
      <c r="A24" s="63" t="s">
        <v>53</v>
      </c>
      <c r="B24" s="47">
        <f>VLOOKUP($A24,'Occupancy Raw Data'!$B$8:$BE$45,'Occupancy Raw Data'!AG$3,FALSE)</f>
        <v>34.8438008460787</v>
      </c>
      <c r="C24" s="48">
        <f>VLOOKUP($A24,'Occupancy Raw Data'!$B$8:$BE$45,'Occupancy Raw Data'!AH$3,FALSE)</f>
        <v>48.543768304588298</v>
      </c>
      <c r="D24" s="48">
        <f>VLOOKUP($A24,'Occupancy Raw Data'!$B$8:$BE$45,'Occupancy Raw Data'!AI$3,FALSE)</f>
        <v>55.182232346241399</v>
      </c>
      <c r="E24" s="48">
        <f>VLOOKUP($A24,'Occupancy Raw Data'!$B$8:$BE$45,'Occupancy Raw Data'!AJ$3,FALSE)</f>
        <v>54.555808656036398</v>
      </c>
      <c r="F24" s="48">
        <f>VLOOKUP($A24,'Occupancy Raw Data'!$B$8:$BE$45,'Occupancy Raw Data'!AK$3,FALSE)</f>
        <v>49.9593231369996</v>
      </c>
      <c r="G24" s="49">
        <f>VLOOKUP($A24,'Occupancy Raw Data'!$B$8:$BE$45,'Occupancy Raw Data'!AL$3,FALSE)</f>
        <v>48.616986657988903</v>
      </c>
      <c r="H24" s="48">
        <f>VLOOKUP($A24,'Occupancy Raw Data'!$B$8:$BE$45,'Occupancy Raw Data'!AN$3,FALSE)</f>
        <v>55.784249918646204</v>
      </c>
      <c r="I24" s="48">
        <f>VLOOKUP($A24,'Occupancy Raw Data'!$B$8:$BE$45,'Occupancy Raw Data'!AO$3,FALSE)</f>
        <v>52.1802798568174</v>
      </c>
      <c r="J24" s="49">
        <f>VLOOKUP($A24,'Occupancy Raw Data'!$B$8:$BE$45,'Occupancy Raw Data'!AP$3,FALSE)</f>
        <v>53.982264887731802</v>
      </c>
      <c r="K24" s="50">
        <f>VLOOKUP($A24,'Occupancy Raw Data'!$B$8:$BE$45,'Occupancy Raw Data'!AR$3,FALSE)</f>
        <v>50.149923295058301</v>
      </c>
      <c r="M24" s="47">
        <f>VLOOKUP($A24,'Occupancy Raw Data'!$B$8:$BE$45,'Occupancy Raw Data'!AT$3,FALSE)</f>
        <v>-2.18876927773755</v>
      </c>
      <c r="N24" s="48">
        <f>VLOOKUP($A24,'Occupancy Raw Data'!$B$8:$BE$45,'Occupancy Raw Data'!AU$3,FALSE)</f>
        <v>10.173166903934</v>
      </c>
      <c r="O24" s="48">
        <f>VLOOKUP($A24,'Occupancy Raw Data'!$B$8:$BE$45,'Occupancy Raw Data'!AV$3,FALSE)</f>
        <v>17.300751056191899</v>
      </c>
      <c r="P24" s="48">
        <f>VLOOKUP($A24,'Occupancy Raw Data'!$B$8:$BE$45,'Occupancy Raw Data'!AW$3,FALSE)</f>
        <v>15.449402182835099</v>
      </c>
      <c r="Q24" s="48">
        <f>VLOOKUP($A24,'Occupancy Raw Data'!$B$8:$BE$45,'Occupancy Raw Data'!AX$3,FALSE)</f>
        <v>18.3701024305789</v>
      </c>
      <c r="R24" s="49">
        <f>VLOOKUP($A24,'Occupancy Raw Data'!$B$8:$BE$45,'Occupancy Raw Data'!AY$3,FALSE)</f>
        <v>12.440712902327901</v>
      </c>
      <c r="S24" s="48">
        <f>VLOOKUP($A24,'Occupancy Raw Data'!$B$8:$BE$45,'Occupancy Raw Data'!BA$3,FALSE)</f>
        <v>13.374188367717</v>
      </c>
      <c r="T24" s="48">
        <f>VLOOKUP($A24,'Occupancy Raw Data'!$B$8:$BE$45,'Occupancy Raw Data'!BB$3,FALSE)</f>
        <v>20.464702411475201</v>
      </c>
      <c r="U24" s="49">
        <f>VLOOKUP($A24,'Occupancy Raw Data'!$B$8:$BE$45,'Occupancy Raw Data'!BC$3,FALSE)</f>
        <v>16.6938292710899</v>
      </c>
      <c r="V24" s="50">
        <f>VLOOKUP($A24,'Occupancy Raw Data'!$B$8:$BE$45,'Occupancy Raw Data'!BE$3,FALSE)</f>
        <v>13.7153639413853</v>
      </c>
      <c r="X24" s="51">
        <f>VLOOKUP($A24,'ADR Raw Data'!$B$6:$BE$43,'ADR Raw Data'!AG$1,FALSE)</f>
        <v>98.549915946766205</v>
      </c>
      <c r="Y24" s="52">
        <f>VLOOKUP($A24,'ADR Raw Data'!$B$6:$BE$43,'ADR Raw Data'!AH$1,FALSE)</f>
        <v>103.119998324115</v>
      </c>
      <c r="Z24" s="52">
        <f>VLOOKUP($A24,'ADR Raw Data'!$B$6:$BE$43,'ADR Raw Data'!AI$1,FALSE)</f>
        <v>106.404897537962</v>
      </c>
      <c r="AA24" s="52">
        <f>VLOOKUP($A24,'ADR Raw Data'!$B$6:$BE$43,'ADR Raw Data'!AJ$1,FALSE)</f>
        <v>104.726682075753</v>
      </c>
      <c r="AB24" s="52">
        <f>VLOOKUP($A24,'ADR Raw Data'!$B$6:$BE$43,'ADR Raw Data'!AK$1,FALSE)</f>
        <v>103.899855072463</v>
      </c>
      <c r="AC24" s="53">
        <f>VLOOKUP($A24,'ADR Raw Data'!$B$6:$BE$43,'ADR Raw Data'!AL$1,FALSE)</f>
        <v>103.731488621151</v>
      </c>
      <c r="AD24" s="52">
        <f>VLOOKUP($A24,'ADR Raw Data'!$B$6:$BE$43,'ADR Raw Data'!AN$1,FALSE)</f>
        <v>114.236587428904</v>
      </c>
      <c r="AE24" s="52">
        <f>VLOOKUP($A24,'ADR Raw Data'!$B$6:$BE$43,'ADR Raw Data'!AO$1,FALSE)</f>
        <v>113.73678515746801</v>
      </c>
      <c r="AF24" s="53">
        <f>VLOOKUP($A24,'ADR Raw Data'!$B$6:$BE$43,'ADR Raw Data'!AP$1,FALSE)</f>
        <v>113.995028257101</v>
      </c>
      <c r="AG24" s="54">
        <f>VLOOKUP($A24,'ADR Raw Data'!$B$6:$BE$43,'ADR Raw Data'!AR$1,FALSE)</f>
        <v>106.88801881764</v>
      </c>
      <c r="AH24" s="65"/>
      <c r="AI24" s="47">
        <f>VLOOKUP($A24,'ADR Raw Data'!$B$6:$BE$43,'ADR Raw Data'!AT$1,FALSE)</f>
        <v>4.5565650410365004</v>
      </c>
      <c r="AJ24" s="48">
        <f>VLOOKUP($A24,'ADR Raw Data'!$B$6:$BE$43,'ADR Raw Data'!AU$1,FALSE)</f>
        <v>7.6277402816295101</v>
      </c>
      <c r="AK24" s="48">
        <f>VLOOKUP($A24,'ADR Raw Data'!$B$6:$BE$43,'ADR Raw Data'!AV$1,FALSE)</f>
        <v>6.2262411838677396</v>
      </c>
      <c r="AL24" s="48">
        <f>VLOOKUP($A24,'ADR Raw Data'!$B$6:$BE$43,'ADR Raw Data'!AW$1,FALSE)</f>
        <v>8.5102827319963499</v>
      </c>
      <c r="AM24" s="48">
        <f>VLOOKUP($A24,'ADR Raw Data'!$B$6:$BE$43,'ADR Raw Data'!AX$1,FALSE)</f>
        <v>6.3928868534132004</v>
      </c>
      <c r="AN24" s="49">
        <f>VLOOKUP($A24,'ADR Raw Data'!$B$6:$BE$43,'ADR Raw Data'!AY$1,FALSE)</f>
        <v>6.92124227570699</v>
      </c>
      <c r="AO24" s="48">
        <f>VLOOKUP($A24,'ADR Raw Data'!$B$6:$BE$43,'ADR Raw Data'!BA$1,FALSE)</f>
        <v>6.5929771841553597</v>
      </c>
      <c r="AP24" s="48">
        <f>VLOOKUP($A24,'ADR Raw Data'!$B$6:$BE$43,'ADR Raw Data'!BB$1,FALSE)</f>
        <v>6.7810904071145401</v>
      </c>
      <c r="AQ24" s="49">
        <f>VLOOKUP($A24,'ADR Raw Data'!$B$6:$BE$43,'ADR Raw Data'!BC$1,FALSE)</f>
        <v>6.6736844152721302</v>
      </c>
      <c r="AR24" s="50">
        <f>VLOOKUP($A24,'ADR Raw Data'!$B$6:$BE$43,'ADR Raw Data'!BE$1,FALSE)</f>
        <v>6.9225245120354497</v>
      </c>
      <c r="AT24" s="51">
        <f>VLOOKUP($A24,'RevPAR Raw Data'!$B$6:$BE$43,'RevPAR Raw Data'!AG$1,FALSE)</f>
        <v>34.338536446469199</v>
      </c>
      <c r="AU24" s="52">
        <f>VLOOKUP($A24,'RevPAR Raw Data'!$B$6:$BE$43,'RevPAR Raw Data'!AH$1,FALSE)</f>
        <v>50.058333062154198</v>
      </c>
      <c r="AV24" s="52">
        <f>VLOOKUP($A24,'RevPAR Raw Data'!$B$6:$BE$43,'RevPAR Raw Data'!AI$1,FALSE)</f>
        <v>58.7165977871786</v>
      </c>
      <c r="AW24" s="52">
        <f>VLOOKUP($A24,'RevPAR Raw Data'!$B$6:$BE$43,'RevPAR Raw Data'!AJ$1,FALSE)</f>
        <v>57.134488285063398</v>
      </c>
      <c r="AX24" s="52">
        <f>VLOOKUP($A24,'RevPAR Raw Data'!$B$6:$BE$43,'RevPAR Raw Data'!AK$1,FALSE)</f>
        <v>51.907664334526501</v>
      </c>
      <c r="AY24" s="53">
        <f>VLOOKUP($A24,'RevPAR Raw Data'!$B$6:$BE$43,'RevPAR Raw Data'!AL$1,FALSE)</f>
        <v>50.4311239830784</v>
      </c>
      <c r="AZ24" s="52">
        <f>VLOOKUP($A24,'RevPAR Raw Data'!$B$6:$BE$43,'RevPAR Raw Data'!AN$1,FALSE)</f>
        <v>63.726023429873003</v>
      </c>
      <c r="BA24" s="52">
        <f>VLOOKUP($A24,'RevPAR Raw Data'!$B$6:$BE$43,'RevPAR Raw Data'!AO$1,FALSE)</f>
        <v>59.348172795313999</v>
      </c>
      <c r="BB24" s="53">
        <f>VLOOKUP($A24,'RevPAR Raw Data'!$B$6:$BE$43,'RevPAR Raw Data'!AP$1,FALSE)</f>
        <v>61.537098112593497</v>
      </c>
      <c r="BC24" s="54">
        <f>VLOOKUP($A24,'RevPAR Raw Data'!$B$6:$BE$43,'RevPAR Raw Data'!AR$1,FALSE)</f>
        <v>53.604259448654098</v>
      </c>
      <c r="BE24" s="47">
        <f>VLOOKUP($A24,'RevPAR Raw Data'!$B$6:$BE$43,'RevPAR Raw Data'!AT$1,FALSE)</f>
        <v>2.2680630675606102</v>
      </c>
      <c r="BF24" s="48">
        <f>VLOOKUP($A24,'RevPAR Raw Data'!$B$6:$BE$43,'RevPAR Raw Data'!AU$1,FALSE)</f>
        <v>18.5768899354123</v>
      </c>
      <c r="BG24" s="48">
        <f>VLOOKUP($A24,'RevPAR Raw Data'!$B$6:$BE$43,'RevPAR Raw Data'!AV$1,FALSE)</f>
        <v>24.6041787274387</v>
      </c>
      <c r="BH24" s="48">
        <f>VLOOKUP($A24,'RevPAR Raw Data'!$B$6:$BE$43,'RevPAR Raw Data'!AW$1,FALSE)</f>
        <v>25.274472720993899</v>
      </c>
      <c r="BI24" s="48">
        <f>VLOOKUP($A24,'RevPAR Raw Data'!$B$6:$BE$43,'RevPAR Raw Data'!AX$1,FALSE)</f>
        <v>25.937369147235099</v>
      </c>
      <c r="BJ24" s="49">
        <f>VLOOKUP($A24,'RevPAR Raw Data'!$B$6:$BE$43,'RevPAR Raw Data'!AY$1,FALSE)</f>
        <v>20.223007058830198</v>
      </c>
      <c r="BK24" s="48">
        <f>VLOOKUP($A24,'RevPAR Raw Data'!$B$6:$BE$43,'RevPAR Raw Data'!BA$1,FALSE)</f>
        <v>20.8489227395219</v>
      </c>
      <c r="BL24" s="48">
        <f>VLOOKUP($A24,'RevPAR Raw Data'!$B$6:$BE$43,'RevPAR Raw Data'!BB$1,FALSE)</f>
        <v>28.633522790658901</v>
      </c>
      <c r="BM24" s="49">
        <f>VLOOKUP($A24,'RevPAR Raw Data'!$B$6:$BE$43,'RevPAR Raw Data'!BC$1,FALSE)</f>
        <v>24.481607168738901</v>
      </c>
      <c r="BN24" s="50">
        <f>VLOOKUP($A24,'RevPAR Raw Data'!$B$6:$BE$43,'RevPAR Raw Data'!BE$1,FALSE)</f>
        <v>21.587337884178002</v>
      </c>
    </row>
    <row r="25" spans="1:66" x14ac:dyDescent="0.45">
      <c r="A25" s="63" t="s">
        <v>52</v>
      </c>
      <c r="B25" s="47">
        <f>VLOOKUP($A25,'Occupancy Raw Data'!$B$8:$BE$45,'Occupancy Raw Data'!AG$3,FALSE)</f>
        <v>31.527669524551801</v>
      </c>
      <c r="C25" s="48">
        <f>VLOOKUP($A25,'Occupancy Raw Data'!$B$8:$BE$45,'Occupancy Raw Data'!AH$3,FALSE)</f>
        <v>38.9711613406079</v>
      </c>
      <c r="D25" s="48">
        <f>VLOOKUP($A25,'Occupancy Raw Data'!$B$8:$BE$45,'Occupancy Raw Data'!AI$3,FALSE)</f>
        <v>41.543257989087998</v>
      </c>
      <c r="E25" s="48">
        <f>VLOOKUP($A25,'Occupancy Raw Data'!$B$8:$BE$45,'Occupancy Raw Data'!AJ$3,FALSE)</f>
        <v>42.507794232268097</v>
      </c>
      <c r="F25" s="48">
        <f>VLOOKUP($A25,'Occupancy Raw Data'!$B$8:$BE$45,'Occupancy Raw Data'!AK$3,FALSE)</f>
        <v>43.370031176928997</v>
      </c>
      <c r="G25" s="49">
        <f>VLOOKUP($A25,'Occupancy Raw Data'!$B$8:$BE$45,'Occupancy Raw Data'!AL$3,FALSE)</f>
        <v>39.583982852688997</v>
      </c>
      <c r="H25" s="48">
        <f>VLOOKUP($A25,'Occupancy Raw Data'!$B$8:$BE$45,'Occupancy Raw Data'!AN$3,FALSE)</f>
        <v>46.857950116913401</v>
      </c>
      <c r="I25" s="48">
        <f>VLOOKUP($A25,'Occupancy Raw Data'!$B$8:$BE$45,'Occupancy Raw Data'!AO$3,FALSE)</f>
        <v>45.089633671083298</v>
      </c>
      <c r="J25" s="49">
        <f>VLOOKUP($A25,'Occupancy Raw Data'!$B$8:$BE$45,'Occupancy Raw Data'!AP$3,FALSE)</f>
        <v>45.973791893998403</v>
      </c>
      <c r="K25" s="50">
        <f>VLOOKUP($A25,'Occupancy Raw Data'!$B$8:$BE$45,'Occupancy Raw Data'!AR$3,FALSE)</f>
        <v>41.409642578777401</v>
      </c>
      <c r="M25" s="47">
        <f>VLOOKUP($A25,'Occupancy Raw Data'!$B$8:$BE$45,'Occupancy Raw Data'!AT$3,FALSE)</f>
        <v>4.1783862550408299</v>
      </c>
      <c r="N25" s="48">
        <f>VLOOKUP($A25,'Occupancy Raw Data'!$B$8:$BE$45,'Occupancy Raw Data'!AU$3,FALSE)</f>
        <v>10.301824925417201</v>
      </c>
      <c r="O25" s="48">
        <f>VLOOKUP($A25,'Occupancy Raw Data'!$B$8:$BE$45,'Occupancy Raw Data'!AV$3,FALSE)</f>
        <v>7.8390454062096504</v>
      </c>
      <c r="P25" s="48">
        <f>VLOOKUP($A25,'Occupancy Raw Data'!$B$8:$BE$45,'Occupancy Raw Data'!AW$3,FALSE)</f>
        <v>8.0733413017150095</v>
      </c>
      <c r="Q25" s="48">
        <f>VLOOKUP($A25,'Occupancy Raw Data'!$B$8:$BE$45,'Occupancy Raw Data'!AX$3,FALSE)</f>
        <v>16.364152687053402</v>
      </c>
      <c r="R25" s="49">
        <f>VLOOKUP($A25,'Occupancy Raw Data'!$B$8:$BE$45,'Occupancy Raw Data'!AY$3,FALSE)</f>
        <v>9.5166821455585193</v>
      </c>
      <c r="S25" s="48">
        <f>VLOOKUP($A25,'Occupancy Raw Data'!$B$8:$BE$45,'Occupancy Raw Data'!BA$3,FALSE)</f>
        <v>14.0058259899294</v>
      </c>
      <c r="T25" s="48">
        <f>VLOOKUP($A25,'Occupancy Raw Data'!$B$8:$BE$45,'Occupancy Raw Data'!BB$3,FALSE)</f>
        <v>26.797215695577801</v>
      </c>
      <c r="U25" s="49">
        <f>VLOOKUP($A25,'Occupancy Raw Data'!$B$8:$BE$45,'Occupancy Raw Data'!BC$3,FALSE)</f>
        <v>19.9392549316442</v>
      </c>
      <c r="V25" s="50">
        <f>VLOOKUP($A25,'Occupancy Raw Data'!$B$8:$BE$45,'Occupancy Raw Data'!BE$3,FALSE)</f>
        <v>12.621055760969201</v>
      </c>
      <c r="X25" s="51">
        <f>VLOOKUP($A25,'ADR Raw Data'!$B$6:$BE$43,'ADR Raw Data'!AG$1,FALSE)</f>
        <v>85.706138751545097</v>
      </c>
      <c r="Y25" s="52">
        <f>VLOOKUP($A25,'ADR Raw Data'!$B$6:$BE$43,'ADR Raw Data'!AH$1,FALSE)</f>
        <v>86.334104999999994</v>
      </c>
      <c r="Z25" s="52">
        <f>VLOOKUP($A25,'ADR Raw Data'!$B$6:$BE$43,'ADR Raw Data'!AI$1,FALSE)</f>
        <v>86.383311444652904</v>
      </c>
      <c r="AA25" s="52">
        <f>VLOOKUP($A25,'ADR Raw Data'!$B$6:$BE$43,'ADR Raw Data'!AJ$1,FALSE)</f>
        <v>86.943785239514</v>
      </c>
      <c r="AB25" s="52">
        <f>VLOOKUP($A25,'ADR Raw Data'!$B$6:$BE$43,'ADR Raw Data'!AK$1,FALSE)</f>
        <v>91.178072559811199</v>
      </c>
      <c r="AC25" s="53">
        <f>VLOOKUP($A25,'ADR Raw Data'!$B$6:$BE$43,'ADR Raw Data'!AL$1,FALSE)</f>
        <v>87.436798838268203</v>
      </c>
      <c r="AD25" s="52">
        <f>VLOOKUP($A25,'ADR Raw Data'!$B$6:$BE$43,'ADR Raw Data'!AN$1,FALSE)</f>
        <v>103.111089510344</v>
      </c>
      <c r="AE25" s="52">
        <f>VLOOKUP($A25,'ADR Raw Data'!$B$6:$BE$43,'ADR Raw Data'!AO$1,FALSE)</f>
        <v>102.572696629213</v>
      </c>
      <c r="AF25" s="53">
        <f>VLOOKUP($A25,'ADR Raw Data'!$B$6:$BE$43,'ADR Raw Data'!AP$1,FALSE)</f>
        <v>102.847070198675</v>
      </c>
      <c r="AG25" s="54">
        <f>VLOOKUP($A25,'ADR Raw Data'!$B$6:$BE$43,'ADR Raw Data'!AR$1,FALSE)</f>
        <v>92.325022687550401</v>
      </c>
      <c r="AI25" s="47">
        <f>VLOOKUP($A25,'ADR Raw Data'!$B$6:$BE$43,'ADR Raw Data'!AT$1,FALSE)</f>
        <v>4.3912331600260002</v>
      </c>
      <c r="AJ25" s="48">
        <f>VLOOKUP($A25,'ADR Raw Data'!$B$6:$BE$43,'ADR Raw Data'!AU$1,FALSE)</f>
        <v>5.3768140344156201</v>
      </c>
      <c r="AK25" s="48">
        <f>VLOOKUP($A25,'ADR Raw Data'!$B$6:$BE$43,'ADR Raw Data'!AV$1,FALSE)</f>
        <v>5.6278973856882102</v>
      </c>
      <c r="AL25" s="48">
        <f>VLOOKUP($A25,'ADR Raw Data'!$B$6:$BE$43,'ADR Raw Data'!AW$1,FALSE)</f>
        <v>5.3713230000884504</v>
      </c>
      <c r="AM25" s="48">
        <f>VLOOKUP($A25,'ADR Raw Data'!$B$6:$BE$43,'ADR Raw Data'!AX$1,FALSE)</f>
        <v>7.0194134357437603</v>
      </c>
      <c r="AN25" s="49">
        <f>VLOOKUP($A25,'ADR Raw Data'!$B$6:$BE$43,'ADR Raw Data'!AY$1,FALSE)</f>
        <v>5.6930065641329</v>
      </c>
      <c r="AO25" s="48">
        <f>VLOOKUP($A25,'ADR Raw Data'!$B$6:$BE$43,'ADR Raw Data'!BA$1,FALSE)</f>
        <v>6.2938645681907701</v>
      </c>
      <c r="AP25" s="48">
        <f>VLOOKUP($A25,'ADR Raw Data'!$B$6:$BE$43,'ADR Raw Data'!BB$1,FALSE)</f>
        <v>9.3427428340979599</v>
      </c>
      <c r="AQ25" s="49">
        <f>VLOOKUP($A25,'ADR Raw Data'!$B$6:$BE$43,'ADR Raw Data'!BC$1,FALSE)</f>
        <v>7.66779249830293</v>
      </c>
      <c r="AR25" s="50">
        <f>VLOOKUP($A25,'ADR Raw Data'!$B$6:$BE$43,'ADR Raw Data'!BE$1,FALSE)</f>
        <v>6.6869199147552196</v>
      </c>
      <c r="AT25" s="51">
        <f>VLOOKUP($A25,'RevPAR Raw Data'!$B$6:$BE$43,'RevPAR Raw Data'!AG$1,FALSE)</f>
        <v>27.0211481878409</v>
      </c>
      <c r="AU25" s="52">
        <f>VLOOKUP($A25,'RevPAR Raw Data'!$B$6:$BE$43,'RevPAR Raw Data'!AH$1,FALSE)</f>
        <v>33.645403351519803</v>
      </c>
      <c r="AV25" s="52">
        <f>VLOOKUP($A25,'RevPAR Raw Data'!$B$6:$BE$43,'RevPAR Raw Data'!AI$1,FALSE)</f>
        <v>35.886441932969603</v>
      </c>
      <c r="AW25" s="52">
        <f>VLOOKUP($A25,'RevPAR Raw Data'!$B$6:$BE$43,'RevPAR Raw Data'!AJ$1,FALSE)</f>
        <v>36.957885327357701</v>
      </c>
      <c r="AX25" s="52">
        <f>VLOOKUP($A25,'RevPAR Raw Data'!$B$6:$BE$43,'RevPAR Raw Data'!AK$1,FALSE)</f>
        <v>39.543958495713099</v>
      </c>
      <c r="AY25" s="53">
        <f>VLOOKUP($A25,'RevPAR Raw Data'!$B$6:$BE$43,'RevPAR Raw Data'!AL$1,FALSE)</f>
        <v>34.6109674590802</v>
      </c>
      <c r="AZ25" s="52">
        <f>VLOOKUP($A25,'RevPAR Raw Data'!$B$6:$BE$43,'RevPAR Raw Data'!AN$1,FALSE)</f>
        <v>48.315742887763001</v>
      </c>
      <c r="BA25" s="52">
        <f>VLOOKUP($A25,'RevPAR Raw Data'!$B$6:$BE$43,'RevPAR Raw Data'!AO$1,FALSE)</f>
        <v>46.249653156664003</v>
      </c>
      <c r="BB25" s="53">
        <f>VLOOKUP($A25,'RevPAR Raw Data'!$B$6:$BE$43,'RevPAR Raw Data'!AP$1,FALSE)</f>
        <v>47.282698022213502</v>
      </c>
      <c r="BC25" s="54">
        <f>VLOOKUP($A25,'RevPAR Raw Data'!$B$6:$BE$43,'RevPAR Raw Data'!AR$1,FALSE)</f>
        <v>38.231461905689699</v>
      </c>
      <c r="BE25" s="47">
        <f>VLOOKUP($A25,'RevPAR Raw Data'!$B$6:$BE$43,'RevPAR Raw Data'!AT$1,FALSE)</f>
        <v>8.7531020978521497</v>
      </c>
      <c r="BF25" s="48">
        <f>VLOOKUP($A25,'RevPAR Raw Data'!$B$6:$BE$43,'RevPAR Raw Data'!AU$1,FALSE)</f>
        <v>16.232548928223601</v>
      </c>
      <c r="BG25" s="48">
        <f>VLOOKUP($A25,'RevPAR Raw Data'!$B$6:$BE$43,'RevPAR Raw Data'!AV$1,FALSE)</f>
        <v>13.908116223376799</v>
      </c>
      <c r="BH25" s="48">
        <f>VLOOKUP($A25,'RevPAR Raw Data'!$B$6:$BE$43,'RevPAR Raw Data'!AW$1,FALSE)</f>
        <v>13.878309540018099</v>
      </c>
      <c r="BI25" s="48">
        <f>VLOOKUP($A25,'RevPAR Raw Data'!$B$6:$BE$43,'RevPAR Raw Data'!AX$1,FALSE)</f>
        <v>24.5322336551578</v>
      </c>
      <c r="BJ25" s="49">
        <f>VLOOKUP($A25,'RevPAR Raw Data'!$B$6:$BE$43,'RevPAR Raw Data'!AY$1,FALSE)</f>
        <v>15.751474048925701</v>
      </c>
      <c r="BK25" s="48">
        <f>VLOOKUP($A25,'RevPAR Raw Data'!$B$6:$BE$43,'RevPAR Raw Data'!BA$1,FALSE)</f>
        <v>21.181198277582801</v>
      </c>
      <c r="BL25" s="48">
        <f>VLOOKUP($A25,'RevPAR Raw Data'!$B$6:$BE$43,'RevPAR Raw Data'!BB$1,FALSE)</f>
        <v>38.643553478812102</v>
      </c>
      <c r="BM25" s="49">
        <f>VLOOKUP($A25,'RevPAR Raw Data'!$B$6:$BE$43,'RevPAR Raw Data'!BC$1,FALSE)</f>
        <v>29.1359481238133</v>
      </c>
      <c r="BN25" s="50">
        <f>VLOOKUP($A25,'RevPAR Raw Data'!$B$6:$BE$43,'RevPAR Raw Data'!BE$1,FALSE)</f>
        <v>20.151935566856999</v>
      </c>
    </row>
    <row r="26" spans="1:66" x14ac:dyDescent="0.45">
      <c r="A26" s="63" t="s">
        <v>51</v>
      </c>
      <c r="B26" s="47">
        <f>VLOOKUP($A26,'Occupancy Raw Data'!$B$8:$BE$45,'Occupancy Raw Data'!AG$3,FALSE)</f>
        <v>36.784865655273201</v>
      </c>
      <c r="C26" s="48">
        <f>VLOOKUP($A26,'Occupancy Raw Data'!$B$8:$BE$45,'Occupancy Raw Data'!AH$3,FALSE)</f>
        <v>45.389325534637102</v>
      </c>
      <c r="D26" s="48">
        <f>VLOOKUP($A26,'Occupancy Raw Data'!$B$8:$BE$45,'Occupancy Raw Data'!AI$3,FALSE)</f>
        <v>49.209468104551199</v>
      </c>
      <c r="E26" s="48">
        <f>VLOOKUP($A26,'Occupancy Raw Data'!$B$8:$BE$45,'Occupancy Raw Data'!AJ$3,FALSE)</f>
        <v>48.2635715591299</v>
      </c>
      <c r="F26" s="48">
        <f>VLOOKUP($A26,'Occupancy Raw Data'!$B$8:$BE$45,'Occupancy Raw Data'!AK$3,FALSE)</f>
        <v>45.544690184609699</v>
      </c>
      <c r="G26" s="49">
        <f>VLOOKUP($A26,'Occupancy Raw Data'!$B$8:$BE$45,'Occupancy Raw Data'!AL$3,FALSE)</f>
        <v>45.038384207640199</v>
      </c>
      <c r="H26" s="48">
        <f>VLOOKUP($A26,'Occupancy Raw Data'!$B$8:$BE$45,'Occupancy Raw Data'!AN$3,FALSE)</f>
        <v>50.420398464631603</v>
      </c>
      <c r="I26" s="48">
        <f>VLOOKUP($A26,'Occupancy Raw Data'!$B$8:$BE$45,'Occupancy Raw Data'!AO$3,FALSE)</f>
        <v>54.213123743374098</v>
      </c>
      <c r="J26" s="49">
        <f>VLOOKUP($A26,'Occupancy Raw Data'!$B$8:$BE$45,'Occupancy Raw Data'!AP$3,FALSE)</f>
        <v>52.3167611040029</v>
      </c>
      <c r="K26" s="50">
        <f>VLOOKUP($A26,'Occupancy Raw Data'!$B$8:$BE$45,'Occupancy Raw Data'!AR$3,FALSE)</f>
        <v>47.1179204637438</v>
      </c>
      <c r="M26" s="47">
        <f>VLOOKUP($A26,'Occupancy Raw Data'!$B$8:$BE$45,'Occupancy Raw Data'!AT$3,FALSE)</f>
        <v>2.2031912192827598</v>
      </c>
      <c r="N26" s="48">
        <f>VLOOKUP($A26,'Occupancy Raw Data'!$B$8:$BE$45,'Occupancy Raw Data'!AU$3,FALSE)</f>
        <v>21.120004093165502</v>
      </c>
      <c r="O26" s="48">
        <f>VLOOKUP($A26,'Occupancy Raw Data'!$B$8:$BE$45,'Occupancy Raw Data'!AV$3,FALSE)</f>
        <v>26.211504589398199</v>
      </c>
      <c r="P26" s="48">
        <f>VLOOKUP($A26,'Occupancy Raw Data'!$B$8:$BE$45,'Occupancy Raw Data'!AW$3,FALSE)</f>
        <v>21.447476243113101</v>
      </c>
      <c r="Q26" s="48">
        <f>VLOOKUP($A26,'Occupancy Raw Data'!$B$8:$BE$45,'Occupancy Raw Data'!AX$3,FALSE)</f>
        <v>20.615669762071398</v>
      </c>
      <c r="R26" s="49">
        <f>VLOOKUP($A26,'Occupancy Raw Data'!$B$8:$BE$45,'Occupancy Raw Data'!AY$3,FALSE)</f>
        <v>18.549071713790699</v>
      </c>
      <c r="S26" s="48">
        <f>VLOOKUP($A26,'Occupancy Raw Data'!$B$8:$BE$45,'Occupancy Raw Data'!BA$3,FALSE)</f>
        <v>9.8334209106171002</v>
      </c>
      <c r="T26" s="48">
        <f>VLOOKUP($A26,'Occupancy Raw Data'!$B$8:$BE$45,'Occupancy Raw Data'!BB$3,FALSE)</f>
        <v>8.4861956515953807</v>
      </c>
      <c r="U26" s="49">
        <f>VLOOKUP($A26,'Occupancy Raw Data'!$B$8:$BE$45,'Occupancy Raw Data'!BC$3,FALSE)</f>
        <v>9.1312409715698095</v>
      </c>
      <c r="V26" s="50">
        <f>VLOOKUP($A26,'Occupancy Raw Data'!$B$8:$BE$45,'Occupancy Raw Data'!BE$3,FALSE)</f>
        <v>15.390020065965899</v>
      </c>
      <c r="X26" s="51">
        <f>VLOOKUP($A26,'ADR Raw Data'!$B$6:$BE$43,'ADR Raw Data'!AG$1,FALSE)</f>
        <v>88.834935403726703</v>
      </c>
      <c r="Y26" s="52">
        <f>VLOOKUP($A26,'ADR Raw Data'!$B$6:$BE$43,'ADR Raw Data'!AH$1,FALSE)</f>
        <v>90.291415483741005</v>
      </c>
      <c r="Z26" s="52">
        <f>VLOOKUP($A26,'ADR Raw Data'!$B$6:$BE$43,'ADR Raw Data'!AI$1,FALSE)</f>
        <v>92.043413501717794</v>
      </c>
      <c r="AA26" s="52">
        <f>VLOOKUP($A26,'ADR Raw Data'!$B$6:$BE$43,'ADR Raw Data'!AJ$1,FALSE)</f>
        <v>91.376667297860195</v>
      </c>
      <c r="AB26" s="52">
        <f>VLOOKUP($A26,'ADR Raw Data'!$B$6:$BE$43,'ADR Raw Data'!AK$1,FALSE)</f>
        <v>91.568040533761405</v>
      </c>
      <c r="AC26" s="53">
        <f>VLOOKUP($A26,'ADR Raw Data'!$B$6:$BE$43,'ADR Raw Data'!AL$1,FALSE)</f>
        <v>90.927140277185899</v>
      </c>
      <c r="AD26" s="52">
        <f>VLOOKUP($A26,'ADR Raw Data'!$B$6:$BE$43,'ADR Raw Data'!AN$1,FALSE)</f>
        <v>100.245267355446</v>
      </c>
      <c r="AE26" s="52">
        <f>VLOOKUP($A26,'ADR Raw Data'!$B$6:$BE$43,'ADR Raw Data'!AO$1,FALSE)</f>
        <v>101.91672370195499</v>
      </c>
      <c r="AF26" s="53">
        <f>VLOOKUP($A26,'ADR Raw Data'!$B$6:$BE$43,'ADR Raw Data'!AP$1,FALSE)</f>
        <v>101.111288758843</v>
      </c>
      <c r="AG26" s="54">
        <f>VLOOKUP($A26,'ADR Raw Data'!$B$6:$BE$43,'ADR Raw Data'!AR$1,FALSE)</f>
        <v>94.157950234832796</v>
      </c>
      <c r="AI26" s="47">
        <f>VLOOKUP($A26,'ADR Raw Data'!$B$6:$BE$43,'ADR Raw Data'!AT$1,FALSE)</f>
        <v>-2.31100036698377</v>
      </c>
      <c r="AJ26" s="48">
        <f>VLOOKUP($A26,'ADR Raw Data'!$B$6:$BE$43,'ADR Raw Data'!AU$1,FALSE)</f>
        <v>5.73714955878763</v>
      </c>
      <c r="AK26" s="48">
        <f>VLOOKUP($A26,'ADR Raw Data'!$B$6:$BE$43,'ADR Raw Data'!AV$1,FALSE)</f>
        <v>8.5292924564092996</v>
      </c>
      <c r="AL26" s="48">
        <f>VLOOKUP($A26,'ADR Raw Data'!$B$6:$BE$43,'ADR Raw Data'!AW$1,FALSE)</f>
        <v>7.2299055667698502</v>
      </c>
      <c r="AM26" s="48">
        <f>VLOOKUP($A26,'ADR Raw Data'!$B$6:$BE$43,'ADR Raw Data'!AX$1,FALSE)</f>
        <v>7.7074271116810404</v>
      </c>
      <c r="AN26" s="49">
        <f>VLOOKUP($A26,'ADR Raw Data'!$B$6:$BE$43,'ADR Raw Data'!AY$1,FALSE)</f>
        <v>5.4700210562994602</v>
      </c>
      <c r="AO26" s="48">
        <f>VLOOKUP($A26,'ADR Raw Data'!$B$6:$BE$43,'ADR Raw Data'!BA$1,FALSE)</f>
        <v>-1.06056937114465</v>
      </c>
      <c r="AP26" s="48">
        <f>VLOOKUP($A26,'ADR Raw Data'!$B$6:$BE$43,'ADR Raw Data'!BB$1,FALSE)</f>
        <v>-3.3022208209830701</v>
      </c>
      <c r="AQ26" s="49">
        <f>VLOOKUP($A26,'ADR Raw Data'!$B$6:$BE$43,'ADR Raw Data'!BC$1,FALSE)</f>
        <v>-2.2559553202534302</v>
      </c>
      <c r="AR26" s="50">
        <f>VLOOKUP($A26,'ADR Raw Data'!$B$6:$BE$43,'ADR Raw Data'!BE$1,FALSE)</f>
        <v>2.3544098151361101</v>
      </c>
      <c r="AT26" s="51">
        <f>VLOOKUP($A26,'RevPAR Raw Data'!$B$6:$BE$43,'RevPAR Raw Data'!AG$1,FALSE)</f>
        <v>32.677811643209601</v>
      </c>
      <c r="AU26" s="52">
        <f>VLOOKUP($A26,'RevPAR Raw Data'!$B$6:$BE$43,'RevPAR Raw Data'!AH$1,FALSE)</f>
        <v>40.982664503747003</v>
      </c>
      <c r="AV26" s="52">
        <f>VLOOKUP($A26,'RevPAR Raw Data'!$B$6:$BE$43,'RevPAR Raw Data'!AI$1,FALSE)</f>
        <v>45.2940742094681</v>
      </c>
      <c r="AW26" s="52">
        <f>VLOOKUP($A26,'RevPAR Raw Data'!$B$6:$BE$43,'RevPAR Raw Data'!AJ$1,FALSE)</f>
        <v>44.101643209650803</v>
      </c>
      <c r="AX26" s="52">
        <f>VLOOKUP($A26,'RevPAR Raw Data'!$B$6:$BE$43,'RevPAR Raw Data'!AK$1,FALSE)</f>
        <v>41.7043803692195</v>
      </c>
      <c r="AY26" s="53">
        <f>VLOOKUP($A26,'RevPAR Raw Data'!$B$6:$BE$43,'RevPAR Raw Data'!AL$1,FALSE)</f>
        <v>40.952114787059003</v>
      </c>
      <c r="AZ26" s="52">
        <f>VLOOKUP($A26,'RevPAR Raw Data'!$B$6:$BE$43,'RevPAR Raw Data'!AN$1,FALSE)</f>
        <v>50.544063242551601</v>
      </c>
      <c r="BA26" s="52">
        <f>VLOOKUP($A26,'RevPAR Raw Data'!$B$6:$BE$43,'RevPAR Raw Data'!AO$1,FALSE)</f>
        <v>55.2522395357338</v>
      </c>
      <c r="BB26" s="53">
        <f>VLOOKUP($A26,'RevPAR Raw Data'!$B$6:$BE$43,'RevPAR Raw Data'!AP$1,FALSE)</f>
        <v>52.898151389142697</v>
      </c>
      <c r="BC26" s="54">
        <f>VLOOKUP($A26,'RevPAR Raw Data'!$B$6:$BE$43,'RevPAR Raw Data'!AR$1,FALSE)</f>
        <v>44.365268101940003</v>
      </c>
      <c r="BE26" s="47">
        <f>VLOOKUP($A26,'RevPAR Raw Data'!$B$6:$BE$43,'RevPAR Raw Data'!AT$1,FALSE)</f>
        <v>-0.158724904863984</v>
      </c>
      <c r="BF26" s="48">
        <f>VLOOKUP($A26,'RevPAR Raw Data'!$B$6:$BE$43,'RevPAR Raw Data'!AU$1,FALSE)</f>
        <v>28.068839873600101</v>
      </c>
      <c r="BG26" s="48">
        <f>VLOOKUP($A26,'RevPAR Raw Data'!$B$6:$BE$43,'RevPAR Raw Data'!AV$1,FALSE)</f>
        <v>36.976452929462504</v>
      </c>
      <c r="BH26" s="48">
        <f>VLOOKUP($A26,'RevPAR Raw Data'!$B$6:$BE$43,'RevPAR Raw Data'!AW$1,FALSE)</f>
        <v>30.228014088715401</v>
      </c>
      <c r="BI26" s="48">
        <f>VLOOKUP($A26,'RevPAR Raw Data'!$B$6:$BE$43,'RevPAR Raw Data'!AX$1,FALSE)</f>
        <v>29.912034594248901</v>
      </c>
      <c r="BJ26" s="49">
        <f>VLOOKUP($A26,'RevPAR Raw Data'!$B$6:$BE$43,'RevPAR Raw Data'!AY$1,FALSE)</f>
        <v>25.033730898582601</v>
      </c>
      <c r="BK26" s="48">
        <f>VLOOKUP($A26,'RevPAR Raw Data'!$B$6:$BE$43,'RevPAR Raw Data'!BA$1,FALSE)</f>
        <v>8.6685612891586992</v>
      </c>
      <c r="BL26" s="48">
        <f>VLOOKUP($A26,'RevPAR Raw Data'!$B$6:$BE$43,'RevPAR Raw Data'!BB$1,FALSE)</f>
        <v>4.9037419108959597</v>
      </c>
      <c r="BM26" s="49">
        <f>VLOOKUP($A26,'RevPAR Raw Data'!$B$6:$BE$43,'RevPAR Raw Data'!BC$1,FALSE)</f>
        <v>6.6692889348130802</v>
      </c>
      <c r="BN26" s="50">
        <f>VLOOKUP($A26,'RevPAR Raw Data'!$B$6:$BE$43,'RevPAR Raw Data'!BE$1,FALSE)</f>
        <v>18.106774024086501</v>
      </c>
    </row>
    <row r="27" spans="1:66" x14ac:dyDescent="0.45">
      <c r="A27" s="63" t="s">
        <v>48</v>
      </c>
      <c r="B27" s="47">
        <f>VLOOKUP($A27,'Occupancy Raw Data'!$B$8:$BE$45,'Occupancy Raw Data'!AG$3,FALSE)</f>
        <v>36.465201465201403</v>
      </c>
      <c r="C27" s="48">
        <f>VLOOKUP($A27,'Occupancy Raw Data'!$B$8:$BE$45,'Occupancy Raw Data'!AH$3,FALSE)</f>
        <v>47.660256410256402</v>
      </c>
      <c r="D27" s="48">
        <f>VLOOKUP($A27,'Occupancy Raw Data'!$B$8:$BE$45,'Occupancy Raw Data'!AI$3,FALSE)</f>
        <v>53.804945054945001</v>
      </c>
      <c r="E27" s="48">
        <f>VLOOKUP($A27,'Occupancy Raw Data'!$B$8:$BE$45,'Occupancy Raw Data'!AJ$3,FALSE)</f>
        <v>53.145604395604302</v>
      </c>
      <c r="F27" s="48">
        <f>VLOOKUP($A27,'Occupancy Raw Data'!$B$8:$BE$45,'Occupancy Raw Data'!AK$3,FALSE)</f>
        <v>49.427655677655601</v>
      </c>
      <c r="G27" s="49">
        <f>VLOOKUP($A27,'Occupancy Raw Data'!$B$8:$BE$45,'Occupancy Raw Data'!AL$3,FALSE)</f>
        <v>48.100732600732599</v>
      </c>
      <c r="H27" s="48">
        <f>VLOOKUP($A27,'Occupancy Raw Data'!$B$8:$BE$45,'Occupancy Raw Data'!AN$3,FALSE)</f>
        <v>50.480769230769198</v>
      </c>
      <c r="I27" s="48">
        <f>VLOOKUP($A27,'Occupancy Raw Data'!$B$8:$BE$45,'Occupancy Raw Data'!AO$3,FALSE)</f>
        <v>49.427655677655601</v>
      </c>
      <c r="J27" s="49">
        <f>VLOOKUP($A27,'Occupancy Raw Data'!$B$8:$BE$45,'Occupancy Raw Data'!AP$3,FALSE)</f>
        <v>49.954212454212403</v>
      </c>
      <c r="K27" s="50">
        <f>VLOOKUP($A27,'Occupancy Raw Data'!$B$8:$BE$45,'Occupancy Raw Data'!AR$3,FALSE)</f>
        <v>48.630298273155397</v>
      </c>
      <c r="M27" s="47">
        <f>VLOOKUP($A27,'Occupancy Raw Data'!$B$8:$BE$45,'Occupancy Raw Data'!AT$3,FALSE)</f>
        <v>-2.2831780028967898</v>
      </c>
      <c r="N27" s="48">
        <f>VLOOKUP($A27,'Occupancy Raw Data'!$B$8:$BE$45,'Occupancy Raw Data'!AU$3,FALSE)</f>
        <v>15.678108773620201</v>
      </c>
      <c r="O27" s="48">
        <f>VLOOKUP($A27,'Occupancy Raw Data'!$B$8:$BE$45,'Occupancy Raw Data'!AV$3,FALSE)</f>
        <v>22.282531758145002</v>
      </c>
      <c r="P27" s="48">
        <f>VLOOKUP($A27,'Occupancy Raw Data'!$B$8:$BE$45,'Occupancy Raw Data'!AW$3,FALSE)</f>
        <v>19.234040274661599</v>
      </c>
      <c r="Q27" s="48">
        <f>VLOOKUP($A27,'Occupancy Raw Data'!$B$8:$BE$45,'Occupancy Raw Data'!AX$3,FALSE)</f>
        <v>12.0932263549058</v>
      </c>
      <c r="R27" s="49">
        <f>VLOOKUP($A27,'Occupancy Raw Data'!$B$8:$BE$45,'Occupancy Raw Data'!AY$3,FALSE)</f>
        <v>13.8823169160202</v>
      </c>
      <c r="S27" s="48">
        <f>VLOOKUP($A27,'Occupancy Raw Data'!$B$8:$BE$45,'Occupancy Raw Data'!BA$3,FALSE)</f>
        <v>8.9960856304063608</v>
      </c>
      <c r="T27" s="48">
        <f>VLOOKUP($A27,'Occupancy Raw Data'!$B$8:$BE$45,'Occupancy Raw Data'!BB$3,FALSE)</f>
        <v>11.7118827582474</v>
      </c>
      <c r="U27" s="49">
        <f>VLOOKUP($A27,'Occupancy Raw Data'!$B$8:$BE$45,'Occupancy Raw Data'!BC$3,FALSE)</f>
        <v>10.3229660431541</v>
      </c>
      <c r="V27" s="50">
        <f>VLOOKUP($A27,'Occupancy Raw Data'!$B$8:$BE$45,'Occupancy Raw Data'!BE$3,FALSE)</f>
        <v>12.8140855182558</v>
      </c>
      <c r="X27" s="51">
        <f>VLOOKUP($A27,'ADR Raw Data'!$B$6:$BE$43,'ADR Raw Data'!AG$1,FALSE)</f>
        <v>84.916555750878899</v>
      </c>
      <c r="Y27" s="52">
        <f>VLOOKUP($A27,'ADR Raw Data'!$B$6:$BE$43,'ADR Raw Data'!AH$1,FALSE)</f>
        <v>90.460831972331604</v>
      </c>
      <c r="Z27" s="52">
        <f>VLOOKUP($A27,'ADR Raw Data'!$B$6:$BE$43,'ADR Raw Data'!AI$1,FALSE)</f>
        <v>94.056339885967105</v>
      </c>
      <c r="AA27" s="52">
        <f>VLOOKUP($A27,'ADR Raw Data'!$B$6:$BE$43,'ADR Raw Data'!AJ$1,FALSE)</f>
        <v>94.235142586370202</v>
      </c>
      <c r="AB27" s="52">
        <f>VLOOKUP($A27,'ADR Raw Data'!$B$6:$BE$43,'ADR Raw Data'!AK$1,FALSE)</f>
        <v>88.956726262158398</v>
      </c>
      <c r="AC27" s="53">
        <f>VLOOKUP($A27,'ADR Raw Data'!$B$6:$BE$43,'ADR Raw Data'!AL$1,FALSE)</f>
        <v>90.949500437878299</v>
      </c>
      <c r="AD27" s="52">
        <f>VLOOKUP($A27,'ADR Raw Data'!$B$6:$BE$43,'ADR Raw Data'!AN$1,FALSE)</f>
        <v>94.702032653061195</v>
      </c>
      <c r="AE27" s="52">
        <f>VLOOKUP($A27,'ADR Raw Data'!$B$6:$BE$43,'ADR Raw Data'!AO$1,FALSE)</f>
        <v>96.963266327003197</v>
      </c>
      <c r="AF27" s="53">
        <f>VLOOKUP($A27,'ADR Raw Data'!$B$6:$BE$43,'ADR Raw Data'!AP$1,FALSE)</f>
        <v>95.820731897341801</v>
      </c>
      <c r="AG27" s="54">
        <f>VLOOKUP($A27,'ADR Raw Data'!$B$6:$BE$43,'ADR Raw Data'!AR$1,FALSE)</f>
        <v>92.379170769106594</v>
      </c>
      <c r="AI27" s="47">
        <f>VLOOKUP($A27,'ADR Raw Data'!$B$6:$BE$43,'ADR Raw Data'!AT$1,FALSE)</f>
        <v>8.9578723218300205</v>
      </c>
      <c r="AJ27" s="48">
        <f>VLOOKUP($A27,'ADR Raw Data'!$B$6:$BE$43,'ADR Raw Data'!AU$1,FALSE)</f>
        <v>12.601212230910001</v>
      </c>
      <c r="AK27" s="48">
        <f>VLOOKUP($A27,'ADR Raw Data'!$B$6:$BE$43,'ADR Raw Data'!AV$1,FALSE)</f>
        <v>14.397320650078701</v>
      </c>
      <c r="AL27" s="48">
        <f>VLOOKUP($A27,'ADR Raw Data'!$B$6:$BE$43,'ADR Raw Data'!AW$1,FALSE)</f>
        <v>15.759217608444001</v>
      </c>
      <c r="AM27" s="48">
        <f>VLOOKUP($A27,'ADR Raw Data'!$B$6:$BE$43,'ADR Raw Data'!AX$1,FALSE)</f>
        <v>10.887223235326701</v>
      </c>
      <c r="AN27" s="49">
        <f>VLOOKUP($A27,'ADR Raw Data'!$B$6:$BE$43,'ADR Raw Data'!AY$1,FALSE)</f>
        <v>12.9715220057601</v>
      </c>
      <c r="AO27" s="48">
        <f>VLOOKUP($A27,'ADR Raw Data'!$B$6:$BE$43,'ADR Raw Data'!BA$1,FALSE)</f>
        <v>10.942613745384399</v>
      </c>
      <c r="AP27" s="48">
        <f>VLOOKUP($A27,'ADR Raw Data'!$B$6:$BE$43,'ADR Raw Data'!BB$1,FALSE)</f>
        <v>12.314201775313199</v>
      </c>
      <c r="AQ27" s="49">
        <f>VLOOKUP($A27,'ADR Raw Data'!$B$6:$BE$43,'ADR Raw Data'!BC$1,FALSE)</f>
        <v>11.632822776390499</v>
      </c>
      <c r="AR27" s="50">
        <f>VLOOKUP($A27,'ADR Raw Data'!$B$6:$BE$43,'ADR Raw Data'!BE$1,FALSE)</f>
        <v>12.5121835028774</v>
      </c>
      <c r="AT27" s="51">
        <f>VLOOKUP($A27,'RevPAR Raw Data'!$B$6:$BE$43,'RevPAR Raw Data'!AG$1,FALSE)</f>
        <v>30.964993131868098</v>
      </c>
      <c r="AU27" s="52">
        <f>VLOOKUP($A27,'RevPAR Raw Data'!$B$6:$BE$43,'RevPAR Raw Data'!AH$1,FALSE)</f>
        <v>43.113864468864399</v>
      </c>
      <c r="AV27" s="52">
        <f>VLOOKUP($A27,'RevPAR Raw Data'!$B$6:$BE$43,'RevPAR Raw Data'!AI$1,FALSE)</f>
        <v>50.606961996336899</v>
      </c>
      <c r="AW27" s="52">
        <f>VLOOKUP($A27,'RevPAR Raw Data'!$B$6:$BE$43,'RevPAR Raw Data'!AJ$1,FALSE)</f>
        <v>50.081836080586001</v>
      </c>
      <c r="AX27" s="52">
        <f>VLOOKUP($A27,'RevPAR Raw Data'!$B$6:$BE$43,'RevPAR Raw Data'!AK$1,FALSE)</f>
        <v>43.969224358974301</v>
      </c>
      <c r="AY27" s="53">
        <f>VLOOKUP($A27,'RevPAR Raw Data'!$B$6:$BE$43,'RevPAR Raw Data'!AL$1,FALSE)</f>
        <v>43.747376007325997</v>
      </c>
      <c r="AZ27" s="52">
        <f>VLOOKUP($A27,'RevPAR Raw Data'!$B$6:$BE$43,'RevPAR Raw Data'!AN$1,FALSE)</f>
        <v>47.806314560439503</v>
      </c>
      <c r="BA27" s="52">
        <f>VLOOKUP($A27,'RevPAR Raw Data'!$B$6:$BE$43,'RevPAR Raw Data'!AO$1,FALSE)</f>
        <v>47.926669413919399</v>
      </c>
      <c r="BB27" s="53">
        <f>VLOOKUP($A27,'RevPAR Raw Data'!$B$6:$BE$43,'RevPAR Raw Data'!AP$1,FALSE)</f>
        <v>47.866491987179401</v>
      </c>
      <c r="BC27" s="54">
        <f>VLOOKUP($A27,'RevPAR Raw Data'!$B$6:$BE$43,'RevPAR Raw Data'!AR$1,FALSE)</f>
        <v>44.924266287284098</v>
      </c>
      <c r="BE27" s="47">
        <f>VLOOKUP($A27,'RevPAR Raw Data'!$B$6:$BE$43,'RevPAR Raw Data'!AT$1,FALSE)</f>
        <v>6.4701701485536196</v>
      </c>
      <c r="BF27" s="48">
        <f>VLOOKUP($A27,'RevPAR Raw Data'!$B$6:$BE$43,'RevPAR Raw Data'!AU$1,FALSE)</f>
        <v>30.254952764887101</v>
      </c>
      <c r="BG27" s="48">
        <f>VLOOKUP($A27,'RevPAR Raw Data'!$B$6:$BE$43,'RevPAR Raw Data'!AV$1,FALSE)</f>
        <v>39.887939954399599</v>
      </c>
      <c r="BH27" s="48">
        <f>VLOOKUP($A27,'RevPAR Raw Data'!$B$6:$BE$43,'RevPAR Raw Data'!AW$1,FALSE)</f>
        <v>38.024392144885397</v>
      </c>
      <c r="BI27" s="48">
        <f>VLOOKUP($A27,'RevPAR Raw Data'!$B$6:$BE$43,'RevPAR Raw Data'!AX$1,FALSE)</f>
        <v>24.2970661398445</v>
      </c>
      <c r="BJ27" s="49">
        <f>VLOOKUP($A27,'RevPAR Raw Data'!$B$6:$BE$43,'RevPAR Raw Data'!AY$1,FALSE)</f>
        <v>28.654586715451199</v>
      </c>
      <c r="BK27" s="48">
        <f>VLOOKUP($A27,'RevPAR Raw Data'!$B$6:$BE$43,'RevPAR Raw Data'!BA$1,FALSE)</f>
        <v>20.923106278530199</v>
      </c>
      <c r="BL27" s="48">
        <f>VLOOKUP($A27,'RevPAR Raw Data'!$B$6:$BE$43,'RevPAR Raw Data'!BB$1,FALSE)</f>
        <v>25.468309408099401</v>
      </c>
      <c r="BM27" s="49">
        <f>VLOOKUP($A27,'RevPAR Raw Data'!$B$6:$BE$43,'RevPAR Raw Data'!BC$1,FALSE)</f>
        <v>23.156641164611699</v>
      </c>
      <c r="BN27" s="50">
        <f>VLOOKUP($A27,'RevPAR Raw Data'!$B$6:$BE$43,'RevPAR Raw Data'!BE$1,FALSE)</f>
        <v>26.929590915393099</v>
      </c>
    </row>
    <row r="28" spans="1:66" x14ac:dyDescent="0.45">
      <c r="A28" s="63" t="s">
        <v>49</v>
      </c>
      <c r="B28" s="47">
        <f>VLOOKUP($A28,'Occupancy Raw Data'!$B$8:$BE$45,'Occupancy Raw Data'!AG$3,FALSE)</f>
        <v>40.557404326123098</v>
      </c>
      <c r="C28" s="48">
        <f>VLOOKUP($A28,'Occupancy Raw Data'!$B$8:$BE$45,'Occupancy Raw Data'!AH$3,FALSE)</f>
        <v>50.724982172569497</v>
      </c>
      <c r="D28" s="48">
        <f>VLOOKUP($A28,'Occupancy Raw Data'!$B$8:$BE$45,'Occupancy Raw Data'!AI$3,FALSE)</f>
        <v>56.572379367720401</v>
      </c>
      <c r="E28" s="48">
        <f>VLOOKUP($A28,'Occupancy Raw Data'!$B$8:$BE$45,'Occupancy Raw Data'!AJ$3,FALSE)</f>
        <v>54.343950558592802</v>
      </c>
      <c r="F28" s="48">
        <f>VLOOKUP($A28,'Occupancy Raw Data'!$B$8:$BE$45,'Occupancy Raw Data'!AK$3,FALSE)</f>
        <v>50.386260993582098</v>
      </c>
      <c r="G28" s="49">
        <f>VLOOKUP($A28,'Occupancy Raw Data'!$B$8:$BE$45,'Occupancy Raw Data'!AL$3,FALSE)</f>
        <v>50.516995483717601</v>
      </c>
      <c r="H28" s="48">
        <f>VLOOKUP($A28,'Occupancy Raw Data'!$B$8:$BE$45,'Occupancy Raw Data'!AN$3,FALSE)</f>
        <v>49.328500118849497</v>
      </c>
      <c r="I28" s="48">
        <f>VLOOKUP($A28,'Occupancy Raw Data'!$B$8:$BE$45,'Occupancy Raw Data'!AO$3,FALSE)</f>
        <v>55.152127406703102</v>
      </c>
      <c r="J28" s="49">
        <f>VLOOKUP($A28,'Occupancy Raw Data'!$B$8:$BE$45,'Occupancy Raw Data'!AP$3,FALSE)</f>
        <v>52.240313762776303</v>
      </c>
      <c r="K28" s="50">
        <f>VLOOKUP($A28,'Occupancy Raw Data'!$B$8:$BE$45,'Occupancy Raw Data'!AR$3,FALSE)</f>
        <v>51.009372134877196</v>
      </c>
      <c r="M28" s="47">
        <f>VLOOKUP($A28,'Occupancy Raw Data'!$B$8:$BE$45,'Occupancy Raw Data'!AT$3,FALSE)</f>
        <v>-16.228883920653999</v>
      </c>
      <c r="N28" s="48">
        <f>VLOOKUP($A28,'Occupancy Raw Data'!$B$8:$BE$45,'Occupancy Raw Data'!AU$3,FALSE)</f>
        <v>-2.3402111053511101</v>
      </c>
      <c r="O28" s="48">
        <f>VLOOKUP($A28,'Occupancy Raw Data'!$B$8:$BE$45,'Occupancy Raw Data'!AV$3,FALSE)</f>
        <v>9.3022591835342698</v>
      </c>
      <c r="P28" s="48">
        <f>VLOOKUP($A28,'Occupancy Raw Data'!$B$8:$BE$45,'Occupancy Raw Data'!AW$3,FALSE)</f>
        <v>2.1484829998868502</v>
      </c>
      <c r="Q28" s="48">
        <f>VLOOKUP($A28,'Occupancy Raw Data'!$B$8:$BE$45,'Occupancy Raw Data'!AX$3,FALSE)</f>
        <v>1.6755240510193601</v>
      </c>
      <c r="R28" s="49">
        <f>VLOOKUP($A28,'Occupancy Raw Data'!$B$8:$BE$45,'Occupancy Raw Data'!AY$3,FALSE)</f>
        <v>-0.89176609252746797</v>
      </c>
      <c r="S28" s="48">
        <f>VLOOKUP($A28,'Occupancy Raw Data'!$B$8:$BE$45,'Occupancy Raw Data'!BA$3,FALSE)</f>
        <v>-8.03583983821704</v>
      </c>
      <c r="T28" s="48">
        <f>VLOOKUP($A28,'Occupancy Raw Data'!$B$8:$BE$45,'Occupancy Raw Data'!BB$3,FALSE)</f>
        <v>-5.9094493084717703</v>
      </c>
      <c r="U28" s="49">
        <f>VLOOKUP($A28,'Occupancy Raw Data'!$B$8:$BE$45,'Occupancy Raw Data'!BC$3,FALSE)</f>
        <v>-6.9255043844123501</v>
      </c>
      <c r="V28" s="50">
        <f>VLOOKUP($A28,'Occupancy Raw Data'!$B$8:$BE$45,'Occupancy Raw Data'!BE$3,FALSE)</f>
        <v>-2.7308877855886502</v>
      </c>
      <c r="X28" s="51">
        <f>VLOOKUP($A28,'ADR Raw Data'!$B$6:$BE$43,'ADR Raw Data'!AG$1,FALSE)</f>
        <v>114.118905494505</v>
      </c>
      <c r="Y28" s="52">
        <f>VLOOKUP($A28,'ADR Raw Data'!$B$6:$BE$43,'ADR Raw Data'!AH$1,FALSE)</f>
        <v>110.617579662605</v>
      </c>
      <c r="Z28" s="52">
        <f>VLOOKUP($A28,'ADR Raw Data'!$B$6:$BE$43,'ADR Raw Data'!AI$1,FALSE)</f>
        <v>114.98005882352901</v>
      </c>
      <c r="AA28" s="52">
        <f>VLOOKUP($A28,'ADR Raw Data'!$B$6:$BE$43,'ADR Raw Data'!AJ$1,FALSE)</f>
        <v>111.141974849644</v>
      </c>
      <c r="AB28" s="52">
        <f>VLOOKUP($A28,'ADR Raw Data'!$B$6:$BE$43,'ADR Raw Data'!AK$1,FALSE)</f>
        <v>113.088141290246</v>
      </c>
      <c r="AC28" s="53">
        <f>VLOOKUP($A28,'ADR Raw Data'!$B$6:$BE$43,'ADR Raw Data'!AL$1,FALSE)</f>
        <v>112.76252346782699</v>
      </c>
      <c r="AD28" s="52">
        <f>VLOOKUP($A28,'ADR Raw Data'!$B$6:$BE$43,'ADR Raw Data'!AN$1,FALSE)</f>
        <v>129.03164919889099</v>
      </c>
      <c r="AE28" s="52">
        <f>VLOOKUP($A28,'ADR Raw Data'!$B$6:$BE$43,'ADR Raw Data'!AO$1,FALSE)</f>
        <v>132.95317314944501</v>
      </c>
      <c r="AF28" s="53">
        <f>VLOOKUP($A28,'ADR Raw Data'!$B$6:$BE$43,'ADR Raw Data'!AP$1,FALSE)</f>
        <v>131.10170174041599</v>
      </c>
      <c r="AG28" s="54">
        <f>VLOOKUP($A28,'ADR Raw Data'!$B$6:$BE$43,'ADR Raw Data'!AR$1,FALSE)</f>
        <v>118.12873300381101</v>
      </c>
      <c r="AI28" s="47">
        <f>VLOOKUP($A28,'ADR Raw Data'!$B$6:$BE$43,'ADR Raw Data'!AT$1,FALSE)</f>
        <v>2.3217822968165298</v>
      </c>
      <c r="AJ28" s="48">
        <f>VLOOKUP($A28,'ADR Raw Data'!$B$6:$BE$43,'ADR Raw Data'!AU$1,FALSE)</f>
        <v>5.0772506618902904</v>
      </c>
      <c r="AK28" s="48">
        <f>VLOOKUP($A28,'ADR Raw Data'!$B$6:$BE$43,'ADR Raw Data'!AV$1,FALSE)</f>
        <v>11.069393108870299</v>
      </c>
      <c r="AL28" s="48">
        <f>VLOOKUP($A28,'ADR Raw Data'!$B$6:$BE$43,'ADR Raw Data'!AW$1,FALSE)</f>
        <v>7.2391222410629004</v>
      </c>
      <c r="AM28" s="48">
        <f>VLOOKUP($A28,'ADR Raw Data'!$B$6:$BE$43,'ADR Raw Data'!AX$1,FALSE)</f>
        <v>9.5306300477053707</v>
      </c>
      <c r="AN28" s="49">
        <f>VLOOKUP($A28,'ADR Raw Data'!$B$6:$BE$43,'ADR Raw Data'!AY$1,FALSE)</f>
        <v>7.0061602893876902</v>
      </c>
      <c r="AO28" s="48">
        <f>VLOOKUP($A28,'ADR Raw Data'!$B$6:$BE$43,'ADR Raw Data'!BA$1,FALSE)</f>
        <v>8.4313266582947399</v>
      </c>
      <c r="AP28" s="48">
        <f>VLOOKUP($A28,'ADR Raw Data'!$B$6:$BE$43,'ADR Raw Data'!BB$1,FALSE)</f>
        <v>3.1001453079469501</v>
      </c>
      <c r="AQ28" s="49">
        <f>VLOOKUP($A28,'ADR Raw Data'!$B$6:$BE$43,'ADR Raw Data'!BC$1,FALSE)</f>
        <v>5.5589074876818501</v>
      </c>
      <c r="AR28" s="50">
        <f>VLOOKUP($A28,'ADR Raw Data'!$B$6:$BE$43,'ADR Raw Data'!BE$1,FALSE)</f>
        <v>6.3057696911572103</v>
      </c>
      <c r="AT28" s="51">
        <f>VLOOKUP($A28,'RevPAR Raw Data'!$B$6:$BE$43,'RevPAR Raw Data'!AG$1,FALSE)</f>
        <v>46.283665913952902</v>
      </c>
      <c r="AU28" s="52">
        <f>VLOOKUP($A28,'RevPAR Raw Data'!$B$6:$BE$43,'RevPAR Raw Data'!AH$1,FALSE)</f>
        <v>56.110747563584503</v>
      </c>
      <c r="AV28" s="52">
        <f>VLOOKUP($A28,'RevPAR Raw Data'!$B$6:$BE$43,'RevPAR Raw Data'!AI$1,FALSE)</f>
        <v>65.0469550748752</v>
      </c>
      <c r="AW28" s="52">
        <f>VLOOKUP($A28,'RevPAR Raw Data'!$B$6:$BE$43,'RevPAR Raw Data'!AJ$1,FALSE)</f>
        <v>60.398939862134498</v>
      </c>
      <c r="AX28" s="52">
        <f>VLOOKUP($A28,'RevPAR Raw Data'!$B$6:$BE$43,'RevPAR Raw Data'!AK$1,FALSE)</f>
        <v>56.980886023294502</v>
      </c>
      <c r="AY28" s="53">
        <f>VLOOKUP($A28,'RevPAR Raw Data'!$B$6:$BE$43,'RevPAR Raw Data'!AL$1,FALSE)</f>
        <v>56.9642388875683</v>
      </c>
      <c r="AZ28" s="52">
        <f>VLOOKUP($A28,'RevPAR Raw Data'!$B$6:$BE$43,'RevPAR Raw Data'!AN$1,FALSE)</f>
        <v>63.649377228428797</v>
      </c>
      <c r="BA28" s="52">
        <f>VLOOKUP($A28,'RevPAR Raw Data'!$B$6:$BE$43,'RevPAR Raw Data'!AO$1,FALSE)</f>
        <v>73.326503446636494</v>
      </c>
      <c r="BB28" s="53">
        <f>VLOOKUP($A28,'RevPAR Raw Data'!$B$6:$BE$43,'RevPAR Raw Data'!AP$1,FALSE)</f>
        <v>68.487940337532606</v>
      </c>
      <c r="BC28" s="54">
        <f>VLOOKUP($A28,'RevPAR Raw Data'!$B$6:$BE$43,'RevPAR Raw Data'!AR$1,FALSE)</f>
        <v>60.256725016129501</v>
      </c>
      <c r="BE28" s="47">
        <f>VLOOKUP($A28,'RevPAR Raw Data'!$B$6:$BE$43,'RevPAR Raw Data'!AT$1,FALSE)</f>
        <v>-14.283900977678099</v>
      </c>
      <c r="BF28" s="48">
        <f>VLOOKUP($A28,'RevPAR Raw Data'!$B$6:$BE$43,'RevPAR Raw Data'!AU$1,FALSE)</f>
        <v>2.6182211727031102</v>
      </c>
      <c r="BG28" s="48">
        <f>VLOOKUP($A28,'RevPAR Raw Data'!$B$6:$BE$43,'RevPAR Raw Data'!AV$1,FALSE)</f>
        <v>21.401355929436001</v>
      </c>
      <c r="BH28" s="48">
        <f>VLOOKUP($A28,'RevPAR Raw Data'!$B$6:$BE$43,'RevPAR Raw Data'!AW$1,FALSE)</f>
        <v>9.5431365516400195</v>
      </c>
      <c r="BI28" s="48">
        <f>VLOOKUP($A28,'RevPAR Raw Data'!$B$6:$BE$43,'RevPAR Raw Data'!AX$1,FALSE)</f>
        <v>11.3658420973877</v>
      </c>
      <c r="BJ28" s="49">
        <f>VLOOKUP($A28,'RevPAR Raw Data'!$B$6:$BE$43,'RevPAR Raw Data'!AY$1,FALSE)</f>
        <v>6.0519156350113299</v>
      </c>
      <c r="BK28" s="48">
        <f>VLOOKUP($A28,'RevPAR Raw Data'!$B$6:$BE$43,'RevPAR Raw Data'!BA$1,FALSE)</f>
        <v>-0.282041086419762</v>
      </c>
      <c r="BL28" s="48">
        <f>VLOOKUP($A28,'RevPAR Raw Data'!$B$6:$BE$43,'RevPAR Raw Data'!BB$1,FALSE)</f>
        <v>-2.9925055159868998</v>
      </c>
      <c r="BM28" s="49">
        <f>VLOOKUP($A28,'RevPAR Raw Data'!$B$6:$BE$43,'RevPAR Raw Data'!BC$1,FALSE)</f>
        <v>-1.7515792785153299</v>
      </c>
      <c r="BN28" s="50">
        <f>VLOOKUP($A28,'RevPAR Raw Data'!$B$6:$BE$43,'RevPAR Raw Data'!BE$1,FALSE)</f>
        <v>3.4026784112853798</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32.446412622804402</v>
      </c>
      <c r="C30" s="48">
        <f>VLOOKUP($A30,'Occupancy Raw Data'!$B$8:$BE$45,'Occupancy Raw Data'!AH$3,FALSE)</f>
        <v>45.497171777314598</v>
      </c>
      <c r="D30" s="48">
        <f>VLOOKUP($A30,'Occupancy Raw Data'!$B$8:$BE$45,'Occupancy Raw Data'!AI$3,FALSE)</f>
        <v>51.3396844298898</v>
      </c>
      <c r="E30" s="48">
        <f>VLOOKUP($A30,'Occupancy Raw Data'!$B$8:$BE$45,'Occupancy Raw Data'!AJ$3,FALSE)</f>
        <v>51.391783268829997</v>
      </c>
      <c r="F30" s="48">
        <f>VLOOKUP($A30,'Occupancy Raw Data'!$B$8:$BE$45,'Occupancy Raw Data'!AK$3,FALSE)</f>
        <v>45.802322119678401</v>
      </c>
      <c r="G30" s="49">
        <f>VLOOKUP($A30,'Occupancy Raw Data'!$B$8:$BE$45,'Occupancy Raw Data'!AL$3,FALSE)</f>
        <v>45.295474843703403</v>
      </c>
      <c r="H30" s="48">
        <f>VLOOKUP($A30,'Occupancy Raw Data'!$B$8:$BE$45,'Occupancy Raw Data'!AN$3,FALSE)</f>
        <v>47.130842512652499</v>
      </c>
      <c r="I30" s="48">
        <f>VLOOKUP($A30,'Occupancy Raw Data'!$B$8:$BE$45,'Occupancy Raw Data'!AO$3,FALSE)</f>
        <v>44.630098243524799</v>
      </c>
      <c r="J30" s="49">
        <f>VLOOKUP($A30,'Occupancy Raw Data'!$B$8:$BE$45,'Occupancy Raw Data'!AP$3,FALSE)</f>
        <v>45.880470378088702</v>
      </c>
      <c r="K30" s="50">
        <f>VLOOKUP($A30,'Occupancy Raw Data'!$B$8:$BE$45,'Occupancy Raw Data'!AR$3,FALSE)</f>
        <v>45.462616424956401</v>
      </c>
      <c r="M30" s="47">
        <f>VLOOKUP($A30,'Occupancy Raw Data'!$B$8:$BE$45,'Occupancy Raw Data'!AT$3,FALSE)</f>
        <v>2.2753684709135</v>
      </c>
      <c r="N30" s="48">
        <f>VLOOKUP($A30,'Occupancy Raw Data'!$B$8:$BE$45,'Occupancy Raw Data'!AU$3,FALSE)</f>
        <v>7.3160879482314103</v>
      </c>
      <c r="O30" s="48">
        <f>VLOOKUP($A30,'Occupancy Raw Data'!$B$8:$BE$45,'Occupancy Raw Data'!AV$3,FALSE)</f>
        <v>8.8265820317221895</v>
      </c>
      <c r="P30" s="48">
        <f>VLOOKUP($A30,'Occupancy Raw Data'!$B$8:$BE$45,'Occupancy Raw Data'!AW$3,FALSE)</f>
        <v>10.5945396335096</v>
      </c>
      <c r="Q30" s="48">
        <f>VLOOKUP($A30,'Occupancy Raw Data'!$B$8:$BE$45,'Occupancy Raw Data'!AX$3,FALSE)</f>
        <v>4.9075542019461897</v>
      </c>
      <c r="R30" s="49">
        <f>VLOOKUP($A30,'Occupancy Raw Data'!$B$8:$BE$45,'Occupancy Raw Data'!AY$3,FALSE)</f>
        <v>7.1199575918775899</v>
      </c>
      <c r="S30" s="48">
        <f>VLOOKUP($A30,'Occupancy Raw Data'!$B$8:$BE$45,'Occupancy Raw Data'!BA$3,FALSE)</f>
        <v>1.9816284650595</v>
      </c>
      <c r="T30" s="48">
        <f>VLOOKUP($A30,'Occupancy Raw Data'!$B$8:$BE$45,'Occupancy Raw Data'!BB$3,FALSE)</f>
        <v>9.7989862629505495</v>
      </c>
      <c r="U30" s="49">
        <f>VLOOKUP($A30,'Occupancy Raw Data'!$B$8:$BE$45,'Occupancy Raw Data'!BC$3,FALSE)</f>
        <v>5.6397576747959004</v>
      </c>
      <c r="V30" s="50">
        <f>VLOOKUP($A30,'Occupancy Raw Data'!$B$8:$BE$45,'Occupancy Raw Data'!BE$3,FALSE)</f>
        <v>6.6889174877162096</v>
      </c>
      <c r="X30" s="51">
        <f>VLOOKUP($A30,'ADR Raw Data'!$B$6:$BE$43,'ADR Raw Data'!AG$1,FALSE)</f>
        <v>87.824375501777695</v>
      </c>
      <c r="Y30" s="52">
        <f>VLOOKUP($A30,'ADR Raw Data'!$B$6:$BE$43,'ADR Raw Data'!AH$1,FALSE)</f>
        <v>93.963916244070006</v>
      </c>
      <c r="Z30" s="52">
        <f>VLOOKUP($A30,'ADR Raw Data'!$B$6:$BE$43,'ADR Raw Data'!AI$1,FALSE)</f>
        <v>98.295953174833201</v>
      </c>
      <c r="AA30" s="52">
        <f>VLOOKUP($A30,'ADR Raw Data'!$B$6:$BE$43,'ADR Raw Data'!AJ$1,FALSE)</f>
        <v>97.807829833453994</v>
      </c>
      <c r="AB30" s="52">
        <f>VLOOKUP($A30,'ADR Raw Data'!$B$6:$BE$43,'ADR Raw Data'!AK$1,FALSE)</f>
        <v>93.869363015924606</v>
      </c>
      <c r="AC30" s="53">
        <f>VLOOKUP($A30,'ADR Raw Data'!$B$6:$BE$43,'ADR Raw Data'!AL$1,FALSE)</f>
        <v>94.919482574475396</v>
      </c>
      <c r="AD30" s="52">
        <f>VLOOKUP($A30,'ADR Raw Data'!$B$6:$BE$43,'ADR Raw Data'!AN$1,FALSE)</f>
        <v>95.016060797473301</v>
      </c>
      <c r="AE30" s="52">
        <f>VLOOKUP($A30,'ADR Raw Data'!$B$6:$BE$43,'ADR Raw Data'!AO$1,FALSE)</f>
        <v>95.822745768364797</v>
      </c>
      <c r="AF30" s="53">
        <f>VLOOKUP($A30,'ADR Raw Data'!$B$6:$BE$43,'ADR Raw Data'!AP$1,FALSE)</f>
        <v>95.408411063346506</v>
      </c>
      <c r="AG30" s="54">
        <f>VLOOKUP($A30,'ADR Raw Data'!$B$6:$BE$43,'ADR Raw Data'!AR$1,FALSE)</f>
        <v>95.060460376299403</v>
      </c>
      <c r="AI30" s="47">
        <f>VLOOKUP($A30,'ADR Raw Data'!$B$6:$BE$43,'ADR Raw Data'!AT$1,FALSE)</f>
        <v>9.7498531429053195</v>
      </c>
      <c r="AJ30" s="48">
        <f>VLOOKUP($A30,'ADR Raw Data'!$B$6:$BE$43,'ADR Raw Data'!AU$1,FALSE)</f>
        <v>10.229971577512501</v>
      </c>
      <c r="AK30" s="48">
        <f>VLOOKUP($A30,'ADR Raw Data'!$B$6:$BE$43,'ADR Raw Data'!AV$1,FALSE)</f>
        <v>10.866364875039199</v>
      </c>
      <c r="AL30" s="48">
        <f>VLOOKUP($A30,'ADR Raw Data'!$B$6:$BE$43,'ADR Raw Data'!AW$1,FALSE)</f>
        <v>12.300439783711701</v>
      </c>
      <c r="AM30" s="48">
        <f>VLOOKUP($A30,'ADR Raw Data'!$B$6:$BE$43,'ADR Raw Data'!AX$1,FALSE)</f>
        <v>9.2625593304614799</v>
      </c>
      <c r="AN30" s="49">
        <f>VLOOKUP($A30,'ADR Raw Data'!$B$6:$BE$43,'ADR Raw Data'!AY$1,FALSE)</f>
        <v>10.670499906060201</v>
      </c>
      <c r="AO30" s="48">
        <f>VLOOKUP($A30,'ADR Raw Data'!$B$6:$BE$43,'ADR Raw Data'!BA$1,FALSE)</f>
        <v>6.2296323470709698</v>
      </c>
      <c r="AP30" s="48">
        <f>VLOOKUP($A30,'ADR Raw Data'!$B$6:$BE$43,'ADR Raw Data'!BB$1,FALSE)</f>
        <v>8.0744647325499095</v>
      </c>
      <c r="AQ30" s="49">
        <f>VLOOKUP($A30,'ADR Raw Data'!$B$6:$BE$43,'ADR Raw Data'!BC$1,FALSE)</f>
        <v>7.1055814788552301</v>
      </c>
      <c r="AR30" s="50">
        <f>VLOOKUP($A30,'ADR Raw Data'!$B$6:$BE$43,'ADR Raw Data'!BE$1,FALSE)</f>
        <v>9.60267571671071</v>
      </c>
      <c r="AT30" s="51">
        <f>VLOOKUP($A30,'RevPAR Raw Data'!$B$6:$BE$43,'RevPAR Raw Data'!AG$1,FALSE)</f>
        <v>28.495859258707899</v>
      </c>
      <c r="AU30" s="52">
        <f>VLOOKUP($A30,'RevPAR Raw Data'!$B$6:$BE$43,'RevPAR Raw Data'!AH$1,FALSE)</f>
        <v>42.750924382256599</v>
      </c>
      <c r="AV30" s="52">
        <f>VLOOKUP($A30,'RevPAR Raw Data'!$B$6:$BE$43,'RevPAR Raw Data'!AI$1,FALSE)</f>
        <v>50.464832167311599</v>
      </c>
      <c r="AW30" s="52">
        <f>VLOOKUP($A30,'RevPAR Raw Data'!$B$6:$BE$43,'RevPAR Raw Data'!AJ$1,FALSE)</f>
        <v>50.265187927954699</v>
      </c>
      <c r="AX30" s="52">
        <f>VLOOKUP($A30,'RevPAR Raw Data'!$B$6:$BE$43,'RevPAR Raw Data'!AK$1,FALSE)</f>
        <v>42.994348020244097</v>
      </c>
      <c r="AY30" s="53">
        <f>VLOOKUP($A30,'RevPAR Raw Data'!$B$6:$BE$43,'RevPAR Raw Data'!AL$1,FALSE)</f>
        <v>42.994230351295002</v>
      </c>
      <c r="AZ30" s="52">
        <f>VLOOKUP($A30,'RevPAR Raw Data'!$B$6:$BE$43,'RevPAR Raw Data'!AN$1,FALSE)</f>
        <v>44.781869976183302</v>
      </c>
      <c r="BA30" s="52">
        <f>VLOOKUP($A30,'RevPAR Raw Data'!$B$6:$BE$43,'RevPAR Raw Data'!AO$1,FALSE)</f>
        <v>42.765785576064303</v>
      </c>
      <c r="BB30" s="53">
        <f>VLOOKUP($A30,'RevPAR Raw Data'!$B$6:$BE$43,'RevPAR Raw Data'!AP$1,FALSE)</f>
        <v>43.773827776123802</v>
      </c>
      <c r="BC30" s="54">
        <f>VLOOKUP($A30,'RevPAR Raw Data'!$B$6:$BE$43,'RevPAR Raw Data'!AR$1,FALSE)</f>
        <v>43.216972472674598</v>
      </c>
      <c r="BE30" s="47">
        <f>VLOOKUP($A30,'RevPAR Raw Data'!$B$6:$BE$43,'RevPAR Raw Data'!AT$1,FALSE)</f>
        <v>12.2470666981928</v>
      </c>
      <c r="BF30" s="48">
        <f>VLOOKUP($A30,'RevPAR Raw Data'!$B$6:$BE$43,'RevPAR Raw Data'!AU$1,FALSE)</f>
        <v>18.294493243433799</v>
      </c>
      <c r="BG30" s="48">
        <f>VLOOKUP($A30,'RevPAR Raw Data'!$B$6:$BE$43,'RevPAR Raw Data'!AV$1,FALSE)</f>
        <v>20.652075516322999</v>
      </c>
      <c r="BH30" s="48">
        <f>VLOOKUP($A30,'RevPAR Raw Data'!$B$6:$BE$43,'RevPAR Raw Data'!AW$1,FALSE)</f>
        <v>24.198154385202699</v>
      </c>
      <c r="BI30" s="48">
        <f>VLOOKUP($A30,'RevPAR Raw Data'!$B$6:$BE$43,'RevPAR Raw Data'!AX$1,FALSE)</f>
        <v>14.624678652037501</v>
      </c>
      <c r="BJ30" s="49">
        <f>VLOOKUP($A30,'RevPAR Raw Data'!$B$6:$BE$43,'RevPAR Raw Data'!AY$1,FALSE)</f>
        <v>18.550192566090601</v>
      </c>
      <c r="BK30" s="48">
        <f>VLOOKUP($A30,'RevPAR Raw Data'!$B$6:$BE$43,'RevPAR Raw Data'!BA$1,FALSE)</f>
        <v>8.3347089799885801</v>
      </c>
      <c r="BL30" s="48">
        <f>VLOOKUP($A30,'RevPAR Raw Data'!$B$6:$BE$43,'RevPAR Raw Data'!BB$1,FALSE)</f>
        <v>18.664666685449799</v>
      </c>
      <c r="BM30" s="49">
        <f>VLOOKUP($A30,'RevPAR Raw Data'!$B$6:$BE$43,'RevPAR Raw Data'!BC$1,FALSE)</f>
        <v>13.146076730443699</v>
      </c>
      <c r="BN30" s="50">
        <f>VLOOKUP($A30,'RevPAR Raw Data'!$B$6:$BE$43,'RevPAR Raw Data'!BE$1,FALSE)</f>
        <v>16.9339082597306</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47.096298283261802</v>
      </c>
      <c r="C32" s="48">
        <f>VLOOKUP($A32,'Occupancy Raw Data'!$B$8:$BE$45,'Occupancy Raw Data'!AH$3,FALSE)</f>
        <v>56.330472103004197</v>
      </c>
      <c r="D32" s="48">
        <f>VLOOKUP($A32,'Occupancy Raw Data'!$B$8:$BE$45,'Occupancy Raw Data'!AI$3,FALSE)</f>
        <v>62.673238555078598</v>
      </c>
      <c r="E32" s="48">
        <f>VLOOKUP($A32,'Occupancy Raw Data'!$B$8:$BE$45,'Occupancy Raw Data'!AJ$3,FALSE)</f>
        <v>62.042873748211697</v>
      </c>
      <c r="F32" s="48">
        <f>VLOOKUP($A32,'Occupancy Raw Data'!$B$8:$BE$45,'Occupancy Raw Data'!AK$3,FALSE)</f>
        <v>56.351707796852601</v>
      </c>
      <c r="G32" s="49">
        <f>VLOOKUP($A32,'Occupancy Raw Data'!$B$8:$BE$45,'Occupancy Raw Data'!AL$3,FALSE)</f>
        <v>56.8989180972818</v>
      </c>
      <c r="H32" s="48">
        <f>VLOOKUP($A32,'Occupancy Raw Data'!$B$8:$BE$45,'Occupancy Raw Data'!AN$3,FALSE)</f>
        <v>58.088564020028599</v>
      </c>
      <c r="I32" s="48">
        <f>VLOOKUP($A32,'Occupancy Raw Data'!$B$8:$BE$45,'Occupancy Raw Data'!AO$3,FALSE)</f>
        <v>61.908753576537897</v>
      </c>
      <c r="J32" s="49">
        <f>VLOOKUP($A32,'Occupancy Raw Data'!$B$8:$BE$45,'Occupancy Raw Data'!AP$3,FALSE)</f>
        <v>59.998658798283202</v>
      </c>
      <c r="K32" s="50">
        <f>VLOOKUP($A32,'Occupancy Raw Data'!$B$8:$BE$45,'Occupancy Raw Data'!AR$3,FALSE)</f>
        <v>57.784558297567898</v>
      </c>
      <c r="M32" s="47">
        <f>VLOOKUP($A32,'Occupancy Raw Data'!$B$8:$BE$45,'Occupancy Raw Data'!AT$3,FALSE)</f>
        <v>-6.91220374863377</v>
      </c>
      <c r="N32" s="48">
        <f>VLOOKUP($A32,'Occupancy Raw Data'!$B$8:$BE$45,'Occupancy Raw Data'!AU$3,FALSE)</f>
        <v>4.4092176867950501</v>
      </c>
      <c r="O32" s="48">
        <f>VLOOKUP($A32,'Occupancy Raw Data'!$B$8:$BE$45,'Occupancy Raw Data'!AV$3,FALSE)</f>
        <v>9.3457404932875896</v>
      </c>
      <c r="P32" s="48">
        <f>VLOOKUP($A32,'Occupancy Raw Data'!$B$8:$BE$45,'Occupancy Raw Data'!AW$3,FALSE)</f>
        <v>6.00927016593476</v>
      </c>
      <c r="Q32" s="48">
        <f>VLOOKUP($A32,'Occupancy Raw Data'!$B$8:$BE$45,'Occupancy Raw Data'!AX$3,FALSE)</f>
        <v>2.4865513752787201</v>
      </c>
      <c r="R32" s="49">
        <f>VLOOKUP($A32,'Occupancy Raw Data'!$B$8:$BE$45,'Occupancy Raw Data'!AY$3,FALSE)</f>
        <v>3.31282037066604</v>
      </c>
      <c r="S32" s="48">
        <f>VLOOKUP($A32,'Occupancy Raw Data'!$B$8:$BE$45,'Occupancy Raw Data'!BA$3,FALSE)</f>
        <v>3.3532249289326801</v>
      </c>
      <c r="T32" s="48">
        <f>VLOOKUP($A32,'Occupancy Raw Data'!$B$8:$BE$45,'Occupancy Raw Data'!BB$3,FALSE)</f>
        <v>7.2631782962580704</v>
      </c>
      <c r="U32" s="49">
        <f>VLOOKUP($A32,'Occupancy Raw Data'!$B$8:$BE$45,'Occupancy Raw Data'!BC$3,FALSE)</f>
        <v>5.3341620180353804</v>
      </c>
      <c r="V32" s="50">
        <f>VLOOKUP($A32,'Occupancy Raw Data'!$B$8:$BE$45,'Occupancy Raw Data'!BE$3,FALSE)</f>
        <v>3.9043354887617898</v>
      </c>
      <c r="X32" s="51">
        <f>VLOOKUP($A32,'ADR Raw Data'!$B$6:$BE$43,'ADR Raw Data'!AG$1,FALSE)</f>
        <v>96.252929211163305</v>
      </c>
      <c r="Y32" s="52">
        <f>VLOOKUP($A32,'ADR Raw Data'!$B$6:$BE$43,'ADR Raw Data'!AH$1,FALSE)</f>
        <v>101.330407920634</v>
      </c>
      <c r="Z32" s="52">
        <f>VLOOKUP($A32,'ADR Raw Data'!$B$6:$BE$43,'ADR Raw Data'!AI$1,FALSE)</f>
        <v>105.579131548818</v>
      </c>
      <c r="AA32" s="52">
        <f>VLOOKUP($A32,'ADR Raw Data'!$B$6:$BE$43,'ADR Raw Data'!AJ$1,FALSE)</f>
        <v>104.197324829313</v>
      </c>
      <c r="AB32" s="52">
        <f>VLOOKUP($A32,'ADR Raw Data'!$B$6:$BE$43,'ADR Raw Data'!AK$1,FALSE)</f>
        <v>99.069278756024502</v>
      </c>
      <c r="AC32" s="53">
        <f>VLOOKUP($A32,'ADR Raw Data'!$B$6:$BE$43,'ADR Raw Data'!AL$1,FALSE)</f>
        <v>101.60318671540701</v>
      </c>
      <c r="AD32" s="52">
        <f>VLOOKUP($A32,'ADR Raw Data'!$B$6:$BE$43,'ADR Raw Data'!AN$1,FALSE)</f>
        <v>106.308806228233</v>
      </c>
      <c r="AE32" s="52">
        <f>VLOOKUP($A32,'ADR Raw Data'!$B$6:$BE$43,'ADR Raw Data'!AO$1,FALSE)</f>
        <v>110.155824541893</v>
      </c>
      <c r="AF32" s="53">
        <f>VLOOKUP($A32,'ADR Raw Data'!$B$6:$BE$43,'ADR Raw Data'!AP$1,FALSE)</f>
        <v>108.29355150050201</v>
      </c>
      <c r="AG32" s="54">
        <f>VLOOKUP($A32,'ADR Raw Data'!$B$6:$BE$43,'ADR Raw Data'!AR$1,FALSE)</f>
        <v>103.587962706993</v>
      </c>
      <c r="AI32" s="47">
        <f>VLOOKUP($A32,'ADR Raw Data'!$B$6:$BE$43,'ADR Raw Data'!AT$1,FALSE)</f>
        <v>3.8640654324804502</v>
      </c>
      <c r="AJ32" s="48">
        <f>VLOOKUP($A32,'ADR Raw Data'!$B$6:$BE$43,'ADR Raw Data'!AU$1,FALSE)</f>
        <v>10.614436587657</v>
      </c>
      <c r="AK32" s="48">
        <f>VLOOKUP($A32,'ADR Raw Data'!$B$6:$BE$43,'ADR Raw Data'!AV$1,FALSE)</f>
        <v>12.526533351858699</v>
      </c>
      <c r="AL32" s="48">
        <f>VLOOKUP($A32,'ADR Raw Data'!$B$6:$BE$43,'ADR Raw Data'!AW$1,FALSE)</f>
        <v>9.8103291237022408</v>
      </c>
      <c r="AM32" s="48">
        <f>VLOOKUP($A32,'ADR Raw Data'!$B$6:$BE$43,'ADR Raw Data'!AX$1,FALSE)</f>
        <v>7.0023579229953299</v>
      </c>
      <c r="AN32" s="49">
        <f>VLOOKUP($A32,'ADR Raw Data'!$B$6:$BE$43,'ADR Raw Data'!AY$1,FALSE)</f>
        <v>9.06611644134302</v>
      </c>
      <c r="AO32" s="48">
        <f>VLOOKUP($A32,'ADR Raw Data'!$B$6:$BE$43,'ADR Raw Data'!BA$1,FALSE)</f>
        <v>3.2825176966166301</v>
      </c>
      <c r="AP32" s="48">
        <f>VLOOKUP($A32,'ADR Raw Data'!$B$6:$BE$43,'ADR Raw Data'!BB$1,FALSE)</f>
        <v>4.3262109299711504</v>
      </c>
      <c r="AQ32" s="49">
        <f>VLOOKUP($A32,'ADR Raw Data'!$B$6:$BE$43,'ADR Raw Data'!BC$1,FALSE)</f>
        <v>3.8521728206907402</v>
      </c>
      <c r="AR32" s="50">
        <f>VLOOKUP($A32,'ADR Raw Data'!$B$6:$BE$43,'ADR Raw Data'!BE$1,FALSE)</f>
        <v>7.4438041572656504</v>
      </c>
      <c r="AT32" s="51">
        <f>VLOOKUP($A32,'RevPAR Raw Data'!$B$6:$BE$43,'RevPAR Raw Data'!AG$1,FALSE)</f>
        <v>45.3315666476663</v>
      </c>
      <c r="AU32" s="52">
        <f>VLOOKUP($A32,'RevPAR Raw Data'!$B$6:$BE$43,'RevPAR Raw Data'!AH$1,FALSE)</f>
        <v>57.0798971655937</v>
      </c>
      <c r="AV32" s="52">
        <f>VLOOKUP($A32,'RevPAR Raw Data'!$B$6:$BE$43,'RevPAR Raw Data'!AI$1,FALSE)</f>
        <v>66.169860979971304</v>
      </c>
      <c r="AW32" s="52">
        <f>VLOOKUP($A32,'RevPAR Raw Data'!$B$6:$BE$43,'RevPAR Raw Data'!AJ$1,FALSE)</f>
        <v>64.647014692864801</v>
      </c>
      <c r="AX32" s="52">
        <f>VLOOKUP($A32,'RevPAR Raw Data'!$B$6:$BE$43,'RevPAR Raw Data'!AK$1,FALSE)</f>
        <v>55.827230481044303</v>
      </c>
      <c r="AY32" s="53">
        <f>VLOOKUP($A32,'RevPAR Raw Data'!$B$6:$BE$43,'RevPAR Raw Data'!AL$1,FALSE)</f>
        <v>57.811113993428101</v>
      </c>
      <c r="AZ32" s="52">
        <f>VLOOKUP($A32,'RevPAR Raw Data'!$B$6:$BE$43,'RevPAR Raw Data'!AN$1,FALSE)</f>
        <v>61.753258964815799</v>
      </c>
      <c r="BA32" s="52">
        <f>VLOOKUP($A32,'RevPAR Raw Data'!$B$6:$BE$43,'RevPAR Raw Data'!AO$1,FALSE)</f>
        <v>68.196097965844004</v>
      </c>
      <c r="BB32" s="53">
        <f>VLOOKUP($A32,'RevPAR Raw Data'!$B$6:$BE$43,'RevPAR Raw Data'!AP$1,FALSE)</f>
        <v>64.974678465329902</v>
      </c>
      <c r="BC32" s="54">
        <f>VLOOKUP($A32,'RevPAR Raw Data'!$B$6:$BE$43,'RevPAR Raw Data'!AR$1,FALSE)</f>
        <v>59.857846699685702</v>
      </c>
      <c r="BE32" s="47">
        <f>VLOOKUP($A32,'RevPAR Raw Data'!$B$6:$BE$43,'RevPAR Raw Data'!AT$1,FALSE)</f>
        <v>-3.3152303918268902</v>
      </c>
      <c r="BF32" s="48">
        <f>VLOOKUP($A32,'RevPAR Raw Data'!$B$6:$BE$43,'RevPAR Raw Data'!AU$1,FALSE)</f>
        <v>15.491667889828699</v>
      </c>
      <c r="BG32" s="48">
        <f>VLOOKUP($A32,'RevPAR Raw Data'!$B$6:$BE$43,'RevPAR Raw Data'!AV$1,FALSE)</f>
        <v>23.0429711450161</v>
      </c>
      <c r="BH32" s="48">
        <f>VLOOKUP($A32,'RevPAR Raw Data'!$B$6:$BE$43,'RevPAR Raw Data'!AW$1,FALSE)</f>
        <v>16.409128470847602</v>
      </c>
      <c r="BI32" s="48">
        <f>VLOOKUP($A32,'RevPAR Raw Data'!$B$6:$BE$43,'RevPAR Raw Data'!AX$1,FALSE)</f>
        <v>9.6630265255102294</v>
      </c>
      <c r="BJ32" s="49">
        <f>VLOOKUP($A32,'RevPAR Raw Data'!$B$6:$BE$43,'RevPAR Raw Data'!AY$1,FALSE)</f>
        <v>12.6792809643061</v>
      </c>
      <c r="BK32" s="48">
        <f>VLOOKUP($A32,'RevPAR Raw Data'!$B$6:$BE$43,'RevPAR Raw Data'!BA$1,FALSE)</f>
        <v>6.7458128272489004</v>
      </c>
      <c r="BL32" s="48">
        <f>VLOOKUP($A32,'RevPAR Raw Data'!$B$6:$BE$43,'RevPAR Raw Data'!BB$1,FALSE)</f>
        <v>11.9036096395452</v>
      </c>
      <c r="BM32" s="49">
        <f>VLOOKUP($A32,'RevPAR Raw Data'!$B$6:$BE$43,'RevPAR Raw Data'!BC$1,FALSE)</f>
        <v>9.3918159781964903</v>
      </c>
      <c r="BN32" s="50">
        <f>VLOOKUP($A32,'RevPAR Raw Data'!$B$6:$BE$43,'RevPAR Raw Data'!BE$1,FALSE)</f>
        <v>11.6387707334534</v>
      </c>
    </row>
    <row r="33" spans="1:66" x14ac:dyDescent="0.45">
      <c r="A33" s="63" t="s">
        <v>46</v>
      </c>
      <c r="B33" s="47">
        <f>VLOOKUP($A33,'Occupancy Raw Data'!$B$8:$BE$45,'Occupancy Raw Data'!AG$3,FALSE)</f>
        <v>52.5526665401404</v>
      </c>
      <c r="C33" s="48">
        <f>VLOOKUP($A33,'Occupancy Raw Data'!$B$8:$BE$45,'Occupancy Raw Data'!AH$3,FALSE)</f>
        <v>60.680394761814298</v>
      </c>
      <c r="D33" s="48">
        <f>VLOOKUP($A33,'Occupancy Raw Data'!$B$8:$BE$45,'Occupancy Raw Data'!AI$3,FALSE)</f>
        <v>62.122793698994101</v>
      </c>
      <c r="E33" s="48">
        <f>VLOOKUP($A33,'Occupancy Raw Data'!$B$8:$BE$45,'Occupancy Raw Data'!AJ$3,FALSE)</f>
        <v>63.503511102676001</v>
      </c>
      <c r="F33" s="48">
        <f>VLOOKUP($A33,'Occupancy Raw Data'!$B$8:$BE$45,'Occupancy Raw Data'!AK$3,FALSE)</f>
        <v>60.172708293793796</v>
      </c>
      <c r="G33" s="49">
        <f>VLOOKUP($A33,'Occupancy Raw Data'!$B$8:$BE$45,'Occupancy Raw Data'!AL$3,FALSE)</f>
        <v>59.806414879483697</v>
      </c>
      <c r="H33" s="48">
        <f>VLOOKUP($A33,'Occupancy Raw Data'!$B$8:$BE$45,'Occupancy Raw Data'!AN$3,FALSE)</f>
        <v>57.548870753463603</v>
      </c>
      <c r="I33" s="48">
        <f>VLOOKUP($A33,'Occupancy Raw Data'!$B$8:$BE$45,'Occupancy Raw Data'!AO$3,FALSE)</f>
        <v>59.536914025431699</v>
      </c>
      <c r="J33" s="49">
        <f>VLOOKUP($A33,'Occupancy Raw Data'!$B$8:$BE$45,'Occupancy Raw Data'!AP$3,FALSE)</f>
        <v>58.542892389447701</v>
      </c>
      <c r="K33" s="50">
        <f>VLOOKUP($A33,'Occupancy Raw Data'!$B$8:$BE$45,'Occupancy Raw Data'!AR$3,FALSE)</f>
        <v>59.4454084537591</v>
      </c>
      <c r="M33" s="47">
        <f>VLOOKUP($A33,'Occupancy Raw Data'!$B$8:$BE$45,'Occupancy Raw Data'!AT$3,FALSE)</f>
        <v>-9.0259565518867007</v>
      </c>
      <c r="N33" s="48">
        <f>VLOOKUP($A33,'Occupancy Raw Data'!$B$8:$BE$45,'Occupancy Raw Data'!AU$3,FALSE)</f>
        <v>-5.3856431871982204</v>
      </c>
      <c r="O33" s="48">
        <f>VLOOKUP($A33,'Occupancy Raw Data'!$B$8:$BE$45,'Occupancy Raw Data'!AV$3,FALSE)</f>
        <v>-7.1315657366474801</v>
      </c>
      <c r="P33" s="48">
        <f>VLOOKUP($A33,'Occupancy Raw Data'!$B$8:$BE$45,'Occupancy Raw Data'!AW$3,FALSE)</f>
        <v>-5.2463917537400997</v>
      </c>
      <c r="Q33" s="48">
        <f>VLOOKUP($A33,'Occupancy Raw Data'!$B$8:$BE$45,'Occupancy Raw Data'!AX$3,FALSE)</f>
        <v>-7.0361910286185898</v>
      </c>
      <c r="R33" s="49">
        <f>VLOOKUP($A33,'Occupancy Raw Data'!$B$8:$BE$45,'Occupancy Raw Data'!AY$3,FALSE)</f>
        <v>-6.7102215735902302</v>
      </c>
      <c r="S33" s="48">
        <f>VLOOKUP($A33,'Occupancy Raw Data'!$B$8:$BE$45,'Occupancy Raw Data'!BA$3,FALSE)</f>
        <v>-4.9866759364627304</v>
      </c>
      <c r="T33" s="48">
        <f>VLOOKUP($A33,'Occupancy Raw Data'!$B$8:$BE$45,'Occupancy Raw Data'!BB$3,FALSE)</f>
        <v>-2.25311116781584</v>
      </c>
      <c r="U33" s="49">
        <f>VLOOKUP($A33,'Occupancy Raw Data'!$B$8:$BE$45,'Occupancy Raw Data'!BC$3,FALSE)</f>
        <v>-3.61606809164737</v>
      </c>
      <c r="V33" s="50">
        <f>VLOOKUP($A33,'Occupancy Raw Data'!$B$8:$BE$45,'Occupancy Raw Data'!BE$3,FALSE)</f>
        <v>-5.8598674250084199</v>
      </c>
      <c r="X33" s="51">
        <f>VLOOKUP($A33,'ADR Raw Data'!$B$6:$BE$43,'ADR Raw Data'!AG$1,FALSE)</f>
        <v>81.431763154568401</v>
      </c>
      <c r="Y33" s="52">
        <f>VLOOKUP($A33,'ADR Raw Data'!$B$6:$BE$43,'ADR Raw Data'!AH$1,FALSE)</f>
        <v>85.707283438892702</v>
      </c>
      <c r="Z33" s="52">
        <f>VLOOKUP($A33,'ADR Raw Data'!$B$6:$BE$43,'ADR Raw Data'!AI$1,FALSE)</f>
        <v>86.775794172458504</v>
      </c>
      <c r="AA33" s="52">
        <f>VLOOKUP($A33,'ADR Raw Data'!$B$6:$BE$43,'ADR Raw Data'!AJ$1,FALSE)</f>
        <v>86.093750328750701</v>
      </c>
      <c r="AB33" s="52">
        <f>VLOOKUP($A33,'ADR Raw Data'!$B$6:$BE$43,'ADR Raw Data'!AK$1,FALSE)</f>
        <v>83.598289315565296</v>
      </c>
      <c r="AC33" s="53">
        <f>VLOOKUP($A33,'ADR Raw Data'!$B$6:$BE$43,'ADR Raw Data'!AL$1,FALSE)</f>
        <v>84.835560884742307</v>
      </c>
      <c r="AD33" s="52">
        <f>VLOOKUP($A33,'ADR Raw Data'!$B$6:$BE$43,'ADR Raw Data'!AN$1,FALSE)</f>
        <v>83.0305876659246</v>
      </c>
      <c r="AE33" s="52">
        <f>VLOOKUP($A33,'ADR Raw Data'!$B$6:$BE$43,'ADR Raw Data'!AO$1,FALSE)</f>
        <v>84.772639392731904</v>
      </c>
      <c r="AF33" s="53">
        <f>VLOOKUP($A33,'ADR Raw Data'!$B$6:$BE$43,'ADR Raw Data'!AP$1,FALSE)</f>
        <v>83.916403002796102</v>
      </c>
      <c r="AG33" s="54">
        <f>VLOOKUP($A33,'ADR Raw Data'!$B$6:$BE$43,'ADR Raw Data'!AR$1,FALSE)</f>
        <v>84.576931461442797</v>
      </c>
      <c r="AI33" s="47">
        <f>VLOOKUP($A33,'ADR Raw Data'!$B$6:$BE$43,'ADR Raw Data'!AT$1,FALSE)</f>
        <v>-1.9335159931981001</v>
      </c>
      <c r="AJ33" s="48">
        <f>VLOOKUP($A33,'ADR Raw Data'!$B$6:$BE$43,'ADR Raw Data'!AU$1,FALSE)</f>
        <v>1.1377869848894699</v>
      </c>
      <c r="AK33" s="48">
        <f>VLOOKUP($A33,'ADR Raw Data'!$B$6:$BE$43,'ADR Raw Data'!AV$1,FALSE)</f>
        <v>1.2506714536794701</v>
      </c>
      <c r="AL33" s="48">
        <f>VLOOKUP($A33,'ADR Raw Data'!$B$6:$BE$43,'ADR Raw Data'!AW$1,FALSE)</f>
        <v>1.62825025043894</v>
      </c>
      <c r="AM33" s="48">
        <f>VLOOKUP($A33,'ADR Raw Data'!$B$6:$BE$43,'ADR Raw Data'!AX$1,FALSE)</f>
        <v>0.45437520188756603</v>
      </c>
      <c r="AN33" s="49">
        <f>VLOOKUP($A33,'ADR Raw Data'!$B$6:$BE$43,'ADR Raw Data'!AY$1,FALSE)</f>
        <v>0.60825266960521795</v>
      </c>
      <c r="AO33" s="48">
        <f>VLOOKUP($A33,'ADR Raw Data'!$B$6:$BE$43,'ADR Raw Data'!BA$1,FALSE)</f>
        <v>-1.0232378196124099</v>
      </c>
      <c r="AP33" s="48">
        <f>VLOOKUP($A33,'ADR Raw Data'!$B$6:$BE$43,'ADR Raw Data'!BB$1,FALSE)</f>
        <v>-0.34439356952134198</v>
      </c>
      <c r="AQ33" s="49">
        <f>VLOOKUP($A33,'ADR Raw Data'!$B$6:$BE$43,'ADR Raw Data'!BC$1,FALSE)</f>
        <v>-0.66588106826113902</v>
      </c>
      <c r="AR33" s="50">
        <f>VLOOKUP($A33,'ADR Raw Data'!$B$6:$BE$43,'ADR Raw Data'!BE$1,FALSE)</f>
        <v>0.25048050652042902</v>
      </c>
      <c r="AT33" s="51">
        <f>VLOOKUP($A33,'RevPAR Raw Data'!$B$6:$BE$43,'RevPAR Raw Data'!AG$1,FALSE)</f>
        <v>42.794562948377298</v>
      </c>
      <c r="AU33" s="52">
        <f>VLOOKUP($A33,'RevPAR Raw Data'!$B$6:$BE$43,'RevPAR Raw Data'!AH$1,FALSE)</f>
        <v>52.007517930347298</v>
      </c>
      <c r="AV33" s="52">
        <f>VLOOKUP($A33,'RevPAR Raw Data'!$B$6:$BE$43,'RevPAR Raw Data'!AI$1,FALSE)</f>
        <v>53.907547594420102</v>
      </c>
      <c r="AW33" s="52">
        <f>VLOOKUP($A33,'RevPAR Raw Data'!$B$6:$BE$43,'RevPAR Raw Data'!AJ$1,FALSE)</f>
        <v>54.6725542987284</v>
      </c>
      <c r="AX33" s="52">
        <f>VLOOKUP($A33,'RevPAR Raw Data'!$B$6:$BE$43,'RevPAR Raw Data'!AK$1,FALSE)</f>
        <v>50.303354768456998</v>
      </c>
      <c r="AY33" s="53">
        <f>VLOOKUP($A33,'RevPAR Raw Data'!$B$6:$BE$43,'RevPAR Raw Data'!AL$1,FALSE)</f>
        <v>50.737107508066003</v>
      </c>
      <c r="AZ33" s="52">
        <f>VLOOKUP($A33,'RevPAR Raw Data'!$B$6:$BE$43,'RevPAR Raw Data'!AN$1,FALSE)</f>
        <v>47.783165581704303</v>
      </c>
      <c r="BA33" s="52">
        <f>VLOOKUP($A33,'RevPAR Raw Data'!$B$6:$BE$43,'RevPAR Raw Data'!AO$1,FALSE)</f>
        <v>50.471013432340101</v>
      </c>
      <c r="BB33" s="53">
        <f>VLOOKUP($A33,'RevPAR Raw Data'!$B$6:$BE$43,'RevPAR Raw Data'!AP$1,FALSE)</f>
        <v>49.127089507022198</v>
      </c>
      <c r="BC33" s="54">
        <f>VLOOKUP($A33,'RevPAR Raw Data'!$B$6:$BE$43,'RevPAR Raw Data'!AR$1,FALSE)</f>
        <v>50.277102364910597</v>
      </c>
      <c r="BE33" s="47">
        <f>VLOOKUP($A33,'RevPAR Raw Data'!$B$6:$BE$43,'RevPAR Raw Data'!AT$1,FALSE)</f>
        <v>-10.784954231614901</v>
      </c>
      <c r="BF33" s="48">
        <f>VLOOKUP($A33,'RevPAR Raw Data'!$B$6:$BE$43,'RevPAR Raw Data'!AU$1,FALSE)</f>
        <v>-4.3091333495452799</v>
      </c>
      <c r="BG33" s="48">
        <f>VLOOKUP($A33,'RevPAR Raw Data'!$B$6:$BE$43,'RevPAR Raw Data'!AV$1,FALSE)</f>
        <v>-5.9700867398366402</v>
      </c>
      <c r="BH33" s="48">
        <f>VLOOKUP($A33,'RevPAR Raw Data'!$B$6:$BE$43,'RevPAR Raw Data'!AW$1,FALSE)</f>
        <v>-3.70356589017043</v>
      </c>
      <c r="BI33" s="48">
        <f>VLOOKUP($A33,'RevPAR Raw Data'!$B$6:$BE$43,'RevPAR Raw Data'!AX$1,FALSE)</f>
        <v>-6.6137865339225099</v>
      </c>
      <c r="BJ33" s="49">
        <f>VLOOKUP($A33,'RevPAR Raw Data'!$B$6:$BE$43,'RevPAR Raw Data'!AY$1,FALSE)</f>
        <v>-6.1427840058427998</v>
      </c>
      <c r="BK33" s="48">
        <f>VLOOKUP($A33,'RevPAR Raw Data'!$B$6:$BE$43,'RevPAR Raw Data'!BA$1,FALSE)</f>
        <v>-5.9588882019517504</v>
      </c>
      <c r="BL33" s="48">
        <f>VLOOKUP($A33,'RevPAR Raw Data'!$B$6:$BE$43,'RevPAR Raw Data'!BB$1,FALSE)</f>
        <v>-2.5897451673610599</v>
      </c>
      <c r="BM33" s="49">
        <f>VLOOKUP($A33,'RevPAR Raw Data'!$B$6:$BE$43,'RevPAR Raw Data'!BC$1,FALSE)</f>
        <v>-4.2578704470708004</v>
      </c>
      <c r="BN33" s="50">
        <f>VLOOKUP($A33,'RevPAR Raw Data'!$B$6:$BE$43,'RevPAR Raw Data'!BE$1,FALSE)</f>
        <v>-5.6240647440955698</v>
      </c>
    </row>
    <row r="34" spans="1:66" x14ac:dyDescent="0.45">
      <c r="A34" s="63" t="s">
        <v>95</v>
      </c>
      <c r="B34" s="47">
        <f>VLOOKUP($A34,'Occupancy Raw Data'!$B$8:$BE$45,'Occupancy Raw Data'!AG$3,FALSE)</f>
        <v>50.019841269841201</v>
      </c>
      <c r="C34" s="48">
        <f>VLOOKUP($A34,'Occupancy Raw Data'!$B$8:$BE$45,'Occupancy Raw Data'!AH$3,FALSE)</f>
        <v>57.440476190476097</v>
      </c>
      <c r="D34" s="48">
        <f>VLOOKUP($A34,'Occupancy Raw Data'!$B$8:$BE$45,'Occupancy Raw Data'!AI$3,FALSE)</f>
        <v>63.759920634920597</v>
      </c>
      <c r="E34" s="48">
        <f>VLOOKUP($A34,'Occupancy Raw Data'!$B$8:$BE$45,'Occupancy Raw Data'!AJ$3,FALSE)</f>
        <v>65.317460317460302</v>
      </c>
      <c r="F34" s="48">
        <f>VLOOKUP($A34,'Occupancy Raw Data'!$B$8:$BE$45,'Occupancy Raw Data'!AK$3,FALSE)</f>
        <v>60.307539682539598</v>
      </c>
      <c r="G34" s="49">
        <f>VLOOKUP($A34,'Occupancy Raw Data'!$B$8:$BE$45,'Occupancy Raw Data'!AL$3,FALSE)</f>
        <v>59.369047619047599</v>
      </c>
      <c r="H34" s="48">
        <f>VLOOKUP($A34,'Occupancy Raw Data'!$B$8:$BE$45,'Occupancy Raw Data'!AN$3,FALSE)</f>
        <v>58.660714285714199</v>
      </c>
      <c r="I34" s="48">
        <f>VLOOKUP($A34,'Occupancy Raw Data'!$B$8:$BE$45,'Occupancy Raw Data'!AO$3,FALSE)</f>
        <v>61.4583333333333</v>
      </c>
      <c r="J34" s="49">
        <f>VLOOKUP($A34,'Occupancy Raw Data'!$B$8:$BE$45,'Occupancy Raw Data'!AP$3,FALSE)</f>
        <v>60.059523809523803</v>
      </c>
      <c r="K34" s="50">
        <f>VLOOKUP($A34,'Occupancy Raw Data'!$B$8:$BE$45,'Occupancy Raw Data'!AR$3,FALSE)</f>
        <v>59.566326530612201</v>
      </c>
      <c r="M34" s="47">
        <f>VLOOKUP($A34,'Occupancy Raw Data'!$B$8:$BE$45,'Occupancy Raw Data'!AT$3,FALSE)</f>
        <v>-4.2537030003797902</v>
      </c>
      <c r="N34" s="48">
        <f>VLOOKUP($A34,'Occupancy Raw Data'!$B$8:$BE$45,'Occupancy Raw Data'!AU$3,FALSE)</f>
        <v>1.3832953948520299</v>
      </c>
      <c r="O34" s="48">
        <f>VLOOKUP($A34,'Occupancy Raw Data'!$B$8:$BE$45,'Occupancy Raw Data'!AV$3,FALSE)</f>
        <v>4.4531123029416504</v>
      </c>
      <c r="P34" s="48">
        <f>VLOOKUP($A34,'Occupancy Raw Data'!$B$8:$BE$45,'Occupancy Raw Data'!AW$3,FALSE)</f>
        <v>6.86576854406752</v>
      </c>
      <c r="Q34" s="48">
        <f>VLOOKUP($A34,'Occupancy Raw Data'!$B$8:$BE$45,'Occupancy Raw Data'!AX$3,FALSE)</f>
        <v>3.12128922815945</v>
      </c>
      <c r="R34" s="49">
        <f>VLOOKUP($A34,'Occupancy Raw Data'!$B$8:$BE$45,'Occupancy Raw Data'!AY$3,FALSE)</f>
        <v>2.5217570067840702</v>
      </c>
      <c r="S34" s="48">
        <f>VLOOKUP($A34,'Occupancy Raw Data'!$B$8:$BE$45,'Occupancy Raw Data'!BA$3,FALSE)</f>
        <v>-1.16998161457462</v>
      </c>
      <c r="T34" s="48">
        <f>VLOOKUP($A34,'Occupancy Raw Data'!$B$8:$BE$45,'Occupancy Raw Data'!BB$3,FALSE)</f>
        <v>9.9378881987577596</v>
      </c>
      <c r="U34" s="49">
        <f>VLOOKUP($A34,'Occupancy Raw Data'!$B$8:$BE$45,'Occupancy Raw Data'!BC$3,FALSE)</f>
        <v>4.2175933895679103</v>
      </c>
      <c r="V34" s="50">
        <f>VLOOKUP($A34,'Occupancy Raw Data'!$B$8:$BE$45,'Occupancy Raw Data'!BE$3,FALSE)</f>
        <v>3.0046073914322098</v>
      </c>
      <c r="X34" s="51">
        <f>VLOOKUP($A34,'ADR Raw Data'!$B$6:$BE$43,'ADR Raw Data'!AG$1,FALSE)</f>
        <v>90.178790162633803</v>
      </c>
      <c r="Y34" s="52">
        <f>VLOOKUP($A34,'ADR Raw Data'!$B$6:$BE$43,'ADR Raw Data'!AH$1,FALSE)</f>
        <v>92.629217616580306</v>
      </c>
      <c r="Z34" s="52">
        <f>VLOOKUP($A34,'ADR Raw Data'!$B$6:$BE$43,'ADR Raw Data'!AI$1,FALSE)</f>
        <v>95.8032985840983</v>
      </c>
      <c r="AA34" s="52">
        <f>VLOOKUP($A34,'ADR Raw Data'!$B$6:$BE$43,'ADR Raw Data'!AJ$1,FALSE)</f>
        <v>95.724369684082603</v>
      </c>
      <c r="AB34" s="52">
        <f>VLOOKUP($A34,'ADR Raw Data'!$B$6:$BE$43,'ADR Raw Data'!AK$1,FALSE)</f>
        <v>93.423146899160997</v>
      </c>
      <c r="AC34" s="53">
        <f>VLOOKUP($A34,'ADR Raw Data'!$B$6:$BE$43,'ADR Raw Data'!AL$1,FALSE)</f>
        <v>93.740424771071403</v>
      </c>
      <c r="AD34" s="52">
        <f>VLOOKUP($A34,'ADR Raw Data'!$B$6:$BE$43,'ADR Raw Data'!AN$1,FALSE)</f>
        <v>94.307713512599307</v>
      </c>
      <c r="AE34" s="52">
        <f>VLOOKUP($A34,'ADR Raw Data'!$B$6:$BE$43,'ADR Raw Data'!AO$1,FALSE)</f>
        <v>95.859328490718298</v>
      </c>
      <c r="AF34" s="53">
        <f>VLOOKUP($A34,'ADR Raw Data'!$B$6:$BE$43,'ADR Raw Data'!AP$1,FALSE)</f>
        <v>95.1015898579451</v>
      </c>
      <c r="AG34" s="54">
        <f>VLOOKUP($A34,'ADR Raw Data'!$B$6:$BE$43,'ADR Raw Data'!AR$1,FALSE)</f>
        <v>94.132549131572603</v>
      </c>
      <c r="AI34" s="47">
        <f>VLOOKUP($A34,'ADR Raw Data'!$B$6:$BE$43,'ADR Raw Data'!AT$1,FALSE)</f>
        <v>6.1525543796920896</v>
      </c>
      <c r="AJ34" s="48">
        <f>VLOOKUP($A34,'ADR Raw Data'!$B$6:$BE$43,'ADR Raw Data'!AU$1,FALSE)</f>
        <v>9.6468231059100997</v>
      </c>
      <c r="AK34" s="48">
        <f>VLOOKUP($A34,'ADR Raw Data'!$B$6:$BE$43,'ADR Raw Data'!AV$1,FALSE)</f>
        <v>8.9104489789202805</v>
      </c>
      <c r="AL34" s="48">
        <f>VLOOKUP($A34,'ADR Raw Data'!$B$6:$BE$43,'ADR Raw Data'!AW$1,FALSE)</f>
        <v>8.7023405323092593</v>
      </c>
      <c r="AM34" s="48">
        <f>VLOOKUP($A34,'ADR Raw Data'!$B$6:$BE$43,'ADR Raw Data'!AX$1,FALSE)</f>
        <v>6.1462260925840404</v>
      </c>
      <c r="AN34" s="49">
        <f>VLOOKUP($A34,'ADR Raw Data'!$B$6:$BE$43,'ADR Raw Data'!AY$1,FALSE)</f>
        <v>8.0338361726591199</v>
      </c>
      <c r="AO34" s="48">
        <f>VLOOKUP($A34,'ADR Raw Data'!$B$6:$BE$43,'ADR Raw Data'!BA$1,FALSE)</f>
        <v>3.16288219158031</v>
      </c>
      <c r="AP34" s="48">
        <f>VLOOKUP($A34,'ADR Raw Data'!$B$6:$BE$43,'ADR Raw Data'!BB$1,FALSE)</f>
        <v>6.8039848651054902</v>
      </c>
      <c r="AQ34" s="49">
        <f>VLOOKUP($A34,'ADR Raw Data'!$B$6:$BE$43,'ADR Raw Data'!BC$1,FALSE)</f>
        <v>4.9577903784013699</v>
      </c>
      <c r="AR34" s="50">
        <f>VLOOKUP($A34,'ADR Raw Data'!$B$6:$BE$43,'ADR Raw Data'!BE$1,FALSE)</f>
        <v>7.1358191648508003</v>
      </c>
      <c r="AT34" s="51">
        <f>VLOOKUP($A34,'RevPAR Raw Data'!$B$6:$BE$43,'RevPAR Raw Data'!AG$1,FALSE)</f>
        <v>45.107287698412598</v>
      </c>
      <c r="AU34" s="52">
        <f>VLOOKUP($A34,'RevPAR Raw Data'!$B$6:$BE$43,'RevPAR Raw Data'!AH$1,FALSE)</f>
        <v>53.206663690476098</v>
      </c>
      <c r="AV34" s="52">
        <f>VLOOKUP($A34,'RevPAR Raw Data'!$B$6:$BE$43,'RevPAR Raw Data'!AI$1,FALSE)</f>
        <v>61.0841071428571</v>
      </c>
      <c r="AW34" s="52">
        <f>VLOOKUP($A34,'RevPAR Raw Data'!$B$6:$BE$43,'RevPAR Raw Data'!AJ$1,FALSE)</f>
        <v>62.5247271825396</v>
      </c>
      <c r="AX34" s="52">
        <f>VLOOKUP($A34,'RevPAR Raw Data'!$B$6:$BE$43,'RevPAR Raw Data'!AK$1,FALSE)</f>
        <v>56.341201388888798</v>
      </c>
      <c r="AY34" s="53">
        <f>VLOOKUP($A34,'RevPAR Raw Data'!$B$6:$BE$43,'RevPAR Raw Data'!AL$1,FALSE)</f>
        <v>55.652797420634897</v>
      </c>
      <c r="AZ34" s="52">
        <f>VLOOKUP($A34,'RevPAR Raw Data'!$B$6:$BE$43,'RevPAR Raw Data'!AN$1,FALSE)</f>
        <v>55.321578373015797</v>
      </c>
      <c r="BA34" s="52">
        <f>VLOOKUP($A34,'RevPAR Raw Data'!$B$6:$BE$43,'RevPAR Raw Data'!AO$1,FALSE)</f>
        <v>58.913545634920602</v>
      </c>
      <c r="BB34" s="53">
        <f>VLOOKUP($A34,'RevPAR Raw Data'!$B$6:$BE$43,'RevPAR Raw Data'!AP$1,FALSE)</f>
        <v>57.117562003968203</v>
      </c>
      <c r="BC34" s="54">
        <f>VLOOKUP($A34,'RevPAR Raw Data'!$B$6:$BE$43,'RevPAR Raw Data'!AR$1,FALSE)</f>
        <v>56.071301587301498</v>
      </c>
      <c r="BE34" s="47">
        <f>VLOOKUP($A34,'RevPAR Raw Data'!$B$6:$BE$43,'RevPAR Raw Data'!AT$1,FALSE)</f>
        <v>1.63713998906333</v>
      </c>
      <c r="BF34" s="48">
        <f>VLOOKUP($A34,'RevPAR Raw Data'!$B$6:$BE$43,'RevPAR Raw Data'!AU$1,FALSE)</f>
        <v>11.1635625605357</v>
      </c>
      <c r="BG34" s="48">
        <f>VLOOKUP($A34,'RevPAR Raw Data'!$B$6:$BE$43,'RevPAR Raw Data'!AV$1,FALSE)</f>
        <v>13.7603535815895</v>
      </c>
      <c r="BH34" s="48">
        <f>VLOOKUP($A34,'RevPAR Raw Data'!$B$6:$BE$43,'RevPAR Raw Data'!AW$1,FALSE)</f>
        <v>16.1655916352417</v>
      </c>
      <c r="BI34" s="48">
        <f>VLOOKUP($A34,'RevPAR Raw Data'!$B$6:$BE$43,'RevPAR Raw Data'!AX$1,FALSE)</f>
        <v>9.4593568137096504</v>
      </c>
      <c r="BJ34" s="49">
        <f>VLOOKUP($A34,'RevPAR Raw Data'!$B$6:$BE$43,'RevPAR Raw Data'!AY$1,FALSE)</f>
        <v>10.7581870060407</v>
      </c>
      <c r="BK34" s="48">
        <f>VLOOKUP($A34,'RevPAR Raw Data'!$B$6:$BE$43,'RevPAR Raw Data'!BA$1,FALSE)</f>
        <v>1.95589543687353</v>
      </c>
      <c r="BL34" s="48">
        <f>VLOOKUP($A34,'RevPAR Raw Data'!$B$6:$BE$43,'RevPAR Raw Data'!BB$1,FALSE)</f>
        <v>17.418045472817798</v>
      </c>
      <c r="BM34" s="49">
        <f>VLOOKUP($A34,'RevPAR Raw Data'!$B$6:$BE$43,'RevPAR Raw Data'!BC$1,FALSE)</f>
        <v>9.3844832072373698</v>
      </c>
      <c r="BN34" s="50">
        <f>VLOOKUP($A34,'RevPAR Raw Data'!$B$6:$BE$43,'RevPAR Raw Data'!BE$1,FALSE)</f>
        <v>10.3548299063493</v>
      </c>
    </row>
    <row r="35" spans="1:66" x14ac:dyDescent="0.45">
      <c r="A35" s="63" t="s">
        <v>96</v>
      </c>
      <c r="B35" s="47">
        <f>VLOOKUP($A35,'Occupancy Raw Data'!$B$8:$BE$45,'Occupancy Raw Data'!AG$3,FALSE)</f>
        <v>43.808112505811202</v>
      </c>
      <c r="C35" s="48">
        <f>VLOOKUP($A35,'Occupancy Raw Data'!$B$8:$BE$45,'Occupancy Raw Data'!AH$3,FALSE)</f>
        <v>53.687238493723797</v>
      </c>
      <c r="D35" s="48">
        <f>VLOOKUP($A35,'Occupancy Raw Data'!$B$8:$BE$45,'Occupancy Raw Data'!AI$3,FALSE)</f>
        <v>62.206531845653103</v>
      </c>
      <c r="E35" s="48">
        <f>VLOOKUP($A35,'Occupancy Raw Data'!$B$8:$BE$45,'Occupancy Raw Data'!AJ$3,FALSE)</f>
        <v>60.2830079033007</v>
      </c>
      <c r="F35" s="48">
        <f>VLOOKUP($A35,'Occupancy Raw Data'!$B$8:$BE$45,'Occupancy Raw Data'!AK$3,FALSE)</f>
        <v>54.160855416085496</v>
      </c>
      <c r="G35" s="49">
        <f>VLOOKUP($A35,'Occupancy Raw Data'!$B$8:$BE$45,'Occupancy Raw Data'!AL$3,FALSE)</f>
        <v>54.829149232914901</v>
      </c>
      <c r="H35" s="48">
        <f>VLOOKUP($A35,'Occupancy Raw Data'!$B$8:$BE$45,'Occupancy Raw Data'!AN$3,FALSE)</f>
        <v>57.226290097628997</v>
      </c>
      <c r="I35" s="48">
        <f>VLOOKUP($A35,'Occupancy Raw Data'!$B$8:$BE$45,'Occupancy Raw Data'!AO$3,FALSE)</f>
        <v>61.6515574151557</v>
      </c>
      <c r="J35" s="49">
        <f>VLOOKUP($A35,'Occupancy Raw Data'!$B$8:$BE$45,'Occupancy Raw Data'!AP$3,FALSE)</f>
        <v>59.438923756392299</v>
      </c>
      <c r="K35" s="50">
        <f>VLOOKUP($A35,'Occupancy Raw Data'!$B$8:$BE$45,'Occupancy Raw Data'!AR$3,FALSE)</f>
        <v>56.146227668194101</v>
      </c>
      <c r="M35" s="47">
        <f>VLOOKUP($A35,'Occupancy Raw Data'!$B$8:$BE$45,'Occupancy Raw Data'!AT$3,FALSE)</f>
        <v>-11.769397491288901</v>
      </c>
      <c r="N35" s="48">
        <f>VLOOKUP($A35,'Occupancy Raw Data'!$B$8:$BE$45,'Occupancy Raw Data'!AU$3,FALSE)</f>
        <v>3.63144801148924</v>
      </c>
      <c r="O35" s="48">
        <f>VLOOKUP($A35,'Occupancy Raw Data'!$B$8:$BE$45,'Occupancy Raw Data'!AV$3,FALSE)</f>
        <v>12.1012220487265</v>
      </c>
      <c r="P35" s="48">
        <f>VLOOKUP($A35,'Occupancy Raw Data'!$B$8:$BE$45,'Occupancy Raw Data'!AW$3,FALSE)</f>
        <v>7.1643990946414799</v>
      </c>
      <c r="Q35" s="48">
        <f>VLOOKUP($A35,'Occupancy Raw Data'!$B$8:$BE$45,'Occupancy Raw Data'!AX$3,FALSE)</f>
        <v>6.3528820043060401</v>
      </c>
      <c r="R35" s="49">
        <f>VLOOKUP($A35,'Occupancy Raw Data'!$B$8:$BE$45,'Occupancy Raw Data'!AY$3,FALSE)</f>
        <v>3.7929174534844901</v>
      </c>
      <c r="S35" s="48">
        <f>VLOOKUP($A35,'Occupancy Raw Data'!$B$8:$BE$45,'Occupancy Raw Data'!BA$3,FALSE)</f>
        <v>8.0482270626389596</v>
      </c>
      <c r="T35" s="48">
        <f>VLOOKUP($A35,'Occupancy Raw Data'!$B$8:$BE$45,'Occupancy Raw Data'!BB$3,FALSE)</f>
        <v>11.4821221458065</v>
      </c>
      <c r="U35" s="49">
        <f>VLOOKUP($A35,'Occupancy Raw Data'!$B$8:$BE$45,'Occupancy Raw Data'!BC$3,FALSE)</f>
        <v>9.8022536323901797</v>
      </c>
      <c r="V35" s="50">
        <f>VLOOKUP($A35,'Occupancy Raw Data'!$B$8:$BE$45,'Occupancy Raw Data'!BE$3,FALSE)</f>
        <v>5.5400049972540897</v>
      </c>
      <c r="X35" s="51">
        <f>VLOOKUP($A35,'ADR Raw Data'!$B$6:$BE$43,'ADR Raw Data'!AG$1,FALSE)</f>
        <v>90.379499900510694</v>
      </c>
      <c r="Y35" s="52">
        <f>VLOOKUP($A35,'ADR Raw Data'!$B$6:$BE$43,'ADR Raw Data'!AH$1,FALSE)</f>
        <v>94.455520376684504</v>
      </c>
      <c r="Z35" s="52">
        <f>VLOOKUP($A35,'ADR Raw Data'!$B$6:$BE$43,'ADR Raw Data'!AI$1,FALSE)</f>
        <v>99.659668363772198</v>
      </c>
      <c r="AA35" s="52">
        <f>VLOOKUP($A35,'ADR Raw Data'!$B$6:$BE$43,'ADR Raw Data'!AJ$1,FALSE)</f>
        <v>98.167889815394901</v>
      </c>
      <c r="AB35" s="52">
        <f>VLOOKUP($A35,'ADR Raw Data'!$B$6:$BE$43,'ADR Raw Data'!AK$1,FALSE)</f>
        <v>93.588497317596506</v>
      </c>
      <c r="AC35" s="53">
        <f>VLOOKUP($A35,'ADR Raw Data'!$B$6:$BE$43,'ADR Raw Data'!AL$1,FALSE)</f>
        <v>95.630090196078399</v>
      </c>
      <c r="AD35" s="52">
        <f>VLOOKUP($A35,'ADR Raw Data'!$B$6:$BE$43,'ADR Raw Data'!AN$1,FALSE)</f>
        <v>100.31944452906799</v>
      </c>
      <c r="AE35" s="52">
        <f>VLOOKUP($A35,'ADR Raw Data'!$B$6:$BE$43,'ADR Raw Data'!AO$1,FALSE)</f>
        <v>104.152487510604</v>
      </c>
      <c r="AF35" s="53">
        <f>VLOOKUP($A35,'ADR Raw Data'!$B$6:$BE$43,'ADR Raw Data'!AP$1,FALSE)</f>
        <v>102.30730916823499</v>
      </c>
      <c r="AG35" s="54">
        <f>VLOOKUP($A35,'ADR Raw Data'!$B$6:$BE$43,'ADR Raw Data'!AR$1,FALSE)</f>
        <v>97.649748637838798</v>
      </c>
      <c r="AI35" s="47">
        <f>VLOOKUP($A35,'ADR Raw Data'!$B$6:$BE$43,'ADR Raw Data'!AT$1,FALSE)</f>
        <v>2.0676744014928499</v>
      </c>
      <c r="AJ35" s="48">
        <f>VLOOKUP($A35,'ADR Raw Data'!$B$6:$BE$43,'ADR Raw Data'!AU$1,FALSE)</f>
        <v>8.0055071939205291</v>
      </c>
      <c r="AK35" s="48">
        <f>VLOOKUP($A35,'ADR Raw Data'!$B$6:$BE$43,'ADR Raw Data'!AV$1,FALSE)</f>
        <v>12.0937221271654</v>
      </c>
      <c r="AL35" s="48">
        <f>VLOOKUP($A35,'ADR Raw Data'!$B$6:$BE$43,'ADR Raw Data'!AW$1,FALSE)</f>
        <v>10.126633551564</v>
      </c>
      <c r="AM35" s="48">
        <f>VLOOKUP($A35,'ADR Raw Data'!$B$6:$BE$43,'ADR Raw Data'!AX$1,FALSE)</f>
        <v>11.484192394908799</v>
      </c>
      <c r="AN35" s="49">
        <f>VLOOKUP($A35,'ADR Raw Data'!$B$6:$BE$43,'ADR Raw Data'!AY$1,FALSE)</f>
        <v>9.1064303719916992</v>
      </c>
      <c r="AO35" s="48">
        <f>VLOOKUP($A35,'ADR Raw Data'!$B$6:$BE$43,'ADR Raw Data'!BA$1,FALSE)</f>
        <v>8.3179813666598097</v>
      </c>
      <c r="AP35" s="48">
        <f>VLOOKUP($A35,'ADR Raw Data'!$B$6:$BE$43,'ADR Raw Data'!BB$1,FALSE)</f>
        <v>8.9366333312010902</v>
      </c>
      <c r="AQ35" s="49">
        <f>VLOOKUP($A35,'ADR Raw Data'!$B$6:$BE$43,'ADR Raw Data'!BC$1,FALSE)</f>
        <v>8.6707188713286705</v>
      </c>
      <c r="AR35" s="50">
        <f>VLOOKUP($A35,'ADR Raw Data'!$B$6:$BE$43,'ADR Raw Data'!BE$1,FALSE)</f>
        <v>9.0607975976601001</v>
      </c>
      <c r="AT35" s="51">
        <f>VLOOKUP($A35,'RevPAR Raw Data'!$B$6:$BE$43,'RevPAR Raw Data'!AG$1,FALSE)</f>
        <v>39.593552998605198</v>
      </c>
      <c r="AU35" s="52">
        <f>VLOOKUP($A35,'RevPAR Raw Data'!$B$6:$BE$43,'RevPAR Raw Data'!AH$1,FALSE)</f>
        <v>50.7105604951185</v>
      </c>
      <c r="AV35" s="52">
        <f>VLOOKUP($A35,'RevPAR Raw Data'!$B$6:$BE$43,'RevPAR Raw Data'!AI$1,FALSE)</f>
        <v>61.994823337982297</v>
      </c>
      <c r="AW35" s="52">
        <f>VLOOKUP($A35,'RevPAR Raw Data'!$B$6:$BE$43,'RevPAR Raw Data'!AJ$1,FALSE)</f>
        <v>59.178556775918103</v>
      </c>
      <c r="AX35" s="52">
        <f>VLOOKUP($A35,'RevPAR Raw Data'!$B$6:$BE$43,'RevPAR Raw Data'!AK$1,FALSE)</f>
        <v>50.6883307182705</v>
      </c>
      <c r="AY35" s="53">
        <f>VLOOKUP($A35,'RevPAR Raw Data'!$B$6:$BE$43,'RevPAR Raw Data'!AL$1,FALSE)</f>
        <v>52.433164865178902</v>
      </c>
      <c r="AZ35" s="52">
        <f>VLOOKUP($A35,'RevPAR Raw Data'!$B$6:$BE$43,'RevPAR Raw Data'!AN$1,FALSE)</f>
        <v>57.409096350534597</v>
      </c>
      <c r="BA35" s="52">
        <f>VLOOKUP($A35,'RevPAR Raw Data'!$B$6:$BE$43,'RevPAR Raw Data'!AO$1,FALSE)</f>
        <v>64.211630636913</v>
      </c>
      <c r="BB35" s="53">
        <f>VLOOKUP($A35,'RevPAR Raw Data'!$B$6:$BE$43,'RevPAR Raw Data'!AP$1,FALSE)</f>
        <v>60.810363493723798</v>
      </c>
      <c r="BC35" s="54">
        <f>VLOOKUP($A35,'RevPAR Raw Data'!$B$6:$BE$43,'RevPAR Raw Data'!AR$1,FALSE)</f>
        <v>54.826650187620302</v>
      </c>
      <c r="BE35" s="47">
        <f>VLOOKUP($A35,'RevPAR Raw Data'!$B$6:$BE$43,'RevPAR Raw Data'!AT$1,FALSE)</f>
        <v>-9.9450759089334593</v>
      </c>
      <c r="BF35" s="48">
        <f>VLOOKUP($A35,'RevPAR Raw Data'!$B$6:$BE$43,'RevPAR Raw Data'!AU$1,FALSE)</f>
        <v>11.927671037213001</v>
      </c>
      <c r="BG35" s="48">
        <f>VLOOKUP($A35,'RevPAR Raw Data'!$B$6:$BE$43,'RevPAR Raw Data'!AV$1,FALSE)</f>
        <v>25.658432344456301</v>
      </c>
      <c r="BH35" s="48">
        <f>VLOOKUP($A35,'RevPAR Raw Data'!$B$6:$BE$43,'RevPAR Raw Data'!AW$1,FALSE)</f>
        <v>18.016545088691402</v>
      </c>
      <c r="BI35" s="48">
        <f>VLOOKUP($A35,'RevPAR Raw Data'!$B$6:$BE$43,'RevPAR Raw Data'!AX$1,FALSE)</f>
        <v>18.566651591210899</v>
      </c>
      <c r="BJ35" s="49">
        <f>VLOOKUP($A35,'RevPAR Raw Data'!$B$6:$BE$43,'RevPAR Raw Data'!AY$1,FALSE)</f>
        <v>13.2447472124448</v>
      </c>
      <c r="BK35" s="48">
        <f>VLOOKUP($A35,'RevPAR Raw Data'!$B$6:$BE$43,'RevPAR Raw Data'!BA$1,FALSE)</f>
        <v>17.035658456715499</v>
      </c>
      <c r="BL35" s="48">
        <f>VLOOKUP($A35,'RevPAR Raw Data'!$B$6:$BE$43,'RevPAR Raw Data'!BB$1,FALSE)</f>
        <v>21.444870631818901</v>
      </c>
      <c r="BM35" s="49">
        <f>VLOOKUP($A35,'RevPAR Raw Data'!$B$6:$BE$43,'RevPAR Raw Data'!BC$1,FALSE)</f>
        <v>19.322898359238</v>
      </c>
      <c r="BN35" s="50">
        <f>VLOOKUP($A35,'RevPAR Raw Data'!$B$6:$BE$43,'RevPAR Raw Data'!BE$1,FALSE)</f>
        <v>15.1027712346156</v>
      </c>
    </row>
    <row r="36" spans="1:66" x14ac:dyDescent="0.45">
      <c r="A36" s="63" t="s">
        <v>45</v>
      </c>
      <c r="B36" s="47">
        <f>VLOOKUP($A36,'Occupancy Raw Data'!$B$8:$BE$45,'Occupancy Raw Data'!AG$3,FALSE)</f>
        <v>46.011371467953097</v>
      </c>
      <c r="C36" s="48">
        <f>VLOOKUP($A36,'Occupancy Raw Data'!$B$8:$BE$45,'Occupancy Raw Data'!AH$3,FALSE)</f>
        <v>53.514817367332803</v>
      </c>
      <c r="D36" s="48">
        <f>VLOOKUP($A36,'Occupancy Raw Data'!$B$8:$BE$45,'Occupancy Raw Data'!AI$3,FALSE)</f>
        <v>58.089248793935198</v>
      </c>
      <c r="E36" s="48">
        <f>VLOOKUP($A36,'Occupancy Raw Data'!$B$8:$BE$45,'Occupancy Raw Data'!AJ$3,FALSE)</f>
        <v>58.1409372846312</v>
      </c>
      <c r="F36" s="48">
        <f>VLOOKUP($A36,'Occupancy Raw Data'!$B$8:$BE$45,'Occupancy Raw Data'!AK$3,FALSE)</f>
        <v>56.374913852515498</v>
      </c>
      <c r="G36" s="49">
        <f>VLOOKUP($A36,'Occupancy Raw Data'!$B$8:$BE$45,'Occupancy Raw Data'!AL$3,FALSE)</f>
        <v>54.426257753273603</v>
      </c>
      <c r="H36" s="48">
        <f>VLOOKUP($A36,'Occupancy Raw Data'!$B$8:$BE$45,'Occupancy Raw Data'!AN$3,FALSE)</f>
        <v>61.543762922122603</v>
      </c>
      <c r="I36" s="48">
        <f>VLOOKUP($A36,'Occupancy Raw Data'!$B$8:$BE$45,'Occupancy Raw Data'!AO$3,FALSE)</f>
        <v>64.369400413507904</v>
      </c>
      <c r="J36" s="49">
        <f>VLOOKUP($A36,'Occupancy Raw Data'!$B$8:$BE$45,'Occupancy Raw Data'!AP$3,FALSE)</f>
        <v>62.9565816678152</v>
      </c>
      <c r="K36" s="50">
        <f>VLOOKUP($A36,'Occupancy Raw Data'!$B$8:$BE$45,'Occupancy Raw Data'!AR$3,FALSE)</f>
        <v>56.863493157428302</v>
      </c>
      <c r="M36" s="47">
        <f>VLOOKUP($A36,'Occupancy Raw Data'!$B$8:$BE$45,'Occupancy Raw Data'!AT$3,FALSE)</f>
        <v>-3.6237072899500902</v>
      </c>
      <c r="N36" s="48">
        <f>VLOOKUP($A36,'Occupancy Raw Data'!$B$8:$BE$45,'Occupancy Raw Data'!AU$3,FALSE)</f>
        <v>1.0699904690754301</v>
      </c>
      <c r="O36" s="48">
        <f>VLOOKUP($A36,'Occupancy Raw Data'!$B$8:$BE$45,'Occupancy Raw Data'!AV$3,FALSE)</f>
        <v>7.3498942185197498</v>
      </c>
      <c r="P36" s="48">
        <f>VLOOKUP($A36,'Occupancy Raw Data'!$B$8:$BE$45,'Occupancy Raw Data'!AW$3,FALSE)</f>
        <v>5.5123392524597801</v>
      </c>
      <c r="Q36" s="48">
        <f>VLOOKUP($A36,'Occupancy Raw Data'!$B$8:$BE$45,'Occupancy Raw Data'!AX$3,FALSE)</f>
        <v>8.4312718768329997</v>
      </c>
      <c r="R36" s="49">
        <f>VLOOKUP($A36,'Occupancy Raw Data'!$B$8:$BE$45,'Occupancy Raw Data'!AY$3,FALSE)</f>
        <v>3.9079311945315598</v>
      </c>
      <c r="S36" s="48">
        <f>VLOOKUP($A36,'Occupancy Raw Data'!$B$8:$BE$45,'Occupancy Raw Data'!BA$3,FALSE)</f>
        <v>16.537324501570801</v>
      </c>
      <c r="T36" s="48">
        <f>VLOOKUP($A36,'Occupancy Raw Data'!$B$8:$BE$45,'Occupancy Raw Data'!BB$3,FALSE)</f>
        <v>15.9448827324055</v>
      </c>
      <c r="U36" s="49">
        <f>VLOOKUP($A36,'Occupancy Raw Data'!$B$8:$BE$45,'Occupancy Raw Data'!BC$3,FALSE)</f>
        <v>16.233701630854199</v>
      </c>
      <c r="V36" s="50">
        <f>VLOOKUP($A36,'Occupancy Raw Data'!$B$8:$BE$45,'Occupancy Raw Data'!BE$3,FALSE)</f>
        <v>7.51445173900209</v>
      </c>
      <c r="X36" s="51">
        <f>VLOOKUP($A36,'ADR Raw Data'!$B$6:$BE$43,'ADR Raw Data'!AG$1,FALSE)</f>
        <v>85.978708556450101</v>
      </c>
      <c r="Y36" s="52">
        <f>VLOOKUP($A36,'ADR Raw Data'!$B$6:$BE$43,'ADR Raw Data'!AH$1,FALSE)</f>
        <v>88.907994414037304</v>
      </c>
      <c r="Z36" s="52">
        <f>VLOOKUP($A36,'ADR Raw Data'!$B$6:$BE$43,'ADR Raw Data'!AI$1,FALSE)</f>
        <v>89.561687453655594</v>
      </c>
      <c r="AA36" s="52">
        <f>VLOOKUP($A36,'ADR Raw Data'!$B$6:$BE$43,'ADR Raw Data'!AJ$1,FALSE)</f>
        <v>89.537680278559705</v>
      </c>
      <c r="AB36" s="52">
        <f>VLOOKUP($A36,'ADR Raw Data'!$B$6:$BE$43,'ADR Raw Data'!AK$1,FALSE)</f>
        <v>89.234766274449797</v>
      </c>
      <c r="AC36" s="53">
        <f>VLOOKUP($A36,'ADR Raw Data'!$B$6:$BE$43,'ADR Raw Data'!AL$1,FALSE)</f>
        <v>88.754481525214402</v>
      </c>
      <c r="AD36" s="52">
        <f>VLOOKUP($A36,'ADR Raw Data'!$B$6:$BE$43,'ADR Raw Data'!AN$1,FALSE)</f>
        <v>98.281337947928293</v>
      </c>
      <c r="AE36" s="52">
        <f>VLOOKUP($A36,'ADR Raw Data'!$B$6:$BE$43,'ADR Raw Data'!AO$1,FALSE)</f>
        <v>100.005195141862</v>
      </c>
      <c r="AF36" s="53">
        <f>VLOOKUP($A36,'ADR Raw Data'!$B$6:$BE$43,'ADR Raw Data'!AP$1,FALSE)</f>
        <v>99.162609222769504</v>
      </c>
      <c r="AG36" s="54">
        <f>VLOOKUP($A36,'ADR Raw Data'!$B$6:$BE$43,'ADR Raw Data'!AR$1,FALSE)</f>
        <v>92.046878331349404</v>
      </c>
      <c r="AI36" s="47">
        <f>VLOOKUP($A36,'ADR Raw Data'!$B$6:$BE$43,'ADR Raw Data'!AT$1,FALSE)</f>
        <v>1.5206017701160099</v>
      </c>
      <c r="AJ36" s="48">
        <f>VLOOKUP($A36,'ADR Raw Data'!$B$6:$BE$43,'ADR Raw Data'!AU$1,FALSE)</f>
        <v>7.3559373651835998</v>
      </c>
      <c r="AK36" s="48">
        <f>VLOOKUP($A36,'ADR Raw Data'!$B$6:$BE$43,'ADR Raw Data'!AV$1,FALSE)</f>
        <v>8.9098880924636497</v>
      </c>
      <c r="AL36" s="48">
        <f>VLOOKUP($A36,'ADR Raw Data'!$B$6:$BE$43,'ADR Raw Data'!AW$1,FALSE)</f>
        <v>8.0820894647746098</v>
      </c>
      <c r="AM36" s="48">
        <f>VLOOKUP($A36,'ADR Raw Data'!$B$6:$BE$43,'ADR Raw Data'!AX$1,FALSE)</f>
        <v>11.043478138502699</v>
      </c>
      <c r="AN36" s="49">
        <f>VLOOKUP($A36,'ADR Raw Data'!$B$6:$BE$43,'ADR Raw Data'!AY$1,FALSE)</f>
        <v>7.50861258849352</v>
      </c>
      <c r="AO36" s="48">
        <f>VLOOKUP($A36,'ADR Raw Data'!$B$6:$BE$43,'ADR Raw Data'!BA$1,FALSE)</f>
        <v>9.2960006098067094</v>
      </c>
      <c r="AP36" s="48">
        <f>VLOOKUP($A36,'ADR Raw Data'!$B$6:$BE$43,'ADR Raw Data'!BB$1,FALSE)</f>
        <v>9.1671408576101303</v>
      </c>
      <c r="AQ36" s="49">
        <f>VLOOKUP($A36,'ADR Raw Data'!$B$6:$BE$43,'ADR Raw Data'!BC$1,FALSE)</f>
        <v>9.2269450778027302</v>
      </c>
      <c r="AR36" s="50">
        <f>VLOOKUP($A36,'ADR Raw Data'!$B$6:$BE$43,'ADR Raw Data'!BE$1,FALSE)</f>
        <v>8.3365358321564909</v>
      </c>
      <c r="AT36" s="51">
        <f>VLOOKUP($A36,'RevPAR Raw Data'!$B$6:$BE$43,'RevPAR Raw Data'!AG$1,FALSE)</f>
        <v>39.559982977257</v>
      </c>
      <c r="AU36" s="52">
        <f>VLOOKUP($A36,'RevPAR Raw Data'!$B$6:$BE$43,'RevPAR Raw Data'!AH$1,FALSE)</f>
        <v>47.578950835630501</v>
      </c>
      <c r="AV36" s="52">
        <f>VLOOKUP($A36,'RevPAR Raw Data'!$B$6:$BE$43,'RevPAR Raw Data'!AI$1,FALSE)</f>
        <v>52.025711449000603</v>
      </c>
      <c r="AW36" s="52">
        <f>VLOOKUP($A36,'RevPAR Raw Data'!$B$6:$BE$43,'RevPAR Raw Data'!AJ$1,FALSE)</f>
        <v>52.058046536871103</v>
      </c>
      <c r="AX36" s="52">
        <f>VLOOKUP($A36,'RevPAR Raw Data'!$B$6:$BE$43,'RevPAR Raw Data'!AK$1,FALSE)</f>
        <v>50.306022613714603</v>
      </c>
      <c r="AY36" s="53">
        <f>VLOOKUP($A36,'RevPAR Raw Data'!$B$6:$BE$43,'RevPAR Raw Data'!AL$1,FALSE)</f>
        <v>48.305742882494798</v>
      </c>
      <c r="AZ36" s="52">
        <f>VLOOKUP($A36,'RevPAR Raw Data'!$B$6:$BE$43,'RevPAR Raw Data'!AN$1,FALSE)</f>
        <v>60.486033623363099</v>
      </c>
      <c r="BA36" s="52">
        <f>VLOOKUP($A36,'RevPAR Raw Data'!$B$6:$BE$43,'RevPAR Raw Data'!AO$1,FALSE)</f>
        <v>64.372744495175695</v>
      </c>
      <c r="BB36" s="53">
        <f>VLOOKUP($A36,'RevPAR Raw Data'!$B$6:$BE$43,'RevPAR Raw Data'!AP$1,FALSE)</f>
        <v>62.429389059269397</v>
      </c>
      <c r="BC36" s="54">
        <f>VLOOKUP($A36,'RevPAR Raw Data'!$B$6:$BE$43,'RevPAR Raw Data'!AR$1,FALSE)</f>
        <v>52.341070361573202</v>
      </c>
      <c r="BE36" s="47">
        <f>VLOOKUP($A36,'RevPAR Raw Data'!$B$6:$BE$43,'RevPAR Raw Data'!AT$1,FALSE)</f>
        <v>-2.1582076770288801</v>
      </c>
      <c r="BF36" s="48">
        <f>VLOOKUP($A36,'RevPAR Raw Data'!$B$6:$BE$43,'RevPAR Raw Data'!AU$1,FALSE)</f>
        <v>8.5046356629776607</v>
      </c>
      <c r="BG36" s="48">
        <f>VLOOKUP($A36,'RevPAR Raw Data'!$B$6:$BE$43,'RevPAR Raw Data'!AV$1,FALSE)</f>
        <v>16.9146496607679</v>
      </c>
      <c r="BH36" s="48">
        <f>VLOOKUP($A36,'RevPAR Raw Data'!$B$6:$BE$43,'RevPAR Raw Data'!AW$1,FALSE)</f>
        <v>14.03994090722</v>
      </c>
      <c r="BI36" s="48">
        <f>VLOOKUP($A36,'RevPAR Raw Data'!$B$6:$BE$43,'RevPAR Raw Data'!AX$1,FALSE)</f>
        <v>20.405855681851499</v>
      </c>
      <c r="BJ36" s="49">
        <f>VLOOKUP($A36,'RevPAR Raw Data'!$B$6:$BE$43,'RevPAR Raw Data'!AY$1,FALSE)</f>
        <v>11.709975196647299</v>
      </c>
      <c r="BK36" s="48">
        <f>VLOOKUP($A36,'RevPAR Raw Data'!$B$6:$BE$43,'RevPAR Raw Data'!BA$1,FALSE)</f>
        <v>27.3706348978893</v>
      </c>
      <c r="BL36" s="48">
        <f>VLOOKUP($A36,'RevPAR Raw Data'!$B$6:$BE$43,'RevPAR Raw Data'!BB$1,FALSE)</f>
        <v>26.573713449675999</v>
      </c>
      <c r="BM36" s="49">
        <f>VLOOKUP($A36,'RevPAR Raw Data'!$B$6:$BE$43,'RevPAR Raw Data'!BC$1,FALSE)</f>
        <v>26.9585214422303</v>
      </c>
      <c r="BN36" s="50">
        <f>VLOOKUP($A36,'RevPAR Raw Data'!$B$6:$BE$43,'RevPAR Raw Data'!BE$1,FALSE)</f>
        <v>16.4774325329706</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44.775324587503299</v>
      </c>
      <c r="C39" s="48">
        <f>VLOOKUP($A39,'Occupancy Raw Data'!$B$8:$BE$45,'Occupancy Raw Data'!AH$3,FALSE)</f>
        <v>54.616073843656999</v>
      </c>
      <c r="D39" s="48">
        <f>VLOOKUP($A39,'Occupancy Raw Data'!$B$8:$BE$45,'Occupancy Raw Data'!AI$3,FALSE)</f>
        <v>60.868609683527097</v>
      </c>
      <c r="E39" s="48">
        <f>VLOOKUP($A39,'Occupancy Raw Data'!$B$8:$BE$45,'Occupancy Raw Data'!AJ$3,FALSE)</f>
        <v>60.017412767108397</v>
      </c>
      <c r="F39" s="48">
        <f>VLOOKUP($A39,'Occupancy Raw Data'!$B$8:$BE$45,'Occupancy Raw Data'!AK$3,FALSE)</f>
        <v>54.712435758723203</v>
      </c>
      <c r="G39" s="49">
        <f>VLOOKUP($A39,'Occupancy Raw Data'!$B$8:$BE$45,'Occupancy Raw Data'!AL$3,FALSE)</f>
        <v>54.997971328103802</v>
      </c>
      <c r="H39" s="48">
        <f>VLOOKUP($A39,'Occupancy Raw Data'!$B$8:$BE$45,'Occupancy Raw Data'!AN$3,FALSE)</f>
        <v>56.278739518528504</v>
      </c>
      <c r="I39" s="48">
        <f>VLOOKUP($A39,'Occupancy Raw Data'!$B$8:$BE$45,'Occupancy Raw Data'!AO$3,FALSE)</f>
        <v>59.406275358398702</v>
      </c>
      <c r="J39" s="49">
        <f>VLOOKUP($A39,'Occupancy Raw Data'!$B$8:$BE$45,'Occupancy Raw Data'!AP$3,FALSE)</f>
        <v>57.842507438463599</v>
      </c>
      <c r="K39" s="50">
        <f>VLOOKUP($A39,'Occupancy Raw Data'!$B$8:$BE$45,'Occupancy Raw Data'!AR$3,FALSE)</f>
        <v>55.810695931063698</v>
      </c>
      <c r="M39" s="47">
        <f>VLOOKUP($A39,'Occupancy Raw Data'!$B$8:$BE$45,'Occupancy Raw Data'!AT$3,FALSE)</f>
        <v>-8.1705081304930491</v>
      </c>
      <c r="N39" s="48">
        <f>VLOOKUP($A39,'Occupancy Raw Data'!$B$8:$BE$45,'Occupancy Raw Data'!AU$3,FALSE)</f>
        <v>3.6721251164655802</v>
      </c>
      <c r="O39" s="48">
        <f>VLOOKUP($A39,'Occupancy Raw Data'!$B$8:$BE$45,'Occupancy Raw Data'!AV$3,FALSE)</f>
        <v>9.72349586773616</v>
      </c>
      <c r="P39" s="48">
        <f>VLOOKUP($A39,'Occupancy Raw Data'!$B$8:$BE$45,'Occupancy Raw Data'!AW$3,FALSE)</f>
        <v>6.1692693134381003</v>
      </c>
      <c r="Q39" s="48">
        <f>VLOOKUP($A39,'Occupancy Raw Data'!$B$8:$BE$45,'Occupancy Raw Data'!AX$3,FALSE)</f>
        <v>3.39904303443662</v>
      </c>
      <c r="R39" s="49">
        <f>VLOOKUP($A39,'Occupancy Raw Data'!$B$8:$BE$45,'Occupancy Raw Data'!AY$3,FALSE)</f>
        <v>3.2423052229512299</v>
      </c>
      <c r="S39" s="48">
        <f>VLOOKUP($A39,'Occupancy Raw Data'!$B$8:$BE$45,'Occupancy Raw Data'!BA$3,FALSE)</f>
        <v>1.84644698076856</v>
      </c>
      <c r="T39" s="48">
        <f>VLOOKUP($A39,'Occupancy Raw Data'!$B$8:$BE$45,'Occupancy Raw Data'!BB$3,FALSE)</f>
        <v>5.3294839262930598</v>
      </c>
      <c r="U39" s="49">
        <f>VLOOKUP($A39,'Occupancy Raw Data'!$B$8:$BE$45,'Occupancy Raw Data'!BC$3,FALSE)</f>
        <v>3.6057770042847799</v>
      </c>
      <c r="V39" s="50">
        <f>VLOOKUP($A39,'Occupancy Raw Data'!$B$8:$BE$45,'Occupancy Raw Data'!BE$3,FALSE)</f>
        <v>3.3500789107570901</v>
      </c>
      <c r="X39" s="51">
        <f>VLOOKUP($A39,'ADR Raw Data'!$B$6:$BE$43,'ADR Raw Data'!AG$1,FALSE)</f>
        <v>98.502446999301497</v>
      </c>
      <c r="Y39" s="52">
        <f>VLOOKUP($A39,'ADR Raw Data'!$B$6:$BE$43,'ADR Raw Data'!AH$1,FALSE)</f>
        <v>102.21085509108001</v>
      </c>
      <c r="Z39" s="52">
        <f>VLOOKUP($A39,'ADR Raw Data'!$B$6:$BE$43,'ADR Raw Data'!AI$1,FALSE)</f>
        <v>106.192312595472</v>
      </c>
      <c r="AA39" s="52">
        <f>VLOOKUP($A39,'ADR Raw Data'!$B$6:$BE$43,'ADR Raw Data'!AJ$1,FALSE)</f>
        <v>104.394020816021</v>
      </c>
      <c r="AB39" s="52">
        <f>VLOOKUP($A39,'ADR Raw Data'!$B$6:$BE$43,'ADR Raw Data'!AK$1,FALSE)</f>
        <v>100.95422713859701</v>
      </c>
      <c r="AC39" s="53">
        <f>VLOOKUP($A39,'ADR Raw Data'!$B$6:$BE$43,'ADR Raw Data'!AL$1,FALSE)</f>
        <v>102.714784184382</v>
      </c>
      <c r="AD39" s="52">
        <f>VLOOKUP($A39,'ADR Raw Data'!$B$6:$BE$43,'ADR Raw Data'!AN$1,FALSE)</f>
        <v>109.991563983178</v>
      </c>
      <c r="AE39" s="52">
        <f>VLOOKUP($A39,'ADR Raw Data'!$B$6:$BE$43,'ADR Raw Data'!AO$1,FALSE)</f>
        <v>113.731021485486</v>
      </c>
      <c r="AF39" s="53">
        <f>VLOOKUP($A39,'ADR Raw Data'!$B$6:$BE$43,'ADR Raw Data'!AP$1,FALSE)</f>
        <v>111.911840713137</v>
      </c>
      <c r="AG39" s="54">
        <f>VLOOKUP($A39,'ADR Raw Data'!$B$6:$BE$43,'ADR Raw Data'!AR$1,FALSE)</f>
        <v>105.43817823637301</v>
      </c>
      <c r="AI39" s="47">
        <f>VLOOKUP($A39,'ADR Raw Data'!$B$6:$BE$43,'ADR Raw Data'!AT$1,FALSE)</f>
        <v>3.1472649639964301</v>
      </c>
      <c r="AJ39" s="48">
        <f>VLOOKUP($A39,'ADR Raw Data'!$B$6:$BE$43,'ADR Raw Data'!AU$1,FALSE)</f>
        <v>8.8245746452746001</v>
      </c>
      <c r="AK39" s="48">
        <f>VLOOKUP($A39,'ADR Raw Data'!$B$6:$BE$43,'ADR Raw Data'!AV$1,FALSE)</f>
        <v>10.991170747647701</v>
      </c>
      <c r="AL39" s="48">
        <f>VLOOKUP($A39,'ADR Raw Data'!$B$6:$BE$43,'ADR Raw Data'!AW$1,FALSE)</f>
        <v>8.5594504167827203</v>
      </c>
      <c r="AM39" s="48">
        <f>VLOOKUP($A39,'ADR Raw Data'!$B$6:$BE$43,'ADR Raw Data'!AX$1,FALSE)</f>
        <v>6.5406163398397101</v>
      </c>
      <c r="AN39" s="49">
        <f>VLOOKUP($A39,'ADR Raw Data'!$B$6:$BE$43,'ADR Raw Data'!AY$1,FALSE)</f>
        <v>7.8744310709411396</v>
      </c>
      <c r="AO39" s="48">
        <f>VLOOKUP($A39,'ADR Raw Data'!$B$6:$BE$43,'ADR Raw Data'!BA$1,FALSE)</f>
        <v>3.3544727251648698</v>
      </c>
      <c r="AP39" s="48">
        <f>VLOOKUP($A39,'ADR Raw Data'!$B$6:$BE$43,'ADR Raw Data'!BB$1,FALSE)</f>
        <v>3.43244881744562</v>
      </c>
      <c r="AQ39" s="49">
        <f>VLOOKUP($A39,'ADR Raw Data'!$B$6:$BE$43,'ADR Raw Data'!BC$1,FALSE)</f>
        <v>3.4235379350361699</v>
      </c>
      <c r="AR39" s="50">
        <f>VLOOKUP($A39,'ADR Raw Data'!$B$6:$BE$43,'ADR Raw Data'!BE$1,FALSE)</f>
        <v>6.44620925504901</v>
      </c>
      <c r="AT39" s="51">
        <f>VLOOKUP($A39,'RevPAR Raw Data'!$B$6:$BE$43,'RevPAR Raw Data'!AG$1,FALSE)</f>
        <v>44.104790370570697</v>
      </c>
      <c r="AU39" s="52">
        <f>VLOOKUP($A39,'RevPAR Raw Data'!$B$6:$BE$43,'RevPAR Raw Data'!AH$1,FALSE)</f>
        <v>55.823556092777899</v>
      </c>
      <c r="AV39" s="52">
        <f>VLOOKUP($A39,'RevPAR Raw Data'!$B$6:$BE$43,'RevPAR Raw Data'!AI$1,FALSE)</f>
        <v>64.637784267649394</v>
      </c>
      <c r="AW39" s="52">
        <f>VLOOKUP($A39,'RevPAR Raw Data'!$B$6:$BE$43,'RevPAR Raw Data'!AJ$1,FALSE)</f>
        <v>62.654590377332902</v>
      </c>
      <c r="AX39" s="52">
        <f>VLOOKUP($A39,'RevPAR Raw Data'!$B$6:$BE$43,'RevPAR Raw Data'!AK$1,FALSE)</f>
        <v>55.234516668920698</v>
      </c>
      <c r="AY39" s="53">
        <f>VLOOKUP($A39,'RevPAR Raw Data'!$B$6:$BE$43,'RevPAR Raw Data'!AL$1,FALSE)</f>
        <v>56.491047555450301</v>
      </c>
      <c r="AZ39" s="52">
        <f>VLOOKUP($A39,'RevPAR Raw Data'!$B$6:$BE$43,'RevPAR Raw Data'!AN$1,FALSE)</f>
        <v>61.901865786448397</v>
      </c>
      <c r="BA39" s="52">
        <f>VLOOKUP($A39,'RevPAR Raw Data'!$B$6:$BE$43,'RevPAR Raw Data'!AO$1,FALSE)</f>
        <v>67.563363791587705</v>
      </c>
      <c r="BB39" s="53">
        <f>VLOOKUP($A39,'RevPAR Raw Data'!$B$6:$BE$43,'RevPAR Raw Data'!AP$1,FALSE)</f>
        <v>64.732614789018101</v>
      </c>
      <c r="BC39" s="54">
        <f>VLOOKUP($A39,'RevPAR Raw Data'!$B$6:$BE$43,'RevPAR Raw Data'!AR$1,FALSE)</f>
        <v>58.845781050755399</v>
      </c>
      <c r="BE39" s="47">
        <f>VLOOKUP($A39,'RevPAR Raw Data'!$B$6:$BE$43,'RevPAR Raw Data'!AT$1,FALSE)</f>
        <v>-5.2803907062680997</v>
      </c>
      <c r="BF39" s="48">
        <f>VLOOKUP($A39,'RevPAR Raw Data'!$B$6:$BE$43,'RevPAR Raw Data'!AU$1,FALSE)</f>
        <v>12.8207491837105</v>
      </c>
      <c r="BG39" s="48">
        <f>VLOOKUP($A39,'RevPAR Raw Data'!$B$6:$BE$43,'RevPAR Raw Data'!AV$1,FALSE)</f>
        <v>21.7833926488473</v>
      </c>
      <c r="BH39" s="48">
        <f>VLOOKUP($A39,'RevPAR Raw Data'!$B$6:$BE$43,'RevPAR Raw Data'!AW$1,FALSE)</f>
        <v>15.2567752781823</v>
      </c>
      <c r="BI39" s="48">
        <f>VLOOKUP($A39,'RevPAR Raw Data'!$B$6:$BE$43,'RevPAR Raw Data'!AX$1,FALSE)</f>
        <v>10.161977738384801</v>
      </c>
      <c r="BJ39" s="49">
        <f>VLOOKUP($A39,'RevPAR Raw Data'!$B$6:$BE$43,'RevPAR Raw Data'!AY$1,FALSE)</f>
        <v>11.3720493837831</v>
      </c>
      <c r="BK39" s="48">
        <f>VLOOKUP($A39,'RevPAR Raw Data'!$B$6:$BE$43,'RevPAR Raw Data'!BA$1,FALSE)</f>
        <v>5.2628582662879504</v>
      </c>
      <c r="BL39" s="48">
        <f>VLOOKUP($A39,'RevPAR Raw Data'!$B$6:$BE$43,'RevPAR Raw Data'!BB$1,FALSE)</f>
        <v>8.9448645517426808</v>
      </c>
      <c r="BM39" s="49">
        <f>VLOOKUP($A39,'RevPAR Raw Data'!$B$6:$BE$43,'RevPAR Raw Data'!BC$1,FALSE)</f>
        <v>7.1527600829154601</v>
      </c>
      <c r="BN39" s="50">
        <f>VLOOKUP($A39,'RevPAR Raw Data'!$B$6:$BE$43,'RevPAR Raw Data'!BE$1,FALSE)</f>
        <v>10.0122412626027</v>
      </c>
    </row>
    <row r="40" spans="1:66" x14ac:dyDescent="0.45">
      <c r="A40" s="63" t="s">
        <v>79</v>
      </c>
      <c r="B40" s="47">
        <f>VLOOKUP($A40,'Occupancy Raw Data'!$B$8:$BE$45,'Occupancy Raw Data'!AG$3,FALSE)</f>
        <v>33.723767691556802</v>
      </c>
      <c r="C40" s="48">
        <f>VLOOKUP($A40,'Occupancy Raw Data'!$B$8:$BE$45,'Occupancy Raw Data'!AH$3,FALSE)</f>
        <v>48.316251830161001</v>
      </c>
      <c r="D40" s="48">
        <f>VLOOKUP($A40,'Occupancy Raw Data'!$B$8:$BE$45,'Occupancy Raw Data'!AI$3,FALSE)</f>
        <v>52.391410444119003</v>
      </c>
      <c r="E40" s="48">
        <f>VLOOKUP($A40,'Occupancy Raw Data'!$B$8:$BE$45,'Occupancy Raw Data'!AJ$3,FALSE)</f>
        <v>52.879453391898402</v>
      </c>
      <c r="F40" s="48">
        <f>VLOOKUP($A40,'Occupancy Raw Data'!$B$8:$BE$45,'Occupancy Raw Data'!AK$3,FALSE)</f>
        <v>46.217667154709602</v>
      </c>
      <c r="G40" s="49">
        <f>VLOOKUP($A40,'Occupancy Raw Data'!$B$8:$BE$45,'Occupancy Raw Data'!AL$3,FALSE)</f>
        <v>46.705710102489</v>
      </c>
      <c r="H40" s="48">
        <f>VLOOKUP($A40,'Occupancy Raw Data'!$B$8:$BE$45,'Occupancy Raw Data'!AN$3,FALSE)</f>
        <v>41.849682772083902</v>
      </c>
      <c r="I40" s="48">
        <f>VLOOKUP($A40,'Occupancy Raw Data'!$B$8:$BE$45,'Occupancy Raw Data'!AO$3,FALSE)</f>
        <v>41.142020497803799</v>
      </c>
      <c r="J40" s="49">
        <f>VLOOKUP($A40,'Occupancy Raw Data'!$B$8:$BE$45,'Occupancy Raw Data'!AP$3,FALSE)</f>
        <v>41.495851634943797</v>
      </c>
      <c r="K40" s="50">
        <f>VLOOKUP($A40,'Occupancy Raw Data'!$B$8:$BE$45,'Occupancy Raw Data'!AR$3,FALSE)</f>
        <v>45.217179111761801</v>
      </c>
      <c r="M40" s="47">
        <f>VLOOKUP($A40,'Occupancy Raw Data'!$B$8:$BE$45,'Occupancy Raw Data'!AT$3,FALSE)</f>
        <v>-6.8733153638814004</v>
      </c>
      <c r="N40" s="48">
        <f>VLOOKUP($A40,'Occupancy Raw Data'!$B$8:$BE$45,'Occupancy Raw Data'!AU$3,FALSE)</f>
        <v>6.5662002152852503</v>
      </c>
      <c r="O40" s="48">
        <f>VLOOKUP($A40,'Occupancy Raw Data'!$B$8:$BE$45,'Occupancy Raw Data'!AV$3,FALSE)</f>
        <v>6.4980158730158699</v>
      </c>
      <c r="P40" s="48">
        <f>VLOOKUP($A40,'Occupancy Raw Data'!$B$8:$BE$45,'Occupancy Raw Data'!AW$3,FALSE)</f>
        <v>8.5671342685370693</v>
      </c>
      <c r="Q40" s="48">
        <f>VLOOKUP($A40,'Occupancy Raw Data'!$B$8:$BE$45,'Occupancy Raw Data'!AX$3,FALSE)</f>
        <v>6.0470324748040296</v>
      </c>
      <c r="R40" s="49">
        <f>VLOOKUP($A40,'Occupancy Raw Data'!$B$8:$BE$45,'Occupancy Raw Data'!AY$3,FALSE)</f>
        <v>4.7045951859956201</v>
      </c>
      <c r="S40" s="48">
        <f>VLOOKUP($A40,'Occupancy Raw Data'!$B$8:$BE$45,'Occupancy Raw Data'!BA$3,FALSE)</f>
        <v>-1.03866128101557</v>
      </c>
      <c r="T40" s="48">
        <f>VLOOKUP($A40,'Occupancy Raw Data'!$B$8:$BE$45,'Occupancy Raw Data'!BB$3,FALSE)</f>
        <v>4.2027194066749001</v>
      </c>
      <c r="U40" s="49">
        <f>VLOOKUP($A40,'Occupancy Raw Data'!$B$8:$BE$45,'Occupancy Raw Data'!BC$3,FALSE)</f>
        <v>1.49209191286183</v>
      </c>
      <c r="V40" s="50">
        <f>VLOOKUP($A40,'Occupancy Raw Data'!$B$8:$BE$45,'Occupancy Raw Data'!BE$3,FALSE)</f>
        <v>3.8427667920903001</v>
      </c>
      <c r="X40" s="51">
        <f>VLOOKUP($A40,'ADR Raw Data'!$B$6:$BE$43,'ADR Raw Data'!AG$1,FALSE)</f>
        <v>83.662496382054897</v>
      </c>
      <c r="Y40" s="52">
        <f>VLOOKUP($A40,'ADR Raw Data'!$B$6:$BE$43,'ADR Raw Data'!AH$1,FALSE)</f>
        <v>86.951136363636294</v>
      </c>
      <c r="Z40" s="52">
        <f>VLOOKUP($A40,'ADR Raw Data'!$B$6:$BE$43,'ADR Raw Data'!AI$1,FALSE)</f>
        <v>87.9412342803912</v>
      </c>
      <c r="AA40" s="52">
        <f>VLOOKUP($A40,'ADR Raw Data'!$B$6:$BE$43,'ADR Raw Data'!AJ$1,FALSE)</f>
        <v>87.829760036917307</v>
      </c>
      <c r="AB40" s="52">
        <f>VLOOKUP($A40,'ADR Raw Data'!$B$6:$BE$43,'ADR Raw Data'!AK$1,FALSE)</f>
        <v>86.5314677930306</v>
      </c>
      <c r="AC40" s="53">
        <f>VLOOKUP($A40,'ADR Raw Data'!$B$6:$BE$43,'ADR Raw Data'!AL$1,FALSE)</f>
        <v>86.814246603970702</v>
      </c>
      <c r="AD40" s="52">
        <f>VLOOKUP($A40,'ADR Raw Data'!$B$6:$BE$43,'ADR Raw Data'!AN$1,FALSE)</f>
        <v>91.580040816326502</v>
      </c>
      <c r="AE40" s="52">
        <f>VLOOKUP($A40,'ADR Raw Data'!$B$6:$BE$43,'ADR Raw Data'!AO$1,FALSE)</f>
        <v>92.261725978647604</v>
      </c>
      <c r="AF40" s="53">
        <f>VLOOKUP($A40,'ADR Raw Data'!$B$6:$BE$43,'ADR Raw Data'!AP$1,FALSE)</f>
        <v>91.917977065568905</v>
      </c>
      <c r="AG40" s="54">
        <f>VLOOKUP($A40,'ADR Raw Data'!$B$6:$BE$43,'ADR Raw Data'!AR$1,FALSE)</f>
        <v>88.152446226196901</v>
      </c>
      <c r="AI40" s="47">
        <f>VLOOKUP($A40,'ADR Raw Data'!$B$6:$BE$43,'ADR Raw Data'!AT$1,FALSE)</f>
        <v>0.52501975882088403</v>
      </c>
      <c r="AJ40" s="48">
        <f>VLOOKUP($A40,'ADR Raw Data'!$B$6:$BE$43,'ADR Raw Data'!AU$1,FALSE)</f>
        <v>2.5101202008260199</v>
      </c>
      <c r="AK40" s="48">
        <f>VLOOKUP($A40,'ADR Raw Data'!$B$6:$BE$43,'ADR Raw Data'!AV$1,FALSE)</f>
        <v>2.5876638537018901</v>
      </c>
      <c r="AL40" s="48">
        <f>VLOOKUP($A40,'ADR Raw Data'!$B$6:$BE$43,'ADR Raw Data'!AW$1,FALSE)</f>
        <v>2.5333747387873098</v>
      </c>
      <c r="AM40" s="48">
        <f>VLOOKUP($A40,'ADR Raw Data'!$B$6:$BE$43,'ADR Raw Data'!AX$1,FALSE)</f>
        <v>3.4560075253462901</v>
      </c>
      <c r="AN40" s="49">
        <f>VLOOKUP($A40,'ADR Raw Data'!$B$6:$BE$43,'ADR Raw Data'!AY$1,FALSE)</f>
        <v>2.4796344715912801</v>
      </c>
      <c r="AO40" s="48">
        <f>VLOOKUP($A40,'ADR Raw Data'!$B$6:$BE$43,'ADR Raw Data'!BA$1,FALSE)</f>
        <v>1.58517853211946</v>
      </c>
      <c r="AP40" s="48">
        <f>VLOOKUP($A40,'ADR Raw Data'!$B$6:$BE$43,'ADR Raw Data'!BB$1,FALSE)</f>
        <v>3.4534808244483899</v>
      </c>
      <c r="AQ40" s="49">
        <f>VLOOKUP($A40,'ADR Raw Data'!$B$6:$BE$43,'ADR Raw Data'!BC$1,FALSE)</f>
        <v>2.4920319863562499</v>
      </c>
      <c r="AR40" s="50">
        <f>VLOOKUP($A40,'ADR Raw Data'!$B$6:$BE$43,'ADR Raw Data'!BE$1,FALSE)</f>
        <v>2.44708071123681</v>
      </c>
      <c r="AT40" s="51">
        <f>VLOOKUP($A40,'RevPAR Raw Data'!$B$6:$BE$43,'RevPAR Raw Data'!AG$1,FALSE)</f>
        <v>28.214145924841301</v>
      </c>
      <c r="AU40" s="52">
        <f>VLOOKUP($A40,'RevPAR Raw Data'!$B$6:$BE$43,'RevPAR Raw Data'!AH$1,FALSE)</f>
        <v>42.011530014641203</v>
      </c>
      <c r="AV40" s="52">
        <f>VLOOKUP($A40,'RevPAR Raw Data'!$B$6:$BE$43,'RevPAR Raw Data'!AI$1,FALSE)</f>
        <v>46.073653001464102</v>
      </c>
      <c r="AW40" s="52">
        <f>VLOOKUP($A40,'RevPAR Raw Data'!$B$6:$BE$43,'RevPAR Raw Data'!AJ$1,FALSE)</f>
        <v>46.443897022938003</v>
      </c>
      <c r="AX40" s="52">
        <f>VLOOKUP($A40,'RevPAR Raw Data'!$B$6:$BE$43,'RevPAR Raw Data'!AK$1,FALSE)</f>
        <v>39.992825768667601</v>
      </c>
      <c r="AY40" s="53">
        <f>VLOOKUP($A40,'RevPAR Raw Data'!$B$6:$BE$43,'RevPAR Raw Data'!AL$1,FALSE)</f>
        <v>40.547210346510397</v>
      </c>
      <c r="AZ40" s="52">
        <f>VLOOKUP($A40,'RevPAR Raw Data'!$B$6:$BE$43,'RevPAR Raw Data'!AN$1,FALSE)</f>
        <v>38.325956564177602</v>
      </c>
      <c r="BA40" s="52">
        <f>VLOOKUP($A40,'RevPAR Raw Data'!$B$6:$BE$43,'RevPAR Raw Data'!AO$1,FALSE)</f>
        <v>37.958338213762801</v>
      </c>
      <c r="BB40" s="53">
        <f>VLOOKUP($A40,'RevPAR Raw Data'!$B$6:$BE$43,'RevPAR Raw Data'!AP$1,FALSE)</f>
        <v>38.142147388970201</v>
      </c>
      <c r="BC40" s="54">
        <f>VLOOKUP($A40,'RevPAR Raw Data'!$B$6:$BE$43,'RevPAR Raw Data'!AR$1,FALSE)</f>
        <v>39.860049501498899</v>
      </c>
      <c r="BE40" s="47">
        <f>VLOOKUP($A40,'RevPAR Raw Data'!$B$6:$BE$43,'RevPAR Raw Data'!AT$1,FALSE)</f>
        <v>-6.38438186880696</v>
      </c>
      <c r="BF40" s="48">
        <f>VLOOKUP($A40,'RevPAR Raw Data'!$B$6:$BE$43,'RevPAR Raw Data'!AU$1,FALSE)</f>
        <v>9.2411399341418292</v>
      </c>
      <c r="BG40" s="48">
        <f>VLOOKUP($A40,'RevPAR Raw Data'!$B$6:$BE$43,'RevPAR Raw Data'!AV$1,FALSE)</f>
        <v>9.2538265346716102</v>
      </c>
      <c r="BH40" s="48">
        <f>VLOOKUP($A40,'RevPAR Raw Data'!$B$6:$BE$43,'RevPAR Raw Data'!AW$1,FALSE)</f>
        <v>11.317546622721499</v>
      </c>
      <c r="BI40" s="48">
        <f>VLOOKUP($A40,'RevPAR Raw Data'!$B$6:$BE$43,'RevPAR Raw Data'!AX$1,FALSE)</f>
        <v>9.7120258975396894</v>
      </c>
      <c r="BJ40" s="49">
        <f>VLOOKUP($A40,'RevPAR Raw Data'!$B$6:$BE$43,'RevPAR Raw Data'!AY$1,FALSE)</f>
        <v>7.3008864215676796</v>
      </c>
      <c r="BK40" s="48">
        <f>VLOOKUP($A40,'RevPAR Raw Data'!$B$6:$BE$43,'RevPAR Raw Data'!BA$1,FALSE)</f>
        <v>0.53005261545579097</v>
      </c>
      <c r="BL40" s="48">
        <f>VLOOKUP($A40,'RevPAR Raw Data'!$B$6:$BE$43,'RevPAR Raw Data'!BB$1,FALSE)</f>
        <v>7.8013403399381902</v>
      </c>
      <c r="BM40" s="49">
        <f>VLOOKUP($A40,'RevPAR Raw Data'!$B$6:$BE$43,'RevPAR Raw Data'!BC$1,FALSE)</f>
        <v>4.0213073069524397</v>
      </c>
      <c r="BN40" s="50">
        <f>VLOOKUP($A40,'RevPAR Raw Data'!$B$6:$BE$43,'RevPAR Raw Data'!BE$1,FALSE)</f>
        <v>6.38388310827417</v>
      </c>
    </row>
    <row r="41" spans="1:66" x14ac:dyDescent="0.45">
      <c r="A41" s="63" t="s">
        <v>80</v>
      </c>
      <c r="B41" s="47">
        <f>VLOOKUP($A41,'Occupancy Raw Data'!$B$8:$BE$45,'Occupancy Raw Data'!AG$3,FALSE)</f>
        <v>31.0749432248296</v>
      </c>
      <c r="C41" s="48">
        <f>VLOOKUP($A41,'Occupancy Raw Data'!$B$8:$BE$45,'Occupancy Raw Data'!AH$3,FALSE)</f>
        <v>40.423921271763803</v>
      </c>
      <c r="D41" s="48">
        <f>VLOOKUP($A41,'Occupancy Raw Data'!$B$8:$BE$45,'Occupancy Raw Data'!AI$3,FALSE)</f>
        <v>44.530658591975701</v>
      </c>
      <c r="E41" s="48">
        <f>VLOOKUP($A41,'Occupancy Raw Data'!$B$8:$BE$45,'Occupancy Raw Data'!AJ$3,FALSE)</f>
        <v>41.691900075700197</v>
      </c>
      <c r="F41" s="48">
        <f>VLOOKUP($A41,'Occupancy Raw Data'!$B$8:$BE$45,'Occupancy Raw Data'!AK$3,FALSE)</f>
        <v>39.988644965934803</v>
      </c>
      <c r="G41" s="49">
        <f>VLOOKUP($A41,'Occupancy Raw Data'!$B$8:$BE$45,'Occupancy Raw Data'!AL$3,FALSE)</f>
        <v>39.542013626040799</v>
      </c>
      <c r="H41" s="48">
        <f>VLOOKUP($A41,'Occupancy Raw Data'!$B$8:$BE$45,'Occupancy Raw Data'!AN$3,FALSE)</f>
        <v>42.694928084784202</v>
      </c>
      <c r="I41" s="48">
        <f>VLOOKUP($A41,'Occupancy Raw Data'!$B$8:$BE$45,'Occupancy Raw Data'!AO$3,FALSE)</f>
        <v>44.568508705526099</v>
      </c>
      <c r="J41" s="49">
        <f>VLOOKUP($A41,'Occupancy Raw Data'!$B$8:$BE$45,'Occupancy Raw Data'!AP$3,FALSE)</f>
        <v>43.631718395155097</v>
      </c>
      <c r="K41" s="50">
        <f>VLOOKUP($A41,'Occupancy Raw Data'!$B$8:$BE$45,'Occupancy Raw Data'!AR$3,FALSE)</f>
        <v>40.710500702930602</v>
      </c>
      <c r="M41" s="47">
        <f>VLOOKUP($A41,'Occupancy Raw Data'!$B$8:$BE$45,'Occupancy Raw Data'!AT$3,FALSE)</f>
        <v>4.1878172588832401</v>
      </c>
      <c r="N41" s="48">
        <f>VLOOKUP($A41,'Occupancy Raw Data'!$B$8:$BE$45,'Occupancy Raw Data'!AU$3,FALSE)</f>
        <v>12.421052631578901</v>
      </c>
      <c r="O41" s="48">
        <f>VLOOKUP($A41,'Occupancy Raw Data'!$B$8:$BE$45,'Occupancy Raw Data'!AV$3,FALSE)</f>
        <v>11.095372993389899</v>
      </c>
      <c r="P41" s="48">
        <f>VLOOKUP($A41,'Occupancy Raw Data'!$B$8:$BE$45,'Occupancy Raw Data'!AW$3,FALSE)</f>
        <v>0.86996336996336898</v>
      </c>
      <c r="Q41" s="48">
        <f>VLOOKUP($A41,'Occupancy Raw Data'!$B$8:$BE$45,'Occupancy Raw Data'!AX$3,FALSE)</f>
        <v>6.4483627204030203</v>
      </c>
      <c r="R41" s="49">
        <f>VLOOKUP($A41,'Occupancy Raw Data'!$B$8:$BE$45,'Occupancy Raw Data'!AY$3,FALSE)</f>
        <v>7.0060432244187201</v>
      </c>
      <c r="S41" s="48">
        <f>VLOOKUP($A41,'Occupancy Raw Data'!$B$8:$BE$45,'Occupancy Raw Data'!BA$3,FALSE)</f>
        <v>11.5175481957488</v>
      </c>
      <c r="T41" s="48">
        <f>VLOOKUP($A41,'Occupancy Raw Data'!$B$8:$BE$45,'Occupancy Raw Data'!BB$3,FALSE)</f>
        <v>14.654333008763301</v>
      </c>
      <c r="U41" s="49">
        <f>VLOOKUP($A41,'Occupancy Raw Data'!$B$8:$BE$45,'Occupancy Raw Data'!BC$3,FALSE)</f>
        <v>13.0978660779985</v>
      </c>
      <c r="V41" s="50">
        <f>VLOOKUP($A41,'Occupancy Raw Data'!$B$8:$BE$45,'Occupancy Raw Data'!BE$3,FALSE)</f>
        <v>8.8005780346820792</v>
      </c>
      <c r="X41" s="51">
        <f>VLOOKUP($A41,'ADR Raw Data'!$B$6:$BE$43,'ADR Raw Data'!AG$1,FALSE)</f>
        <v>92.903014616321499</v>
      </c>
      <c r="Y41" s="52">
        <f>VLOOKUP($A41,'ADR Raw Data'!$B$6:$BE$43,'ADR Raw Data'!AH$1,FALSE)</f>
        <v>93.995177902621705</v>
      </c>
      <c r="Z41" s="52">
        <f>VLOOKUP($A41,'ADR Raw Data'!$B$6:$BE$43,'ADR Raw Data'!AI$1,FALSE)</f>
        <v>95.945452613684594</v>
      </c>
      <c r="AA41" s="52">
        <f>VLOOKUP($A41,'ADR Raw Data'!$B$6:$BE$43,'ADR Raw Data'!AJ$1,FALSE)</f>
        <v>94.139745801180197</v>
      </c>
      <c r="AB41" s="52">
        <f>VLOOKUP($A41,'ADR Raw Data'!$B$6:$BE$43,'ADR Raw Data'!AK$1,FALSE)</f>
        <v>93.738424041646894</v>
      </c>
      <c r="AC41" s="53">
        <f>VLOOKUP($A41,'ADR Raw Data'!$B$6:$BE$43,'ADR Raw Data'!AL$1,FALSE)</f>
        <v>94.241337225997796</v>
      </c>
      <c r="AD41" s="52">
        <f>VLOOKUP($A41,'ADR Raw Data'!$B$6:$BE$43,'ADR Raw Data'!AN$1,FALSE)</f>
        <v>100.80996010638199</v>
      </c>
      <c r="AE41" s="52">
        <f>VLOOKUP($A41,'ADR Raw Data'!$B$6:$BE$43,'ADR Raw Data'!AO$1,FALSE)</f>
        <v>104.201159235668</v>
      </c>
      <c r="AF41" s="53">
        <f>VLOOKUP($A41,'ADR Raw Data'!$B$6:$BE$43,'ADR Raw Data'!AP$1,FALSE)</f>
        <v>102.541964866623</v>
      </c>
      <c r="AG41" s="54">
        <f>VLOOKUP($A41,'ADR Raw Data'!$B$6:$BE$43,'ADR Raw Data'!AR$1,FALSE)</f>
        <v>96.783121928542897</v>
      </c>
      <c r="AI41" s="47">
        <f>VLOOKUP($A41,'ADR Raw Data'!$B$6:$BE$43,'ADR Raw Data'!AT$1,FALSE)</f>
        <v>5.78819077657315</v>
      </c>
      <c r="AJ41" s="48">
        <f>VLOOKUP($A41,'ADR Raw Data'!$B$6:$BE$43,'ADR Raw Data'!AU$1,FALSE)</f>
        <v>4.4178060874618597</v>
      </c>
      <c r="AK41" s="48">
        <f>VLOOKUP($A41,'ADR Raw Data'!$B$6:$BE$43,'ADR Raw Data'!AV$1,FALSE)</f>
        <v>7.1301656218166602</v>
      </c>
      <c r="AL41" s="48">
        <f>VLOOKUP($A41,'ADR Raw Data'!$B$6:$BE$43,'ADR Raw Data'!AW$1,FALSE)</f>
        <v>2.9842284434148101</v>
      </c>
      <c r="AM41" s="48">
        <f>VLOOKUP($A41,'ADR Raw Data'!$B$6:$BE$43,'ADR Raw Data'!AX$1,FALSE)</f>
        <v>3.9989674050742599</v>
      </c>
      <c r="AN41" s="49">
        <f>VLOOKUP($A41,'ADR Raw Data'!$B$6:$BE$43,'ADR Raw Data'!AY$1,FALSE)</f>
        <v>4.8300267819576002</v>
      </c>
      <c r="AO41" s="48">
        <f>VLOOKUP($A41,'ADR Raw Data'!$B$6:$BE$43,'ADR Raw Data'!BA$1,FALSE)</f>
        <v>6.9887368268263996</v>
      </c>
      <c r="AP41" s="48">
        <f>VLOOKUP($A41,'ADR Raw Data'!$B$6:$BE$43,'ADR Raw Data'!BB$1,FALSE)</f>
        <v>7.3403739369491801</v>
      </c>
      <c r="AQ41" s="49">
        <f>VLOOKUP($A41,'ADR Raw Data'!$B$6:$BE$43,'ADR Raw Data'!BC$1,FALSE)</f>
        <v>7.1930906872842497</v>
      </c>
      <c r="AR41" s="50">
        <f>VLOOKUP($A41,'ADR Raw Data'!$B$6:$BE$43,'ADR Raw Data'!BE$1,FALSE)</f>
        <v>5.6624682078464801</v>
      </c>
      <c r="AT41" s="51">
        <f>VLOOKUP($A41,'RevPAR Raw Data'!$B$6:$BE$43,'RevPAR Raw Data'!AG$1,FALSE)</f>
        <v>28.869559046177098</v>
      </c>
      <c r="AU41" s="52">
        <f>VLOOKUP($A41,'RevPAR Raw Data'!$B$6:$BE$43,'RevPAR Raw Data'!AH$1,FALSE)</f>
        <v>37.996536714610102</v>
      </c>
      <c r="AV41" s="52">
        <f>VLOOKUP($A41,'RevPAR Raw Data'!$B$6:$BE$43,'RevPAR Raw Data'!AI$1,FALSE)</f>
        <v>42.725141937925798</v>
      </c>
      <c r="AW41" s="52">
        <f>VLOOKUP($A41,'RevPAR Raw Data'!$B$6:$BE$43,'RevPAR Raw Data'!AJ$1,FALSE)</f>
        <v>39.248648750946202</v>
      </c>
      <c r="AX41" s="52">
        <f>VLOOKUP($A41,'RevPAR Raw Data'!$B$6:$BE$43,'RevPAR Raw Data'!AK$1,FALSE)</f>
        <v>37.484725586676703</v>
      </c>
      <c r="AY41" s="53">
        <f>VLOOKUP($A41,'RevPAR Raw Data'!$B$6:$BE$43,'RevPAR Raw Data'!AL$1,FALSE)</f>
        <v>37.2649224072672</v>
      </c>
      <c r="AZ41" s="52">
        <f>VLOOKUP($A41,'RevPAR Raw Data'!$B$6:$BE$43,'RevPAR Raw Data'!AN$1,FALSE)</f>
        <v>43.040739969719901</v>
      </c>
      <c r="BA41" s="52">
        <f>VLOOKUP($A41,'RevPAR Raw Data'!$B$6:$BE$43,'RevPAR Raw Data'!AO$1,FALSE)</f>
        <v>46.440902725208097</v>
      </c>
      <c r="BB41" s="53">
        <f>VLOOKUP($A41,'RevPAR Raw Data'!$B$6:$BE$43,'RevPAR Raw Data'!AP$1,FALSE)</f>
        <v>44.740821347463999</v>
      </c>
      <c r="BC41" s="54">
        <f>VLOOKUP($A41,'RevPAR Raw Data'!$B$6:$BE$43,'RevPAR Raw Data'!AR$1,FALSE)</f>
        <v>39.400893533037703</v>
      </c>
      <c r="BE41" s="47">
        <f>VLOOKUP($A41,'RevPAR Raw Data'!$B$6:$BE$43,'RevPAR Raw Data'!AT$1,FALSE)</f>
        <v>10.218406887774799</v>
      </c>
      <c r="BF41" s="48">
        <f>VLOOKUP($A41,'RevPAR Raw Data'!$B$6:$BE$43,'RevPAR Raw Data'!AU$1,FALSE)</f>
        <v>17.387596738325499</v>
      </c>
      <c r="BG41" s="48">
        <f>VLOOKUP($A41,'RevPAR Raw Data'!$B$6:$BE$43,'RevPAR Raw Data'!AV$1,FALSE)</f>
        <v>19.0166570859936</v>
      </c>
      <c r="BH41" s="48">
        <f>VLOOKUP($A41,'RevPAR Raw Data'!$B$6:$BE$43,'RevPAR Raw Data'!AW$1,FALSE)</f>
        <v>3.88015350771192</v>
      </c>
      <c r="BI41" s="48">
        <f>VLOOKUP($A41,'RevPAR Raw Data'!$B$6:$BE$43,'RevPAR Raw Data'!AX$1,FALSE)</f>
        <v>10.7051980488271</v>
      </c>
      <c r="BJ41" s="49">
        <f>VLOOKUP($A41,'RevPAR Raw Data'!$B$6:$BE$43,'RevPAR Raw Data'!AY$1,FALSE)</f>
        <v>12.174463770471201</v>
      </c>
      <c r="BK41" s="48">
        <f>VLOOKUP($A41,'RevPAR Raw Data'!$B$6:$BE$43,'RevPAR Raw Data'!BA$1,FALSE)</f>
        <v>19.311216154878998</v>
      </c>
      <c r="BL41" s="48">
        <f>VLOOKUP($A41,'RevPAR Raw Data'!$B$6:$BE$43,'RevPAR Raw Data'!BB$1,FALSE)</f>
        <v>23.070389786521499</v>
      </c>
      <c r="BM41" s="49">
        <f>VLOOKUP($A41,'RevPAR Raw Data'!$B$6:$BE$43,'RevPAR Raw Data'!BC$1,FALSE)</f>
        <v>21.2330981503722</v>
      </c>
      <c r="BN41" s="50">
        <f>VLOOKUP($A41,'RevPAR Raw Data'!$B$6:$BE$43,'RevPAR Raw Data'!BE$1,FALSE)</f>
        <v>14.9613761758491</v>
      </c>
    </row>
    <row r="42" spans="1:66" x14ac:dyDescent="0.45">
      <c r="A42" s="63" t="s">
        <v>81</v>
      </c>
      <c r="B42" s="47">
        <f>VLOOKUP($A42,'Occupancy Raw Data'!$B$8:$BE$45,'Occupancy Raw Data'!AG$3,FALSE)</f>
        <v>39.526849215238997</v>
      </c>
      <c r="C42" s="48">
        <f>VLOOKUP($A42,'Occupancy Raw Data'!$B$8:$BE$45,'Occupancy Raw Data'!AH$3,FALSE)</f>
        <v>44.967543421638602</v>
      </c>
      <c r="D42" s="48">
        <f>VLOOKUP($A42,'Occupancy Raw Data'!$B$8:$BE$45,'Occupancy Raw Data'!AI$3,FALSE)</f>
        <v>48.014693965749998</v>
      </c>
      <c r="E42" s="48">
        <f>VLOOKUP($A42,'Occupancy Raw Data'!$B$8:$BE$45,'Occupancy Raw Data'!AJ$3,FALSE)</f>
        <v>48.991290257241197</v>
      </c>
      <c r="F42" s="48">
        <f>VLOOKUP($A42,'Occupancy Raw Data'!$B$8:$BE$45,'Occupancy Raw Data'!AK$3,FALSE)</f>
        <v>47.399549507020403</v>
      </c>
      <c r="G42" s="49">
        <f>VLOOKUP($A42,'Occupancy Raw Data'!$B$8:$BE$45,'Occupancy Raw Data'!AL$3,FALSE)</f>
        <v>45.779455671394402</v>
      </c>
      <c r="H42" s="48">
        <f>VLOOKUP($A42,'Occupancy Raw Data'!$B$8:$BE$45,'Occupancy Raw Data'!AN$3,FALSE)</f>
        <v>53.7239853792098</v>
      </c>
      <c r="I42" s="48">
        <f>VLOOKUP($A42,'Occupancy Raw Data'!$B$8:$BE$45,'Occupancy Raw Data'!AO$3,FALSE)</f>
        <v>56.211812627291202</v>
      </c>
      <c r="J42" s="49">
        <f>VLOOKUP($A42,'Occupancy Raw Data'!$B$8:$BE$45,'Occupancy Raw Data'!AP$3,FALSE)</f>
        <v>54.967899003250501</v>
      </c>
      <c r="K42" s="50">
        <f>VLOOKUP($A42,'Occupancy Raw Data'!$B$8:$BE$45,'Occupancy Raw Data'!AR$3,FALSE)</f>
        <v>48.406076495990099</v>
      </c>
      <c r="M42" s="47">
        <f>VLOOKUP($A42,'Occupancy Raw Data'!$B$8:$BE$45,'Occupancy Raw Data'!AT$3,FALSE)</f>
        <v>4.8589125818900802</v>
      </c>
      <c r="N42" s="48">
        <f>VLOOKUP($A42,'Occupancy Raw Data'!$B$8:$BE$45,'Occupancy Raw Data'!AU$3,FALSE)</f>
        <v>13.2365196577395</v>
      </c>
      <c r="O42" s="48">
        <f>VLOOKUP($A42,'Occupancy Raw Data'!$B$8:$BE$45,'Occupancy Raw Data'!AV$3,FALSE)</f>
        <v>13.7242980617876</v>
      </c>
      <c r="P42" s="48">
        <f>VLOOKUP($A42,'Occupancy Raw Data'!$B$8:$BE$45,'Occupancy Raw Data'!AW$3,FALSE)</f>
        <v>15.3101147062553</v>
      </c>
      <c r="Q42" s="48">
        <f>VLOOKUP($A42,'Occupancy Raw Data'!$B$8:$BE$45,'Occupancy Raw Data'!AX$3,FALSE)</f>
        <v>11.0315958653017</v>
      </c>
      <c r="R42" s="49">
        <f>VLOOKUP($A42,'Occupancy Raw Data'!$B$8:$BE$45,'Occupancy Raw Data'!AY$3,FALSE)</f>
        <v>11.7641823997907</v>
      </c>
      <c r="S42" s="48">
        <f>VLOOKUP($A42,'Occupancy Raw Data'!$B$8:$BE$45,'Occupancy Raw Data'!BA$3,FALSE)</f>
        <v>3.5095097642483801</v>
      </c>
      <c r="T42" s="48">
        <f>VLOOKUP($A42,'Occupancy Raw Data'!$B$8:$BE$45,'Occupancy Raw Data'!BB$3,FALSE)</f>
        <v>6.2614443372663899</v>
      </c>
      <c r="U42" s="49">
        <f>VLOOKUP($A42,'Occupancy Raw Data'!$B$8:$BE$45,'Occupancy Raw Data'!BC$3,FALSE)</f>
        <v>4.8985678451040302</v>
      </c>
      <c r="V42" s="50">
        <f>VLOOKUP($A42,'Occupancy Raw Data'!$B$8:$BE$45,'Occupancy Raw Data'!BE$3,FALSE)</f>
        <v>9.4430147607013808</v>
      </c>
      <c r="X42" s="51">
        <f>VLOOKUP($A42,'ADR Raw Data'!$B$6:$BE$43,'ADR Raw Data'!AG$1,FALSE)</f>
        <v>90.960771108607304</v>
      </c>
      <c r="Y42" s="52">
        <f>VLOOKUP($A42,'ADR Raw Data'!$B$6:$BE$43,'ADR Raw Data'!AH$1,FALSE)</f>
        <v>90.684298554943595</v>
      </c>
      <c r="Z42" s="52">
        <f>VLOOKUP($A42,'ADR Raw Data'!$B$6:$BE$43,'ADR Raw Data'!AI$1,FALSE)</f>
        <v>92.654755991224107</v>
      </c>
      <c r="AA42" s="52">
        <f>VLOOKUP($A42,'ADR Raw Data'!$B$6:$BE$43,'ADR Raw Data'!AJ$1,FALSE)</f>
        <v>92.273921803723695</v>
      </c>
      <c r="AB42" s="52">
        <f>VLOOKUP($A42,'ADR Raw Data'!$B$6:$BE$43,'ADR Raw Data'!AK$1,FALSE)</f>
        <v>92.151483246780899</v>
      </c>
      <c r="AC42" s="53">
        <f>VLOOKUP($A42,'ADR Raw Data'!$B$6:$BE$43,'ADR Raw Data'!AL$1,FALSE)</f>
        <v>91.789259041952505</v>
      </c>
      <c r="AD42" s="52">
        <f>VLOOKUP($A42,'ADR Raw Data'!$B$6:$BE$43,'ADR Raw Data'!AN$1,FALSE)</f>
        <v>106.358676298909</v>
      </c>
      <c r="AE42" s="52">
        <f>VLOOKUP($A42,'ADR Raw Data'!$B$6:$BE$43,'ADR Raw Data'!AO$1,FALSE)</f>
        <v>111.65782548708999</v>
      </c>
      <c r="AF42" s="53">
        <f>VLOOKUP($A42,'ADR Raw Data'!$B$6:$BE$43,'ADR Raw Data'!AP$1,FALSE)</f>
        <v>109.068210287396</v>
      </c>
      <c r="AG42" s="54">
        <f>VLOOKUP($A42,'ADR Raw Data'!$B$6:$BE$43,'ADR Raw Data'!AR$1,FALSE)</f>
        <v>97.398215594284096</v>
      </c>
      <c r="AI42" s="47">
        <f>VLOOKUP($A42,'ADR Raw Data'!$B$6:$BE$43,'ADR Raw Data'!AT$1,FALSE)</f>
        <v>10.592314027362301</v>
      </c>
      <c r="AJ42" s="48">
        <f>VLOOKUP($A42,'ADR Raw Data'!$B$6:$BE$43,'ADR Raw Data'!AU$1,FALSE)</f>
        <v>12.761511534330101</v>
      </c>
      <c r="AK42" s="48">
        <f>VLOOKUP($A42,'ADR Raw Data'!$B$6:$BE$43,'ADR Raw Data'!AV$1,FALSE)</f>
        <v>13.9376140533001</v>
      </c>
      <c r="AL42" s="48">
        <f>VLOOKUP($A42,'ADR Raw Data'!$B$6:$BE$43,'ADR Raw Data'!AW$1,FALSE)</f>
        <v>13.6243873469228</v>
      </c>
      <c r="AM42" s="48">
        <f>VLOOKUP($A42,'ADR Raw Data'!$B$6:$BE$43,'ADR Raw Data'!AX$1,FALSE)</f>
        <v>11.9265110687895</v>
      </c>
      <c r="AN42" s="49">
        <f>VLOOKUP($A42,'ADR Raw Data'!$B$6:$BE$43,'ADR Raw Data'!AY$1,FALSE)</f>
        <v>12.6181019935369</v>
      </c>
      <c r="AO42" s="48">
        <f>VLOOKUP($A42,'ADR Raw Data'!$B$6:$BE$43,'ADR Raw Data'!BA$1,FALSE)</f>
        <v>9.4269105616171096</v>
      </c>
      <c r="AP42" s="48">
        <f>VLOOKUP($A42,'ADR Raw Data'!$B$6:$BE$43,'ADR Raw Data'!BB$1,FALSE)</f>
        <v>8.7970675471429391</v>
      </c>
      <c r="AQ42" s="49">
        <f>VLOOKUP($A42,'ADR Raw Data'!$B$6:$BE$43,'ADR Raw Data'!BC$1,FALSE)</f>
        <v>9.1352060369736492</v>
      </c>
      <c r="AR42" s="50">
        <f>VLOOKUP($A42,'ADR Raw Data'!$B$6:$BE$43,'ADR Raw Data'!BE$1,FALSE)</f>
        <v>11.001600113943301</v>
      </c>
      <c r="AT42" s="51">
        <f>VLOOKUP($A42,'RevPAR Raw Data'!$B$6:$BE$43,'RevPAR Raw Data'!AG$1,FALSE)</f>
        <v>35.953926841117898</v>
      </c>
      <c r="AU42" s="52">
        <f>VLOOKUP($A42,'RevPAR Raw Data'!$B$6:$BE$43,'RevPAR Raw Data'!AH$1,FALSE)</f>
        <v>40.7785013293026</v>
      </c>
      <c r="AV42" s="52">
        <f>VLOOKUP($A42,'RevPAR Raw Data'!$B$6:$BE$43,'RevPAR Raw Data'!AI$1,FALSE)</f>
        <v>44.487897533898703</v>
      </c>
      <c r="AW42" s="52">
        <f>VLOOKUP($A42,'RevPAR Raw Data'!$B$6:$BE$43,'RevPAR Raw Data'!AJ$1,FALSE)</f>
        <v>45.2061848626021</v>
      </c>
      <c r="AX42" s="52">
        <f>VLOOKUP($A42,'RevPAR Raw Data'!$B$6:$BE$43,'RevPAR Raw Data'!AK$1,FALSE)</f>
        <v>43.679387923011497</v>
      </c>
      <c r="AY42" s="53">
        <f>VLOOKUP($A42,'RevPAR Raw Data'!$B$6:$BE$43,'RevPAR Raw Data'!AL$1,FALSE)</f>
        <v>42.020623154211997</v>
      </c>
      <c r="AZ42" s="52">
        <f>VLOOKUP($A42,'RevPAR Raw Data'!$B$6:$BE$43,'RevPAR Raw Data'!AN$1,FALSE)</f>
        <v>57.1401197043471</v>
      </c>
      <c r="BA42" s="52">
        <f>VLOOKUP($A42,'RevPAR Raw Data'!$B$6:$BE$43,'RevPAR Raw Data'!AO$1,FALSE)</f>
        <v>62.764887646511298</v>
      </c>
      <c r="BB42" s="53">
        <f>VLOOKUP($A42,'RevPAR Raw Data'!$B$6:$BE$43,'RevPAR Raw Data'!AP$1,FALSE)</f>
        <v>59.952503675429199</v>
      </c>
      <c r="BC42" s="54">
        <f>VLOOKUP($A42,'RevPAR Raw Data'!$B$6:$BE$43,'RevPAR Raw Data'!AR$1,FALSE)</f>
        <v>47.146654746298502</v>
      </c>
      <c r="BE42" s="47">
        <f>VLOOKUP($A42,'RevPAR Raw Data'!$B$6:$BE$43,'RevPAR Raw Data'!AT$1,FALSE)</f>
        <v>15.9658978882412</v>
      </c>
      <c r="BF42" s="48">
        <f>VLOOKUP($A42,'RevPAR Raw Data'!$B$6:$BE$43,'RevPAR Raw Data'!AU$1,FALSE)</f>
        <v>27.687211174935999</v>
      </c>
      <c r="BG42" s="48">
        <f>VLOOKUP($A42,'RevPAR Raw Data'!$B$6:$BE$43,'RevPAR Raw Data'!AV$1,FALSE)</f>
        <v>29.574751810464299</v>
      </c>
      <c r="BH42" s="48">
        <f>VLOOKUP($A42,'RevPAR Raw Data'!$B$6:$BE$43,'RevPAR Raw Data'!AW$1,FALSE)</f>
        <v>31.020411384016501</v>
      </c>
      <c r="BI42" s="48">
        <f>VLOOKUP($A42,'RevPAR Raw Data'!$B$6:$BE$43,'RevPAR Raw Data'!AX$1,FALSE)</f>
        <v>24.273791436030599</v>
      </c>
      <c r="BJ42" s="49">
        <f>VLOOKUP($A42,'RevPAR Raw Data'!$B$6:$BE$43,'RevPAR Raw Data'!AY$1,FALSE)</f>
        <v>25.866700927238998</v>
      </c>
      <c r="BK42" s="48">
        <f>VLOOKUP($A42,'RevPAR Raw Data'!$B$6:$BE$43,'RevPAR Raw Data'!BA$1,FALSE)</f>
        <v>13.2672586724924</v>
      </c>
      <c r="BL42" s="48">
        <f>VLOOKUP($A42,'RevPAR Raw Data'!$B$6:$BE$43,'RevPAR Raw Data'!BB$1,FALSE)</f>
        <v>15.6093353721854</v>
      </c>
      <c r="BM42" s="49">
        <f>VLOOKUP($A42,'RevPAR Raw Data'!$B$6:$BE$43,'RevPAR Raw Data'!BC$1,FALSE)</f>
        <v>14.4812681475888</v>
      </c>
      <c r="BN42" s="50">
        <f>VLOOKUP($A42,'RevPAR Raw Data'!$B$6:$BE$43,'RevPAR Raw Data'!BE$1,FALSE)</f>
        <v>21.483497597317701</v>
      </c>
    </row>
    <row r="43" spans="1:66" x14ac:dyDescent="0.45">
      <c r="A43" s="66" t="s">
        <v>82</v>
      </c>
      <c r="B43" s="47">
        <f>VLOOKUP($A43,'Occupancy Raw Data'!$B$8:$BE$45,'Occupancy Raw Data'!AG$3,FALSE)</f>
        <v>42.388083931977697</v>
      </c>
      <c r="C43" s="48">
        <f>VLOOKUP($A43,'Occupancy Raw Data'!$B$8:$BE$45,'Occupancy Raw Data'!AH$3,FALSE)</f>
        <v>53.103311822720002</v>
      </c>
      <c r="D43" s="48">
        <f>VLOOKUP($A43,'Occupancy Raw Data'!$B$8:$BE$45,'Occupancy Raw Data'!AI$3,FALSE)</f>
        <v>61.175879702910002</v>
      </c>
      <c r="E43" s="48">
        <f>VLOOKUP($A43,'Occupancy Raw Data'!$B$8:$BE$45,'Occupancy Raw Data'!AJ$3,FALSE)</f>
        <v>61.470128657818897</v>
      </c>
      <c r="F43" s="48">
        <f>VLOOKUP($A43,'Occupancy Raw Data'!$B$8:$BE$45,'Occupancy Raw Data'!AK$3,FALSE)</f>
        <v>53.373209139981299</v>
      </c>
      <c r="G43" s="49">
        <f>VLOOKUP($A43,'Occupancy Raw Data'!$B$8:$BE$45,'Occupancy Raw Data'!AL$3,FALSE)</f>
        <v>54.302122651081604</v>
      </c>
      <c r="H43" s="48">
        <f>VLOOKUP($A43,'Occupancy Raw Data'!$B$8:$BE$45,'Occupancy Raw Data'!AN$3,FALSE)</f>
        <v>49.054852063801199</v>
      </c>
      <c r="I43" s="48">
        <f>VLOOKUP($A43,'Occupancy Raw Data'!$B$8:$BE$45,'Occupancy Raw Data'!AO$3,FALSE)</f>
        <v>51.745200698080197</v>
      </c>
      <c r="J43" s="49">
        <f>VLOOKUP($A43,'Occupancy Raw Data'!$B$8:$BE$45,'Occupancy Raw Data'!AP$3,FALSE)</f>
        <v>50.400026380940702</v>
      </c>
      <c r="K43" s="50">
        <f>VLOOKUP($A43,'Occupancy Raw Data'!$B$8:$BE$45,'Occupancy Raw Data'!AR$3,FALSE)</f>
        <v>53.187238002469897</v>
      </c>
      <c r="M43" s="47">
        <f>VLOOKUP($A43,'Occupancy Raw Data'!$B$8:$BE$45,'Occupancy Raw Data'!AT$3,FALSE)</f>
        <v>11.211215582794299</v>
      </c>
      <c r="N43" s="48">
        <f>VLOOKUP($A43,'Occupancy Raw Data'!$B$8:$BE$45,'Occupancy Raw Data'!AU$3,FALSE)</f>
        <v>36.286454094973102</v>
      </c>
      <c r="O43" s="48">
        <f>VLOOKUP($A43,'Occupancy Raw Data'!$B$8:$BE$45,'Occupancy Raw Data'!AV$3,FALSE)</f>
        <v>45.8040720663017</v>
      </c>
      <c r="P43" s="48">
        <f>VLOOKUP($A43,'Occupancy Raw Data'!$B$8:$BE$45,'Occupancy Raw Data'!AW$3,FALSE)</f>
        <v>44.362637985199299</v>
      </c>
      <c r="Q43" s="48">
        <f>VLOOKUP($A43,'Occupancy Raw Data'!$B$8:$BE$45,'Occupancy Raw Data'!AX$3,FALSE)</f>
        <v>30.363371961591699</v>
      </c>
      <c r="R43" s="49">
        <f>VLOOKUP($A43,'Occupancy Raw Data'!$B$8:$BE$45,'Occupancy Raw Data'!AY$3,FALSE)</f>
        <v>34.040098685706297</v>
      </c>
      <c r="S43" s="48">
        <f>VLOOKUP($A43,'Occupancy Raw Data'!$B$8:$BE$45,'Occupancy Raw Data'!BA$3,FALSE)</f>
        <v>13.877520025418701</v>
      </c>
      <c r="T43" s="48">
        <f>VLOOKUP($A43,'Occupancy Raw Data'!$B$8:$BE$45,'Occupancy Raw Data'!BB$3,FALSE)</f>
        <v>17.410967553451499</v>
      </c>
      <c r="U43" s="49">
        <f>VLOOKUP($A43,'Occupancy Raw Data'!$B$8:$BE$45,'Occupancy Raw Data'!BC$3,FALSE)</f>
        <v>15.6644151417575</v>
      </c>
      <c r="V43" s="50">
        <f>VLOOKUP($A43,'Occupancy Raw Data'!$B$8:$BE$45,'Occupancy Raw Data'!BE$3,FALSE)</f>
        <v>28.512403773849702</v>
      </c>
      <c r="X43" s="51">
        <f>VLOOKUP($A43,'ADR Raw Data'!$B$6:$BE$43,'ADR Raw Data'!AG$1,FALSE)</f>
        <v>112.71980934029099</v>
      </c>
      <c r="Y43" s="52">
        <f>VLOOKUP($A43,'ADR Raw Data'!$B$6:$BE$43,'ADR Raw Data'!AH$1,FALSE)</f>
        <v>129.108540884468</v>
      </c>
      <c r="Z43" s="52">
        <f>VLOOKUP($A43,'ADR Raw Data'!$B$6:$BE$43,'ADR Raw Data'!AI$1,FALSE)</f>
        <v>136.058461334328</v>
      </c>
      <c r="AA43" s="52">
        <f>VLOOKUP($A43,'ADR Raw Data'!$B$6:$BE$43,'ADR Raw Data'!AJ$1,FALSE)</f>
        <v>134.753997524037</v>
      </c>
      <c r="AB43" s="52">
        <f>VLOOKUP($A43,'ADR Raw Data'!$B$6:$BE$43,'ADR Raw Data'!AK$1,FALSE)</f>
        <v>122.820615179886</v>
      </c>
      <c r="AC43" s="53">
        <f>VLOOKUP($A43,'ADR Raw Data'!$B$6:$BE$43,'ADR Raw Data'!AL$1,FALSE)</f>
        <v>128.157936208378</v>
      </c>
      <c r="AD43" s="52">
        <f>VLOOKUP($A43,'ADR Raw Data'!$B$6:$BE$43,'ADR Raw Data'!AN$1,FALSE)</f>
        <v>109.325360574188</v>
      </c>
      <c r="AE43" s="52">
        <f>VLOOKUP($A43,'ADR Raw Data'!$B$6:$BE$43,'ADR Raw Data'!AO$1,FALSE)</f>
        <v>110.408036981842</v>
      </c>
      <c r="AF43" s="53">
        <f>VLOOKUP($A43,'ADR Raw Data'!$B$6:$BE$43,'ADR Raw Data'!AP$1,FALSE)</f>
        <v>109.881147069037</v>
      </c>
      <c r="AG43" s="54">
        <f>VLOOKUP($A43,'ADR Raw Data'!$B$6:$BE$43,'ADR Raw Data'!AR$1,FALSE)</f>
        <v>123.209645767841</v>
      </c>
      <c r="AI43" s="47">
        <f>VLOOKUP($A43,'ADR Raw Data'!$B$6:$BE$43,'ADR Raw Data'!AT$1,FALSE)</f>
        <v>17.019365982669601</v>
      </c>
      <c r="AJ43" s="48">
        <f>VLOOKUP($A43,'ADR Raw Data'!$B$6:$BE$43,'ADR Raw Data'!AU$1,FALSE)</f>
        <v>27.645224273378201</v>
      </c>
      <c r="AK43" s="48">
        <f>VLOOKUP($A43,'ADR Raw Data'!$B$6:$BE$43,'ADR Raw Data'!AV$1,FALSE)</f>
        <v>30.179834256357701</v>
      </c>
      <c r="AL43" s="48">
        <f>VLOOKUP($A43,'ADR Raw Data'!$B$6:$BE$43,'ADR Raw Data'!AW$1,FALSE)</f>
        <v>28.9260500732248</v>
      </c>
      <c r="AM43" s="48">
        <f>VLOOKUP($A43,'ADR Raw Data'!$B$6:$BE$43,'ADR Raw Data'!AX$1,FALSE)</f>
        <v>21.0813750334814</v>
      </c>
      <c r="AN43" s="49">
        <f>VLOOKUP($A43,'ADR Raw Data'!$B$6:$BE$43,'ADR Raw Data'!AY$1,FALSE)</f>
        <v>26.009337358424499</v>
      </c>
      <c r="AO43" s="48">
        <f>VLOOKUP($A43,'ADR Raw Data'!$B$6:$BE$43,'ADR Raw Data'!BA$1,FALSE)</f>
        <v>10.7015385204092</v>
      </c>
      <c r="AP43" s="48">
        <f>VLOOKUP($A43,'ADR Raw Data'!$B$6:$BE$43,'ADR Raw Data'!BB$1,FALSE)</f>
        <v>9.3814795676673803</v>
      </c>
      <c r="AQ43" s="49">
        <f>VLOOKUP($A43,'ADR Raw Data'!$B$6:$BE$43,'ADR Raw Data'!BC$1,FALSE)</f>
        <v>10.035043523180301</v>
      </c>
      <c r="AR43" s="50">
        <f>VLOOKUP($A43,'ADR Raw Data'!$B$6:$BE$43,'ADR Raw Data'!BE$1,FALSE)</f>
        <v>21.8087065867437</v>
      </c>
      <c r="AT43" s="51">
        <f>VLOOKUP($A43,'RevPAR Raw Data'!$B$6:$BE$43,'RevPAR Raw Data'!AG$1,FALSE)</f>
        <v>47.779767391127798</v>
      </c>
      <c r="AU43" s="52">
        <f>VLOOKUP($A43,'RevPAR Raw Data'!$B$6:$BE$43,'RevPAR Raw Data'!AH$1,FALSE)</f>
        <v>68.560911055643402</v>
      </c>
      <c r="AV43" s="52">
        <f>VLOOKUP($A43,'RevPAR Raw Data'!$B$6:$BE$43,'RevPAR Raw Data'!AI$1,FALSE)</f>
        <v>83.234960631519101</v>
      </c>
      <c r="AW43" s="52">
        <f>VLOOKUP($A43,'RevPAR Raw Data'!$B$6:$BE$43,'RevPAR Raw Data'!AJ$1,FALSE)</f>
        <v>82.833455649579903</v>
      </c>
      <c r="AX43" s="52">
        <f>VLOOKUP($A43,'RevPAR Raw Data'!$B$6:$BE$43,'RevPAR Raw Data'!AK$1,FALSE)</f>
        <v>65.553303806972593</v>
      </c>
      <c r="AY43" s="53">
        <f>VLOOKUP($A43,'RevPAR Raw Data'!$B$6:$BE$43,'RevPAR Raw Data'!AL$1,FALSE)</f>
        <v>69.592479706968604</v>
      </c>
      <c r="AZ43" s="52">
        <f>VLOOKUP($A43,'RevPAR Raw Data'!$B$6:$BE$43,'RevPAR Raw Data'!AN$1,FALSE)</f>
        <v>53.6293938978854</v>
      </c>
      <c r="BA43" s="52">
        <f>VLOOKUP($A43,'RevPAR Raw Data'!$B$6:$BE$43,'RevPAR Raw Data'!AO$1,FALSE)</f>
        <v>57.130860323065001</v>
      </c>
      <c r="BB43" s="53">
        <f>VLOOKUP($A43,'RevPAR Raw Data'!$B$6:$BE$43,'RevPAR Raw Data'!AP$1,FALSE)</f>
        <v>55.3801271104752</v>
      </c>
      <c r="BC43" s="54">
        <f>VLOOKUP($A43,'RevPAR Raw Data'!$B$6:$BE$43,'RevPAR Raw Data'!AR$1,FALSE)</f>
        <v>65.531807536541905</v>
      </c>
      <c r="BE43" s="47">
        <f>VLOOKUP($A43,'RevPAR Raw Data'!$B$6:$BE$43,'RevPAR Raw Data'!AT$1,FALSE)</f>
        <v>30.138659376605801</v>
      </c>
      <c r="BF43" s="48">
        <f>VLOOKUP($A43,'RevPAR Raw Data'!$B$6:$BE$43,'RevPAR Raw Data'!AU$1,FALSE)</f>
        <v>73.963149983763103</v>
      </c>
      <c r="BG43" s="48">
        <f>VLOOKUP($A43,'RevPAR Raw Data'!$B$6:$BE$43,'RevPAR Raw Data'!AV$1,FALSE)</f>
        <v>89.807499354931906</v>
      </c>
      <c r="BH43" s="48">
        <f>VLOOKUP($A43,'RevPAR Raw Data'!$B$6:$BE$43,'RevPAR Raw Data'!AW$1,FALSE)</f>
        <v>86.121046935826399</v>
      </c>
      <c r="BI43" s="48">
        <f>VLOOKUP($A43,'RevPAR Raw Data'!$B$6:$BE$43,'RevPAR Raw Data'!AX$1,FALSE)</f>
        <v>57.845763311107198</v>
      </c>
      <c r="BJ43" s="49">
        <f>VLOOKUP($A43,'RevPAR Raw Data'!$B$6:$BE$43,'RevPAR Raw Data'!AY$1,FALSE)</f>
        <v>68.903040148436801</v>
      </c>
      <c r="BK43" s="48">
        <f>VLOOKUP($A43,'RevPAR Raw Data'!$B$6:$BE$43,'RevPAR Raw Data'!BA$1,FALSE)</f>
        <v>26.064166697025701</v>
      </c>
      <c r="BL43" s="48">
        <f>VLOOKUP($A43,'RevPAR Raw Data'!$B$6:$BE$43,'RevPAR Raw Data'!BB$1,FALSE)</f>
        <v>28.425853484679099</v>
      </c>
      <c r="BM43" s="49">
        <f>VLOOKUP($A43,'RevPAR Raw Data'!$B$6:$BE$43,'RevPAR Raw Data'!BC$1,FALSE)</f>
        <v>27.271389542064799</v>
      </c>
      <c r="BN43" s="50">
        <f>VLOOKUP($A43,'RevPAR Raw Data'!$B$6:$BE$43,'RevPAR Raw Data'!BE$1,FALSE)</f>
        <v>56.539296840459997</v>
      </c>
    </row>
    <row r="44" spans="1:66" x14ac:dyDescent="0.45">
      <c r="A44" s="63" t="s">
        <v>83</v>
      </c>
      <c r="B44" s="47">
        <f>VLOOKUP($A44,'Occupancy Raw Data'!$B$8:$BE$45,'Occupancy Raw Data'!AG$3,FALSE)</f>
        <v>34.906098921532099</v>
      </c>
      <c r="C44" s="48">
        <f>VLOOKUP($A44,'Occupancy Raw Data'!$B$8:$BE$45,'Occupancy Raw Data'!AH$3,FALSE)</f>
        <v>42.457698029006998</v>
      </c>
      <c r="D44" s="48">
        <f>VLOOKUP($A44,'Occupancy Raw Data'!$B$8:$BE$45,'Occupancy Raw Data'!AI$3,FALSE)</f>
        <v>45.739587207140197</v>
      </c>
      <c r="E44" s="48">
        <f>VLOOKUP($A44,'Occupancy Raw Data'!$B$8:$BE$45,'Occupancy Raw Data'!AJ$3,FALSE)</f>
        <v>45.098084789884702</v>
      </c>
      <c r="F44" s="48">
        <f>VLOOKUP($A44,'Occupancy Raw Data'!$B$8:$BE$45,'Occupancy Raw Data'!AK$3,FALSE)</f>
        <v>43.8267013759761</v>
      </c>
      <c r="G44" s="49">
        <f>VLOOKUP($A44,'Occupancy Raw Data'!$B$8:$BE$45,'Occupancy Raw Data'!AL$3,FALSE)</f>
        <v>42.405634064708003</v>
      </c>
      <c r="H44" s="48">
        <f>VLOOKUP($A44,'Occupancy Raw Data'!$B$8:$BE$45,'Occupancy Raw Data'!AN$3,FALSE)</f>
        <v>48.979639271104404</v>
      </c>
      <c r="I44" s="48">
        <f>VLOOKUP($A44,'Occupancy Raw Data'!$B$8:$BE$45,'Occupancy Raw Data'!AO$3,FALSE)</f>
        <v>49.281796206768298</v>
      </c>
      <c r="J44" s="49">
        <f>VLOOKUP($A44,'Occupancy Raw Data'!$B$8:$BE$45,'Occupancy Raw Data'!AP$3,FALSE)</f>
        <v>49.130717738936397</v>
      </c>
      <c r="K44" s="50">
        <f>VLOOKUP($A44,'Occupancy Raw Data'!$B$8:$BE$45,'Occupancy Raw Data'!AR$3,FALSE)</f>
        <v>44.327086543059004</v>
      </c>
      <c r="M44" s="47">
        <f>VLOOKUP($A44,'Occupancy Raw Data'!$B$8:$BE$45,'Occupancy Raw Data'!AT$3,FALSE)</f>
        <v>-2.7119727103176698</v>
      </c>
      <c r="N44" s="48">
        <f>VLOOKUP($A44,'Occupancy Raw Data'!$B$8:$BE$45,'Occupancy Raw Data'!AU$3,FALSE)</f>
        <v>12.843713256068201</v>
      </c>
      <c r="O44" s="48">
        <f>VLOOKUP($A44,'Occupancy Raw Data'!$B$8:$BE$45,'Occupancy Raw Data'!AV$3,FALSE)</f>
        <v>18.170050422558901</v>
      </c>
      <c r="P44" s="48">
        <f>VLOOKUP($A44,'Occupancy Raw Data'!$B$8:$BE$45,'Occupancy Raw Data'!AW$3,FALSE)</f>
        <v>14.8596467697785</v>
      </c>
      <c r="Q44" s="48">
        <f>VLOOKUP($A44,'Occupancy Raw Data'!$B$8:$BE$45,'Occupancy Raw Data'!AX$3,FALSE)</f>
        <v>12.649018745470199</v>
      </c>
      <c r="R44" s="49">
        <f>VLOOKUP($A44,'Occupancy Raw Data'!$B$8:$BE$45,'Occupancy Raw Data'!AY$3,FALSE)</f>
        <v>11.370964972127799</v>
      </c>
      <c r="S44" s="48">
        <f>VLOOKUP($A44,'Occupancy Raw Data'!$B$8:$BE$45,'Occupancy Raw Data'!BA$3,FALSE)</f>
        <v>8.9728744580882402</v>
      </c>
      <c r="T44" s="48">
        <f>VLOOKUP($A44,'Occupancy Raw Data'!$B$8:$BE$45,'Occupancy Raw Data'!BB$3,FALSE)</f>
        <v>8.9078498493751308</v>
      </c>
      <c r="U44" s="49">
        <f>VLOOKUP($A44,'Occupancy Raw Data'!$B$8:$BE$45,'Occupancy Raw Data'!BC$3,FALSE)</f>
        <v>8.9402524744819907</v>
      </c>
      <c r="V44" s="50">
        <f>VLOOKUP($A44,'Occupancy Raw Data'!$B$8:$BE$45,'Occupancy Raw Data'!BE$3,FALSE)</f>
        <v>10.589561691939601</v>
      </c>
      <c r="X44" s="51">
        <f>VLOOKUP($A44,'ADR Raw Data'!$B$6:$BE$43,'ADR Raw Data'!AG$1,FALSE)</f>
        <v>86.338221467572197</v>
      </c>
      <c r="Y44" s="52">
        <f>VLOOKUP($A44,'ADR Raw Data'!$B$6:$BE$43,'ADR Raw Data'!AH$1,FALSE)</f>
        <v>88.818983412711404</v>
      </c>
      <c r="Z44" s="52">
        <f>VLOOKUP($A44,'ADR Raw Data'!$B$6:$BE$43,'ADR Raw Data'!AI$1,FALSE)</f>
        <v>90.087293561664694</v>
      </c>
      <c r="AA44" s="52">
        <f>VLOOKUP($A44,'ADR Raw Data'!$B$6:$BE$43,'ADR Raw Data'!AJ$1,FALSE)</f>
        <v>89.891584806473205</v>
      </c>
      <c r="AB44" s="52">
        <f>VLOOKUP($A44,'ADR Raw Data'!$B$6:$BE$43,'ADR Raw Data'!AK$1,FALSE)</f>
        <v>90.090608294442006</v>
      </c>
      <c r="AC44" s="53">
        <f>VLOOKUP($A44,'ADR Raw Data'!$B$6:$BE$43,'ADR Raw Data'!AL$1,FALSE)</f>
        <v>89.175170296964495</v>
      </c>
      <c r="AD44" s="52">
        <f>VLOOKUP($A44,'ADR Raw Data'!$B$6:$BE$43,'ADR Raw Data'!AN$1,FALSE)</f>
        <v>97.324040241066697</v>
      </c>
      <c r="AE44" s="52">
        <f>VLOOKUP($A44,'ADR Raw Data'!$B$6:$BE$43,'ADR Raw Data'!AO$1,FALSE)</f>
        <v>98.6004320143375</v>
      </c>
      <c r="AF44" s="53">
        <f>VLOOKUP($A44,'ADR Raw Data'!$B$6:$BE$43,'ADR Raw Data'!AP$1,FALSE)</f>
        <v>97.964198599678298</v>
      </c>
      <c r="AG44" s="54">
        <f>VLOOKUP($A44,'ADR Raw Data'!$B$6:$BE$43,'ADR Raw Data'!AR$1,FALSE)</f>
        <v>91.958449276773607</v>
      </c>
      <c r="AI44" s="47">
        <f>VLOOKUP($A44,'ADR Raw Data'!$B$6:$BE$43,'ADR Raw Data'!AT$1,FALSE)</f>
        <v>1.9912431820363701</v>
      </c>
      <c r="AJ44" s="48">
        <f>VLOOKUP($A44,'ADR Raw Data'!$B$6:$BE$43,'ADR Raw Data'!AU$1,FALSE)</f>
        <v>8.2394027725380408</v>
      </c>
      <c r="AK44" s="48">
        <f>VLOOKUP($A44,'ADR Raw Data'!$B$6:$BE$43,'ADR Raw Data'!AV$1,FALSE)</f>
        <v>10.533487613251999</v>
      </c>
      <c r="AL44" s="48">
        <f>VLOOKUP($A44,'ADR Raw Data'!$B$6:$BE$43,'ADR Raw Data'!AW$1,FALSE)</f>
        <v>9.5195387925548793</v>
      </c>
      <c r="AM44" s="48">
        <f>VLOOKUP($A44,'ADR Raw Data'!$B$6:$BE$43,'ADR Raw Data'!AX$1,FALSE)</f>
        <v>9.2302410374727302</v>
      </c>
      <c r="AN44" s="49">
        <f>VLOOKUP($A44,'ADR Raw Data'!$B$6:$BE$43,'ADR Raw Data'!AY$1,FALSE)</f>
        <v>8.0598218298485893</v>
      </c>
      <c r="AO44" s="48">
        <f>VLOOKUP($A44,'ADR Raw Data'!$B$6:$BE$43,'ADR Raw Data'!BA$1,FALSE)</f>
        <v>2.8325829866083598</v>
      </c>
      <c r="AP44" s="48">
        <f>VLOOKUP($A44,'ADR Raw Data'!$B$6:$BE$43,'ADR Raw Data'!BB$1,FALSE)</f>
        <v>0.891987397851566</v>
      </c>
      <c r="AQ44" s="49">
        <f>VLOOKUP($A44,'ADR Raw Data'!$B$6:$BE$43,'ADR Raw Data'!BC$1,FALSE)</f>
        <v>1.8432520384333899</v>
      </c>
      <c r="AR44" s="50">
        <f>VLOOKUP($A44,'ADR Raw Data'!$B$6:$BE$43,'ADR Raw Data'!BE$1,FALSE)</f>
        <v>5.7996720938450901</v>
      </c>
      <c r="AT44" s="51">
        <f>VLOOKUP($A44,'RevPAR Raw Data'!$B$6:$BE$43,'RevPAR Raw Data'!AG$1,FALSE)</f>
        <v>30.1373049925622</v>
      </c>
      <c r="AU44" s="52">
        <f>VLOOKUP($A44,'RevPAR Raw Data'!$B$6:$BE$43,'RevPAR Raw Data'!AH$1,FALSE)</f>
        <v>37.710495769802897</v>
      </c>
      <c r="AV44" s="52">
        <f>VLOOKUP($A44,'RevPAR Raw Data'!$B$6:$BE$43,'RevPAR Raw Data'!AI$1,FALSE)</f>
        <v>41.205556201189999</v>
      </c>
      <c r="AW44" s="52">
        <f>VLOOKUP($A44,'RevPAR Raw Data'!$B$6:$BE$43,'RevPAR Raw Data'!AJ$1,FALSE)</f>
        <v>40.539383134994402</v>
      </c>
      <c r="AX44" s="52">
        <f>VLOOKUP($A44,'RevPAR Raw Data'!$B$6:$BE$43,'RevPAR Raw Data'!AK$1,FALSE)</f>
        <v>39.483741865005499</v>
      </c>
      <c r="AY44" s="53">
        <f>VLOOKUP($A44,'RevPAR Raw Data'!$B$6:$BE$43,'RevPAR Raw Data'!AL$1,FALSE)</f>
        <v>37.815296392710998</v>
      </c>
      <c r="AZ44" s="52">
        <f>VLOOKUP($A44,'RevPAR Raw Data'!$B$6:$BE$43,'RevPAR Raw Data'!AN$1,FALSE)</f>
        <v>47.668963834138999</v>
      </c>
      <c r="BA44" s="52">
        <f>VLOOKUP($A44,'RevPAR Raw Data'!$B$6:$BE$43,'RevPAR Raw Data'!AO$1,FALSE)</f>
        <v>48.592063964298902</v>
      </c>
      <c r="BB44" s="53">
        <f>VLOOKUP($A44,'RevPAR Raw Data'!$B$6:$BE$43,'RevPAR Raw Data'!AP$1,FALSE)</f>
        <v>48.130513899218997</v>
      </c>
      <c r="BC44" s="54">
        <f>VLOOKUP($A44,'RevPAR Raw Data'!$B$6:$BE$43,'RevPAR Raw Data'!AR$1,FALSE)</f>
        <v>40.7625013945704</v>
      </c>
      <c r="BE44" s="47">
        <f>VLOOKUP($A44,'RevPAR Raw Data'!$B$6:$BE$43,'RevPAR Raw Data'!AT$1,FALSE)</f>
        <v>-0.77473149997419</v>
      </c>
      <c r="BF44" s="48">
        <f>VLOOKUP($A44,'RevPAR Raw Data'!$B$6:$BE$43,'RevPAR Raw Data'!AU$1,FALSE)</f>
        <v>22.141361294723598</v>
      </c>
      <c r="BG44" s="48">
        <f>VLOOKUP($A44,'RevPAR Raw Data'!$B$6:$BE$43,'RevPAR Raw Data'!AV$1,FALSE)</f>
        <v>30.6174780463929</v>
      </c>
      <c r="BH44" s="48">
        <f>VLOOKUP($A44,'RevPAR Raw Data'!$B$6:$BE$43,'RevPAR Raw Data'!AW$1,FALSE)</f>
        <v>25.793755401018998</v>
      </c>
      <c r="BI44" s="48">
        <f>VLOOKUP($A44,'RevPAR Raw Data'!$B$6:$BE$43,'RevPAR Raw Data'!AX$1,FALSE)</f>
        <v>23.046794702025</v>
      </c>
      <c r="BJ44" s="49">
        <f>VLOOKUP($A44,'RevPAR Raw Data'!$B$6:$BE$43,'RevPAR Raw Data'!AY$1,FALSE)</f>
        <v>20.347266319064399</v>
      </c>
      <c r="BK44" s="48">
        <f>VLOOKUP($A44,'RevPAR Raw Data'!$B$6:$BE$43,'RevPAR Raw Data'!BA$1,FALSE)</f>
        <v>12.0596215600061</v>
      </c>
      <c r="BL44" s="48">
        <f>VLOOKUP($A44,'RevPAR Raw Data'!$B$6:$BE$43,'RevPAR Raw Data'!BB$1,FALSE)</f>
        <v>9.8792941453026604</v>
      </c>
      <c r="BM44" s="49">
        <f>VLOOKUP($A44,'RevPAR Raw Data'!$B$6:$BE$43,'RevPAR Raw Data'!BC$1,FALSE)</f>
        <v>10.948295898892299</v>
      </c>
      <c r="BN44" s="50">
        <f>VLOOKUP($A44,'RevPAR Raw Data'!$B$6:$BE$43,'RevPAR Raw Data'!BE$1,FALSE)</f>
        <v>17.0033936400927</v>
      </c>
    </row>
    <row r="45" spans="1:66" x14ac:dyDescent="0.45">
      <c r="A45" s="63" t="s">
        <v>84</v>
      </c>
      <c r="B45" s="47">
        <f>VLOOKUP($A45,'Occupancy Raw Data'!$B$8:$BE$45,'Occupancy Raw Data'!AG$3,FALSE)</f>
        <v>35.838807478524501</v>
      </c>
      <c r="C45" s="48">
        <f>VLOOKUP($A45,'Occupancy Raw Data'!$B$8:$BE$45,'Occupancy Raw Data'!AH$3,FALSE)</f>
        <v>48.597776654876199</v>
      </c>
      <c r="D45" s="48">
        <f>VLOOKUP($A45,'Occupancy Raw Data'!$B$8:$BE$45,'Occupancy Raw Data'!AI$3,FALSE)</f>
        <v>51.888580090955003</v>
      </c>
      <c r="E45" s="48">
        <f>VLOOKUP($A45,'Occupancy Raw Data'!$B$8:$BE$45,'Occupancy Raw Data'!AJ$3,FALSE)</f>
        <v>50.846387064173797</v>
      </c>
      <c r="F45" s="48">
        <f>VLOOKUP($A45,'Occupancy Raw Data'!$B$8:$BE$45,'Occupancy Raw Data'!AK$3,FALSE)</f>
        <v>45.471197574532503</v>
      </c>
      <c r="G45" s="49">
        <f>VLOOKUP($A45,'Occupancy Raw Data'!$B$8:$BE$45,'Occupancy Raw Data'!AL$3,FALSE)</f>
        <v>46.528549772612401</v>
      </c>
      <c r="H45" s="48">
        <f>VLOOKUP($A45,'Occupancy Raw Data'!$B$8:$BE$45,'Occupancy Raw Data'!AN$3,FALSE)</f>
        <v>41.056088933804901</v>
      </c>
      <c r="I45" s="48">
        <f>VLOOKUP($A45,'Occupancy Raw Data'!$B$8:$BE$45,'Occupancy Raw Data'!AO$3,FALSE)</f>
        <v>41.536129358261697</v>
      </c>
      <c r="J45" s="49">
        <f>VLOOKUP($A45,'Occupancy Raw Data'!$B$8:$BE$45,'Occupancy Raw Data'!AP$3,FALSE)</f>
        <v>41.296109146033302</v>
      </c>
      <c r="K45" s="50">
        <f>VLOOKUP($A45,'Occupancy Raw Data'!$B$8:$BE$45,'Occupancy Raw Data'!AR$3,FALSE)</f>
        <v>45.0335667364469</v>
      </c>
      <c r="M45" s="47">
        <f>VLOOKUP($A45,'Occupancy Raw Data'!$B$8:$BE$45,'Occupancy Raw Data'!AT$3,FALSE)</f>
        <v>-9.4622626456039498</v>
      </c>
      <c r="N45" s="48">
        <f>VLOOKUP($A45,'Occupancy Raw Data'!$B$8:$BE$45,'Occupancy Raw Data'!AU$3,FALSE)</f>
        <v>4.2688711207480603</v>
      </c>
      <c r="O45" s="48">
        <f>VLOOKUP($A45,'Occupancy Raw Data'!$B$8:$BE$45,'Occupancy Raw Data'!AV$3,FALSE)</f>
        <v>8.7503309504898006</v>
      </c>
      <c r="P45" s="48">
        <f>VLOOKUP($A45,'Occupancy Raw Data'!$B$8:$BE$45,'Occupancy Raw Data'!AW$3,FALSE)</f>
        <v>5.9489339299815702</v>
      </c>
      <c r="Q45" s="48">
        <f>VLOOKUP($A45,'Occupancy Raw Data'!$B$8:$BE$45,'Occupancy Raw Data'!AX$3,FALSE)</f>
        <v>4.4241369306643401</v>
      </c>
      <c r="R45" s="49">
        <f>VLOOKUP($A45,'Occupancy Raw Data'!$B$8:$BE$45,'Occupancy Raw Data'!AY$3,FALSE)</f>
        <v>3.1939930516642301</v>
      </c>
      <c r="S45" s="48">
        <f>VLOOKUP($A45,'Occupancy Raw Data'!$B$8:$BE$45,'Occupancy Raw Data'!BA$3,FALSE)</f>
        <v>0.46367851622874801</v>
      </c>
      <c r="T45" s="48">
        <f>VLOOKUP($A45,'Occupancy Raw Data'!$B$8:$BE$45,'Occupancy Raw Data'!BB$3,FALSE)</f>
        <v>3.9026702480644602</v>
      </c>
      <c r="U45" s="49">
        <f>VLOOKUP($A45,'Occupancy Raw Data'!$B$8:$BE$45,'Occupancy Raw Data'!BC$3,FALSE)</f>
        <v>2.1642315805922299</v>
      </c>
      <c r="V45" s="50">
        <f>VLOOKUP($A45,'Occupancy Raw Data'!$B$8:$BE$45,'Occupancy Raw Data'!BE$3,FALSE)</f>
        <v>2.9221917469220999</v>
      </c>
      <c r="X45" s="51">
        <f>VLOOKUP($A45,'ADR Raw Data'!$B$6:$BE$43,'ADR Raw Data'!AG$1,FALSE)</f>
        <v>83.377631300669705</v>
      </c>
      <c r="Y45" s="52">
        <f>VLOOKUP($A45,'ADR Raw Data'!$B$6:$BE$43,'ADR Raw Data'!AH$1,FALSE)</f>
        <v>90.357492851572601</v>
      </c>
      <c r="Z45" s="52">
        <f>VLOOKUP($A45,'ADR Raw Data'!$B$6:$BE$43,'ADR Raw Data'!AI$1,FALSE)</f>
        <v>93.324116859403503</v>
      </c>
      <c r="AA45" s="52">
        <f>VLOOKUP($A45,'ADR Raw Data'!$B$6:$BE$43,'ADR Raw Data'!AJ$1,FALSE)</f>
        <v>91.558590062111804</v>
      </c>
      <c r="AB45" s="52">
        <f>VLOOKUP($A45,'ADR Raw Data'!$B$6:$BE$43,'ADR Raw Data'!AK$1,FALSE)</f>
        <v>87.765274343658803</v>
      </c>
      <c r="AC45" s="53">
        <f>VLOOKUP($A45,'ADR Raw Data'!$B$6:$BE$43,'ADR Raw Data'!AL$1,FALSE)</f>
        <v>89.699764063857501</v>
      </c>
      <c r="AD45" s="52">
        <f>VLOOKUP($A45,'ADR Raw Data'!$B$6:$BE$43,'ADR Raw Data'!AN$1,FALSE)</f>
        <v>85.970296923076901</v>
      </c>
      <c r="AE45" s="52">
        <f>VLOOKUP($A45,'ADR Raw Data'!$B$6:$BE$43,'ADR Raw Data'!AO$1,FALSE)</f>
        <v>86.488185827250604</v>
      </c>
      <c r="AF45" s="53">
        <f>VLOOKUP($A45,'ADR Raw Data'!$B$6:$BE$43,'ADR Raw Data'!AP$1,FALSE)</f>
        <v>86.230746405628594</v>
      </c>
      <c r="AG45" s="54">
        <f>VLOOKUP($A45,'ADR Raw Data'!$B$6:$BE$43,'ADR Raw Data'!AR$1,FALSE)</f>
        <v>88.790874208543698</v>
      </c>
      <c r="AI45" s="47">
        <f>VLOOKUP($A45,'ADR Raw Data'!$B$6:$BE$43,'ADR Raw Data'!AT$1,FALSE)</f>
        <v>1.93603768022014</v>
      </c>
      <c r="AJ45" s="48">
        <f>VLOOKUP($A45,'ADR Raw Data'!$B$6:$BE$43,'ADR Raw Data'!AU$1,FALSE)</f>
        <v>7.8862250202374602</v>
      </c>
      <c r="AK45" s="48">
        <f>VLOOKUP($A45,'ADR Raw Data'!$B$6:$BE$43,'ADR Raw Data'!AV$1,FALSE)</f>
        <v>11.923757754984701</v>
      </c>
      <c r="AL45" s="48">
        <f>VLOOKUP($A45,'ADR Raw Data'!$B$6:$BE$43,'ADR Raw Data'!AW$1,FALSE)</f>
        <v>9.2383497004937407</v>
      </c>
      <c r="AM45" s="48">
        <f>VLOOKUP($A45,'ADR Raw Data'!$B$6:$BE$43,'ADR Raw Data'!AX$1,FALSE)</f>
        <v>8.4922088227960195</v>
      </c>
      <c r="AN45" s="49">
        <f>VLOOKUP($A45,'ADR Raw Data'!$B$6:$BE$43,'ADR Raw Data'!AY$1,FALSE)</f>
        <v>8.3438402524928001</v>
      </c>
      <c r="AO45" s="48">
        <f>VLOOKUP($A45,'ADR Raw Data'!$B$6:$BE$43,'ADR Raw Data'!BA$1,FALSE)</f>
        <v>5.1264738619664802</v>
      </c>
      <c r="AP45" s="48">
        <f>VLOOKUP($A45,'ADR Raw Data'!$B$6:$BE$43,'ADR Raw Data'!BB$1,FALSE)</f>
        <v>4.9197372927704697</v>
      </c>
      <c r="AQ45" s="49">
        <f>VLOOKUP($A45,'ADR Raw Data'!$B$6:$BE$43,'ADR Raw Data'!BC$1,FALSE)</f>
        <v>5.0291398825285896</v>
      </c>
      <c r="AR45" s="50">
        <f>VLOOKUP($A45,'ADR Raw Data'!$B$6:$BE$43,'ADR Raw Data'!BE$1,FALSE)</f>
        <v>7.4824802744919197</v>
      </c>
      <c r="AT45" s="51">
        <f>VLOOKUP($A45,'RevPAR Raw Data'!$B$6:$BE$43,'RevPAR Raw Data'!AG$1,FALSE)</f>
        <v>29.881548762001</v>
      </c>
      <c r="AU45" s="52">
        <f>VLOOKUP($A45,'RevPAR Raw Data'!$B$6:$BE$43,'RevPAR Raw Data'!AH$1,FALSE)</f>
        <v>43.911732566952999</v>
      </c>
      <c r="AV45" s="52">
        <f>VLOOKUP($A45,'RevPAR Raw Data'!$B$6:$BE$43,'RevPAR Raw Data'!AI$1,FALSE)</f>
        <v>48.424559120768002</v>
      </c>
      <c r="AW45" s="52">
        <f>VLOOKUP($A45,'RevPAR Raw Data'!$B$6:$BE$43,'RevPAR Raw Data'!AJ$1,FALSE)</f>
        <v>46.554235093481502</v>
      </c>
      <c r="AX45" s="52">
        <f>VLOOKUP($A45,'RevPAR Raw Data'!$B$6:$BE$43,'RevPAR Raw Data'!AK$1,FALSE)</f>
        <v>39.9079212986356</v>
      </c>
      <c r="AY45" s="53">
        <f>VLOOKUP($A45,'RevPAR Raw Data'!$B$6:$BE$43,'RevPAR Raw Data'!AL$1,FALSE)</f>
        <v>41.7359993683678</v>
      </c>
      <c r="AZ45" s="52">
        <f>VLOOKUP($A45,'RevPAR Raw Data'!$B$6:$BE$43,'RevPAR Raw Data'!AN$1,FALSE)</f>
        <v>35.296041561394603</v>
      </c>
      <c r="BA45" s="52">
        <f>VLOOKUP($A45,'RevPAR Raw Data'!$B$6:$BE$43,'RevPAR Raw Data'!AO$1,FALSE)</f>
        <v>35.923844744820599</v>
      </c>
      <c r="BB45" s="53">
        <f>VLOOKUP($A45,'RevPAR Raw Data'!$B$6:$BE$43,'RevPAR Raw Data'!AP$1,FALSE)</f>
        <v>35.609943153107601</v>
      </c>
      <c r="BC45" s="54">
        <f>VLOOKUP($A45,'RevPAR Raw Data'!$B$6:$BE$43,'RevPAR Raw Data'!AR$1,FALSE)</f>
        <v>39.9856975925792</v>
      </c>
      <c r="BE45" s="47">
        <f>VLOOKUP($A45,'RevPAR Raw Data'!$B$6:$BE$43,'RevPAR Raw Data'!AT$1,FALSE)</f>
        <v>-7.7094179356040904</v>
      </c>
      <c r="BF45" s="48">
        <f>VLOOKUP($A45,'RevPAR Raw Data'!$B$6:$BE$43,'RevPAR Raw Data'!AU$1,FALSE)</f>
        <v>12.491748923391601</v>
      </c>
      <c r="BG45" s="48">
        <f>VLOOKUP($A45,'RevPAR Raw Data'!$B$6:$BE$43,'RevPAR Raw Data'!AV$1,FALSE)</f>
        <v>21.7174569707703</v>
      </c>
      <c r="BH45" s="48">
        <f>VLOOKUP($A45,'RevPAR Raw Data'!$B$6:$BE$43,'RevPAR Raw Data'!AW$1,FALSE)</f>
        <v>15.7368669503783</v>
      </c>
      <c r="BI45" s="48">
        <f>VLOOKUP($A45,'RevPAR Raw Data'!$B$6:$BE$43,'RevPAR Raw Data'!AX$1,FALSE)</f>
        <v>13.2920527002188</v>
      </c>
      <c r="BJ45" s="49">
        <f>VLOOKUP($A45,'RevPAR Raw Data'!$B$6:$BE$43,'RevPAR Raw Data'!AY$1,FALSE)</f>
        <v>11.804334982063599</v>
      </c>
      <c r="BK45" s="48">
        <f>VLOOKUP($A45,'RevPAR Raw Data'!$B$6:$BE$43,'RevPAR Raw Data'!BA$1,FALSE)</f>
        <v>5.61392273613325</v>
      </c>
      <c r="BL45" s="48">
        <f>VLOOKUP($A45,'RevPAR Raw Data'!$B$6:$BE$43,'RevPAR Raw Data'!BB$1,FALSE)</f>
        <v>9.0144086644428203</v>
      </c>
      <c r="BM45" s="49">
        <f>VLOOKUP($A45,'RevPAR Raw Data'!$B$6:$BE$43,'RevPAR Raw Data'!BC$1,FALSE)</f>
        <v>7.3022136966906697</v>
      </c>
      <c r="BN45" s="50">
        <f>VLOOKUP($A45,'RevPAR Raw Data'!$B$6:$BE$43,'RevPAR Raw Data'!BE$1,FALSE)</f>
        <v>10.6233244424603</v>
      </c>
    </row>
    <row r="46" spans="1:66" x14ac:dyDescent="0.45">
      <c r="A46" s="66" t="s">
        <v>85</v>
      </c>
      <c r="B46" s="47">
        <f>VLOOKUP($A46,'Occupancy Raw Data'!$B$8:$BE$45,'Occupancy Raw Data'!AG$3,FALSE)</f>
        <v>29.8478727433404</v>
      </c>
      <c r="C46" s="48">
        <f>VLOOKUP($A46,'Occupancy Raw Data'!$B$8:$BE$45,'Occupancy Raw Data'!AH$3,FALSE)</f>
        <v>37.788789294281003</v>
      </c>
      <c r="D46" s="48">
        <f>VLOOKUP($A46,'Occupancy Raw Data'!$B$8:$BE$45,'Occupancy Raw Data'!AI$3,FALSE)</f>
        <v>40.468375205150799</v>
      </c>
      <c r="E46" s="48">
        <f>VLOOKUP($A46,'Occupancy Raw Data'!$B$8:$BE$45,'Occupancy Raw Data'!AJ$3,FALSE)</f>
        <v>40.979674283549997</v>
      </c>
      <c r="F46" s="48">
        <f>VLOOKUP($A46,'Occupancy Raw Data'!$B$8:$BE$45,'Occupancy Raw Data'!AK$3,FALSE)</f>
        <v>40.632495896982697</v>
      </c>
      <c r="G46" s="49">
        <f>VLOOKUP($A46,'Occupancy Raw Data'!$B$8:$BE$45,'Occupancy Raw Data'!AL$3,FALSE)</f>
        <v>37.943441484661001</v>
      </c>
      <c r="H46" s="48">
        <f>VLOOKUP($A46,'Occupancy Raw Data'!$B$8:$BE$45,'Occupancy Raw Data'!AN$3,FALSE)</f>
        <v>43.5267011740941</v>
      </c>
      <c r="I46" s="48">
        <f>VLOOKUP($A46,'Occupancy Raw Data'!$B$8:$BE$45,'Occupancy Raw Data'!AO$3,FALSE)</f>
        <v>41.999116273197799</v>
      </c>
      <c r="J46" s="49">
        <f>VLOOKUP($A46,'Occupancy Raw Data'!$B$8:$BE$45,'Occupancy Raw Data'!AP$3,FALSE)</f>
        <v>42.762908723645999</v>
      </c>
      <c r="K46" s="50">
        <f>VLOOKUP($A46,'Occupancy Raw Data'!$B$8:$BE$45,'Occupancy Raw Data'!AR$3,FALSE)</f>
        <v>39.320432124371003</v>
      </c>
      <c r="M46" s="47">
        <f>VLOOKUP($A46,'Occupancy Raw Data'!$B$8:$BE$45,'Occupancy Raw Data'!AT$3,FALSE)</f>
        <v>0.73943577357397094</v>
      </c>
      <c r="N46" s="48">
        <f>VLOOKUP($A46,'Occupancy Raw Data'!$B$8:$BE$45,'Occupancy Raw Data'!AU$3,FALSE)</f>
        <v>8.0623084076279401</v>
      </c>
      <c r="O46" s="48">
        <f>VLOOKUP($A46,'Occupancy Raw Data'!$B$8:$BE$45,'Occupancy Raw Data'!AV$3,FALSE)</f>
        <v>6.8551278698190004</v>
      </c>
      <c r="P46" s="48">
        <f>VLOOKUP($A46,'Occupancy Raw Data'!$B$8:$BE$45,'Occupancy Raw Data'!AW$3,FALSE)</f>
        <v>6.1998736129335299</v>
      </c>
      <c r="Q46" s="48">
        <f>VLOOKUP($A46,'Occupancy Raw Data'!$B$8:$BE$45,'Occupancy Raw Data'!AX$3,FALSE)</f>
        <v>11.668581720097899</v>
      </c>
      <c r="R46" s="49">
        <f>VLOOKUP($A46,'Occupancy Raw Data'!$B$8:$BE$45,'Occupancy Raw Data'!AY$3,FALSE)</f>
        <v>6.9164148302874002</v>
      </c>
      <c r="S46" s="48">
        <f>VLOOKUP($A46,'Occupancy Raw Data'!$B$8:$BE$45,'Occupancy Raw Data'!BA$3,FALSE)</f>
        <v>9.2749661269653405</v>
      </c>
      <c r="T46" s="48">
        <f>VLOOKUP($A46,'Occupancy Raw Data'!$B$8:$BE$45,'Occupancy Raw Data'!BB$3,FALSE)</f>
        <v>20.258824742056699</v>
      </c>
      <c r="U46" s="49">
        <f>VLOOKUP($A46,'Occupancy Raw Data'!$B$8:$BE$45,'Occupancy Raw Data'!BC$3,FALSE)</f>
        <v>14.406306980976201</v>
      </c>
      <c r="V46" s="50">
        <f>VLOOKUP($A46,'Occupancy Raw Data'!$B$8:$BE$45,'Occupancy Raw Data'!BE$3,FALSE)</f>
        <v>9.1365359804999606</v>
      </c>
      <c r="X46" s="51">
        <f>VLOOKUP($A46,'ADR Raw Data'!$B$6:$BE$43,'ADR Raw Data'!AG$1,FALSE)</f>
        <v>89.728256318071203</v>
      </c>
      <c r="Y46" s="52">
        <f>VLOOKUP($A46,'ADR Raw Data'!$B$6:$BE$43,'ADR Raw Data'!AH$1,FALSE)</f>
        <v>90.140456026058601</v>
      </c>
      <c r="Z46" s="52">
        <f>VLOOKUP($A46,'ADR Raw Data'!$B$6:$BE$43,'ADR Raw Data'!AI$1,FALSE)</f>
        <v>90.942995632506594</v>
      </c>
      <c r="AA46" s="52">
        <f>VLOOKUP($A46,'ADR Raw Data'!$B$6:$BE$43,'ADR Raw Data'!AJ$1,FALSE)</f>
        <v>90.894884473197706</v>
      </c>
      <c r="AB46" s="52">
        <f>VLOOKUP($A46,'ADR Raw Data'!$B$6:$BE$43,'ADR Raw Data'!AK$1,FALSE)</f>
        <v>94.475675780643101</v>
      </c>
      <c r="AC46" s="53">
        <f>VLOOKUP($A46,'ADR Raw Data'!$B$6:$BE$43,'ADR Raw Data'!AL$1,FALSE)</f>
        <v>91.3382452171019</v>
      </c>
      <c r="AD46" s="52">
        <f>VLOOKUP($A46,'ADR Raw Data'!$B$6:$BE$43,'ADR Raw Data'!AN$1,FALSE)</f>
        <v>108.57171343629901</v>
      </c>
      <c r="AE46" s="52">
        <f>VLOOKUP($A46,'ADR Raw Data'!$B$6:$BE$43,'ADR Raw Data'!AO$1,FALSE)</f>
        <v>107.424806492823</v>
      </c>
      <c r="AF46" s="53">
        <f>VLOOKUP($A46,'ADR Raw Data'!$B$6:$BE$43,'ADR Raw Data'!AP$1,FALSE)</f>
        <v>108.008502472507</v>
      </c>
      <c r="AG46" s="54">
        <f>VLOOKUP($A46,'ADR Raw Data'!$B$6:$BE$43,'ADR Raw Data'!AR$1,FALSE)</f>
        <v>96.518167140629302</v>
      </c>
      <c r="AI46" s="47">
        <f>VLOOKUP($A46,'ADR Raw Data'!$B$6:$BE$43,'ADR Raw Data'!AT$1,FALSE)</f>
        <v>8.5819913429222403</v>
      </c>
      <c r="AJ46" s="48">
        <f>VLOOKUP($A46,'ADR Raw Data'!$B$6:$BE$43,'ADR Raw Data'!AU$1,FALSE)</f>
        <v>8.4405400557881993</v>
      </c>
      <c r="AK46" s="48">
        <f>VLOOKUP($A46,'ADR Raw Data'!$B$6:$BE$43,'ADR Raw Data'!AV$1,FALSE)</f>
        <v>8.1433411623979897</v>
      </c>
      <c r="AL46" s="48">
        <f>VLOOKUP($A46,'ADR Raw Data'!$B$6:$BE$43,'ADR Raw Data'!AW$1,FALSE)</f>
        <v>4.5659612085691696</v>
      </c>
      <c r="AM46" s="48">
        <f>VLOOKUP($A46,'ADR Raw Data'!$B$6:$BE$43,'ADR Raw Data'!AX$1,FALSE)</f>
        <v>3.5848572440704398</v>
      </c>
      <c r="AN46" s="49">
        <f>VLOOKUP($A46,'ADR Raw Data'!$B$6:$BE$43,'ADR Raw Data'!AY$1,FALSE)</f>
        <v>6.5368726795768</v>
      </c>
      <c r="AO46" s="48">
        <f>VLOOKUP($A46,'ADR Raw Data'!$B$6:$BE$43,'ADR Raw Data'!BA$1,FALSE)</f>
        <v>5.5763242616803401</v>
      </c>
      <c r="AP46" s="48">
        <f>VLOOKUP($A46,'ADR Raw Data'!$B$6:$BE$43,'ADR Raw Data'!BB$1,FALSE)</f>
        <v>6.4591101968148097</v>
      </c>
      <c r="AQ46" s="49">
        <f>VLOOKUP($A46,'ADR Raw Data'!$B$6:$BE$43,'ADR Raw Data'!BC$1,FALSE)</f>
        <v>5.9576867913318203</v>
      </c>
      <c r="AR46" s="50">
        <f>VLOOKUP($A46,'ADR Raw Data'!$B$6:$BE$43,'ADR Raw Data'!BE$1,FALSE)</f>
        <v>6.6071145200272197</v>
      </c>
      <c r="AT46" s="51">
        <f>VLOOKUP($A46,'RevPAR Raw Data'!$B$6:$BE$43,'RevPAR Raw Data'!AG$1,FALSE)</f>
        <v>26.7819757606362</v>
      </c>
      <c r="AU46" s="52">
        <f>VLOOKUP($A46,'RevPAR Raw Data'!$B$6:$BE$43,'RevPAR Raw Data'!AH$1,FALSE)</f>
        <v>34.062986996591299</v>
      </c>
      <c r="AV46" s="52">
        <f>VLOOKUP($A46,'RevPAR Raw Data'!$B$6:$BE$43,'RevPAR Raw Data'!AI$1,FALSE)</f>
        <v>36.803152695366698</v>
      </c>
      <c r="AW46" s="52">
        <f>VLOOKUP($A46,'RevPAR Raw Data'!$B$6:$BE$43,'RevPAR Raw Data'!AJ$1,FALSE)</f>
        <v>37.248427597525499</v>
      </c>
      <c r="AX46" s="52">
        <f>VLOOKUP($A46,'RevPAR Raw Data'!$B$6:$BE$43,'RevPAR Raw Data'!AK$1,FALSE)</f>
        <v>38.387825085216498</v>
      </c>
      <c r="AY46" s="53">
        <f>VLOOKUP($A46,'RevPAR Raw Data'!$B$6:$BE$43,'RevPAR Raw Data'!AL$1,FALSE)</f>
        <v>34.656873627067199</v>
      </c>
      <c r="AZ46" s="52">
        <f>VLOOKUP($A46,'RevPAR Raw Data'!$B$6:$BE$43,'RevPAR Raw Data'!AN$1,FALSE)</f>
        <v>47.257685267011702</v>
      </c>
      <c r="BA46" s="52">
        <f>VLOOKUP($A46,'RevPAR Raw Data'!$B$6:$BE$43,'RevPAR Raw Data'!AO$1,FALSE)</f>
        <v>45.117469385178602</v>
      </c>
      <c r="BB46" s="53">
        <f>VLOOKUP($A46,'RevPAR Raw Data'!$B$6:$BE$43,'RevPAR Raw Data'!AP$1,FALSE)</f>
        <v>46.187577326095102</v>
      </c>
      <c r="BC46" s="54">
        <f>VLOOKUP($A46,'RevPAR Raw Data'!$B$6:$BE$43,'RevPAR Raw Data'!AR$1,FALSE)</f>
        <v>37.9513603982181</v>
      </c>
      <c r="BE46" s="47">
        <f>VLOOKUP($A46,'RevPAR Raw Data'!$B$6:$BE$43,'RevPAR Raw Data'!AT$1,FALSE)</f>
        <v>9.3848854305707992</v>
      </c>
      <c r="BF46" s="48">
        <f>VLOOKUP($A46,'RevPAR Raw Data'!$B$6:$BE$43,'RevPAR Raw Data'!AU$1,FALSE)</f>
        <v>17.183350833983098</v>
      </c>
      <c r="BG46" s="48">
        <f>VLOOKUP($A46,'RevPAR Raw Data'!$B$6:$BE$43,'RevPAR Raw Data'!AV$1,FALSE)</f>
        <v>15.5567054817749</v>
      </c>
      <c r="BH46" s="48">
        <f>VLOOKUP($A46,'RevPAR Raw Data'!$B$6:$BE$43,'RevPAR Raw Data'!AW$1,FALSE)</f>
        <v>11.048918645649501</v>
      </c>
      <c r="BI46" s="48">
        <f>VLOOKUP($A46,'RevPAR Raw Data'!$B$6:$BE$43,'RevPAR Raw Data'!AX$1,FALSE)</f>
        <v>15.6717409612415</v>
      </c>
      <c r="BJ46" s="49">
        <f>VLOOKUP($A46,'RevPAR Raw Data'!$B$6:$BE$43,'RevPAR Raw Data'!AY$1,FALSE)</f>
        <v>13.905404741311401</v>
      </c>
      <c r="BK46" s="48">
        <f>VLOOKUP($A46,'RevPAR Raw Data'!$B$6:$BE$43,'RevPAR Raw Data'!BA$1,FALSE)</f>
        <v>15.368492575046201</v>
      </c>
      <c r="BL46" s="48">
        <f>VLOOKUP($A46,'RevPAR Raw Data'!$B$6:$BE$43,'RevPAR Raw Data'!BB$1,FALSE)</f>
        <v>28.026474753540601</v>
      </c>
      <c r="BM46" s="49">
        <f>VLOOKUP($A46,'RevPAR Raw Data'!$B$6:$BE$43,'RevPAR Raw Data'!BC$1,FALSE)</f>
        <v>21.222276420432301</v>
      </c>
      <c r="BN46" s="50">
        <f>VLOOKUP($A46,'RevPAR Raw Data'!$B$6:$BE$43,'RevPAR Raw Data'!BE$1,FALSE)</f>
        <v>16.347311895922299</v>
      </c>
    </row>
    <row r="47" spans="1:66" x14ac:dyDescent="0.45">
      <c r="A47" s="63" t="s">
        <v>86</v>
      </c>
      <c r="B47" s="47">
        <f>VLOOKUP($A47,'Occupancy Raw Data'!$B$8:$BE$45,'Occupancy Raw Data'!AG$3,FALSE)</f>
        <v>32.625348189415</v>
      </c>
      <c r="C47" s="48">
        <f>VLOOKUP($A47,'Occupancy Raw Data'!$B$8:$BE$45,'Occupancy Raw Data'!AH$3,FALSE)</f>
        <v>46.727019498607198</v>
      </c>
      <c r="D47" s="48">
        <f>VLOOKUP($A47,'Occupancy Raw Data'!$B$8:$BE$45,'Occupancy Raw Data'!AI$3,FALSE)</f>
        <v>50.365598885793801</v>
      </c>
      <c r="E47" s="48">
        <f>VLOOKUP($A47,'Occupancy Raw Data'!$B$8:$BE$45,'Occupancy Raw Data'!AJ$3,FALSE)</f>
        <v>49.007660167130901</v>
      </c>
      <c r="F47" s="48">
        <f>VLOOKUP($A47,'Occupancy Raw Data'!$B$8:$BE$45,'Occupancy Raw Data'!AK$3,FALSE)</f>
        <v>41.295264623955397</v>
      </c>
      <c r="G47" s="49">
        <f>VLOOKUP($A47,'Occupancy Raw Data'!$B$8:$BE$45,'Occupancy Raw Data'!AL$3,FALSE)</f>
        <v>44.004178272980504</v>
      </c>
      <c r="H47" s="48">
        <f>VLOOKUP($A47,'Occupancy Raw Data'!$B$8:$BE$45,'Occupancy Raw Data'!AN$3,FALSE)</f>
        <v>40.912256267409397</v>
      </c>
      <c r="I47" s="48">
        <f>VLOOKUP($A47,'Occupancy Raw Data'!$B$8:$BE$45,'Occupancy Raw Data'!AO$3,FALSE)</f>
        <v>40.111420612813298</v>
      </c>
      <c r="J47" s="49">
        <f>VLOOKUP($A47,'Occupancy Raw Data'!$B$8:$BE$45,'Occupancy Raw Data'!AP$3,FALSE)</f>
        <v>40.511838440111397</v>
      </c>
      <c r="K47" s="50">
        <f>VLOOKUP($A47,'Occupancy Raw Data'!$B$8:$BE$45,'Occupancy Raw Data'!AR$3,FALSE)</f>
        <v>43.006366892160699</v>
      </c>
      <c r="M47" s="47">
        <f>VLOOKUP($A47,'Occupancy Raw Data'!$B$8:$BE$45,'Occupancy Raw Data'!AT$3,FALSE)</f>
        <v>-2.9015544041450698</v>
      </c>
      <c r="N47" s="48">
        <f>VLOOKUP($A47,'Occupancy Raw Data'!$B$8:$BE$45,'Occupancy Raw Data'!AU$3,FALSE)</f>
        <v>7.1884984025559104</v>
      </c>
      <c r="O47" s="48">
        <f>VLOOKUP($A47,'Occupancy Raw Data'!$B$8:$BE$45,'Occupancy Raw Data'!AV$3,FALSE)</f>
        <v>7.4665676077265903</v>
      </c>
      <c r="P47" s="48">
        <f>VLOOKUP($A47,'Occupancy Raw Data'!$B$8:$BE$45,'Occupancy Raw Data'!AW$3,FALSE)</f>
        <v>7.7718223583460899</v>
      </c>
      <c r="Q47" s="48">
        <f>VLOOKUP($A47,'Occupancy Raw Data'!$B$8:$BE$45,'Occupancy Raw Data'!AX$3,FALSE)</f>
        <v>3.3551198257080599</v>
      </c>
      <c r="R47" s="49">
        <f>VLOOKUP($A47,'Occupancy Raw Data'!$B$8:$BE$45,'Occupancy Raw Data'!AY$3,FALSE)</f>
        <v>5.0278401063741303</v>
      </c>
      <c r="S47" s="48">
        <f>VLOOKUP($A47,'Occupancy Raw Data'!$B$8:$BE$45,'Occupancy Raw Data'!BA$3,FALSE)</f>
        <v>10.3286384976525</v>
      </c>
      <c r="T47" s="48">
        <f>VLOOKUP($A47,'Occupancy Raw Data'!$B$8:$BE$45,'Occupancy Raw Data'!BB$3,FALSE)</f>
        <v>13.1630648330058</v>
      </c>
      <c r="U47" s="49">
        <f>VLOOKUP($A47,'Occupancy Raw Data'!$B$8:$BE$45,'Occupancy Raw Data'!BC$3,FALSE)</f>
        <v>11.7138742198751</v>
      </c>
      <c r="V47" s="50">
        <f>VLOOKUP($A47,'Occupancy Raw Data'!$B$8:$BE$45,'Occupancy Raw Data'!BE$3,FALSE)</f>
        <v>6.7473300821038302</v>
      </c>
      <c r="X47" s="51">
        <f>VLOOKUP($A47,'ADR Raw Data'!$B$6:$BE$43,'ADR Raw Data'!AG$1,FALSE)</f>
        <v>81.081302027748094</v>
      </c>
      <c r="Y47" s="52">
        <f>VLOOKUP($A47,'ADR Raw Data'!$B$6:$BE$43,'ADR Raw Data'!AH$1,FALSE)</f>
        <v>87.051497764530495</v>
      </c>
      <c r="Z47" s="52">
        <f>VLOOKUP($A47,'ADR Raw Data'!$B$6:$BE$43,'ADR Raw Data'!AI$1,FALSE)</f>
        <v>87.869097822329707</v>
      </c>
      <c r="AA47" s="52">
        <f>VLOOKUP($A47,'ADR Raw Data'!$B$6:$BE$43,'ADR Raw Data'!AJ$1,FALSE)</f>
        <v>86.332195381882698</v>
      </c>
      <c r="AB47" s="52">
        <f>VLOOKUP($A47,'ADR Raw Data'!$B$6:$BE$43,'ADR Raw Data'!AK$1,FALSE)</f>
        <v>85.975130691399599</v>
      </c>
      <c r="AC47" s="53">
        <f>VLOOKUP($A47,'ADR Raw Data'!$B$6:$BE$43,'ADR Raw Data'!AL$1,FALSE)</f>
        <v>85.991139420794397</v>
      </c>
      <c r="AD47" s="52">
        <f>VLOOKUP($A47,'ADR Raw Data'!$B$6:$BE$43,'ADR Raw Data'!AN$1,FALSE)</f>
        <v>84.238412765957406</v>
      </c>
      <c r="AE47" s="52">
        <f>VLOOKUP($A47,'ADR Raw Data'!$B$6:$BE$43,'ADR Raw Data'!AO$1,FALSE)</f>
        <v>84.381601562499995</v>
      </c>
      <c r="AF47" s="53">
        <f>VLOOKUP($A47,'ADR Raw Data'!$B$6:$BE$43,'ADR Raw Data'!AP$1,FALSE)</f>
        <v>84.309299527288303</v>
      </c>
      <c r="AG47" s="54">
        <f>VLOOKUP($A47,'ADR Raw Data'!$B$6:$BE$43,'ADR Raw Data'!AR$1,FALSE)</f>
        <v>85.538486005088998</v>
      </c>
      <c r="AI47" s="47">
        <f>VLOOKUP($A47,'ADR Raw Data'!$B$6:$BE$43,'ADR Raw Data'!AT$1,FALSE)</f>
        <v>9.3516344674667309</v>
      </c>
      <c r="AJ47" s="48">
        <f>VLOOKUP($A47,'ADR Raw Data'!$B$6:$BE$43,'ADR Raw Data'!AU$1,FALSE)</f>
        <v>10.8486259939975</v>
      </c>
      <c r="AK47" s="48">
        <f>VLOOKUP($A47,'ADR Raw Data'!$B$6:$BE$43,'ADR Raw Data'!AV$1,FALSE)</f>
        <v>10.4687102354846</v>
      </c>
      <c r="AL47" s="48">
        <f>VLOOKUP($A47,'ADR Raw Data'!$B$6:$BE$43,'ADR Raw Data'!AW$1,FALSE)</f>
        <v>9.0922407046767404</v>
      </c>
      <c r="AM47" s="48">
        <f>VLOOKUP($A47,'ADR Raw Data'!$B$6:$BE$43,'ADR Raw Data'!AX$1,FALSE)</f>
        <v>12.494597241709499</v>
      </c>
      <c r="AN47" s="49">
        <f>VLOOKUP($A47,'ADR Raw Data'!$B$6:$BE$43,'ADR Raw Data'!AY$1,FALSE)</f>
        <v>10.5507531588323</v>
      </c>
      <c r="AO47" s="48">
        <f>VLOOKUP($A47,'ADR Raw Data'!$B$6:$BE$43,'ADR Raw Data'!BA$1,FALSE)</f>
        <v>5.43045987905308</v>
      </c>
      <c r="AP47" s="48">
        <f>VLOOKUP($A47,'ADR Raw Data'!$B$6:$BE$43,'ADR Raw Data'!BB$1,FALSE)</f>
        <v>6.3120423169425504</v>
      </c>
      <c r="AQ47" s="49">
        <f>VLOOKUP($A47,'ADR Raw Data'!$B$6:$BE$43,'ADR Raw Data'!BC$1,FALSE)</f>
        <v>5.8609850436636899</v>
      </c>
      <c r="AR47" s="50">
        <f>VLOOKUP($A47,'ADR Raw Data'!$B$6:$BE$43,'ADR Raw Data'!BE$1,FALSE)</f>
        <v>9.2976812729787799</v>
      </c>
      <c r="AT47" s="51">
        <f>VLOOKUP($A47,'RevPAR Raw Data'!$B$6:$BE$43,'RevPAR Raw Data'!AG$1,FALSE)</f>
        <v>26.453057103064001</v>
      </c>
      <c r="AU47" s="52">
        <f>VLOOKUP($A47,'RevPAR Raw Data'!$B$6:$BE$43,'RevPAR Raw Data'!AH$1,FALSE)</f>
        <v>40.676570334261797</v>
      </c>
      <c r="AV47" s="52">
        <f>VLOOKUP($A47,'RevPAR Raw Data'!$B$6:$BE$43,'RevPAR Raw Data'!AI$1,FALSE)</f>
        <v>44.2557973537604</v>
      </c>
      <c r="AW47" s="52">
        <f>VLOOKUP($A47,'RevPAR Raw Data'!$B$6:$BE$43,'RevPAR Raw Data'!AJ$1,FALSE)</f>
        <v>42.309388927576599</v>
      </c>
      <c r="AX47" s="52">
        <f>VLOOKUP($A47,'RevPAR Raw Data'!$B$6:$BE$43,'RevPAR Raw Data'!AK$1,FALSE)</f>
        <v>35.503657729804999</v>
      </c>
      <c r="AY47" s="53">
        <f>VLOOKUP($A47,'RevPAR Raw Data'!$B$6:$BE$43,'RevPAR Raw Data'!AL$1,FALSE)</f>
        <v>37.839694289693497</v>
      </c>
      <c r="AZ47" s="52">
        <f>VLOOKUP($A47,'RevPAR Raw Data'!$B$6:$BE$43,'RevPAR Raw Data'!AN$1,FALSE)</f>
        <v>34.463835306406601</v>
      </c>
      <c r="BA47" s="52">
        <f>VLOOKUP($A47,'RevPAR Raw Data'!$B$6:$BE$43,'RevPAR Raw Data'!AO$1,FALSE)</f>
        <v>33.846659122562599</v>
      </c>
      <c r="BB47" s="53">
        <f>VLOOKUP($A47,'RevPAR Raw Data'!$B$6:$BE$43,'RevPAR Raw Data'!AP$1,FALSE)</f>
        <v>34.155247214484604</v>
      </c>
      <c r="BC47" s="54">
        <f>VLOOKUP($A47,'RevPAR Raw Data'!$B$6:$BE$43,'RevPAR Raw Data'!AR$1,FALSE)</f>
        <v>36.786995125348099</v>
      </c>
      <c r="BE47" s="47">
        <f>VLOOKUP($A47,'RevPAR Raw Data'!$B$6:$BE$43,'RevPAR Raw Data'!AT$1,FALSE)</f>
        <v>6.1787373015713198</v>
      </c>
      <c r="BF47" s="48">
        <f>VLOOKUP($A47,'RevPAR Raw Data'!$B$6:$BE$43,'RevPAR Raw Data'!AU$1,FALSE)</f>
        <v>18.816977702831199</v>
      </c>
      <c r="BG47" s="48">
        <f>VLOOKUP($A47,'RevPAR Raw Data'!$B$6:$BE$43,'RevPAR Raw Data'!AV$1,FALSE)</f>
        <v>18.716931170600599</v>
      </c>
      <c r="BH47" s="48">
        <f>VLOOKUP($A47,'RevPAR Raw Data'!$B$6:$BE$43,'RevPAR Raw Data'!AW$1,FALSE)</f>
        <v>17.570695858983498</v>
      </c>
      <c r="BI47" s="48">
        <f>VLOOKUP($A47,'RevPAR Raw Data'!$B$6:$BE$43,'RevPAR Raw Data'!AX$1,FALSE)</f>
        <v>16.268925776616499</v>
      </c>
      <c r="BJ47" s="49">
        <f>VLOOKUP($A47,'RevPAR Raw Data'!$B$6:$BE$43,'RevPAR Raw Data'!AY$1,FALSE)</f>
        <v>16.109068264050698</v>
      </c>
      <c r="BK47" s="48">
        <f>VLOOKUP($A47,'RevPAR Raw Data'!$B$6:$BE$43,'RevPAR Raw Data'!BA$1,FALSE)</f>
        <v>16.3199909463731</v>
      </c>
      <c r="BL47" s="48">
        <f>VLOOKUP($A47,'RevPAR Raw Data'!$B$6:$BE$43,'RevPAR Raw Data'!BB$1,FALSE)</f>
        <v>20.305965372414299</v>
      </c>
      <c r="BM47" s="49">
        <f>VLOOKUP($A47,'RevPAR Raw Data'!$B$6:$BE$43,'RevPAR Raw Data'!BC$1,FALSE)</f>
        <v>18.261407679599301</v>
      </c>
      <c r="BN47" s="50">
        <f>VLOOKUP($A47,'RevPAR Raw Data'!$B$6:$BE$43,'RevPAR Raw Data'!BE$1,FALSE)</f>
        <v>16.672356600552401</v>
      </c>
    </row>
    <row r="48" spans="1:66" ht="16.5" thickBot="1" x14ac:dyDescent="0.5">
      <c r="A48" s="63" t="s">
        <v>87</v>
      </c>
      <c r="B48" s="67">
        <f>VLOOKUP($A48,'Occupancy Raw Data'!$B$8:$BE$45,'Occupancy Raw Data'!AG$3,FALSE)</f>
        <v>33.931926578985397</v>
      </c>
      <c r="C48" s="68">
        <f>VLOOKUP($A48,'Occupancy Raw Data'!$B$8:$BE$45,'Occupancy Raw Data'!AH$3,FALSE)</f>
        <v>44.4934239051886</v>
      </c>
      <c r="D48" s="68">
        <f>VLOOKUP($A48,'Occupancy Raw Data'!$B$8:$BE$45,'Occupancy Raw Data'!AI$3,FALSE)</f>
        <v>49.685648215059899</v>
      </c>
      <c r="E48" s="68">
        <f>VLOOKUP($A48,'Occupancy Raw Data'!$B$8:$BE$45,'Occupancy Raw Data'!AJ$3,FALSE)</f>
        <v>49.049718167365199</v>
      </c>
      <c r="F48" s="68">
        <f>VLOOKUP($A48,'Occupancy Raw Data'!$B$8:$BE$45,'Occupancy Raw Data'!AK$3,FALSE)</f>
        <v>45.468998410174798</v>
      </c>
      <c r="G48" s="69">
        <f>VLOOKUP($A48,'Occupancy Raw Data'!$B$8:$BE$45,'Occupancy Raw Data'!AL$3,FALSE)</f>
        <v>44.525943055354801</v>
      </c>
      <c r="H48" s="68">
        <f>VLOOKUP($A48,'Occupancy Raw Data'!$B$8:$BE$45,'Occupancy Raw Data'!AN$3,FALSE)</f>
        <v>46.646914293973097</v>
      </c>
      <c r="I48" s="68">
        <f>VLOOKUP($A48,'Occupancy Raw Data'!$B$8:$BE$45,'Occupancy Raw Data'!AO$3,FALSE)</f>
        <v>45.685792744616201</v>
      </c>
      <c r="J48" s="69">
        <f>VLOOKUP($A48,'Occupancy Raw Data'!$B$8:$BE$45,'Occupancy Raw Data'!AP$3,FALSE)</f>
        <v>46.166353519294603</v>
      </c>
      <c r="K48" s="70">
        <f>VLOOKUP($A48,'Occupancy Raw Data'!$B$8:$BE$45,'Occupancy Raw Data'!AR$3,FALSE)</f>
        <v>44.994631759337601</v>
      </c>
      <c r="M48" s="67">
        <f>VLOOKUP($A48,'Occupancy Raw Data'!$B$8:$BE$45,'Occupancy Raw Data'!AT$3,FALSE)</f>
        <v>-3.5395928314617202</v>
      </c>
      <c r="N48" s="68">
        <f>VLOOKUP($A48,'Occupancy Raw Data'!$B$8:$BE$45,'Occupancy Raw Data'!AU$3,FALSE)</f>
        <v>14.746198492328499</v>
      </c>
      <c r="O48" s="68">
        <f>VLOOKUP($A48,'Occupancy Raw Data'!$B$8:$BE$45,'Occupancy Raw Data'!AV$3,FALSE)</f>
        <v>21.108256018194201</v>
      </c>
      <c r="P48" s="68">
        <f>VLOOKUP($A48,'Occupancy Raw Data'!$B$8:$BE$45,'Occupancy Raw Data'!AW$3,FALSE)</f>
        <v>18.5525078710772</v>
      </c>
      <c r="Q48" s="68">
        <f>VLOOKUP($A48,'Occupancy Raw Data'!$B$8:$BE$45,'Occupancy Raw Data'!AX$3,FALSE)</f>
        <v>11.2700907017972</v>
      </c>
      <c r="R48" s="69">
        <f>VLOOKUP($A48,'Occupancy Raw Data'!$B$8:$BE$45,'Occupancy Raw Data'!AY$3,FALSE)</f>
        <v>12.886325612174501</v>
      </c>
      <c r="S48" s="68">
        <f>VLOOKUP($A48,'Occupancy Raw Data'!$B$8:$BE$45,'Occupancy Raw Data'!BA$3,FALSE)</f>
        <v>5.3542487366016704</v>
      </c>
      <c r="T48" s="68">
        <f>VLOOKUP($A48,'Occupancy Raw Data'!$B$8:$BE$45,'Occupancy Raw Data'!BB$3,FALSE)</f>
        <v>6.0234236704824902</v>
      </c>
      <c r="U48" s="69">
        <f>VLOOKUP($A48,'Occupancy Raw Data'!$B$8:$BE$45,'Occupancy Raw Data'!BC$3,FALSE)</f>
        <v>5.6842942922261503</v>
      </c>
      <c r="V48" s="70">
        <f>VLOOKUP($A48,'Occupancy Raw Data'!$B$8:$BE$45,'Occupancy Raw Data'!BE$3,FALSE)</f>
        <v>10.6753084101572</v>
      </c>
      <c r="X48" s="71">
        <f>VLOOKUP($A48,'ADR Raw Data'!$B$6:$BE$43,'ADR Raw Data'!AG$1,FALSE)</f>
        <v>89.881038228090702</v>
      </c>
      <c r="Y48" s="72">
        <f>VLOOKUP($A48,'ADR Raw Data'!$B$6:$BE$43,'ADR Raw Data'!AH$1,FALSE)</f>
        <v>91.244999187916093</v>
      </c>
      <c r="Z48" s="72">
        <f>VLOOKUP($A48,'ADR Raw Data'!$B$6:$BE$43,'ADR Raw Data'!AI$1,FALSE)</f>
        <v>94.698403752454297</v>
      </c>
      <c r="AA48" s="72">
        <f>VLOOKUP($A48,'ADR Raw Data'!$B$6:$BE$43,'ADR Raw Data'!AJ$1,FALSE)</f>
        <v>94.416056721915197</v>
      </c>
      <c r="AB48" s="72">
        <f>VLOOKUP($A48,'ADR Raw Data'!$B$6:$BE$43,'ADR Raw Data'!AK$1,FALSE)</f>
        <v>91.026494755244698</v>
      </c>
      <c r="AC48" s="73">
        <f>VLOOKUP($A48,'ADR Raw Data'!$B$6:$BE$43,'ADR Raw Data'!AL$1,FALSE)</f>
        <v>92.461849874218899</v>
      </c>
      <c r="AD48" s="72">
        <f>VLOOKUP($A48,'ADR Raw Data'!$B$6:$BE$43,'ADR Raw Data'!AN$1,FALSE)</f>
        <v>101.84291402013901</v>
      </c>
      <c r="AE48" s="72">
        <f>VLOOKUP($A48,'ADR Raw Data'!$B$6:$BE$43,'ADR Raw Data'!AO$1,FALSE)</f>
        <v>105.51791758937</v>
      </c>
      <c r="AF48" s="73">
        <f>VLOOKUP($A48,'ADR Raw Data'!$B$6:$BE$43,'ADR Raw Data'!AP$1,FALSE)</f>
        <v>103.66128864365599</v>
      </c>
      <c r="AG48" s="74">
        <f>VLOOKUP($A48,'ADR Raw Data'!$B$6:$BE$43,'ADR Raw Data'!AR$1,FALSE)</f>
        <v>95.745017724190902</v>
      </c>
      <c r="AI48" s="67">
        <f>VLOOKUP($A48,'ADR Raw Data'!$B$6:$BE$43,'ADR Raw Data'!AT$1,FALSE)</f>
        <v>2.1421456840220201</v>
      </c>
      <c r="AJ48" s="68">
        <f>VLOOKUP($A48,'ADR Raw Data'!$B$6:$BE$43,'ADR Raw Data'!AU$1,FALSE)</f>
        <v>8.9032525916232697</v>
      </c>
      <c r="AK48" s="68">
        <f>VLOOKUP($A48,'ADR Raw Data'!$B$6:$BE$43,'ADR Raw Data'!AV$1,FALSE)</f>
        <v>11.9062581998607</v>
      </c>
      <c r="AL48" s="68">
        <f>VLOOKUP($A48,'ADR Raw Data'!$B$6:$BE$43,'ADR Raw Data'!AW$1,FALSE)</f>
        <v>12.8574133666576</v>
      </c>
      <c r="AM48" s="68">
        <f>VLOOKUP($A48,'ADR Raw Data'!$B$6:$BE$43,'ADR Raw Data'!AX$1,FALSE)</f>
        <v>7.2981636860573698</v>
      </c>
      <c r="AN48" s="69">
        <f>VLOOKUP($A48,'ADR Raw Data'!$B$6:$BE$43,'ADR Raw Data'!AY$1,FALSE)</f>
        <v>8.9044871643813508</v>
      </c>
      <c r="AO48" s="68">
        <f>VLOOKUP($A48,'ADR Raw Data'!$B$6:$BE$43,'ADR Raw Data'!BA$1,FALSE)</f>
        <v>-0.84842989752721598</v>
      </c>
      <c r="AP48" s="68">
        <f>VLOOKUP($A48,'ADR Raw Data'!$B$6:$BE$43,'ADR Raw Data'!BB$1,FALSE)</f>
        <v>-2.5988572871325202</v>
      </c>
      <c r="AQ48" s="69">
        <f>VLOOKUP($A48,'ADR Raw Data'!$B$6:$BE$43,'ADR Raw Data'!BC$1,FALSE)</f>
        <v>-1.72955501382914</v>
      </c>
      <c r="AR48" s="70">
        <f>VLOOKUP($A48,'ADR Raw Data'!$B$6:$BE$43,'ADR Raw Data'!BE$1,FALSE)</f>
        <v>4.9593657360978298</v>
      </c>
      <c r="AT48" s="71">
        <f>VLOOKUP($A48,'RevPAR Raw Data'!$B$6:$BE$43,'RevPAR Raw Data'!AG$1,FALSE)</f>
        <v>30.498367899985499</v>
      </c>
      <c r="AU48" s="72">
        <f>VLOOKUP($A48,'RevPAR Raw Data'!$B$6:$BE$43,'RevPAR Raw Data'!AH$1,FALSE)</f>
        <v>40.598024280965397</v>
      </c>
      <c r="AV48" s="72">
        <f>VLOOKUP($A48,'RevPAR Raw Data'!$B$6:$BE$43,'RevPAR Raw Data'!AI$1,FALSE)</f>
        <v>47.051515753721603</v>
      </c>
      <c r="AW48" s="72">
        <f>VLOOKUP($A48,'RevPAR Raw Data'!$B$6:$BE$43,'RevPAR Raw Data'!AJ$1,FALSE)</f>
        <v>46.310809726839103</v>
      </c>
      <c r="AX48" s="72">
        <f>VLOOKUP($A48,'RevPAR Raw Data'!$B$6:$BE$43,'RevPAR Raw Data'!AK$1,FALSE)</f>
        <v>41.3888354531001</v>
      </c>
      <c r="AY48" s="73">
        <f>VLOOKUP($A48,'RevPAR Raw Data'!$B$6:$BE$43,'RevPAR Raw Data'!AL$1,FALSE)</f>
        <v>41.169510622922303</v>
      </c>
      <c r="AZ48" s="72">
        <f>VLOOKUP($A48,'RevPAR Raw Data'!$B$6:$BE$43,'RevPAR Raw Data'!AN$1,FALSE)</f>
        <v>47.506576817459099</v>
      </c>
      <c r="BA48" s="72">
        <f>VLOOKUP($A48,'RevPAR Raw Data'!$B$6:$BE$43,'RevPAR Raw Data'!AO$1,FALSE)</f>
        <v>48.206697138314702</v>
      </c>
      <c r="BB48" s="73">
        <f>VLOOKUP($A48,'RevPAR Raw Data'!$B$6:$BE$43,'RevPAR Raw Data'!AP$1,FALSE)</f>
        <v>47.8566369778869</v>
      </c>
      <c r="BC48" s="74">
        <f>VLOOKUP($A48,'RevPAR Raw Data'!$B$6:$BE$43,'RevPAR Raw Data'!AR$1,FALSE)</f>
        <v>43.080118152912199</v>
      </c>
      <c r="BE48" s="67">
        <f>VLOOKUP($A48,'RevPAR Raw Data'!$B$6:$BE$43,'RevPAR Raw Data'!AT$1,FALSE)</f>
        <v>-1.47327038251081</v>
      </c>
      <c r="BF48" s="68">
        <f>VLOOKUP($A48,'RevPAR Raw Data'!$B$6:$BE$43,'RevPAR Raw Data'!AU$1,FALSE)</f>
        <v>24.962342383385899</v>
      </c>
      <c r="BG48" s="68">
        <f>VLOOKUP($A48,'RevPAR Raw Data'!$B$6:$BE$43,'RevPAR Raw Data'!AV$1,FALSE)</f>
        <v>35.5277176810689</v>
      </c>
      <c r="BH48" s="68">
        <f>VLOOKUP($A48,'RevPAR Raw Data'!$B$6:$BE$43,'RevPAR Raw Data'!AW$1,FALSE)</f>
        <v>33.795293864601</v>
      </c>
      <c r="BI48" s="68">
        <f>VLOOKUP($A48,'RevPAR Raw Data'!$B$6:$BE$43,'RevPAR Raw Data'!AX$1,FALSE)</f>
        <v>19.3907640548389</v>
      </c>
      <c r="BJ48" s="69">
        <f>VLOOKUP($A48,'RevPAR Raw Data'!$B$6:$BE$43,'RevPAR Raw Data'!AY$1,FALSE)</f>
        <v>22.938273986652401</v>
      </c>
      <c r="BK48" s="68">
        <f>VLOOKUP($A48,'RevPAR Raw Data'!$B$6:$BE$43,'RevPAR Raw Data'!BA$1,FALSE)</f>
        <v>4.4603917920051499</v>
      </c>
      <c r="BL48" s="68">
        <f>VLOOKUP($A48,'RevPAR Raw Data'!$B$6:$BE$43,'RevPAR Raw Data'!BB$1,FALSE)</f>
        <v>3.26802619835476</v>
      </c>
      <c r="BM48" s="69">
        <f>VLOOKUP($A48,'RevPAR Raw Data'!$B$6:$BE$43,'RevPAR Raw Data'!BC$1,FALSE)</f>
        <v>3.8564262814650001</v>
      </c>
      <c r="BN48" s="70">
        <f>VLOOKUP($A48,'RevPAR Raw Data'!$B$6:$BE$43,'RevPAR Raw Data'!BE$1,FALSE)</f>
        <v>16.164101733771201</v>
      </c>
    </row>
    <row r="49" spans="1:11" ht="14.25" customHeight="1" x14ac:dyDescent="0.45">
      <c r="A49" s="211" t="s">
        <v>108</v>
      </c>
      <c r="B49" s="211"/>
      <c r="C49" s="211"/>
      <c r="D49" s="211"/>
      <c r="E49" s="211"/>
      <c r="F49" s="211"/>
      <c r="G49" s="211"/>
      <c r="H49" s="211"/>
      <c r="I49" s="211"/>
      <c r="J49" s="211"/>
      <c r="K49" s="211"/>
    </row>
    <row r="50" spans="1:11" x14ac:dyDescent="0.45">
      <c r="A50" s="211"/>
      <c r="B50" s="211"/>
      <c r="C50" s="211"/>
      <c r="D50" s="211"/>
      <c r="E50" s="211"/>
      <c r="F50" s="211"/>
      <c r="G50" s="211"/>
      <c r="H50" s="211"/>
      <c r="I50" s="211"/>
      <c r="J50" s="211"/>
      <c r="K50" s="211"/>
    </row>
    <row r="51" spans="1:11" x14ac:dyDescent="0.45">
      <c r="A51" s="211"/>
      <c r="B51" s="211"/>
      <c r="C51" s="211"/>
      <c r="D51" s="211"/>
      <c r="E51" s="211"/>
      <c r="F51" s="211"/>
      <c r="G51" s="211"/>
      <c r="H51" s="211"/>
      <c r="I51" s="211"/>
      <c r="J51" s="211"/>
      <c r="K51" s="211"/>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6" zoomScale="101" zoomScaleNormal="85" workbookViewId="0">
      <selection activeCell="A6" sqref="A6:XFD43"/>
    </sheetView>
  </sheetViews>
  <sheetFormatPr defaultRowHeight="12.5" x14ac:dyDescent="0.25"/>
  <cols>
    <col min="1" max="1" width="51.54296875" customWidth="1"/>
    <col min="2" max="2" width="51.6328125" bestFit="1" customWidth="1"/>
    <col min="3" max="3" width="2.90625" customWidth="1"/>
    <col min="4" max="5" width="5.36328125" customWidth="1"/>
    <col min="6" max="6" width="4.453125" customWidth="1"/>
  </cols>
  <sheetData>
    <row r="1" spans="1:57" ht="18" x14ac:dyDescent="0.4">
      <c r="A1" s="115" t="s">
        <v>111</v>
      </c>
      <c r="B1" s="115" t="s">
        <v>120</v>
      </c>
    </row>
    <row r="2" spans="1:57" ht="36" x14ac:dyDescent="0.4">
      <c r="A2" s="115" t="s">
        <v>110</v>
      </c>
      <c r="B2" s="116" t="s">
        <v>121</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14" t="s">
        <v>5</v>
      </c>
      <c r="E4" s="215"/>
      <c r="G4" s="216" t="s">
        <v>6</v>
      </c>
      <c r="H4" s="217"/>
      <c r="I4" s="217"/>
      <c r="J4" s="217"/>
      <c r="K4" s="217"/>
      <c r="L4" s="217"/>
      <c r="M4" s="217"/>
      <c r="N4" s="217"/>
      <c r="O4" s="217"/>
      <c r="P4" s="217"/>
      <c r="Q4" s="217"/>
      <c r="R4" s="217"/>
      <c r="T4" s="216" t="s">
        <v>7</v>
      </c>
      <c r="U4" s="217"/>
      <c r="V4" s="217"/>
      <c r="W4" s="217"/>
      <c r="X4" s="217"/>
      <c r="Y4" s="217"/>
      <c r="Z4" s="217"/>
      <c r="AA4" s="217"/>
      <c r="AB4" s="217"/>
      <c r="AC4" s="217"/>
      <c r="AD4" s="217"/>
      <c r="AE4" s="217"/>
      <c r="AF4" s="4"/>
      <c r="AG4" s="216" t="s">
        <v>34</v>
      </c>
      <c r="AH4" s="217"/>
      <c r="AI4" s="217"/>
      <c r="AJ4" s="217"/>
      <c r="AK4" s="217"/>
      <c r="AL4" s="217"/>
      <c r="AM4" s="217"/>
      <c r="AN4" s="217"/>
      <c r="AO4" s="217"/>
      <c r="AP4" s="217"/>
      <c r="AQ4" s="217"/>
      <c r="AR4" s="217"/>
      <c r="AT4" s="216" t="s">
        <v>35</v>
      </c>
      <c r="AU4" s="217"/>
      <c r="AV4" s="217"/>
      <c r="AW4" s="217"/>
      <c r="AX4" s="217"/>
      <c r="AY4" s="217"/>
      <c r="AZ4" s="217"/>
      <c r="BA4" s="217"/>
      <c r="BB4" s="217"/>
      <c r="BC4" s="217"/>
      <c r="BD4" s="217"/>
      <c r="BE4" s="217"/>
    </row>
    <row r="5" spans="1:57" ht="13" x14ac:dyDescent="0.25">
      <c r="A5" s="32"/>
      <c r="B5" s="32"/>
      <c r="C5" s="3"/>
      <c r="D5" s="218" t="s">
        <v>8</v>
      </c>
      <c r="E5" s="220" t="s">
        <v>9</v>
      </c>
      <c r="F5" s="5"/>
      <c r="G5" s="222" t="s">
        <v>0</v>
      </c>
      <c r="H5" s="224" t="s">
        <v>1</v>
      </c>
      <c r="I5" s="224" t="s">
        <v>10</v>
      </c>
      <c r="J5" s="224" t="s">
        <v>2</v>
      </c>
      <c r="K5" s="224" t="s">
        <v>11</v>
      </c>
      <c r="L5" s="226" t="s">
        <v>12</v>
      </c>
      <c r="M5" s="5"/>
      <c r="N5" s="222" t="s">
        <v>3</v>
      </c>
      <c r="O5" s="224" t="s">
        <v>4</v>
      </c>
      <c r="P5" s="226" t="s">
        <v>13</v>
      </c>
      <c r="Q5" s="2"/>
      <c r="R5" s="228" t="s">
        <v>14</v>
      </c>
      <c r="S5" s="2"/>
      <c r="T5" s="222" t="s">
        <v>0</v>
      </c>
      <c r="U5" s="224" t="s">
        <v>1</v>
      </c>
      <c r="V5" s="224" t="s">
        <v>10</v>
      </c>
      <c r="W5" s="224" t="s">
        <v>2</v>
      </c>
      <c r="X5" s="224" t="s">
        <v>11</v>
      </c>
      <c r="Y5" s="226" t="s">
        <v>12</v>
      </c>
      <c r="Z5" s="2"/>
      <c r="AA5" s="222" t="s">
        <v>3</v>
      </c>
      <c r="AB5" s="224" t="s">
        <v>4</v>
      </c>
      <c r="AC5" s="226" t="s">
        <v>13</v>
      </c>
      <c r="AD5" s="1"/>
      <c r="AE5" s="230" t="s">
        <v>14</v>
      </c>
      <c r="AF5" s="38"/>
      <c r="AG5" s="222" t="s">
        <v>0</v>
      </c>
      <c r="AH5" s="224" t="s">
        <v>1</v>
      </c>
      <c r="AI5" s="224" t="s">
        <v>10</v>
      </c>
      <c r="AJ5" s="224" t="s">
        <v>2</v>
      </c>
      <c r="AK5" s="224" t="s">
        <v>11</v>
      </c>
      <c r="AL5" s="226" t="s">
        <v>12</v>
      </c>
      <c r="AM5" s="5"/>
      <c r="AN5" s="222" t="s">
        <v>3</v>
      </c>
      <c r="AO5" s="224" t="s">
        <v>4</v>
      </c>
      <c r="AP5" s="226" t="s">
        <v>13</v>
      </c>
      <c r="AQ5" s="2"/>
      <c r="AR5" s="228" t="s">
        <v>14</v>
      </c>
      <c r="AS5" s="2"/>
      <c r="AT5" s="222" t="s">
        <v>0</v>
      </c>
      <c r="AU5" s="224" t="s">
        <v>1</v>
      </c>
      <c r="AV5" s="224" t="s">
        <v>10</v>
      </c>
      <c r="AW5" s="224" t="s">
        <v>2</v>
      </c>
      <c r="AX5" s="224" t="s">
        <v>11</v>
      </c>
      <c r="AY5" s="226" t="s">
        <v>12</v>
      </c>
      <c r="AZ5" s="2"/>
      <c r="BA5" s="222" t="s">
        <v>3</v>
      </c>
      <c r="BB5" s="224" t="s">
        <v>4</v>
      </c>
      <c r="BC5" s="226" t="s">
        <v>13</v>
      </c>
      <c r="BD5" s="1"/>
      <c r="BE5" s="230" t="s">
        <v>14</v>
      </c>
    </row>
    <row r="6" spans="1:57" ht="13" x14ac:dyDescent="0.25">
      <c r="A6" s="32"/>
      <c r="B6" s="32"/>
      <c r="C6" s="3"/>
      <c r="D6" s="219"/>
      <c r="E6" s="221"/>
      <c r="F6" s="5"/>
      <c r="G6" s="223"/>
      <c r="H6" s="225"/>
      <c r="I6" s="225"/>
      <c r="J6" s="225"/>
      <c r="K6" s="225"/>
      <c r="L6" s="227"/>
      <c r="M6" s="5"/>
      <c r="N6" s="223"/>
      <c r="O6" s="225"/>
      <c r="P6" s="227"/>
      <c r="Q6" s="2"/>
      <c r="R6" s="229"/>
      <c r="S6" s="2"/>
      <c r="T6" s="223"/>
      <c r="U6" s="225"/>
      <c r="V6" s="225"/>
      <c r="W6" s="225"/>
      <c r="X6" s="225"/>
      <c r="Y6" s="227"/>
      <c r="Z6" s="2"/>
      <c r="AA6" s="223"/>
      <c r="AB6" s="225"/>
      <c r="AC6" s="227"/>
      <c r="AD6" s="1"/>
      <c r="AE6" s="231"/>
      <c r="AF6" s="39"/>
      <c r="AG6" s="223"/>
      <c r="AH6" s="225"/>
      <c r="AI6" s="225"/>
      <c r="AJ6" s="225"/>
      <c r="AK6" s="225"/>
      <c r="AL6" s="227"/>
      <c r="AM6" s="5"/>
      <c r="AN6" s="223"/>
      <c r="AO6" s="225"/>
      <c r="AP6" s="227"/>
      <c r="AQ6" s="2"/>
      <c r="AR6" s="229"/>
      <c r="AS6" s="2"/>
      <c r="AT6" s="223"/>
      <c r="AU6" s="225"/>
      <c r="AV6" s="225"/>
      <c r="AW6" s="225"/>
      <c r="AX6" s="225"/>
      <c r="AY6" s="227"/>
      <c r="AZ6" s="2"/>
      <c r="BA6" s="223"/>
      <c r="BB6" s="225"/>
      <c r="BC6" s="227"/>
      <c r="BD6" s="1"/>
      <c r="BE6" s="231"/>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17">
        <v>43.231644100873702</v>
      </c>
      <c r="H8" s="118">
        <v>53.210715150288799</v>
      </c>
      <c r="I8" s="118">
        <v>57.400961235352703</v>
      </c>
      <c r="J8" s="118">
        <v>57.653246612826102</v>
      </c>
      <c r="K8" s="118">
        <v>54.644342975308</v>
      </c>
      <c r="L8" s="119">
        <v>53.229099482713103</v>
      </c>
      <c r="M8" s="120"/>
      <c r="N8" s="121">
        <v>59.610160623413599</v>
      </c>
      <c r="O8" s="122">
        <v>61.680657582681597</v>
      </c>
      <c r="P8" s="123">
        <v>60.645412653281802</v>
      </c>
      <c r="Q8" s="120"/>
      <c r="R8" s="124">
        <v>55.348875368269802</v>
      </c>
      <c r="S8" s="125"/>
      <c r="T8" s="117">
        <v>6.31943717056956</v>
      </c>
      <c r="U8" s="118">
        <v>14.019040833379201</v>
      </c>
      <c r="V8" s="118">
        <v>16.710547646055598</v>
      </c>
      <c r="W8" s="118">
        <v>14.8815770024814</v>
      </c>
      <c r="X8" s="118">
        <v>8.4064394298981195</v>
      </c>
      <c r="Y8" s="119">
        <v>12.2457681202111</v>
      </c>
      <c r="Z8" s="120"/>
      <c r="AA8" s="121">
        <v>6.4392314096931802</v>
      </c>
      <c r="AB8" s="122">
        <v>4.5598691584088202</v>
      </c>
      <c r="AC8" s="123">
        <v>5.4751247722765202</v>
      </c>
      <c r="AD8" s="120"/>
      <c r="AE8" s="124">
        <v>10.034961095999</v>
      </c>
      <c r="AF8" s="29"/>
      <c r="AG8" s="117">
        <v>44.5069772957157</v>
      </c>
      <c r="AH8" s="118">
        <v>52.164830315891102</v>
      </c>
      <c r="AI8" s="118">
        <v>57.462810641081802</v>
      </c>
      <c r="AJ8" s="118">
        <v>57.835642373781198</v>
      </c>
      <c r="AK8" s="118">
        <v>54.628307908329703</v>
      </c>
      <c r="AL8" s="119">
        <v>53.319883119753896</v>
      </c>
      <c r="AM8" s="120"/>
      <c r="AN8" s="121">
        <v>58.454630535563197</v>
      </c>
      <c r="AO8" s="122">
        <v>61.277756352230497</v>
      </c>
      <c r="AP8" s="123">
        <v>59.866195451463099</v>
      </c>
      <c r="AQ8" s="120"/>
      <c r="AR8" s="124">
        <v>55.190497614093701</v>
      </c>
      <c r="AS8" s="125"/>
      <c r="AT8" s="117">
        <v>6.3037219319809701</v>
      </c>
      <c r="AU8" s="118">
        <v>15.475388835488101</v>
      </c>
      <c r="AV8" s="118">
        <v>20.068212207239299</v>
      </c>
      <c r="AW8" s="118">
        <v>18.4347586097247</v>
      </c>
      <c r="AX8" s="118">
        <v>12.492499974066099</v>
      </c>
      <c r="AY8" s="119">
        <v>14.766989564613899</v>
      </c>
      <c r="AZ8" s="120"/>
      <c r="BA8" s="121">
        <v>6.81541706946921</v>
      </c>
      <c r="BB8" s="122">
        <v>6.4442120621469696</v>
      </c>
      <c r="BC8" s="123">
        <v>6.6251120390730804</v>
      </c>
      <c r="BD8" s="120"/>
      <c r="BE8" s="124">
        <v>12.1139499883675</v>
      </c>
    </row>
    <row r="9" spans="1:57" x14ac:dyDescent="0.25">
      <c r="A9" s="20" t="s">
        <v>18</v>
      </c>
      <c r="B9" s="3" t="str">
        <f>TRIM(A9)</f>
        <v>Virginia</v>
      </c>
      <c r="C9" s="10"/>
      <c r="D9" s="24" t="s">
        <v>16</v>
      </c>
      <c r="E9" s="27" t="s">
        <v>17</v>
      </c>
      <c r="F9" s="3"/>
      <c r="G9" s="126">
        <v>38.171408145940099</v>
      </c>
      <c r="H9" s="120">
        <v>48.9618107195516</v>
      </c>
      <c r="I9" s="120">
        <v>52.582866844964101</v>
      </c>
      <c r="J9" s="120">
        <v>52.389127507355298</v>
      </c>
      <c r="K9" s="120">
        <v>48.051235249443103</v>
      </c>
      <c r="L9" s="127">
        <v>48.031412636795203</v>
      </c>
      <c r="M9" s="120"/>
      <c r="N9" s="128">
        <v>51.375016752930897</v>
      </c>
      <c r="O9" s="129">
        <v>53.2136908142881</v>
      </c>
      <c r="P9" s="130">
        <v>52.294353783609502</v>
      </c>
      <c r="Q9" s="120"/>
      <c r="R9" s="131">
        <v>49.249469116677602</v>
      </c>
      <c r="S9" s="125"/>
      <c r="T9" s="126">
        <v>6.8678602075861601</v>
      </c>
      <c r="U9" s="120">
        <v>14.492821858061699</v>
      </c>
      <c r="V9" s="120">
        <v>14.911399962572199</v>
      </c>
      <c r="W9" s="120">
        <v>13.584862310508599</v>
      </c>
      <c r="X9" s="120">
        <v>11.659204161273401</v>
      </c>
      <c r="Y9" s="127">
        <v>12.541487921261</v>
      </c>
      <c r="Z9" s="120"/>
      <c r="AA9" s="128">
        <v>6.5963244243819501</v>
      </c>
      <c r="AB9" s="129">
        <v>4.4315157744790197</v>
      </c>
      <c r="AC9" s="130">
        <v>5.4837930772958998</v>
      </c>
      <c r="AD9" s="120"/>
      <c r="AE9" s="131">
        <v>10.303655767421199</v>
      </c>
      <c r="AF9" s="30"/>
      <c r="AG9" s="126">
        <v>40.127434272255499</v>
      </c>
      <c r="AH9" s="120">
        <v>49.234692249264299</v>
      </c>
      <c r="AI9" s="120">
        <v>54.759115560052699</v>
      </c>
      <c r="AJ9" s="120">
        <v>54.784643178611702</v>
      </c>
      <c r="AK9" s="120">
        <v>49.957240411002601</v>
      </c>
      <c r="AL9" s="127">
        <v>49.772314256114797</v>
      </c>
      <c r="AM9" s="120"/>
      <c r="AN9" s="128">
        <v>50.863328865913502</v>
      </c>
      <c r="AO9" s="129">
        <v>52.966207160635598</v>
      </c>
      <c r="AP9" s="130">
        <v>51.914768013274603</v>
      </c>
      <c r="AQ9" s="120"/>
      <c r="AR9" s="131">
        <v>50.384518415076499</v>
      </c>
      <c r="AS9" s="125"/>
      <c r="AT9" s="126">
        <v>2.3430524987277699</v>
      </c>
      <c r="AU9" s="120">
        <v>17.7254223226753</v>
      </c>
      <c r="AV9" s="120">
        <v>23.146820345146999</v>
      </c>
      <c r="AW9" s="120">
        <v>21.587446998934801</v>
      </c>
      <c r="AX9" s="120">
        <v>15.2413370183176</v>
      </c>
      <c r="AY9" s="127">
        <v>16.342625353870599</v>
      </c>
      <c r="AZ9" s="120"/>
      <c r="BA9" s="128">
        <v>7.3782727975962796</v>
      </c>
      <c r="BB9" s="129">
        <v>10.673254104767</v>
      </c>
      <c r="BC9" s="130">
        <v>9.03423770298701</v>
      </c>
      <c r="BD9" s="120"/>
      <c r="BE9" s="131">
        <v>14.0916503537329</v>
      </c>
    </row>
    <row r="10" spans="1:57" x14ac:dyDescent="0.25">
      <c r="A10" s="21" t="s">
        <v>19</v>
      </c>
      <c r="B10" s="3" t="str">
        <f t="shared" ref="B10:B45" si="0">TRIM(A10)</f>
        <v>Norfolk/Virginia Beach, VA</v>
      </c>
      <c r="C10" s="3"/>
      <c r="D10" s="24" t="s">
        <v>16</v>
      </c>
      <c r="E10" s="27" t="s">
        <v>17</v>
      </c>
      <c r="F10" s="3"/>
      <c r="G10" s="126">
        <v>37.982437690608798</v>
      </c>
      <c r="H10" s="120">
        <v>43.819013566095201</v>
      </c>
      <c r="I10" s="120">
        <v>45.162477652749999</v>
      </c>
      <c r="J10" s="120">
        <v>46.810131903936004</v>
      </c>
      <c r="K10" s="120">
        <v>45.1784118976299</v>
      </c>
      <c r="L10" s="127">
        <v>43.791004289679499</v>
      </c>
      <c r="M10" s="120"/>
      <c r="N10" s="128">
        <v>51.970676336118501</v>
      </c>
      <c r="O10" s="129">
        <v>54.918808134951902</v>
      </c>
      <c r="P10" s="130">
        <v>53.444742235535202</v>
      </c>
      <c r="Q10" s="120"/>
      <c r="R10" s="131">
        <v>46.549898625816603</v>
      </c>
      <c r="S10" s="125"/>
      <c r="T10" s="126">
        <v>2.8152813623893702</v>
      </c>
      <c r="U10" s="120">
        <v>5.6455724222128403</v>
      </c>
      <c r="V10" s="120">
        <v>2.4660193309342602</v>
      </c>
      <c r="W10" s="120">
        <v>5.8479419039216403</v>
      </c>
      <c r="X10" s="120">
        <v>0.79945742730840197</v>
      </c>
      <c r="Y10" s="127">
        <v>3.5045140662402501</v>
      </c>
      <c r="Z10" s="120"/>
      <c r="AA10" s="128">
        <v>-7.3507502584768503</v>
      </c>
      <c r="AB10" s="129">
        <v>-6.8721904735878496</v>
      </c>
      <c r="AC10" s="130">
        <v>-7.1054867157791799</v>
      </c>
      <c r="AD10" s="120"/>
      <c r="AE10" s="131">
        <v>-0.23289857626969401</v>
      </c>
      <c r="AF10" s="30"/>
      <c r="AG10" s="126">
        <v>39.653607922041999</v>
      </c>
      <c r="AH10" s="120">
        <v>45.1881221972357</v>
      </c>
      <c r="AI10" s="120">
        <v>48.272708130444997</v>
      </c>
      <c r="AJ10" s="120">
        <v>49.273655539034401</v>
      </c>
      <c r="AK10" s="120">
        <v>47.615761733895802</v>
      </c>
      <c r="AL10" s="127">
        <v>46.0002420110062</v>
      </c>
      <c r="AM10" s="120"/>
      <c r="AN10" s="128">
        <v>53.803083474626298</v>
      </c>
      <c r="AO10" s="129">
        <v>56.233981309885202</v>
      </c>
      <c r="AP10" s="130">
        <v>55.0185323922558</v>
      </c>
      <c r="AQ10" s="120"/>
      <c r="AR10" s="131">
        <v>48.578188813369501</v>
      </c>
      <c r="AS10" s="125"/>
      <c r="AT10" s="126">
        <v>4.9815692587391398</v>
      </c>
      <c r="AU10" s="120">
        <v>13.4317916297764</v>
      </c>
      <c r="AV10" s="120">
        <v>13.919100072499999</v>
      </c>
      <c r="AW10" s="120">
        <v>15.6422059625886</v>
      </c>
      <c r="AX10" s="120">
        <v>11.173059882732201</v>
      </c>
      <c r="AY10" s="127">
        <v>11.9645748345072</v>
      </c>
      <c r="AZ10" s="120"/>
      <c r="BA10" s="128">
        <v>3.4616247570763199</v>
      </c>
      <c r="BB10" s="129">
        <v>6.2959917285482598</v>
      </c>
      <c r="BC10" s="130">
        <v>4.8909699548718502</v>
      </c>
      <c r="BD10" s="120"/>
      <c r="BE10" s="131">
        <v>9.5760765276046698</v>
      </c>
    </row>
    <row r="11" spans="1:57" x14ac:dyDescent="0.25">
      <c r="A11" s="21" t="s">
        <v>20</v>
      </c>
      <c r="B11" s="2" t="s">
        <v>72</v>
      </c>
      <c r="C11" s="3"/>
      <c r="D11" s="24" t="s">
        <v>16</v>
      </c>
      <c r="E11" s="27" t="s">
        <v>17</v>
      </c>
      <c r="F11" s="3"/>
      <c r="G11" s="126">
        <v>44.590486409155901</v>
      </c>
      <c r="H11" s="120">
        <v>57.761087267524999</v>
      </c>
      <c r="I11" s="120">
        <v>62.111051502145898</v>
      </c>
      <c r="J11" s="120">
        <v>60.568669527896901</v>
      </c>
      <c r="K11" s="120">
        <v>57.162017167381897</v>
      </c>
      <c r="L11" s="127">
        <v>56.438662374821099</v>
      </c>
      <c r="M11" s="120"/>
      <c r="N11" s="128">
        <v>66.519134477825403</v>
      </c>
      <c r="O11" s="129">
        <v>69.9257868383404</v>
      </c>
      <c r="P11" s="130">
        <v>68.222460658082895</v>
      </c>
      <c r="Q11" s="120"/>
      <c r="R11" s="131">
        <v>59.805461884324501</v>
      </c>
      <c r="S11" s="125"/>
      <c r="T11" s="126">
        <v>-1.74633187862658</v>
      </c>
      <c r="U11" s="120">
        <v>6.6963648213608096</v>
      </c>
      <c r="V11" s="120">
        <v>4.8492243768485901</v>
      </c>
      <c r="W11" s="120">
        <v>-2.6313879469147299</v>
      </c>
      <c r="X11" s="120">
        <v>2.4916903007612898</v>
      </c>
      <c r="Y11" s="127">
        <v>1.9722863253181699</v>
      </c>
      <c r="Z11" s="120"/>
      <c r="AA11" s="128">
        <v>17.675491277616398</v>
      </c>
      <c r="AB11" s="129">
        <v>15.6710941051569</v>
      </c>
      <c r="AC11" s="130">
        <v>16.639669104061898</v>
      </c>
      <c r="AD11" s="120"/>
      <c r="AE11" s="131">
        <v>6.3302297276074597</v>
      </c>
      <c r="AF11" s="30"/>
      <c r="AG11" s="126">
        <v>47.096298283261802</v>
      </c>
      <c r="AH11" s="120">
        <v>56.330472103004197</v>
      </c>
      <c r="AI11" s="120">
        <v>62.673238555078598</v>
      </c>
      <c r="AJ11" s="120">
        <v>62.042873748211697</v>
      </c>
      <c r="AK11" s="120">
        <v>56.351707796852601</v>
      </c>
      <c r="AL11" s="127">
        <v>56.8989180972818</v>
      </c>
      <c r="AM11" s="120"/>
      <c r="AN11" s="128">
        <v>58.088564020028599</v>
      </c>
      <c r="AO11" s="129">
        <v>61.908753576537897</v>
      </c>
      <c r="AP11" s="130">
        <v>59.998658798283202</v>
      </c>
      <c r="AQ11" s="120"/>
      <c r="AR11" s="131">
        <v>57.784558297567898</v>
      </c>
      <c r="AS11" s="125"/>
      <c r="AT11" s="126">
        <v>-6.91220374863377</v>
      </c>
      <c r="AU11" s="120">
        <v>4.4092176867950501</v>
      </c>
      <c r="AV11" s="120">
        <v>9.3457404932875896</v>
      </c>
      <c r="AW11" s="120">
        <v>6.00927016593476</v>
      </c>
      <c r="AX11" s="120">
        <v>2.4865513752787201</v>
      </c>
      <c r="AY11" s="127">
        <v>3.31282037066604</v>
      </c>
      <c r="AZ11" s="120"/>
      <c r="BA11" s="128">
        <v>3.3532249289326801</v>
      </c>
      <c r="BB11" s="129">
        <v>7.2631782962580704</v>
      </c>
      <c r="BC11" s="130">
        <v>5.3341620180353804</v>
      </c>
      <c r="BD11" s="120"/>
      <c r="BE11" s="131">
        <v>3.9043354887617898</v>
      </c>
    </row>
    <row r="12" spans="1:57" x14ac:dyDescent="0.25">
      <c r="A12" s="21" t="s">
        <v>21</v>
      </c>
      <c r="B12" s="3" t="str">
        <f t="shared" si="0"/>
        <v>Virginia Area</v>
      </c>
      <c r="C12" s="3"/>
      <c r="D12" s="24" t="s">
        <v>16</v>
      </c>
      <c r="E12" s="27" t="s">
        <v>17</v>
      </c>
      <c r="F12" s="3"/>
      <c r="G12" s="126">
        <v>32.809481174308402</v>
      </c>
      <c r="H12" s="120">
        <v>44.432401866075999</v>
      </c>
      <c r="I12" s="120">
        <v>46.724942274162302</v>
      </c>
      <c r="J12" s="120">
        <v>46.409217284764999</v>
      </c>
      <c r="K12" s="120">
        <v>43.895198152773098</v>
      </c>
      <c r="L12" s="127">
        <v>42.854248150417</v>
      </c>
      <c r="M12" s="120"/>
      <c r="N12" s="128">
        <v>46.9110786485085</v>
      </c>
      <c r="O12" s="129">
        <v>46.378587248480201</v>
      </c>
      <c r="P12" s="130">
        <v>46.644832948494397</v>
      </c>
      <c r="Q12" s="120"/>
      <c r="R12" s="131">
        <v>43.937272378439097</v>
      </c>
      <c r="S12" s="125"/>
      <c r="T12" s="126">
        <v>1.36042590099134</v>
      </c>
      <c r="U12" s="120">
        <v>5.7829877797647198</v>
      </c>
      <c r="V12" s="120">
        <v>5.8789448570461502</v>
      </c>
      <c r="W12" s="120">
        <v>7.4173436901872103</v>
      </c>
      <c r="X12" s="120">
        <v>15.070929500692399</v>
      </c>
      <c r="Y12" s="127">
        <v>7.2226142512340097</v>
      </c>
      <c r="Z12" s="120"/>
      <c r="AA12" s="128">
        <v>8.0930982260488094</v>
      </c>
      <c r="AB12" s="129">
        <v>0.72666788775275104</v>
      </c>
      <c r="AC12" s="130">
        <v>4.3009537406906997</v>
      </c>
      <c r="AD12" s="120"/>
      <c r="AE12" s="131">
        <v>6.3221468731046304</v>
      </c>
      <c r="AF12" s="30"/>
      <c r="AG12" s="126">
        <v>35.091086800362604</v>
      </c>
      <c r="AH12" s="120">
        <v>44.993464360154903</v>
      </c>
      <c r="AI12" s="120">
        <v>49.122693390171797</v>
      </c>
      <c r="AJ12" s="120">
        <v>48.4025954144537</v>
      </c>
      <c r="AK12" s="120">
        <v>45.404444235094601</v>
      </c>
      <c r="AL12" s="127">
        <v>44.602856840047501</v>
      </c>
      <c r="AM12" s="120"/>
      <c r="AN12" s="128">
        <v>47.296835808240701</v>
      </c>
      <c r="AO12" s="129">
        <v>47.586523628398801</v>
      </c>
      <c r="AP12" s="130">
        <v>47.441679718319797</v>
      </c>
      <c r="AQ12" s="120"/>
      <c r="AR12" s="131">
        <v>45.413949090982399</v>
      </c>
      <c r="AS12" s="125"/>
      <c r="AT12" s="126">
        <v>-3.95926749930933</v>
      </c>
      <c r="AU12" s="120">
        <v>9.7544684370396997</v>
      </c>
      <c r="AV12" s="120">
        <v>14.606984865331899</v>
      </c>
      <c r="AW12" s="120">
        <v>11.5863798446043</v>
      </c>
      <c r="AX12" s="120">
        <v>10.7984639539435</v>
      </c>
      <c r="AY12" s="127">
        <v>8.9217795635116399</v>
      </c>
      <c r="AZ12" s="120"/>
      <c r="BA12" s="128">
        <v>6.7881999801438404</v>
      </c>
      <c r="BB12" s="129">
        <v>9.3551757653929304</v>
      </c>
      <c r="BC12" s="130">
        <v>8.0603630303731109</v>
      </c>
      <c r="BD12" s="120"/>
      <c r="BE12" s="131">
        <v>8.66368845643591</v>
      </c>
    </row>
    <row r="13" spans="1:57" x14ac:dyDescent="0.25">
      <c r="A13" s="34" t="s">
        <v>22</v>
      </c>
      <c r="B13" s="2" t="s">
        <v>88</v>
      </c>
      <c r="C13" s="3"/>
      <c r="D13" s="24" t="s">
        <v>16</v>
      </c>
      <c r="E13" s="27" t="s">
        <v>17</v>
      </c>
      <c r="F13" s="3"/>
      <c r="G13" s="126">
        <v>39.631365254252401</v>
      </c>
      <c r="H13" s="120">
        <v>52.156182367776204</v>
      </c>
      <c r="I13" s="120">
        <v>57.9137527052889</v>
      </c>
      <c r="J13" s="120">
        <v>56.481961759287401</v>
      </c>
      <c r="K13" s="120">
        <v>47.949346259099599</v>
      </c>
      <c r="L13" s="127">
        <v>50.826521669140902</v>
      </c>
      <c r="M13" s="120"/>
      <c r="N13" s="128">
        <v>48.366094904219302</v>
      </c>
      <c r="O13" s="129">
        <v>51.809189933642102</v>
      </c>
      <c r="P13" s="130">
        <v>50.087642418930699</v>
      </c>
      <c r="Q13" s="120"/>
      <c r="R13" s="131">
        <v>50.615413311937999</v>
      </c>
      <c r="S13" s="125"/>
      <c r="T13" s="126">
        <v>30.274443808922101</v>
      </c>
      <c r="U13" s="120">
        <v>50.453792486853501</v>
      </c>
      <c r="V13" s="120">
        <v>54.056880972797799</v>
      </c>
      <c r="W13" s="120">
        <v>45.4394327761432</v>
      </c>
      <c r="X13" s="120">
        <v>32.322065741519403</v>
      </c>
      <c r="Y13" s="127">
        <v>42.960398202443201</v>
      </c>
      <c r="Z13" s="120"/>
      <c r="AA13" s="128">
        <v>19.9366694608009</v>
      </c>
      <c r="AB13" s="129">
        <v>15.5816978306785</v>
      </c>
      <c r="AC13" s="130">
        <v>17.644151130770801</v>
      </c>
      <c r="AD13" s="120"/>
      <c r="AE13" s="131">
        <v>34.756953091453497</v>
      </c>
      <c r="AF13" s="30"/>
      <c r="AG13" s="126">
        <v>42.880811730561902</v>
      </c>
      <c r="AH13" s="120">
        <v>51.238032206277502</v>
      </c>
      <c r="AI13" s="120">
        <v>59.145831563225201</v>
      </c>
      <c r="AJ13" s="120">
        <v>59.344649340893199</v>
      </c>
      <c r="AK13" s="120">
        <v>52.116161977499097</v>
      </c>
      <c r="AL13" s="127">
        <v>52.945172094603898</v>
      </c>
      <c r="AM13" s="120"/>
      <c r="AN13" s="128">
        <v>50.133028671591298</v>
      </c>
      <c r="AO13" s="129">
        <v>53.543257793915103</v>
      </c>
      <c r="AP13" s="130">
        <v>51.838143232753197</v>
      </c>
      <c r="AQ13" s="120"/>
      <c r="AR13" s="131">
        <v>52.628869041725203</v>
      </c>
      <c r="AS13" s="125"/>
      <c r="AT13" s="126">
        <v>25.988730805027199</v>
      </c>
      <c r="AU13" s="120">
        <v>48.523933136920597</v>
      </c>
      <c r="AV13" s="120">
        <v>59.477081065238799</v>
      </c>
      <c r="AW13" s="120">
        <v>57.696456584861998</v>
      </c>
      <c r="AX13" s="120">
        <v>42.988220010206398</v>
      </c>
      <c r="AY13" s="127">
        <v>47.313200717511599</v>
      </c>
      <c r="AZ13" s="120"/>
      <c r="BA13" s="128">
        <v>24.401624726960499</v>
      </c>
      <c r="BB13" s="129">
        <v>24.293253370535702</v>
      </c>
      <c r="BC13" s="130">
        <v>24.345633130522199</v>
      </c>
      <c r="BD13" s="120"/>
      <c r="BE13" s="131">
        <v>40.033215455136002</v>
      </c>
    </row>
    <row r="14" spans="1:57" x14ac:dyDescent="0.25">
      <c r="A14" s="21" t="s">
        <v>23</v>
      </c>
      <c r="B14" s="3" t="str">
        <f t="shared" si="0"/>
        <v>Arlington, VA</v>
      </c>
      <c r="C14" s="3"/>
      <c r="D14" s="24" t="s">
        <v>16</v>
      </c>
      <c r="E14" s="27" t="s">
        <v>17</v>
      </c>
      <c r="F14" s="3"/>
      <c r="G14" s="126">
        <v>39.069037656903703</v>
      </c>
      <c r="H14" s="120">
        <v>55.899581589958103</v>
      </c>
      <c r="I14" s="120">
        <v>62.416317991631701</v>
      </c>
      <c r="J14" s="120">
        <v>61.589958158995799</v>
      </c>
      <c r="K14" s="120">
        <v>48.158995815899502</v>
      </c>
      <c r="L14" s="127">
        <v>53.426778242677798</v>
      </c>
      <c r="M14" s="120"/>
      <c r="N14" s="128">
        <v>42.353556485355597</v>
      </c>
      <c r="O14" s="129">
        <v>44.864016736401602</v>
      </c>
      <c r="P14" s="130">
        <v>43.608786610878603</v>
      </c>
      <c r="Q14" s="120"/>
      <c r="R14" s="131">
        <v>50.621637776449397</v>
      </c>
      <c r="S14" s="125"/>
      <c r="T14" s="126">
        <v>60.760567910554798</v>
      </c>
      <c r="U14" s="120">
        <v>90.281862349839997</v>
      </c>
      <c r="V14" s="120">
        <v>89.373681851562395</v>
      </c>
      <c r="W14" s="120">
        <v>78.238440129474</v>
      </c>
      <c r="X14" s="120">
        <v>41.348835151499799</v>
      </c>
      <c r="Y14" s="127">
        <v>72.050235556753805</v>
      </c>
      <c r="Z14" s="120"/>
      <c r="AA14" s="128">
        <v>6.7076766740742002</v>
      </c>
      <c r="AB14" s="129">
        <v>19.2813143388457</v>
      </c>
      <c r="AC14" s="130">
        <v>12.8253959852692</v>
      </c>
      <c r="AD14" s="120"/>
      <c r="AE14" s="131">
        <v>52.364542665639</v>
      </c>
      <c r="AF14" s="30"/>
      <c r="AG14" s="126">
        <v>40.047071129707099</v>
      </c>
      <c r="AH14" s="120">
        <v>55.3765690376569</v>
      </c>
      <c r="AI14" s="120">
        <v>67.162656903765594</v>
      </c>
      <c r="AJ14" s="120">
        <v>69.069037656903703</v>
      </c>
      <c r="AK14" s="120">
        <v>57.790271966527101</v>
      </c>
      <c r="AL14" s="127">
        <v>57.889121338912098</v>
      </c>
      <c r="AM14" s="120"/>
      <c r="AN14" s="128">
        <v>48.138075313807498</v>
      </c>
      <c r="AO14" s="129">
        <v>47.664748953974801</v>
      </c>
      <c r="AP14" s="130">
        <v>47.901412133891199</v>
      </c>
      <c r="AQ14" s="120"/>
      <c r="AR14" s="131">
        <v>55.035490137477503</v>
      </c>
      <c r="AS14" s="125"/>
      <c r="AT14" s="126">
        <v>23.402520347349</v>
      </c>
      <c r="AU14" s="120">
        <v>84.1620430298114</v>
      </c>
      <c r="AV14" s="120">
        <v>100.950173027435</v>
      </c>
      <c r="AW14" s="120">
        <v>99.392526806870194</v>
      </c>
      <c r="AX14" s="120">
        <v>57.550860714132597</v>
      </c>
      <c r="AY14" s="127">
        <v>73.046604965470607</v>
      </c>
      <c r="AZ14" s="120"/>
      <c r="BA14" s="128">
        <v>20.562361864820801</v>
      </c>
      <c r="BB14" s="129">
        <v>22.406300842682001</v>
      </c>
      <c r="BC14" s="130">
        <v>21.472779660859601</v>
      </c>
      <c r="BD14" s="120"/>
      <c r="BE14" s="131">
        <v>56.520894823639502</v>
      </c>
    </row>
    <row r="15" spans="1:57" x14ac:dyDescent="0.25">
      <c r="A15" s="21" t="s">
        <v>24</v>
      </c>
      <c r="B15" s="3" t="str">
        <f t="shared" si="0"/>
        <v>Suburban Virginia Area</v>
      </c>
      <c r="C15" s="3"/>
      <c r="D15" s="24" t="s">
        <v>16</v>
      </c>
      <c r="E15" s="27" t="s">
        <v>17</v>
      </c>
      <c r="F15" s="3"/>
      <c r="G15" s="126">
        <v>38.044572250179698</v>
      </c>
      <c r="H15" s="120">
        <v>49.791516894320601</v>
      </c>
      <c r="I15" s="120">
        <v>54.076204169662098</v>
      </c>
      <c r="J15" s="120">
        <v>52.350826743350098</v>
      </c>
      <c r="K15" s="120">
        <v>47.778576563623197</v>
      </c>
      <c r="L15" s="127">
        <v>48.4083393242271</v>
      </c>
      <c r="M15" s="120"/>
      <c r="N15" s="128">
        <v>47.979870596692997</v>
      </c>
      <c r="O15" s="129">
        <v>51.545650611071103</v>
      </c>
      <c r="P15" s="130">
        <v>49.762760603882001</v>
      </c>
      <c r="Q15" s="120"/>
      <c r="R15" s="131">
        <v>48.795316832700003</v>
      </c>
      <c r="S15" s="125"/>
      <c r="T15" s="126">
        <v>0.697399550633372</v>
      </c>
      <c r="U15" s="120">
        <v>11.598810395648499</v>
      </c>
      <c r="V15" s="120">
        <v>12.9109797883336</v>
      </c>
      <c r="W15" s="120">
        <v>7.2082347000902596</v>
      </c>
      <c r="X15" s="120">
        <v>6.0605426858612903</v>
      </c>
      <c r="Y15" s="127">
        <v>7.97249669905848</v>
      </c>
      <c r="Z15" s="120"/>
      <c r="AA15" s="128">
        <v>-0.80516285197239101</v>
      </c>
      <c r="AB15" s="129">
        <v>-1.2752299334446799</v>
      </c>
      <c r="AC15" s="130">
        <v>-1.049174576527</v>
      </c>
      <c r="AD15" s="120"/>
      <c r="AE15" s="131">
        <v>5.1783311652709596</v>
      </c>
      <c r="AF15" s="30"/>
      <c r="AG15" s="126">
        <v>40.348670021567202</v>
      </c>
      <c r="AH15" s="120">
        <v>51.567217828899999</v>
      </c>
      <c r="AI15" s="120">
        <v>55.877066858375201</v>
      </c>
      <c r="AJ15" s="120">
        <v>54.2056074766355</v>
      </c>
      <c r="AK15" s="120">
        <v>48.328540618260199</v>
      </c>
      <c r="AL15" s="127">
        <v>50.065420560747597</v>
      </c>
      <c r="AM15" s="120"/>
      <c r="AN15" s="128">
        <v>46.973400431344302</v>
      </c>
      <c r="AO15" s="129">
        <v>52.620416966211302</v>
      </c>
      <c r="AP15" s="130">
        <v>49.796908698777798</v>
      </c>
      <c r="AQ15" s="120"/>
      <c r="AR15" s="131">
        <v>49.988702885899102</v>
      </c>
      <c r="AS15" s="125"/>
      <c r="AT15" s="126">
        <v>-4.8744600386820398</v>
      </c>
      <c r="AU15" s="120">
        <v>16.6297971441778</v>
      </c>
      <c r="AV15" s="120">
        <v>21.095531371305398</v>
      </c>
      <c r="AW15" s="120">
        <v>15.1595837081728</v>
      </c>
      <c r="AX15" s="120">
        <v>7.5123903434214103</v>
      </c>
      <c r="AY15" s="127">
        <v>11.3578334102088</v>
      </c>
      <c r="AZ15" s="120"/>
      <c r="BA15" s="128">
        <v>1.4477394537194901</v>
      </c>
      <c r="BB15" s="129">
        <v>5.48431970389111</v>
      </c>
      <c r="BC15" s="130">
        <v>3.5411803413201102</v>
      </c>
      <c r="BD15" s="120"/>
      <c r="BE15" s="131">
        <v>9.0154486012660904</v>
      </c>
    </row>
    <row r="16" spans="1:57" x14ac:dyDescent="0.25">
      <c r="A16" s="21" t="s">
        <v>25</v>
      </c>
      <c r="B16" s="3" t="str">
        <f t="shared" si="0"/>
        <v>Alexandria, VA</v>
      </c>
      <c r="C16" s="3"/>
      <c r="D16" s="24" t="s">
        <v>16</v>
      </c>
      <c r="E16" s="27" t="s">
        <v>17</v>
      </c>
      <c r="F16" s="3"/>
      <c r="G16" s="126">
        <v>41.2072865817359</v>
      </c>
      <c r="H16" s="120">
        <v>50.053577806881698</v>
      </c>
      <c r="I16" s="120">
        <v>55.518514108822401</v>
      </c>
      <c r="J16" s="120">
        <v>57.566376949636798</v>
      </c>
      <c r="K16" s="120">
        <v>51.339445172044201</v>
      </c>
      <c r="L16" s="127">
        <v>51.1370401238242</v>
      </c>
      <c r="M16" s="120"/>
      <c r="N16" s="128">
        <v>51.363257530658402</v>
      </c>
      <c r="O16" s="129">
        <v>54.4945826884152</v>
      </c>
      <c r="P16" s="130">
        <v>52.928920109536797</v>
      </c>
      <c r="Q16" s="120"/>
      <c r="R16" s="131">
        <v>51.649005834027797</v>
      </c>
      <c r="S16" s="125"/>
      <c r="T16" s="126">
        <v>31.86652510255</v>
      </c>
      <c r="U16" s="120">
        <v>47.699376579459802</v>
      </c>
      <c r="V16" s="120">
        <v>54.508363063178599</v>
      </c>
      <c r="W16" s="120">
        <v>58.756519591735803</v>
      </c>
      <c r="X16" s="120">
        <v>49.349461698292998</v>
      </c>
      <c r="Y16" s="127">
        <v>48.908191717894297</v>
      </c>
      <c r="Z16" s="120"/>
      <c r="AA16" s="128">
        <v>25.6718274284353</v>
      </c>
      <c r="AB16" s="129">
        <v>20.1072290298825</v>
      </c>
      <c r="AC16" s="130">
        <v>22.7443306686889</v>
      </c>
      <c r="AD16" s="120"/>
      <c r="AE16" s="131">
        <v>40.160583737187601</v>
      </c>
      <c r="AF16" s="30"/>
      <c r="AG16" s="126">
        <v>42.814620788189004</v>
      </c>
      <c r="AH16" s="120">
        <v>48.502797952137101</v>
      </c>
      <c r="AI16" s="120">
        <v>55.947136563876597</v>
      </c>
      <c r="AJ16" s="120">
        <v>57.340159542802702</v>
      </c>
      <c r="AK16" s="120">
        <v>52.208596261459597</v>
      </c>
      <c r="AL16" s="127">
        <v>51.362662221693</v>
      </c>
      <c r="AM16" s="120"/>
      <c r="AN16" s="128">
        <v>51.006072151446602</v>
      </c>
      <c r="AO16" s="129">
        <v>54.607691391832297</v>
      </c>
      <c r="AP16" s="130">
        <v>52.806881771639397</v>
      </c>
      <c r="AQ16" s="120"/>
      <c r="AR16" s="131">
        <v>51.775296378820599</v>
      </c>
      <c r="AS16" s="125"/>
      <c r="AT16" s="126">
        <v>25.0591570437741</v>
      </c>
      <c r="AU16" s="120">
        <v>43.033450619503</v>
      </c>
      <c r="AV16" s="120">
        <v>52.222872643266498</v>
      </c>
      <c r="AW16" s="120">
        <v>55.588233881138997</v>
      </c>
      <c r="AX16" s="120">
        <v>41.291044314199702</v>
      </c>
      <c r="AY16" s="127">
        <v>43.708821960193497</v>
      </c>
      <c r="AZ16" s="120"/>
      <c r="BA16" s="128">
        <v>22.949983626166901</v>
      </c>
      <c r="BB16" s="129">
        <v>23.996638843323801</v>
      </c>
      <c r="BC16" s="130">
        <v>23.488941841743099</v>
      </c>
      <c r="BD16" s="120"/>
      <c r="BE16" s="131">
        <v>37.164105040315299</v>
      </c>
    </row>
    <row r="17" spans="1:57" x14ac:dyDescent="0.25">
      <c r="A17" s="21" t="s">
        <v>26</v>
      </c>
      <c r="B17" s="3" t="str">
        <f t="shared" si="0"/>
        <v>Fairfax/Tysons Corner, VA</v>
      </c>
      <c r="C17" s="3"/>
      <c r="D17" s="24" t="s">
        <v>16</v>
      </c>
      <c r="E17" s="27" t="s">
        <v>17</v>
      </c>
      <c r="F17" s="3"/>
      <c r="G17" s="126">
        <v>33.475849318234303</v>
      </c>
      <c r="H17" s="120">
        <v>45.239195747631101</v>
      </c>
      <c r="I17" s="120">
        <v>51.721747168939203</v>
      </c>
      <c r="J17" s="120">
        <v>50.092442801016801</v>
      </c>
      <c r="K17" s="120">
        <v>42.650797319158698</v>
      </c>
      <c r="L17" s="127">
        <v>44.636006470996001</v>
      </c>
      <c r="M17" s="120"/>
      <c r="N17" s="128">
        <v>43.644557430090103</v>
      </c>
      <c r="O17" s="129">
        <v>47.827594176103503</v>
      </c>
      <c r="P17" s="130">
        <v>45.736075803096803</v>
      </c>
      <c r="Q17" s="120"/>
      <c r="R17" s="131">
        <v>44.950311994453401</v>
      </c>
      <c r="S17" s="125"/>
      <c r="T17" s="126">
        <v>9.9590445756277699</v>
      </c>
      <c r="U17" s="120">
        <v>25.4039882123454</v>
      </c>
      <c r="V17" s="120">
        <v>30.102308482550601</v>
      </c>
      <c r="W17" s="120">
        <v>24.503864801598201</v>
      </c>
      <c r="X17" s="120">
        <v>19.937853170827498</v>
      </c>
      <c r="Y17" s="127">
        <v>22.5807556598416</v>
      </c>
      <c r="Z17" s="120"/>
      <c r="AA17" s="128">
        <v>12.7671028075978</v>
      </c>
      <c r="AB17" s="129">
        <v>10.2920813974801</v>
      </c>
      <c r="AC17" s="130">
        <v>11.459305017653699</v>
      </c>
      <c r="AD17" s="120"/>
      <c r="AE17" s="131">
        <v>19.125285037932301</v>
      </c>
      <c r="AF17" s="30"/>
      <c r="AG17" s="126">
        <v>37.950658654957202</v>
      </c>
      <c r="AH17" s="120">
        <v>49.861335798474599</v>
      </c>
      <c r="AI17" s="120">
        <v>60.784030506124303</v>
      </c>
      <c r="AJ17" s="120">
        <v>59.244280101687004</v>
      </c>
      <c r="AK17" s="120">
        <v>49.081349664894802</v>
      </c>
      <c r="AL17" s="127">
        <v>51.384330945227603</v>
      </c>
      <c r="AM17" s="120"/>
      <c r="AN17" s="128">
        <v>45.868962329558499</v>
      </c>
      <c r="AO17" s="129">
        <v>50.898428472382697</v>
      </c>
      <c r="AP17" s="130">
        <v>48.383695400970602</v>
      </c>
      <c r="AQ17" s="120"/>
      <c r="AR17" s="131">
        <v>50.527006504011297</v>
      </c>
      <c r="AS17" s="125"/>
      <c r="AT17" s="126">
        <v>18.119312093967402</v>
      </c>
      <c r="AU17" s="120">
        <v>42.711037176274601</v>
      </c>
      <c r="AV17" s="120">
        <v>55.851820018698298</v>
      </c>
      <c r="AW17" s="120">
        <v>49.894639080895999</v>
      </c>
      <c r="AX17" s="120">
        <v>33.070347020824997</v>
      </c>
      <c r="AY17" s="127">
        <v>40.797014369765797</v>
      </c>
      <c r="AZ17" s="120"/>
      <c r="BA17" s="128">
        <v>16.821873710509202</v>
      </c>
      <c r="BB17" s="129">
        <v>23.425084340962002</v>
      </c>
      <c r="BC17" s="130">
        <v>20.204450045656198</v>
      </c>
      <c r="BD17" s="120"/>
      <c r="BE17" s="131">
        <v>34.493280161714701</v>
      </c>
    </row>
    <row r="18" spans="1:57" x14ac:dyDescent="0.25">
      <c r="A18" s="21" t="s">
        <v>27</v>
      </c>
      <c r="B18" s="3" t="str">
        <f t="shared" si="0"/>
        <v>I-95 Fredericksburg, VA</v>
      </c>
      <c r="C18" s="3"/>
      <c r="D18" s="24" t="s">
        <v>16</v>
      </c>
      <c r="E18" s="27" t="s">
        <v>17</v>
      </c>
      <c r="F18" s="3"/>
      <c r="G18" s="126">
        <v>48.6180758017492</v>
      </c>
      <c r="H18" s="120">
        <v>55.032069970845399</v>
      </c>
      <c r="I18" s="120">
        <v>60.804664723031998</v>
      </c>
      <c r="J18" s="120">
        <v>61.504373177842503</v>
      </c>
      <c r="K18" s="120">
        <v>53.142857142857103</v>
      </c>
      <c r="L18" s="127">
        <v>55.820408163265299</v>
      </c>
      <c r="M18" s="120"/>
      <c r="N18" s="128">
        <v>51.603498542273996</v>
      </c>
      <c r="O18" s="129">
        <v>54.530612244897902</v>
      </c>
      <c r="P18" s="130">
        <v>53.067055393586003</v>
      </c>
      <c r="Q18" s="120"/>
      <c r="R18" s="131">
        <v>55.033735943356902</v>
      </c>
      <c r="S18" s="125"/>
      <c r="T18" s="126">
        <v>7.3387718978733902</v>
      </c>
      <c r="U18" s="120">
        <v>7.90676168286139</v>
      </c>
      <c r="V18" s="120">
        <v>16.920480525200801</v>
      </c>
      <c r="W18" s="120">
        <v>21.798310671471899</v>
      </c>
      <c r="X18" s="120">
        <v>11.7607221890477</v>
      </c>
      <c r="Y18" s="127">
        <v>13.2966186569549</v>
      </c>
      <c r="Z18" s="120"/>
      <c r="AA18" s="128">
        <v>5.5391494576924796</v>
      </c>
      <c r="AB18" s="129">
        <v>0.49565320633748</v>
      </c>
      <c r="AC18" s="130">
        <v>2.8862121231647002</v>
      </c>
      <c r="AD18" s="120"/>
      <c r="AE18" s="131">
        <v>10.223958942385201</v>
      </c>
      <c r="AF18" s="30"/>
      <c r="AG18" s="126">
        <v>44.247813411078702</v>
      </c>
      <c r="AH18" s="120">
        <v>50.087463556851297</v>
      </c>
      <c r="AI18" s="120">
        <v>54.008746355685098</v>
      </c>
      <c r="AJ18" s="120">
        <v>55.017492711370203</v>
      </c>
      <c r="AK18" s="120">
        <v>50.766763848396501</v>
      </c>
      <c r="AL18" s="127">
        <v>50.825655976676302</v>
      </c>
      <c r="AM18" s="120"/>
      <c r="AN18" s="128">
        <v>50.985422740524697</v>
      </c>
      <c r="AO18" s="129">
        <v>54.346938775510203</v>
      </c>
      <c r="AP18" s="130">
        <v>52.666180758017397</v>
      </c>
      <c r="AQ18" s="120"/>
      <c r="AR18" s="131">
        <v>51.351520199916699</v>
      </c>
      <c r="AS18" s="125"/>
      <c r="AT18" s="126">
        <v>-2.9797992424645798</v>
      </c>
      <c r="AU18" s="120">
        <v>6.6396355222476204</v>
      </c>
      <c r="AV18" s="120">
        <v>9.7302233102143596</v>
      </c>
      <c r="AW18" s="120">
        <v>11.2248691509424</v>
      </c>
      <c r="AX18" s="120">
        <v>8.1262855494827306</v>
      </c>
      <c r="AY18" s="127">
        <v>6.6816779926900596</v>
      </c>
      <c r="AZ18" s="120"/>
      <c r="BA18" s="128">
        <v>4.9526644283293502</v>
      </c>
      <c r="BB18" s="129">
        <v>8.5479286232561709</v>
      </c>
      <c r="BC18" s="130">
        <v>6.7774082842925303</v>
      </c>
      <c r="BD18" s="120"/>
      <c r="BE18" s="131">
        <v>6.7097119514503802</v>
      </c>
    </row>
    <row r="19" spans="1:57" x14ac:dyDescent="0.25">
      <c r="A19" s="21" t="s">
        <v>28</v>
      </c>
      <c r="B19" s="3" t="str">
        <f t="shared" si="0"/>
        <v>Dulles Airport Area, VA</v>
      </c>
      <c r="C19" s="3"/>
      <c r="D19" s="24" t="s">
        <v>16</v>
      </c>
      <c r="E19" s="27" t="s">
        <v>17</v>
      </c>
      <c r="F19" s="3"/>
      <c r="G19" s="126">
        <v>42.145702902674998</v>
      </c>
      <c r="H19" s="120">
        <v>59.8463289698349</v>
      </c>
      <c r="I19" s="120">
        <v>66.287232024283796</v>
      </c>
      <c r="J19" s="120">
        <v>62.606715993170098</v>
      </c>
      <c r="K19" s="120">
        <v>55.122367672168401</v>
      </c>
      <c r="L19" s="127">
        <v>57.201669512426399</v>
      </c>
      <c r="M19" s="120"/>
      <c r="N19" s="128">
        <v>52.409409979130999</v>
      </c>
      <c r="O19" s="129">
        <v>52.618099032441599</v>
      </c>
      <c r="P19" s="130">
        <v>52.513754505786302</v>
      </c>
      <c r="Q19" s="120"/>
      <c r="R19" s="131">
        <v>55.862265224814998</v>
      </c>
      <c r="S19" s="125"/>
      <c r="T19" s="126">
        <v>20.2078503562315</v>
      </c>
      <c r="U19" s="120">
        <v>40.652662555833203</v>
      </c>
      <c r="V19" s="120">
        <v>41.000249251257102</v>
      </c>
      <c r="W19" s="120">
        <v>29.744181170056599</v>
      </c>
      <c r="X19" s="120">
        <v>21.124447634165801</v>
      </c>
      <c r="Y19" s="127">
        <v>30.965385539802298</v>
      </c>
      <c r="Z19" s="120"/>
      <c r="AA19" s="128">
        <v>19.7577940850211</v>
      </c>
      <c r="AB19" s="129">
        <v>17.6983794146721</v>
      </c>
      <c r="AC19" s="130">
        <v>18.7171104500204</v>
      </c>
      <c r="AD19" s="120"/>
      <c r="AE19" s="131">
        <v>27.434092742952199</v>
      </c>
      <c r="AF19" s="30"/>
      <c r="AG19" s="126">
        <v>46.6443748814266</v>
      </c>
      <c r="AH19" s="120">
        <v>60.491367861885699</v>
      </c>
      <c r="AI19" s="120">
        <v>68.869759059002007</v>
      </c>
      <c r="AJ19" s="120">
        <v>68.419180421172399</v>
      </c>
      <c r="AK19" s="120">
        <v>57.595807247201598</v>
      </c>
      <c r="AL19" s="127">
        <v>60.404097894137699</v>
      </c>
      <c r="AM19" s="120"/>
      <c r="AN19" s="128">
        <v>49.755738948965998</v>
      </c>
      <c r="AO19" s="129">
        <v>51.470309239233501</v>
      </c>
      <c r="AP19" s="130">
        <v>50.6130240940997</v>
      </c>
      <c r="AQ19" s="120"/>
      <c r="AR19" s="131">
        <v>57.606648236984</v>
      </c>
      <c r="AS19" s="125"/>
      <c r="AT19" s="126">
        <v>13.452848459678499</v>
      </c>
      <c r="AU19" s="120">
        <v>39.535332716088</v>
      </c>
      <c r="AV19" s="120">
        <v>48.215637400163203</v>
      </c>
      <c r="AW19" s="120">
        <v>44.281451599459899</v>
      </c>
      <c r="AX19" s="120">
        <v>34.112641725737497</v>
      </c>
      <c r="AY19" s="127">
        <v>36.476918367624798</v>
      </c>
      <c r="AZ19" s="120"/>
      <c r="BA19" s="128">
        <v>15.2555345827676</v>
      </c>
      <c r="BB19" s="129">
        <v>19.550425493860601</v>
      </c>
      <c r="BC19" s="130">
        <v>17.400073214101099</v>
      </c>
      <c r="BD19" s="120"/>
      <c r="BE19" s="131">
        <v>31.128126742472201</v>
      </c>
    </row>
    <row r="20" spans="1:57" x14ac:dyDescent="0.25">
      <c r="A20" s="21" t="s">
        <v>29</v>
      </c>
      <c r="B20" s="3" t="str">
        <f t="shared" si="0"/>
        <v>Williamsburg, VA</v>
      </c>
      <c r="C20" s="3"/>
      <c r="D20" s="24" t="s">
        <v>16</v>
      </c>
      <c r="E20" s="27" t="s">
        <v>17</v>
      </c>
      <c r="F20" s="3"/>
      <c r="G20" s="126">
        <v>26.478873239436599</v>
      </c>
      <c r="H20" s="120">
        <v>27.739771965124</v>
      </c>
      <c r="I20" s="120">
        <v>24.238765928906702</v>
      </c>
      <c r="J20" s="120">
        <v>27.791895145111599</v>
      </c>
      <c r="K20" s="120">
        <v>28.701350809148</v>
      </c>
      <c r="L20" s="127">
        <v>26.9916128513625</v>
      </c>
      <c r="M20" s="120"/>
      <c r="N20" s="128">
        <v>37.234184833489302</v>
      </c>
      <c r="O20" s="129">
        <v>40.016049217600603</v>
      </c>
      <c r="P20" s="130">
        <v>38.625117025545002</v>
      </c>
      <c r="Q20" s="120"/>
      <c r="R20" s="131">
        <v>30.3196678973848</v>
      </c>
      <c r="S20" s="125"/>
      <c r="T20" s="126">
        <v>17.586275949535999</v>
      </c>
      <c r="U20" s="120">
        <v>7.0738056903038498</v>
      </c>
      <c r="V20" s="120">
        <v>-5.5480574155884899</v>
      </c>
      <c r="W20" s="120">
        <v>3.6708100569515998</v>
      </c>
      <c r="X20" s="120">
        <v>3.6644748561292602</v>
      </c>
      <c r="Y20" s="127">
        <v>4.9537073862858803</v>
      </c>
      <c r="Z20" s="120"/>
      <c r="AA20" s="128">
        <v>1.6326768137665</v>
      </c>
      <c r="AB20" s="129">
        <v>-3.9998359185421002</v>
      </c>
      <c r="AC20" s="130">
        <v>-1.36507269348157</v>
      </c>
      <c r="AD20" s="120"/>
      <c r="AE20" s="131">
        <v>2.56950369123693</v>
      </c>
      <c r="AF20" s="30"/>
      <c r="AG20" s="126">
        <v>27.038107399690801</v>
      </c>
      <c r="AH20" s="120">
        <v>27.498487801599499</v>
      </c>
      <c r="AI20" s="120">
        <v>26.994421668122801</v>
      </c>
      <c r="AJ20" s="120">
        <v>29.278038952316901</v>
      </c>
      <c r="AK20" s="120">
        <v>31.8510823671335</v>
      </c>
      <c r="AL20" s="127">
        <v>28.534010315925201</v>
      </c>
      <c r="AM20" s="120"/>
      <c r="AN20" s="128">
        <v>37.5812613095637</v>
      </c>
      <c r="AO20" s="129">
        <v>39.8733328865357</v>
      </c>
      <c r="AP20" s="130">
        <v>38.727297098049704</v>
      </c>
      <c r="AQ20" s="120"/>
      <c r="AR20" s="131">
        <v>31.450762297439798</v>
      </c>
      <c r="AS20" s="125"/>
      <c r="AT20" s="126">
        <v>12.5205568733282</v>
      </c>
      <c r="AU20" s="120">
        <v>12.9781663802632</v>
      </c>
      <c r="AV20" s="120">
        <v>10.2152806286486</v>
      </c>
      <c r="AW20" s="120">
        <v>15.9257305243733</v>
      </c>
      <c r="AX20" s="120">
        <v>21.110016195576801</v>
      </c>
      <c r="AY20" s="127">
        <v>14.6705521362944</v>
      </c>
      <c r="AZ20" s="120"/>
      <c r="BA20" s="128">
        <v>13.0150471682187</v>
      </c>
      <c r="BB20" s="129">
        <v>12.308015642949499</v>
      </c>
      <c r="BC20" s="130">
        <v>12.649961798807</v>
      </c>
      <c r="BD20" s="120"/>
      <c r="BE20" s="131">
        <v>13.9658594517498</v>
      </c>
    </row>
    <row r="21" spans="1:57" x14ac:dyDescent="0.25">
      <c r="A21" s="21" t="s">
        <v>30</v>
      </c>
      <c r="B21" s="3" t="str">
        <f t="shared" si="0"/>
        <v>Virginia Beach, VA</v>
      </c>
      <c r="C21" s="3"/>
      <c r="D21" s="24" t="s">
        <v>16</v>
      </c>
      <c r="E21" s="27" t="s">
        <v>17</v>
      </c>
      <c r="F21" s="3"/>
      <c r="G21" s="126">
        <v>30.697522283097499</v>
      </c>
      <c r="H21" s="120">
        <v>35.832856325128702</v>
      </c>
      <c r="I21" s="120">
        <v>38.367814212118702</v>
      </c>
      <c r="J21" s="120">
        <v>38.408700629650802</v>
      </c>
      <c r="K21" s="120">
        <v>35.579360536429697</v>
      </c>
      <c r="L21" s="127">
        <v>35.777250797285099</v>
      </c>
      <c r="M21" s="120"/>
      <c r="N21" s="128">
        <v>49.603401749938598</v>
      </c>
      <c r="O21" s="129">
        <v>53.405838580423499</v>
      </c>
      <c r="P21" s="130">
        <v>51.504620165181102</v>
      </c>
      <c r="Q21" s="120"/>
      <c r="R21" s="131">
        <v>40.270784902398198</v>
      </c>
      <c r="S21" s="125"/>
      <c r="T21" s="126">
        <v>-3.2600322691558499</v>
      </c>
      <c r="U21" s="120">
        <v>3.1400448457757499</v>
      </c>
      <c r="V21" s="120">
        <v>2.4855468881963199</v>
      </c>
      <c r="W21" s="120">
        <v>0.74146478709264296</v>
      </c>
      <c r="X21" s="120">
        <v>-9.3088731536734102</v>
      </c>
      <c r="Y21" s="127">
        <v>-1.3142627170902501</v>
      </c>
      <c r="Z21" s="120"/>
      <c r="AA21" s="128">
        <v>-6.5236968464943503</v>
      </c>
      <c r="AB21" s="129">
        <v>-4.4850870522564197</v>
      </c>
      <c r="AC21" s="130">
        <v>-5.4777502125777904</v>
      </c>
      <c r="AD21" s="120"/>
      <c r="AE21" s="131">
        <v>-2.8775220102020298</v>
      </c>
      <c r="AF21" s="30"/>
      <c r="AG21" s="126">
        <v>32.144901463733703</v>
      </c>
      <c r="AH21" s="120">
        <v>36.104751001717197</v>
      </c>
      <c r="AI21" s="120">
        <v>39.894685079703301</v>
      </c>
      <c r="AJ21" s="120">
        <v>39.956152932016501</v>
      </c>
      <c r="AK21" s="120">
        <v>37.883310164363301</v>
      </c>
      <c r="AL21" s="127">
        <v>37.194303486659003</v>
      </c>
      <c r="AM21" s="120"/>
      <c r="AN21" s="128">
        <v>52.628996647313699</v>
      </c>
      <c r="AO21" s="129">
        <v>55.912175975140997</v>
      </c>
      <c r="AP21" s="130">
        <v>54.270586311227397</v>
      </c>
      <c r="AQ21" s="120"/>
      <c r="AR21" s="131">
        <v>42.076378173656799</v>
      </c>
      <c r="AS21" s="125"/>
      <c r="AT21" s="126">
        <v>0.47778089387707301</v>
      </c>
      <c r="AU21" s="120">
        <v>11.886638432882</v>
      </c>
      <c r="AV21" s="120">
        <v>14.758186331391499</v>
      </c>
      <c r="AW21" s="120">
        <v>13.6014392577767</v>
      </c>
      <c r="AX21" s="120">
        <v>6.2894748222139398</v>
      </c>
      <c r="AY21" s="127">
        <v>9.4986550879314109</v>
      </c>
      <c r="AZ21" s="120"/>
      <c r="BA21" s="128">
        <v>10.853032487480901</v>
      </c>
      <c r="BB21" s="129">
        <v>14.3214240550084</v>
      </c>
      <c r="BC21" s="130">
        <v>12.6129845958746</v>
      </c>
      <c r="BD21" s="120"/>
      <c r="BE21" s="131">
        <v>10.634423341148301</v>
      </c>
    </row>
    <row r="22" spans="1:57" x14ac:dyDescent="0.25">
      <c r="A22" s="34" t="s">
        <v>31</v>
      </c>
      <c r="B22" s="3" t="str">
        <f t="shared" si="0"/>
        <v>Norfolk/Portsmouth, VA</v>
      </c>
      <c r="C22" s="3"/>
      <c r="D22" s="24" t="s">
        <v>16</v>
      </c>
      <c r="E22" s="27" t="s">
        <v>17</v>
      </c>
      <c r="F22" s="3"/>
      <c r="G22" s="126">
        <v>48.831898823116099</v>
      </c>
      <c r="H22" s="120">
        <v>54.979799754083899</v>
      </c>
      <c r="I22" s="120">
        <v>57.386263832776997</v>
      </c>
      <c r="J22" s="120">
        <v>61.479009309678503</v>
      </c>
      <c r="K22" s="120">
        <v>63.340945020200202</v>
      </c>
      <c r="L22" s="127">
        <v>57.203583347971097</v>
      </c>
      <c r="M22" s="120"/>
      <c r="N22" s="128">
        <v>62.585631477252697</v>
      </c>
      <c r="O22" s="129">
        <v>64.359740031617704</v>
      </c>
      <c r="P22" s="130">
        <v>63.472685754435197</v>
      </c>
      <c r="Q22" s="120"/>
      <c r="R22" s="131">
        <v>58.994755464103697</v>
      </c>
      <c r="S22" s="125"/>
      <c r="T22" s="126">
        <v>7.5396998444107597</v>
      </c>
      <c r="U22" s="120">
        <v>8.9457061932874602</v>
      </c>
      <c r="V22" s="120">
        <v>8.5402764954053598</v>
      </c>
      <c r="W22" s="120">
        <v>18.045501692049601</v>
      </c>
      <c r="X22" s="120">
        <v>16.853476478794999</v>
      </c>
      <c r="Y22" s="127">
        <v>12.150374265593401</v>
      </c>
      <c r="Z22" s="120"/>
      <c r="AA22" s="128">
        <v>5.3265872526461298</v>
      </c>
      <c r="AB22" s="129">
        <v>5.2638482136884601</v>
      </c>
      <c r="AC22" s="130">
        <v>5.2947699887879001</v>
      </c>
      <c r="AD22" s="120"/>
      <c r="AE22" s="131">
        <v>9.9497861887095507</v>
      </c>
      <c r="AF22" s="30"/>
      <c r="AG22" s="126">
        <v>50.926576497452999</v>
      </c>
      <c r="AH22" s="120">
        <v>59.349200772878902</v>
      </c>
      <c r="AI22" s="120">
        <v>64.192868434920001</v>
      </c>
      <c r="AJ22" s="120">
        <v>66.717899174424701</v>
      </c>
      <c r="AK22" s="120">
        <v>62.919374670648097</v>
      </c>
      <c r="AL22" s="127">
        <v>60.821183910064903</v>
      </c>
      <c r="AM22" s="120"/>
      <c r="AN22" s="128">
        <v>63.8371684524855</v>
      </c>
      <c r="AO22" s="129">
        <v>65.584928860003501</v>
      </c>
      <c r="AP22" s="130">
        <v>64.7110486562445</v>
      </c>
      <c r="AQ22" s="120"/>
      <c r="AR22" s="131">
        <v>61.932573837544801</v>
      </c>
      <c r="AS22" s="125"/>
      <c r="AT22" s="126">
        <v>6.5883326545368996</v>
      </c>
      <c r="AU22" s="120">
        <v>18.086714438482201</v>
      </c>
      <c r="AV22" s="120">
        <v>20.852358921279201</v>
      </c>
      <c r="AW22" s="120">
        <v>25.274789251021701</v>
      </c>
      <c r="AX22" s="120">
        <v>14.7928363765309</v>
      </c>
      <c r="AY22" s="127">
        <v>17.314403606313199</v>
      </c>
      <c r="AZ22" s="120"/>
      <c r="BA22" s="128">
        <v>2.0212359581605002</v>
      </c>
      <c r="BB22" s="129">
        <v>4.06245590519468</v>
      </c>
      <c r="BC22" s="130">
        <v>3.0455201418510298</v>
      </c>
      <c r="BD22" s="120"/>
      <c r="BE22" s="131">
        <v>12.6573455332402</v>
      </c>
    </row>
    <row r="23" spans="1:57" x14ac:dyDescent="0.25">
      <c r="A23" s="35" t="s">
        <v>32</v>
      </c>
      <c r="B23" s="3" t="str">
        <f t="shared" si="0"/>
        <v>Newport News/Hampton, VA</v>
      </c>
      <c r="C23" s="3"/>
      <c r="D23" s="24" t="s">
        <v>16</v>
      </c>
      <c r="E23" s="27" t="s">
        <v>17</v>
      </c>
      <c r="F23" s="3"/>
      <c r="G23" s="126">
        <v>44.295398817250799</v>
      </c>
      <c r="H23" s="120">
        <v>52.1130823597288</v>
      </c>
      <c r="I23" s="120">
        <v>54.262224145391599</v>
      </c>
      <c r="J23" s="120">
        <v>55.127650367806098</v>
      </c>
      <c r="K23" s="120">
        <v>51.925573344872298</v>
      </c>
      <c r="L23" s="127">
        <v>51.544785807009902</v>
      </c>
      <c r="M23" s="120"/>
      <c r="N23" s="128">
        <v>55.3151593826626</v>
      </c>
      <c r="O23" s="129">
        <v>57.8537429684119</v>
      </c>
      <c r="P23" s="130">
        <v>56.584451175537197</v>
      </c>
      <c r="Q23" s="120"/>
      <c r="R23" s="131">
        <v>52.984690198017702</v>
      </c>
      <c r="S23" s="125"/>
      <c r="T23" s="126">
        <v>4.3175875285355998</v>
      </c>
      <c r="U23" s="120">
        <v>13.096135339626899</v>
      </c>
      <c r="V23" s="120">
        <v>9.5655619842944404</v>
      </c>
      <c r="W23" s="120">
        <v>12.374982001561399</v>
      </c>
      <c r="X23" s="120">
        <v>1.7020049040819201</v>
      </c>
      <c r="Y23" s="127">
        <v>8.2059916414276408</v>
      </c>
      <c r="Z23" s="120"/>
      <c r="AA23" s="128">
        <v>-23.971308224726201</v>
      </c>
      <c r="AB23" s="129">
        <v>-22.195929492604801</v>
      </c>
      <c r="AC23" s="130">
        <v>-23.073948666979</v>
      </c>
      <c r="AD23" s="120"/>
      <c r="AE23" s="131">
        <v>-3.7374257701047999</v>
      </c>
      <c r="AF23" s="30"/>
      <c r="AG23" s="126">
        <v>46.134429539881701</v>
      </c>
      <c r="AH23" s="120">
        <v>52.9893264099235</v>
      </c>
      <c r="AI23" s="120">
        <v>56.411365931054299</v>
      </c>
      <c r="AJ23" s="120">
        <v>57.273186210875501</v>
      </c>
      <c r="AK23" s="120">
        <v>57.0784653108322</v>
      </c>
      <c r="AL23" s="127">
        <v>53.9773546805134</v>
      </c>
      <c r="AM23" s="120"/>
      <c r="AN23" s="128">
        <v>60.212029424491497</v>
      </c>
      <c r="AO23" s="129">
        <v>60.673590076445898</v>
      </c>
      <c r="AP23" s="130">
        <v>60.442809750468697</v>
      </c>
      <c r="AQ23" s="120"/>
      <c r="AR23" s="131">
        <v>55.824627557643502</v>
      </c>
      <c r="AS23" s="125"/>
      <c r="AT23" s="126">
        <v>7.73103582901342</v>
      </c>
      <c r="AU23" s="120">
        <v>16.503816812089401</v>
      </c>
      <c r="AV23" s="120">
        <v>16.5160135276058</v>
      </c>
      <c r="AW23" s="120">
        <v>18.7570169013037</v>
      </c>
      <c r="AX23" s="120">
        <v>15.765930938207401</v>
      </c>
      <c r="AY23" s="127">
        <v>15.2111664630312</v>
      </c>
      <c r="AZ23" s="120"/>
      <c r="BA23" s="128">
        <v>-3.6416206372923199</v>
      </c>
      <c r="BB23" s="129">
        <v>-1.4434179280030801</v>
      </c>
      <c r="BC23" s="130">
        <v>-2.5507184838813601</v>
      </c>
      <c r="BD23" s="120"/>
      <c r="BE23" s="131">
        <v>9.0617535767342297</v>
      </c>
    </row>
    <row r="24" spans="1:57" x14ac:dyDescent="0.25">
      <c r="A24" s="36" t="s">
        <v>33</v>
      </c>
      <c r="B24" s="3" t="str">
        <f t="shared" si="0"/>
        <v>Chesapeake/Suffolk, VA</v>
      </c>
      <c r="C24" s="3"/>
      <c r="D24" s="25" t="s">
        <v>16</v>
      </c>
      <c r="E24" s="28" t="s">
        <v>17</v>
      </c>
      <c r="F24" s="3"/>
      <c r="G24" s="132">
        <v>50.087320991966401</v>
      </c>
      <c r="H24" s="133">
        <v>60.670625218302398</v>
      </c>
      <c r="I24" s="133">
        <v>63.744324135522099</v>
      </c>
      <c r="J24" s="133">
        <v>64.931889626266099</v>
      </c>
      <c r="K24" s="133">
        <v>60.967516590988403</v>
      </c>
      <c r="L24" s="134">
        <v>60.080335312609101</v>
      </c>
      <c r="M24" s="120"/>
      <c r="N24" s="135">
        <v>61.666084526720198</v>
      </c>
      <c r="O24" s="136">
        <v>64.669926650366705</v>
      </c>
      <c r="P24" s="137">
        <v>63.168005588543402</v>
      </c>
      <c r="Q24" s="120"/>
      <c r="R24" s="138">
        <v>60.962526820018901</v>
      </c>
      <c r="S24" s="125"/>
      <c r="T24" s="132">
        <v>-2.3825731790333502</v>
      </c>
      <c r="U24" s="133">
        <v>-0.68610634648370405</v>
      </c>
      <c r="V24" s="133">
        <v>-3.9978958442924699</v>
      </c>
      <c r="W24" s="133">
        <v>-1.3531440700451001</v>
      </c>
      <c r="X24" s="133">
        <v>-1.27262443438914</v>
      </c>
      <c r="Y24" s="134">
        <v>-1.94949552528073</v>
      </c>
      <c r="Z24" s="120"/>
      <c r="AA24" s="135">
        <v>-3.6562073669849902</v>
      </c>
      <c r="AB24" s="136">
        <v>-3.2148457919498101</v>
      </c>
      <c r="AC24" s="137">
        <v>-3.4307836069950599</v>
      </c>
      <c r="AD24" s="120"/>
      <c r="AE24" s="138">
        <v>-2.39274586562275</v>
      </c>
      <c r="AF24" s="31"/>
      <c r="AG24" s="132">
        <v>53.025672371638102</v>
      </c>
      <c r="AH24" s="133">
        <v>64.0455815578064</v>
      </c>
      <c r="AI24" s="133">
        <v>68.088543485853904</v>
      </c>
      <c r="AJ24" s="133">
        <v>68.097275585050596</v>
      </c>
      <c r="AK24" s="133">
        <v>62.268599371288801</v>
      </c>
      <c r="AL24" s="134">
        <v>63.105134474327599</v>
      </c>
      <c r="AM24" s="120"/>
      <c r="AN24" s="135">
        <v>59.710094306671301</v>
      </c>
      <c r="AO24" s="136">
        <v>63.565316101990902</v>
      </c>
      <c r="AP24" s="137">
        <v>61.637705204331098</v>
      </c>
      <c r="AQ24" s="120"/>
      <c r="AR24" s="138">
        <v>62.685868968614301</v>
      </c>
      <c r="AS24" s="75"/>
      <c r="AT24" s="132">
        <v>2.91500720277942</v>
      </c>
      <c r="AU24" s="133">
        <v>9.6010161386730406</v>
      </c>
      <c r="AV24" s="133">
        <v>7.4183771869403401</v>
      </c>
      <c r="AW24" s="133">
        <v>7.7810794001796602</v>
      </c>
      <c r="AX24" s="133">
        <v>4.7675016528318501</v>
      </c>
      <c r="AY24" s="134">
        <v>6.6104120259046697</v>
      </c>
      <c r="AZ24" s="120"/>
      <c r="BA24" s="135">
        <v>-4.4371462511354904</v>
      </c>
      <c r="BB24" s="136">
        <v>0.55946953999171101</v>
      </c>
      <c r="BC24" s="137">
        <v>-1.92434610441488</v>
      </c>
      <c r="BD24" s="120"/>
      <c r="BE24" s="138">
        <v>4.0662276341948296</v>
      </c>
    </row>
    <row r="25" spans="1:57" ht="13" x14ac:dyDescent="0.3">
      <c r="A25" s="19" t="s">
        <v>43</v>
      </c>
      <c r="B25" s="3" t="str">
        <f t="shared" si="0"/>
        <v>Richmond CBD/Airport, VA</v>
      </c>
      <c r="C25" s="9"/>
      <c r="D25" s="23" t="s">
        <v>16</v>
      </c>
      <c r="E25" s="26" t="s">
        <v>17</v>
      </c>
      <c r="F25" s="3"/>
      <c r="G25" s="117">
        <v>46.309523809523803</v>
      </c>
      <c r="H25" s="118">
        <v>60.039682539682502</v>
      </c>
      <c r="I25" s="118">
        <v>63.531746031746003</v>
      </c>
      <c r="J25" s="118">
        <v>65.634920634920604</v>
      </c>
      <c r="K25" s="118">
        <v>61.269841269841201</v>
      </c>
      <c r="L25" s="119">
        <v>59.357142857142797</v>
      </c>
      <c r="M25" s="120"/>
      <c r="N25" s="121">
        <v>63.968253968253897</v>
      </c>
      <c r="O25" s="122">
        <v>67.698412698412596</v>
      </c>
      <c r="P25" s="123">
        <v>65.8333333333333</v>
      </c>
      <c r="Q25" s="120"/>
      <c r="R25" s="124">
        <v>61.207482993197203</v>
      </c>
      <c r="S25" s="125"/>
      <c r="T25" s="117">
        <v>-3.3140016570008202</v>
      </c>
      <c r="U25" s="118">
        <v>4.8510048510048502</v>
      </c>
      <c r="V25" s="118">
        <v>0.31328320802005</v>
      </c>
      <c r="W25" s="118">
        <v>-0.60096153846153799</v>
      </c>
      <c r="X25" s="118">
        <v>3.90309555854643</v>
      </c>
      <c r="Y25" s="119">
        <v>1.12222823147647</v>
      </c>
      <c r="Z25" s="120"/>
      <c r="AA25" s="121">
        <v>5.84372948128693</v>
      </c>
      <c r="AB25" s="122">
        <v>13.961255845023301</v>
      </c>
      <c r="AC25" s="123">
        <v>9.8675496688741706</v>
      </c>
      <c r="AD25" s="120"/>
      <c r="AE25" s="124">
        <v>3.65783410138248</v>
      </c>
      <c r="AF25" s="29"/>
      <c r="AG25" s="117">
        <v>50.019841269841201</v>
      </c>
      <c r="AH25" s="118">
        <v>57.440476190476097</v>
      </c>
      <c r="AI25" s="118">
        <v>63.759920634920597</v>
      </c>
      <c r="AJ25" s="118">
        <v>65.317460317460302</v>
      </c>
      <c r="AK25" s="118">
        <v>60.307539682539598</v>
      </c>
      <c r="AL25" s="119">
        <v>59.369047619047599</v>
      </c>
      <c r="AM25" s="120"/>
      <c r="AN25" s="121">
        <v>58.660714285714199</v>
      </c>
      <c r="AO25" s="122">
        <v>61.4583333333333</v>
      </c>
      <c r="AP25" s="123">
        <v>60.059523809523803</v>
      </c>
      <c r="AQ25" s="120"/>
      <c r="AR25" s="124">
        <v>59.566326530612201</v>
      </c>
      <c r="AS25" s="125"/>
      <c r="AT25" s="117">
        <v>-4.2537030003797902</v>
      </c>
      <c r="AU25" s="118">
        <v>1.3832953948520299</v>
      </c>
      <c r="AV25" s="118">
        <v>4.4531123029416504</v>
      </c>
      <c r="AW25" s="118">
        <v>6.86576854406752</v>
      </c>
      <c r="AX25" s="118">
        <v>3.12128922815945</v>
      </c>
      <c r="AY25" s="119">
        <v>2.5217570067840702</v>
      </c>
      <c r="AZ25" s="120"/>
      <c r="BA25" s="121">
        <v>-1.16998161457462</v>
      </c>
      <c r="BB25" s="122">
        <v>9.9378881987577596</v>
      </c>
      <c r="BC25" s="123">
        <v>4.2175933895679103</v>
      </c>
      <c r="BD25" s="120"/>
      <c r="BE25" s="124">
        <v>3.0046073914322098</v>
      </c>
    </row>
    <row r="26" spans="1:57" x14ac:dyDescent="0.25">
      <c r="A26" s="20" t="s">
        <v>44</v>
      </c>
      <c r="B26" s="3" t="str">
        <f t="shared" si="0"/>
        <v>Richmond North/Glen Allen, VA</v>
      </c>
      <c r="C26" s="10"/>
      <c r="D26" s="24" t="s">
        <v>16</v>
      </c>
      <c r="E26" s="27" t="s">
        <v>17</v>
      </c>
      <c r="F26" s="3"/>
      <c r="G26" s="126">
        <v>39.504881450488099</v>
      </c>
      <c r="H26" s="120">
        <v>53.602975360297499</v>
      </c>
      <c r="I26" s="120">
        <v>60.867038586703799</v>
      </c>
      <c r="J26" s="120">
        <v>59.135285913528499</v>
      </c>
      <c r="K26" s="120">
        <v>55.892608089260797</v>
      </c>
      <c r="L26" s="127">
        <v>53.800557880055699</v>
      </c>
      <c r="M26" s="120"/>
      <c r="N26" s="128">
        <v>65.144119014411899</v>
      </c>
      <c r="O26" s="129">
        <v>68.979544397954399</v>
      </c>
      <c r="P26" s="130">
        <v>67.061831706183099</v>
      </c>
      <c r="Q26" s="120"/>
      <c r="R26" s="131">
        <v>57.589493258949297</v>
      </c>
      <c r="S26" s="125"/>
      <c r="T26" s="126">
        <v>-8.2306383559412595</v>
      </c>
      <c r="U26" s="120">
        <v>6.3151759223327701</v>
      </c>
      <c r="V26" s="120">
        <v>7.1085245662021199</v>
      </c>
      <c r="W26" s="120">
        <v>2.2279986667223501</v>
      </c>
      <c r="X26" s="120">
        <v>10.1391152709396</v>
      </c>
      <c r="Y26" s="127">
        <v>3.90695980683418</v>
      </c>
      <c r="Z26" s="120"/>
      <c r="AA26" s="128">
        <v>22.728852204625799</v>
      </c>
      <c r="AB26" s="129">
        <v>17.7478423120861</v>
      </c>
      <c r="AC26" s="130">
        <v>20.115615012980999</v>
      </c>
      <c r="AD26" s="120"/>
      <c r="AE26" s="131">
        <v>8.7912986598613703</v>
      </c>
      <c r="AF26" s="30"/>
      <c r="AG26" s="126">
        <v>43.808112505811202</v>
      </c>
      <c r="AH26" s="120">
        <v>53.687238493723797</v>
      </c>
      <c r="AI26" s="120">
        <v>62.206531845653103</v>
      </c>
      <c r="AJ26" s="120">
        <v>60.2830079033007</v>
      </c>
      <c r="AK26" s="120">
        <v>54.160855416085496</v>
      </c>
      <c r="AL26" s="127">
        <v>54.829149232914901</v>
      </c>
      <c r="AM26" s="120"/>
      <c r="AN26" s="128">
        <v>57.226290097628997</v>
      </c>
      <c r="AO26" s="129">
        <v>61.6515574151557</v>
      </c>
      <c r="AP26" s="130">
        <v>59.438923756392299</v>
      </c>
      <c r="AQ26" s="120"/>
      <c r="AR26" s="131">
        <v>56.146227668194101</v>
      </c>
      <c r="AS26" s="125"/>
      <c r="AT26" s="126">
        <v>-11.769397491288901</v>
      </c>
      <c r="AU26" s="120">
        <v>3.63144801148924</v>
      </c>
      <c r="AV26" s="120">
        <v>12.1012220487265</v>
      </c>
      <c r="AW26" s="120">
        <v>7.1643990946414799</v>
      </c>
      <c r="AX26" s="120">
        <v>6.3528820043060401</v>
      </c>
      <c r="AY26" s="127">
        <v>3.7929174534844901</v>
      </c>
      <c r="AZ26" s="120"/>
      <c r="BA26" s="128">
        <v>8.0482270626389596</v>
      </c>
      <c r="BB26" s="129">
        <v>11.4821221458065</v>
      </c>
      <c r="BC26" s="130">
        <v>9.8022536323901797</v>
      </c>
      <c r="BD26" s="120"/>
      <c r="BE26" s="131">
        <v>5.5400049972540897</v>
      </c>
    </row>
    <row r="27" spans="1:57" x14ac:dyDescent="0.25">
      <c r="A27" s="21" t="s">
        <v>45</v>
      </c>
      <c r="B27" s="3" t="str">
        <f t="shared" si="0"/>
        <v>Richmond West/Midlothian, VA</v>
      </c>
      <c r="C27" s="3"/>
      <c r="D27" s="24" t="s">
        <v>16</v>
      </c>
      <c r="E27" s="27" t="s">
        <v>17</v>
      </c>
      <c r="F27" s="3"/>
      <c r="G27" s="126">
        <v>44.1419710544452</v>
      </c>
      <c r="H27" s="120">
        <v>54.893177119228099</v>
      </c>
      <c r="I27" s="120">
        <v>59.372846312887603</v>
      </c>
      <c r="J27" s="120">
        <v>55.995864920744303</v>
      </c>
      <c r="K27" s="120">
        <v>58.924879393521699</v>
      </c>
      <c r="L27" s="127">
        <v>54.665747760165402</v>
      </c>
      <c r="M27" s="120"/>
      <c r="N27" s="128">
        <v>79.083390764989602</v>
      </c>
      <c r="O27" s="129">
        <v>79.944865609924094</v>
      </c>
      <c r="P27" s="130">
        <v>79.514128187456905</v>
      </c>
      <c r="Q27" s="120"/>
      <c r="R27" s="131">
        <v>61.765285025105797</v>
      </c>
      <c r="S27" s="125"/>
      <c r="T27" s="126">
        <v>5.35943708468404</v>
      </c>
      <c r="U27" s="120">
        <v>1.2016615675534199</v>
      </c>
      <c r="V27" s="120">
        <v>8.3582468894740192</v>
      </c>
      <c r="W27" s="120">
        <v>0.54985032207957296</v>
      </c>
      <c r="X27" s="120">
        <v>14.917384156834499</v>
      </c>
      <c r="Y27" s="127">
        <v>5.9838671643800403</v>
      </c>
      <c r="Z27" s="120"/>
      <c r="AA27" s="128">
        <v>56.547326428989699</v>
      </c>
      <c r="AB27" s="129">
        <v>41.711558843997601</v>
      </c>
      <c r="AC27" s="130">
        <v>48.720394546033504</v>
      </c>
      <c r="AD27" s="120"/>
      <c r="AE27" s="131">
        <v>18.5099514186813</v>
      </c>
      <c r="AF27" s="30"/>
      <c r="AG27" s="126">
        <v>46.011371467953097</v>
      </c>
      <c r="AH27" s="120">
        <v>53.514817367332803</v>
      </c>
      <c r="AI27" s="120">
        <v>58.089248793935198</v>
      </c>
      <c r="AJ27" s="120">
        <v>58.1409372846312</v>
      </c>
      <c r="AK27" s="120">
        <v>56.374913852515498</v>
      </c>
      <c r="AL27" s="127">
        <v>54.426257753273603</v>
      </c>
      <c r="AM27" s="120"/>
      <c r="AN27" s="128">
        <v>61.543762922122603</v>
      </c>
      <c r="AO27" s="129">
        <v>64.369400413507904</v>
      </c>
      <c r="AP27" s="130">
        <v>62.9565816678152</v>
      </c>
      <c r="AQ27" s="120"/>
      <c r="AR27" s="131">
        <v>56.863493157428302</v>
      </c>
      <c r="AS27" s="125"/>
      <c r="AT27" s="126">
        <v>-3.6237072899500902</v>
      </c>
      <c r="AU27" s="120">
        <v>1.0699904690754301</v>
      </c>
      <c r="AV27" s="120">
        <v>7.3498942185197498</v>
      </c>
      <c r="AW27" s="120">
        <v>5.5123392524597801</v>
      </c>
      <c r="AX27" s="120">
        <v>8.4312718768329997</v>
      </c>
      <c r="AY27" s="127">
        <v>3.9079311945315598</v>
      </c>
      <c r="AZ27" s="120"/>
      <c r="BA27" s="128">
        <v>16.537324501570801</v>
      </c>
      <c r="BB27" s="129">
        <v>15.9448827324055</v>
      </c>
      <c r="BC27" s="130">
        <v>16.233701630854199</v>
      </c>
      <c r="BD27" s="120"/>
      <c r="BE27" s="131">
        <v>7.51445173900209</v>
      </c>
    </row>
    <row r="28" spans="1:57" x14ac:dyDescent="0.25">
      <c r="A28" s="21" t="s">
        <v>46</v>
      </c>
      <c r="B28" s="3" t="str">
        <f t="shared" si="0"/>
        <v>Petersburg/Chester, VA</v>
      </c>
      <c r="C28" s="3"/>
      <c r="D28" s="24" t="s">
        <v>16</v>
      </c>
      <c r="E28" s="27" t="s">
        <v>17</v>
      </c>
      <c r="F28" s="3"/>
      <c r="G28" s="126">
        <v>55.171759347124599</v>
      </c>
      <c r="H28" s="120">
        <v>63.579426836211802</v>
      </c>
      <c r="I28" s="120">
        <v>64.433478838489194</v>
      </c>
      <c r="J28" s="120">
        <v>65.799962042133203</v>
      </c>
      <c r="K28" s="120">
        <v>62.706395900550298</v>
      </c>
      <c r="L28" s="127">
        <v>62.338204592901803</v>
      </c>
      <c r="M28" s="120"/>
      <c r="N28" s="128">
        <v>60.846460428923798</v>
      </c>
      <c r="O28" s="129">
        <v>63.294742835452602</v>
      </c>
      <c r="P28" s="130">
        <v>62.0706016321882</v>
      </c>
      <c r="Q28" s="120"/>
      <c r="R28" s="131">
        <v>62.2617466041265</v>
      </c>
      <c r="S28" s="125"/>
      <c r="T28" s="126">
        <v>-5.4382133334496201</v>
      </c>
      <c r="U28" s="120">
        <v>-2.6351353983986399</v>
      </c>
      <c r="V28" s="120">
        <v>-3.1993241150892202</v>
      </c>
      <c r="W28" s="120">
        <v>-1.83408561424355</v>
      </c>
      <c r="X28" s="120">
        <v>1.54383948350953E-2</v>
      </c>
      <c r="Y28" s="127">
        <v>-2.5764440882777699</v>
      </c>
      <c r="Z28" s="120"/>
      <c r="AA28" s="128">
        <v>2.3119019365146301</v>
      </c>
      <c r="AB28" s="129">
        <v>1.4884864093690799</v>
      </c>
      <c r="AC28" s="130">
        <v>1.89041192820061</v>
      </c>
      <c r="AD28" s="120"/>
      <c r="AE28" s="131">
        <v>-1.34451278036432</v>
      </c>
      <c r="AF28" s="30"/>
      <c r="AG28" s="126">
        <v>52.5526665401404</v>
      </c>
      <c r="AH28" s="120">
        <v>60.680394761814298</v>
      </c>
      <c r="AI28" s="120">
        <v>62.122793698994101</v>
      </c>
      <c r="AJ28" s="120">
        <v>63.503511102676001</v>
      </c>
      <c r="AK28" s="120">
        <v>60.172708293793796</v>
      </c>
      <c r="AL28" s="127">
        <v>59.806414879483697</v>
      </c>
      <c r="AM28" s="120"/>
      <c r="AN28" s="128">
        <v>57.548870753463603</v>
      </c>
      <c r="AO28" s="129">
        <v>59.536914025431699</v>
      </c>
      <c r="AP28" s="130">
        <v>58.542892389447701</v>
      </c>
      <c r="AQ28" s="120"/>
      <c r="AR28" s="131">
        <v>59.4454084537591</v>
      </c>
      <c r="AS28" s="125"/>
      <c r="AT28" s="126">
        <v>-9.0259565518867007</v>
      </c>
      <c r="AU28" s="120">
        <v>-5.3856431871982204</v>
      </c>
      <c r="AV28" s="120">
        <v>-7.1315657366474801</v>
      </c>
      <c r="AW28" s="120">
        <v>-5.2463917537400997</v>
      </c>
      <c r="AX28" s="120">
        <v>-7.0361910286185898</v>
      </c>
      <c r="AY28" s="127">
        <v>-6.7102215735902302</v>
      </c>
      <c r="AZ28" s="120"/>
      <c r="BA28" s="128">
        <v>-4.9866759364627304</v>
      </c>
      <c r="BB28" s="129">
        <v>-2.25311116781584</v>
      </c>
      <c r="BC28" s="130">
        <v>-3.61606809164737</v>
      </c>
      <c r="BD28" s="120"/>
      <c r="BE28" s="131">
        <v>-5.8598674250084199</v>
      </c>
    </row>
    <row r="29" spans="1:57" x14ac:dyDescent="0.25">
      <c r="A29" s="77" t="s">
        <v>99</v>
      </c>
      <c r="B29" s="37" t="s">
        <v>71</v>
      </c>
      <c r="C29" s="3"/>
      <c r="D29" s="24" t="s">
        <v>16</v>
      </c>
      <c r="E29" s="27" t="s">
        <v>17</v>
      </c>
      <c r="F29" s="3"/>
      <c r="G29" s="126">
        <v>31.750353421645102</v>
      </c>
      <c r="H29" s="120">
        <v>43.609613068747002</v>
      </c>
      <c r="I29" s="120">
        <v>45.405518613539897</v>
      </c>
      <c r="J29" s="120">
        <v>44.1227289386878</v>
      </c>
      <c r="K29" s="120">
        <v>40.337190428818197</v>
      </c>
      <c r="L29" s="127">
        <v>41.045080894287601</v>
      </c>
      <c r="M29" s="120"/>
      <c r="N29" s="128">
        <v>43.232629980627202</v>
      </c>
      <c r="O29" s="129">
        <v>41.567621341431398</v>
      </c>
      <c r="P29" s="130">
        <v>42.4001256610293</v>
      </c>
      <c r="Q29" s="120"/>
      <c r="R29" s="131">
        <v>41.432236541928098</v>
      </c>
      <c r="S29" s="125"/>
      <c r="T29" s="126">
        <v>-0.27935756710301402</v>
      </c>
      <c r="U29" s="120">
        <v>5.8771200651379996</v>
      </c>
      <c r="V29" s="120">
        <v>6.27348740611321</v>
      </c>
      <c r="W29" s="120">
        <v>3.9259800493193202</v>
      </c>
      <c r="X29" s="120">
        <v>9.4808799402028203</v>
      </c>
      <c r="Y29" s="127">
        <v>5.2150272416700698</v>
      </c>
      <c r="Z29" s="120"/>
      <c r="AA29" s="128">
        <v>10.648895702343101</v>
      </c>
      <c r="AB29" s="129">
        <v>-0.40805926519159402</v>
      </c>
      <c r="AC29" s="130">
        <v>4.9380257752947498</v>
      </c>
      <c r="AD29" s="120"/>
      <c r="AE29" s="131">
        <v>5.1338839522413702</v>
      </c>
      <c r="AF29" s="30"/>
      <c r="AG29" s="126">
        <v>34.007271205503002</v>
      </c>
      <c r="AH29" s="120">
        <v>43.903172651897499</v>
      </c>
      <c r="AI29" s="120">
        <v>47.181753982162</v>
      </c>
      <c r="AJ29" s="120">
        <v>46.373551643867799</v>
      </c>
      <c r="AK29" s="120">
        <v>42.932806737634998</v>
      </c>
      <c r="AL29" s="127">
        <v>42.879711244213098</v>
      </c>
      <c r="AM29" s="120"/>
      <c r="AN29" s="128">
        <v>43.7998587607564</v>
      </c>
      <c r="AO29" s="129">
        <v>43.431067402505597</v>
      </c>
      <c r="AP29" s="130">
        <v>43.615463081630999</v>
      </c>
      <c r="AQ29" s="120"/>
      <c r="AR29" s="131">
        <v>43.089926054903898</v>
      </c>
      <c r="AS29" s="125"/>
      <c r="AT29" s="126">
        <v>-4.8393685453861597</v>
      </c>
      <c r="AU29" s="120">
        <v>8.0384453103578508</v>
      </c>
      <c r="AV29" s="120">
        <v>11.692154404395099</v>
      </c>
      <c r="AW29" s="120">
        <v>9.2639080861108791</v>
      </c>
      <c r="AX29" s="120">
        <v>7.5347842449555804</v>
      </c>
      <c r="AY29" s="127">
        <v>6.6753118447797197</v>
      </c>
      <c r="AZ29" s="120"/>
      <c r="BA29" s="128">
        <v>6.0363177136642001</v>
      </c>
      <c r="BB29" s="129">
        <v>7.5080879221603398</v>
      </c>
      <c r="BC29" s="130">
        <v>6.7640201147373604</v>
      </c>
      <c r="BD29" s="120"/>
      <c r="BE29" s="131">
        <v>6.7009510274210804</v>
      </c>
    </row>
    <row r="30" spans="1:57" x14ac:dyDescent="0.25">
      <c r="A30" s="21" t="s">
        <v>48</v>
      </c>
      <c r="B30" s="3" t="str">
        <f t="shared" si="0"/>
        <v>Roanoke, VA</v>
      </c>
      <c r="C30" s="3"/>
      <c r="D30" s="24" t="s">
        <v>16</v>
      </c>
      <c r="E30" s="27" t="s">
        <v>17</v>
      </c>
      <c r="F30" s="3"/>
      <c r="G30" s="126">
        <v>34.3406593406593</v>
      </c>
      <c r="H30" s="120">
        <v>45.457875457875403</v>
      </c>
      <c r="I30" s="120">
        <v>49.175824175824097</v>
      </c>
      <c r="J30" s="120">
        <v>50.091575091575002</v>
      </c>
      <c r="K30" s="120">
        <v>44.908424908424898</v>
      </c>
      <c r="L30" s="127">
        <v>44.794871794871703</v>
      </c>
      <c r="M30" s="120"/>
      <c r="N30" s="128">
        <v>47.216117216117198</v>
      </c>
      <c r="O30" s="129">
        <v>47.051282051282001</v>
      </c>
      <c r="P30" s="130">
        <v>47.133699633699599</v>
      </c>
      <c r="Q30" s="120"/>
      <c r="R30" s="131">
        <v>45.463108320251102</v>
      </c>
      <c r="S30" s="125"/>
      <c r="T30" s="126">
        <v>12.399917087417</v>
      </c>
      <c r="U30" s="120">
        <v>8.4311161414156892</v>
      </c>
      <c r="V30" s="120">
        <v>13.8880740773171</v>
      </c>
      <c r="W30" s="120">
        <v>17.506991931931299</v>
      </c>
      <c r="X30" s="120">
        <v>13.9968008701633</v>
      </c>
      <c r="Y30" s="127">
        <v>13.3028412425331</v>
      </c>
      <c r="Z30" s="120"/>
      <c r="AA30" s="128">
        <v>8.5709214308897792</v>
      </c>
      <c r="AB30" s="129">
        <v>-0.32467107722209698</v>
      </c>
      <c r="AC30" s="130">
        <v>3.9408937673353401</v>
      </c>
      <c r="AD30" s="120"/>
      <c r="AE30" s="131">
        <v>10.3584883767428</v>
      </c>
      <c r="AF30" s="30"/>
      <c r="AG30" s="126">
        <v>36.465201465201403</v>
      </c>
      <c r="AH30" s="120">
        <v>47.660256410256402</v>
      </c>
      <c r="AI30" s="120">
        <v>53.804945054945001</v>
      </c>
      <c r="AJ30" s="120">
        <v>53.145604395604302</v>
      </c>
      <c r="AK30" s="120">
        <v>49.427655677655601</v>
      </c>
      <c r="AL30" s="127">
        <v>48.100732600732599</v>
      </c>
      <c r="AM30" s="120"/>
      <c r="AN30" s="128">
        <v>50.480769230769198</v>
      </c>
      <c r="AO30" s="129">
        <v>49.427655677655601</v>
      </c>
      <c r="AP30" s="130">
        <v>49.954212454212403</v>
      </c>
      <c r="AQ30" s="120"/>
      <c r="AR30" s="131">
        <v>48.630298273155397</v>
      </c>
      <c r="AS30" s="125"/>
      <c r="AT30" s="126">
        <v>-2.2831780028967898</v>
      </c>
      <c r="AU30" s="120">
        <v>15.678108773620201</v>
      </c>
      <c r="AV30" s="120">
        <v>22.282531758145002</v>
      </c>
      <c r="AW30" s="120">
        <v>19.234040274661599</v>
      </c>
      <c r="AX30" s="120">
        <v>12.0932263549058</v>
      </c>
      <c r="AY30" s="127">
        <v>13.8823169160202</v>
      </c>
      <c r="AZ30" s="120"/>
      <c r="BA30" s="128">
        <v>8.9960856304063608</v>
      </c>
      <c r="BB30" s="129">
        <v>11.7118827582474</v>
      </c>
      <c r="BC30" s="130">
        <v>10.3229660431541</v>
      </c>
      <c r="BD30" s="120"/>
      <c r="BE30" s="131">
        <v>12.8140855182558</v>
      </c>
    </row>
    <row r="31" spans="1:57" x14ac:dyDescent="0.25">
      <c r="A31" s="21" t="s">
        <v>49</v>
      </c>
      <c r="B31" s="3" t="str">
        <f t="shared" si="0"/>
        <v>Charlottesville, VA</v>
      </c>
      <c r="C31" s="3"/>
      <c r="D31" s="24" t="s">
        <v>16</v>
      </c>
      <c r="E31" s="27" t="s">
        <v>17</v>
      </c>
      <c r="F31" s="3"/>
      <c r="G31" s="126">
        <v>38.531019729023001</v>
      </c>
      <c r="H31" s="120">
        <v>48.561920608509602</v>
      </c>
      <c r="I31" s="120">
        <v>50.083194675540703</v>
      </c>
      <c r="J31" s="120">
        <v>51.2479201331114</v>
      </c>
      <c r="K31" s="120">
        <v>53.624910862847599</v>
      </c>
      <c r="L31" s="127">
        <v>48.409793201806501</v>
      </c>
      <c r="M31" s="120"/>
      <c r="N31" s="128">
        <v>50.130734490135403</v>
      </c>
      <c r="O31" s="129">
        <v>53.149512716900396</v>
      </c>
      <c r="P31" s="130">
        <v>51.6401236035179</v>
      </c>
      <c r="Q31" s="120"/>
      <c r="R31" s="131">
        <v>49.332744745152603</v>
      </c>
      <c r="S31" s="125"/>
      <c r="T31" s="126">
        <v>-7.4348914274528397</v>
      </c>
      <c r="U31" s="120">
        <v>-4.0972515642392002</v>
      </c>
      <c r="V31" s="120">
        <v>-8.1769471057415402</v>
      </c>
      <c r="W31" s="120">
        <v>-4.2244058644397704</v>
      </c>
      <c r="X31" s="120">
        <v>6.3372857050061704</v>
      </c>
      <c r="Y31" s="127">
        <v>-3.3731469225611801</v>
      </c>
      <c r="Z31" s="120"/>
      <c r="AA31" s="128">
        <v>-13.831683275524099</v>
      </c>
      <c r="AB31" s="129">
        <v>-17.678510795793802</v>
      </c>
      <c r="AC31" s="130">
        <v>-15.855163595665999</v>
      </c>
      <c r="AD31" s="120"/>
      <c r="AE31" s="131">
        <v>-7.4291393373654904</v>
      </c>
      <c r="AF31" s="30"/>
      <c r="AG31" s="126">
        <v>40.557404326123098</v>
      </c>
      <c r="AH31" s="120">
        <v>50.724982172569497</v>
      </c>
      <c r="AI31" s="120">
        <v>56.572379367720401</v>
      </c>
      <c r="AJ31" s="120">
        <v>54.343950558592802</v>
      </c>
      <c r="AK31" s="120">
        <v>50.386260993582098</v>
      </c>
      <c r="AL31" s="127">
        <v>50.516995483717601</v>
      </c>
      <c r="AM31" s="120"/>
      <c r="AN31" s="128">
        <v>49.328500118849497</v>
      </c>
      <c r="AO31" s="129">
        <v>55.152127406703102</v>
      </c>
      <c r="AP31" s="130">
        <v>52.240313762776303</v>
      </c>
      <c r="AQ31" s="120"/>
      <c r="AR31" s="131">
        <v>51.009372134877196</v>
      </c>
      <c r="AS31" s="125"/>
      <c r="AT31" s="126">
        <v>-16.228883920653999</v>
      </c>
      <c r="AU31" s="120">
        <v>-2.3402111053511101</v>
      </c>
      <c r="AV31" s="120">
        <v>9.3022591835342698</v>
      </c>
      <c r="AW31" s="120">
        <v>2.1484829998868502</v>
      </c>
      <c r="AX31" s="120">
        <v>1.6755240510193601</v>
      </c>
      <c r="AY31" s="127">
        <v>-0.89176609252746797</v>
      </c>
      <c r="AZ31" s="120"/>
      <c r="BA31" s="128">
        <v>-8.03583983821704</v>
      </c>
      <c r="BB31" s="129">
        <v>-5.9094493084717703</v>
      </c>
      <c r="BC31" s="130">
        <v>-6.9255043844123501</v>
      </c>
      <c r="BD31" s="120"/>
      <c r="BE31" s="131">
        <v>-2.7308877855886502</v>
      </c>
    </row>
    <row r="32" spans="1:57" x14ac:dyDescent="0.25">
      <c r="A32" s="21" t="s">
        <v>50</v>
      </c>
      <c r="B32" t="s">
        <v>73</v>
      </c>
      <c r="C32" s="3"/>
      <c r="D32" s="24" t="s">
        <v>16</v>
      </c>
      <c r="E32" s="27" t="s">
        <v>17</v>
      </c>
      <c r="F32" s="3"/>
      <c r="G32" s="126">
        <v>30.8722834176838</v>
      </c>
      <c r="H32" s="120">
        <v>44.894313783864199</v>
      </c>
      <c r="I32" s="120">
        <v>50.610300684727498</v>
      </c>
      <c r="J32" s="120">
        <v>51.2354867520095</v>
      </c>
      <c r="K32" s="120">
        <v>45.623697529026401</v>
      </c>
      <c r="L32" s="127">
        <v>44.647216433462297</v>
      </c>
      <c r="M32" s="120"/>
      <c r="N32" s="128">
        <v>52.932420363203299</v>
      </c>
      <c r="O32" s="129">
        <v>46.7549866031557</v>
      </c>
      <c r="P32" s="130">
        <v>49.843703483179503</v>
      </c>
      <c r="Q32" s="120"/>
      <c r="R32" s="131">
        <v>46.131927019095798</v>
      </c>
      <c r="S32" s="125"/>
      <c r="T32" s="126">
        <v>-0.86126558960956201</v>
      </c>
      <c r="U32" s="120">
        <v>-4.98295202413117</v>
      </c>
      <c r="V32" s="120">
        <v>-3.2410766221458198</v>
      </c>
      <c r="W32" s="120">
        <v>1.65845587330709</v>
      </c>
      <c r="X32" s="120">
        <v>-1.64752282178714</v>
      </c>
      <c r="Y32" s="127">
        <v>-1.8666249607750001</v>
      </c>
      <c r="Z32" s="120"/>
      <c r="AA32" s="128">
        <v>4.9613919180130699</v>
      </c>
      <c r="AB32" s="129">
        <v>-3.2481097836733399</v>
      </c>
      <c r="AC32" s="130">
        <v>0.94416649387266605</v>
      </c>
      <c r="AD32" s="120"/>
      <c r="AE32" s="131">
        <v>-1.0157728949982601</v>
      </c>
      <c r="AF32" s="30"/>
      <c r="AG32" s="126">
        <v>32.446412622804402</v>
      </c>
      <c r="AH32" s="120">
        <v>45.497171777314598</v>
      </c>
      <c r="AI32" s="120">
        <v>51.3396844298898</v>
      </c>
      <c r="AJ32" s="120">
        <v>51.391783268829997</v>
      </c>
      <c r="AK32" s="120">
        <v>45.802322119678401</v>
      </c>
      <c r="AL32" s="127">
        <v>45.295474843703403</v>
      </c>
      <c r="AM32" s="120"/>
      <c r="AN32" s="128">
        <v>47.130842512652499</v>
      </c>
      <c r="AO32" s="129">
        <v>44.630098243524799</v>
      </c>
      <c r="AP32" s="130">
        <v>45.880470378088702</v>
      </c>
      <c r="AQ32" s="120"/>
      <c r="AR32" s="131">
        <v>45.462616424956401</v>
      </c>
      <c r="AS32" s="125"/>
      <c r="AT32" s="126">
        <v>2.2753684709135</v>
      </c>
      <c r="AU32" s="120">
        <v>7.3160879482314103</v>
      </c>
      <c r="AV32" s="120">
        <v>8.8265820317221895</v>
      </c>
      <c r="AW32" s="120">
        <v>10.5945396335096</v>
      </c>
      <c r="AX32" s="120">
        <v>4.9075542019461897</v>
      </c>
      <c r="AY32" s="127">
        <v>7.1199575918775899</v>
      </c>
      <c r="AZ32" s="120"/>
      <c r="BA32" s="128">
        <v>1.9816284650595</v>
      </c>
      <c r="BB32" s="129">
        <v>9.7989862629505495</v>
      </c>
      <c r="BC32" s="130">
        <v>5.6397576747959004</v>
      </c>
      <c r="BD32" s="120"/>
      <c r="BE32" s="131">
        <v>6.6889174877162096</v>
      </c>
    </row>
    <row r="33" spans="1:57" x14ac:dyDescent="0.25">
      <c r="A33" s="21" t="s">
        <v>51</v>
      </c>
      <c r="B33" s="3" t="str">
        <f t="shared" si="0"/>
        <v>Staunton &amp; Harrisonburg, VA</v>
      </c>
      <c r="C33" s="3"/>
      <c r="D33" s="24" t="s">
        <v>16</v>
      </c>
      <c r="E33" s="27" t="s">
        <v>17</v>
      </c>
      <c r="F33" s="3"/>
      <c r="G33" s="126">
        <v>35.532809358435301</v>
      </c>
      <c r="H33" s="120">
        <v>45.622372509595998</v>
      </c>
      <c r="I33" s="120">
        <v>47.1942972034363</v>
      </c>
      <c r="J33" s="120">
        <v>47.157740815207397</v>
      </c>
      <c r="K33" s="120">
        <v>42.789252421860702</v>
      </c>
      <c r="L33" s="127">
        <v>43.659294461707098</v>
      </c>
      <c r="M33" s="120"/>
      <c r="N33" s="128">
        <v>48.4554925973313</v>
      </c>
      <c r="O33" s="129">
        <v>50.849936026320499</v>
      </c>
      <c r="P33" s="130">
        <v>49.652714311825903</v>
      </c>
      <c r="Q33" s="120"/>
      <c r="R33" s="131">
        <v>45.371700133169597</v>
      </c>
      <c r="S33" s="125"/>
      <c r="T33" s="126">
        <v>2.7744390021021301</v>
      </c>
      <c r="U33" s="120">
        <v>14.034926498433199</v>
      </c>
      <c r="V33" s="120">
        <v>15.309558738728899</v>
      </c>
      <c r="W33" s="120">
        <v>20.7638560781892</v>
      </c>
      <c r="X33" s="120">
        <v>19.620417815799001</v>
      </c>
      <c r="Y33" s="127">
        <v>14.6938496238305</v>
      </c>
      <c r="Z33" s="120"/>
      <c r="AA33" s="128">
        <v>15.026178098343699</v>
      </c>
      <c r="AB33" s="129">
        <v>1.6062946952132899</v>
      </c>
      <c r="AC33" s="130">
        <v>7.7396426854129903</v>
      </c>
      <c r="AD33" s="120"/>
      <c r="AE33" s="131">
        <v>12.424901881779199</v>
      </c>
      <c r="AF33" s="30"/>
      <c r="AG33" s="126">
        <v>36.784865655273201</v>
      </c>
      <c r="AH33" s="120">
        <v>45.389325534637102</v>
      </c>
      <c r="AI33" s="120">
        <v>49.209468104551199</v>
      </c>
      <c r="AJ33" s="120">
        <v>48.2635715591299</v>
      </c>
      <c r="AK33" s="120">
        <v>45.544690184609699</v>
      </c>
      <c r="AL33" s="127">
        <v>45.038384207640199</v>
      </c>
      <c r="AM33" s="120"/>
      <c r="AN33" s="128">
        <v>50.420398464631603</v>
      </c>
      <c r="AO33" s="129">
        <v>54.213123743374098</v>
      </c>
      <c r="AP33" s="130">
        <v>52.3167611040029</v>
      </c>
      <c r="AQ33" s="120"/>
      <c r="AR33" s="131">
        <v>47.1179204637438</v>
      </c>
      <c r="AS33" s="125"/>
      <c r="AT33" s="126">
        <v>2.2031912192827598</v>
      </c>
      <c r="AU33" s="120">
        <v>21.120004093165502</v>
      </c>
      <c r="AV33" s="120">
        <v>26.211504589398199</v>
      </c>
      <c r="AW33" s="120">
        <v>21.447476243113101</v>
      </c>
      <c r="AX33" s="120">
        <v>20.615669762071398</v>
      </c>
      <c r="AY33" s="127">
        <v>18.549071713790699</v>
      </c>
      <c r="AZ33" s="120"/>
      <c r="BA33" s="128">
        <v>9.8334209106171002</v>
      </c>
      <c r="BB33" s="129">
        <v>8.4861956515953807</v>
      </c>
      <c r="BC33" s="130">
        <v>9.1312409715698095</v>
      </c>
      <c r="BD33" s="120"/>
      <c r="BE33" s="131">
        <v>15.390020065965899</v>
      </c>
    </row>
    <row r="34" spans="1:57" x14ac:dyDescent="0.25">
      <c r="A34" s="21" t="s">
        <v>52</v>
      </c>
      <c r="B34" s="3" t="str">
        <f t="shared" si="0"/>
        <v>Blacksburg &amp; Wytheville, VA</v>
      </c>
      <c r="C34" s="3"/>
      <c r="D34" s="24" t="s">
        <v>16</v>
      </c>
      <c r="E34" s="27" t="s">
        <v>17</v>
      </c>
      <c r="F34" s="3"/>
      <c r="G34" s="126">
        <v>27.825409197193999</v>
      </c>
      <c r="H34" s="120">
        <v>39.243959469992198</v>
      </c>
      <c r="I34" s="120">
        <v>41.387373343725599</v>
      </c>
      <c r="J34" s="120">
        <v>43.374902572096602</v>
      </c>
      <c r="K34" s="120">
        <v>45.830085736554899</v>
      </c>
      <c r="L34" s="127">
        <v>39.532346063912698</v>
      </c>
      <c r="M34" s="120"/>
      <c r="N34" s="128">
        <v>51.305533904910298</v>
      </c>
      <c r="O34" s="129">
        <v>49.571317225253303</v>
      </c>
      <c r="P34" s="130">
        <v>50.438425565081801</v>
      </c>
      <c r="Q34" s="120"/>
      <c r="R34" s="131">
        <v>42.648368778532401</v>
      </c>
      <c r="S34" s="125"/>
      <c r="T34" s="126">
        <v>0.80815620169887803</v>
      </c>
      <c r="U34" s="120">
        <v>-0.63104043383019903</v>
      </c>
      <c r="V34" s="120">
        <v>-5.46873319086707</v>
      </c>
      <c r="W34" s="120">
        <v>4.2705014971208</v>
      </c>
      <c r="X34" s="120">
        <v>37.893454444883801</v>
      </c>
      <c r="Y34" s="127">
        <v>6.43483536678501</v>
      </c>
      <c r="Z34" s="120"/>
      <c r="AA34" s="128">
        <v>27.5799267727533</v>
      </c>
      <c r="AB34" s="129">
        <v>23.627057542804799</v>
      </c>
      <c r="AC34" s="130">
        <v>25.6063704606164</v>
      </c>
      <c r="AD34" s="120"/>
      <c r="AE34" s="131">
        <v>12.2226806504799</v>
      </c>
      <c r="AF34" s="30"/>
      <c r="AG34" s="126">
        <v>31.527669524551801</v>
      </c>
      <c r="AH34" s="120">
        <v>38.9711613406079</v>
      </c>
      <c r="AI34" s="120">
        <v>41.543257989087998</v>
      </c>
      <c r="AJ34" s="120">
        <v>42.507794232268097</v>
      </c>
      <c r="AK34" s="120">
        <v>43.370031176928997</v>
      </c>
      <c r="AL34" s="127">
        <v>39.583982852688997</v>
      </c>
      <c r="AM34" s="120"/>
      <c r="AN34" s="128">
        <v>46.857950116913401</v>
      </c>
      <c r="AO34" s="129">
        <v>45.089633671083298</v>
      </c>
      <c r="AP34" s="130">
        <v>45.973791893998403</v>
      </c>
      <c r="AQ34" s="120"/>
      <c r="AR34" s="131">
        <v>41.409642578777401</v>
      </c>
      <c r="AS34" s="125"/>
      <c r="AT34" s="126">
        <v>4.1783862550408299</v>
      </c>
      <c r="AU34" s="120">
        <v>10.301824925417201</v>
      </c>
      <c r="AV34" s="120">
        <v>7.8390454062096504</v>
      </c>
      <c r="AW34" s="120">
        <v>8.0733413017150095</v>
      </c>
      <c r="AX34" s="120">
        <v>16.364152687053402</v>
      </c>
      <c r="AY34" s="127">
        <v>9.5166821455585193</v>
      </c>
      <c r="AZ34" s="120"/>
      <c r="BA34" s="128">
        <v>14.0058259899294</v>
      </c>
      <c r="BB34" s="129">
        <v>26.797215695577801</v>
      </c>
      <c r="BC34" s="130">
        <v>19.9392549316442</v>
      </c>
      <c r="BD34" s="120"/>
      <c r="BE34" s="131">
        <v>12.621055760969201</v>
      </c>
    </row>
    <row r="35" spans="1:57" x14ac:dyDescent="0.25">
      <c r="A35" s="21" t="s">
        <v>53</v>
      </c>
      <c r="B35" s="3" t="str">
        <f t="shared" si="0"/>
        <v>Lynchburg, VA</v>
      </c>
      <c r="C35" s="3"/>
      <c r="D35" s="24" t="s">
        <v>16</v>
      </c>
      <c r="E35" s="27" t="s">
        <v>17</v>
      </c>
      <c r="F35" s="3"/>
      <c r="G35" s="126">
        <v>32.313699967458497</v>
      </c>
      <c r="H35" s="120">
        <v>48.616986657988903</v>
      </c>
      <c r="I35" s="120">
        <v>54.051415554832403</v>
      </c>
      <c r="J35" s="120">
        <v>51.187764399609499</v>
      </c>
      <c r="K35" s="120">
        <v>49.625772860396999</v>
      </c>
      <c r="L35" s="127">
        <v>47.159127888057199</v>
      </c>
      <c r="M35" s="120"/>
      <c r="N35" s="128">
        <v>54.7347868532378</v>
      </c>
      <c r="O35" s="129">
        <v>52.521965506020102</v>
      </c>
      <c r="P35" s="130">
        <v>53.628376179629001</v>
      </c>
      <c r="Q35" s="120"/>
      <c r="R35" s="131">
        <v>49.007484542792</v>
      </c>
      <c r="S35" s="125"/>
      <c r="T35" s="126">
        <v>5.01952489424015</v>
      </c>
      <c r="U35" s="120">
        <v>11.8228586342364</v>
      </c>
      <c r="V35" s="120">
        <v>13.6890429809767</v>
      </c>
      <c r="W35" s="120">
        <v>11.8926612912945</v>
      </c>
      <c r="X35" s="120">
        <v>22.651302940562399</v>
      </c>
      <c r="Y35" s="127">
        <v>13.364765719824801</v>
      </c>
      <c r="Z35" s="120"/>
      <c r="AA35" s="128">
        <v>-7.2776371963806001</v>
      </c>
      <c r="AB35" s="129">
        <v>6.0864614704076203</v>
      </c>
      <c r="AC35" s="130">
        <v>-1.18180574081469</v>
      </c>
      <c r="AD35" s="120"/>
      <c r="AE35" s="131">
        <v>8.3767913714222804</v>
      </c>
      <c r="AF35" s="30"/>
      <c r="AG35" s="126">
        <v>34.8438008460787</v>
      </c>
      <c r="AH35" s="120">
        <v>48.543768304588298</v>
      </c>
      <c r="AI35" s="120">
        <v>55.182232346241399</v>
      </c>
      <c r="AJ35" s="120">
        <v>54.555808656036398</v>
      </c>
      <c r="AK35" s="120">
        <v>49.9593231369996</v>
      </c>
      <c r="AL35" s="127">
        <v>48.616986657988903</v>
      </c>
      <c r="AM35" s="120"/>
      <c r="AN35" s="128">
        <v>55.784249918646204</v>
      </c>
      <c r="AO35" s="129">
        <v>52.1802798568174</v>
      </c>
      <c r="AP35" s="130">
        <v>53.982264887731802</v>
      </c>
      <c r="AQ35" s="120"/>
      <c r="AR35" s="131">
        <v>50.149923295058301</v>
      </c>
      <c r="AS35" s="125"/>
      <c r="AT35" s="126">
        <v>-2.18876927773755</v>
      </c>
      <c r="AU35" s="120">
        <v>10.173166903934</v>
      </c>
      <c r="AV35" s="120">
        <v>17.300751056191899</v>
      </c>
      <c r="AW35" s="120">
        <v>15.449402182835099</v>
      </c>
      <c r="AX35" s="120">
        <v>18.3701024305789</v>
      </c>
      <c r="AY35" s="127">
        <v>12.440712902327901</v>
      </c>
      <c r="AZ35" s="120"/>
      <c r="BA35" s="128">
        <v>13.374188367717</v>
      </c>
      <c r="BB35" s="129">
        <v>20.464702411475201</v>
      </c>
      <c r="BC35" s="130">
        <v>16.6938292710899</v>
      </c>
      <c r="BD35" s="120"/>
      <c r="BE35" s="131">
        <v>13.7153639413853</v>
      </c>
    </row>
    <row r="36" spans="1:57" x14ac:dyDescent="0.25">
      <c r="A36" s="21" t="s">
        <v>78</v>
      </c>
      <c r="B36" s="3" t="str">
        <f t="shared" si="0"/>
        <v>Central Virginia</v>
      </c>
      <c r="C36" s="3"/>
      <c r="D36" s="24" t="s">
        <v>16</v>
      </c>
      <c r="E36" s="27" t="s">
        <v>17</v>
      </c>
      <c r="F36" s="3"/>
      <c r="G36" s="126">
        <v>42.307952393832799</v>
      </c>
      <c r="H36" s="120">
        <v>55.332025967000199</v>
      </c>
      <c r="I36" s="120">
        <v>59.419799837706201</v>
      </c>
      <c r="J36" s="120">
        <v>58.260075737084101</v>
      </c>
      <c r="K36" s="120">
        <v>55.7039491479578</v>
      </c>
      <c r="L36" s="127">
        <v>54.2047606167162</v>
      </c>
      <c r="M36" s="120"/>
      <c r="N36" s="128">
        <v>62.2058425750608</v>
      </c>
      <c r="O36" s="129">
        <v>64.755206924533397</v>
      </c>
      <c r="P36" s="130">
        <v>63.480524749797098</v>
      </c>
      <c r="Q36" s="120"/>
      <c r="R36" s="131">
        <v>56.854978940453599</v>
      </c>
      <c r="S36" s="125"/>
      <c r="T36" s="126">
        <v>-2.2861967180386902</v>
      </c>
      <c r="U36" s="120">
        <v>4.8806217039465603</v>
      </c>
      <c r="V36" s="120">
        <v>3.3404499612757501</v>
      </c>
      <c r="W36" s="120">
        <v>-1.72715625384393</v>
      </c>
      <c r="X36" s="120">
        <v>4.6262716837584996</v>
      </c>
      <c r="Y36" s="127">
        <v>1.87475040935203</v>
      </c>
      <c r="Z36" s="120"/>
      <c r="AA36" s="128">
        <v>9.3861728015354604</v>
      </c>
      <c r="AB36" s="129">
        <v>8.6598385020040993</v>
      </c>
      <c r="AC36" s="130">
        <v>9.0145041145982994</v>
      </c>
      <c r="AD36" s="120"/>
      <c r="AE36" s="131">
        <v>4.0518604194962098</v>
      </c>
      <c r="AF36" s="30"/>
      <c r="AG36" s="126">
        <v>44.775324587503299</v>
      </c>
      <c r="AH36" s="120">
        <v>54.616073843656999</v>
      </c>
      <c r="AI36" s="120">
        <v>60.868609683527097</v>
      </c>
      <c r="AJ36" s="120">
        <v>60.017412767108397</v>
      </c>
      <c r="AK36" s="120">
        <v>54.712435758723203</v>
      </c>
      <c r="AL36" s="127">
        <v>54.997971328103802</v>
      </c>
      <c r="AM36" s="120"/>
      <c r="AN36" s="128">
        <v>56.278739518528504</v>
      </c>
      <c r="AO36" s="129">
        <v>59.406275358398702</v>
      </c>
      <c r="AP36" s="130">
        <v>57.842507438463599</v>
      </c>
      <c r="AQ36" s="120"/>
      <c r="AR36" s="131">
        <v>55.810695931063698</v>
      </c>
      <c r="AS36" s="125"/>
      <c r="AT36" s="126">
        <v>-8.1705081304930491</v>
      </c>
      <c r="AU36" s="120">
        <v>3.6721251164655802</v>
      </c>
      <c r="AV36" s="120">
        <v>9.72349586773616</v>
      </c>
      <c r="AW36" s="120">
        <v>6.1692693134381003</v>
      </c>
      <c r="AX36" s="120">
        <v>3.39904303443662</v>
      </c>
      <c r="AY36" s="127">
        <v>3.2423052229512299</v>
      </c>
      <c r="AZ36" s="120"/>
      <c r="BA36" s="128">
        <v>1.84644698076856</v>
      </c>
      <c r="BB36" s="129">
        <v>5.3294839262930598</v>
      </c>
      <c r="BC36" s="130">
        <v>3.6057770042847799</v>
      </c>
      <c r="BD36" s="120"/>
      <c r="BE36" s="131">
        <v>3.3500789107570901</v>
      </c>
    </row>
    <row r="37" spans="1:57" x14ac:dyDescent="0.25">
      <c r="A37" s="21" t="s">
        <v>79</v>
      </c>
      <c r="B37" s="3" t="str">
        <f t="shared" si="0"/>
        <v>Chesapeake Bay</v>
      </c>
      <c r="C37" s="3"/>
      <c r="D37" s="24" t="s">
        <v>16</v>
      </c>
      <c r="E37" s="27" t="s">
        <v>17</v>
      </c>
      <c r="F37" s="3"/>
      <c r="G37" s="126">
        <v>34.458788480635498</v>
      </c>
      <c r="H37" s="120">
        <v>53.624627606752703</v>
      </c>
      <c r="I37" s="120">
        <v>54.419066534260097</v>
      </c>
      <c r="J37" s="120">
        <v>52.234359483614597</v>
      </c>
      <c r="K37" s="120">
        <v>43.098311817278997</v>
      </c>
      <c r="L37" s="127">
        <v>47.567030784508397</v>
      </c>
      <c r="M37" s="120"/>
      <c r="N37" s="128">
        <v>39.920556107249197</v>
      </c>
      <c r="O37" s="129">
        <v>39.821251241310797</v>
      </c>
      <c r="P37" s="130">
        <v>39.870903674280001</v>
      </c>
      <c r="Q37" s="120"/>
      <c r="R37" s="131">
        <v>45.368137324443097</v>
      </c>
      <c r="S37" s="125"/>
      <c r="T37" s="126">
        <v>-5.1912568306010902</v>
      </c>
      <c r="U37" s="120">
        <v>10.429447852760701</v>
      </c>
      <c r="V37" s="120">
        <v>1.8587360594795499</v>
      </c>
      <c r="W37" s="120">
        <v>-2.41187384044526</v>
      </c>
      <c r="X37" s="120">
        <v>-4.1942604856512098</v>
      </c>
      <c r="Y37" s="127">
        <v>0.41928721174004102</v>
      </c>
      <c r="Z37" s="120"/>
      <c r="AA37" s="128">
        <v>-4.73933649289099</v>
      </c>
      <c r="AB37" s="129">
        <v>-14.132762312633799</v>
      </c>
      <c r="AC37" s="130">
        <v>-9.6737907761529804</v>
      </c>
      <c r="AD37" s="120"/>
      <c r="AE37" s="131">
        <v>-2.3213194868662099</v>
      </c>
      <c r="AF37" s="30"/>
      <c r="AG37" s="126">
        <v>33.723767691556802</v>
      </c>
      <c r="AH37" s="120">
        <v>48.316251830161001</v>
      </c>
      <c r="AI37" s="120">
        <v>52.391410444119003</v>
      </c>
      <c r="AJ37" s="120">
        <v>52.879453391898402</v>
      </c>
      <c r="AK37" s="120">
        <v>46.217667154709602</v>
      </c>
      <c r="AL37" s="127">
        <v>46.705710102489</v>
      </c>
      <c r="AM37" s="120"/>
      <c r="AN37" s="128">
        <v>41.849682772083902</v>
      </c>
      <c r="AO37" s="129">
        <v>41.142020497803799</v>
      </c>
      <c r="AP37" s="130">
        <v>41.495851634943797</v>
      </c>
      <c r="AQ37" s="120"/>
      <c r="AR37" s="131">
        <v>45.217179111761801</v>
      </c>
      <c r="AS37" s="125"/>
      <c r="AT37" s="126">
        <v>-6.8733153638814004</v>
      </c>
      <c r="AU37" s="120">
        <v>6.5662002152852503</v>
      </c>
      <c r="AV37" s="120">
        <v>6.4980158730158699</v>
      </c>
      <c r="AW37" s="120">
        <v>8.5671342685370693</v>
      </c>
      <c r="AX37" s="120">
        <v>6.0470324748040296</v>
      </c>
      <c r="AY37" s="127">
        <v>4.7045951859956201</v>
      </c>
      <c r="AZ37" s="120"/>
      <c r="BA37" s="128">
        <v>-1.03866128101557</v>
      </c>
      <c r="BB37" s="129">
        <v>4.2027194066749001</v>
      </c>
      <c r="BC37" s="130">
        <v>1.49209191286183</v>
      </c>
      <c r="BD37" s="120"/>
      <c r="BE37" s="131">
        <v>3.8427667920903001</v>
      </c>
    </row>
    <row r="38" spans="1:57" x14ac:dyDescent="0.25">
      <c r="A38" s="21" t="s">
        <v>80</v>
      </c>
      <c r="B38" s="3" t="str">
        <f t="shared" si="0"/>
        <v>Coastal Virginia - Eastern Shore</v>
      </c>
      <c r="C38" s="3"/>
      <c r="D38" s="24" t="s">
        <v>16</v>
      </c>
      <c r="E38" s="27" t="s">
        <v>17</v>
      </c>
      <c r="F38" s="3"/>
      <c r="G38" s="126">
        <v>29.5987887963663</v>
      </c>
      <c r="H38" s="120">
        <v>39.9697199091597</v>
      </c>
      <c r="I38" s="120">
        <v>39.742619227857602</v>
      </c>
      <c r="J38" s="120">
        <v>39.439818319454901</v>
      </c>
      <c r="K38" s="120">
        <v>36.714610143830399</v>
      </c>
      <c r="L38" s="127">
        <v>37.093111279333797</v>
      </c>
      <c r="M38" s="120"/>
      <c r="N38" s="128">
        <v>41.332323996971901</v>
      </c>
      <c r="O38" s="129">
        <v>42.770628311884899</v>
      </c>
      <c r="P38" s="130">
        <v>42.0514761544284</v>
      </c>
      <c r="Q38" s="120"/>
      <c r="R38" s="131">
        <v>38.509786957932299</v>
      </c>
      <c r="S38" s="125"/>
      <c r="T38" s="126">
        <v>9.8314606741573005</v>
      </c>
      <c r="U38" s="120">
        <v>15.032679738562001</v>
      </c>
      <c r="V38" s="120">
        <v>3.1434184675834902</v>
      </c>
      <c r="W38" s="120">
        <v>-4.4036697247706398</v>
      </c>
      <c r="X38" s="120">
        <v>-1.4227642276422701</v>
      </c>
      <c r="Y38" s="127">
        <v>3.7695891571367999</v>
      </c>
      <c r="Z38" s="120"/>
      <c r="AA38" s="128">
        <v>8.11881188118811</v>
      </c>
      <c r="AB38" s="129">
        <v>4.8237476808905297</v>
      </c>
      <c r="AC38" s="130">
        <v>6.4176245210727902</v>
      </c>
      <c r="AD38" s="120"/>
      <c r="AE38" s="131">
        <v>4.5814977973568203</v>
      </c>
      <c r="AF38" s="30"/>
      <c r="AG38" s="126">
        <v>31.0749432248296</v>
      </c>
      <c r="AH38" s="120">
        <v>40.423921271763803</v>
      </c>
      <c r="AI38" s="120">
        <v>44.530658591975701</v>
      </c>
      <c r="AJ38" s="120">
        <v>41.691900075700197</v>
      </c>
      <c r="AK38" s="120">
        <v>39.988644965934803</v>
      </c>
      <c r="AL38" s="127">
        <v>39.542013626040799</v>
      </c>
      <c r="AM38" s="120"/>
      <c r="AN38" s="128">
        <v>42.694928084784202</v>
      </c>
      <c r="AO38" s="129">
        <v>44.568508705526099</v>
      </c>
      <c r="AP38" s="130">
        <v>43.631718395155097</v>
      </c>
      <c r="AQ38" s="120"/>
      <c r="AR38" s="131">
        <v>40.710500702930602</v>
      </c>
      <c r="AS38" s="125"/>
      <c r="AT38" s="126">
        <v>4.1878172588832401</v>
      </c>
      <c r="AU38" s="120">
        <v>12.421052631578901</v>
      </c>
      <c r="AV38" s="120">
        <v>11.095372993389899</v>
      </c>
      <c r="AW38" s="120">
        <v>0.86996336996336898</v>
      </c>
      <c r="AX38" s="120">
        <v>6.4483627204030203</v>
      </c>
      <c r="AY38" s="127">
        <v>7.0060432244187201</v>
      </c>
      <c r="AZ38" s="120"/>
      <c r="BA38" s="128">
        <v>11.5175481957488</v>
      </c>
      <c r="BB38" s="129">
        <v>14.654333008763301</v>
      </c>
      <c r="BC38" s="130">
        <v>13.0978660779985</v>
      </c>
      <c r="BD38" s="120"/>
      <c r="BE38" s="131">
        <v>8.8005780346820792</v>
      </c>
    </row>
    <row r="39" spans="1:57" x14ac:dyDescent="0.25">
      <c r="A39" s="21" t="s">
        <v>81</v>
      </c>
      <c r="B39" s="3" t="str">
        <f t="shared" si="0"/>
        <v>Coastal Virginia - Hampton Roads</v>
      </c>
      <c r="C39" s="3"/>
      <c r="D39" s="24" t="s">
        <v>16</v>
      </c>
      <c r="E39" s="27" t="s">
        <v>17</v>
      </c>
      <c r="F39" s="3"/>
      <c r="G39" s="126">
        <v>37.836233643599002</v>
      </c>
      <c r="H39" s="120">
        <v>43.593686766491203</v>
      </c>
      <c r="I39" s="120">
        <v>44.799676244435403</v>
      </c>
      <c r="J39" s="120">
        <v>46.544611319330201</v>
      </c>
      <c r="K39" s="120">
        <v>45.013077358643102</v>
      </c>
      <c r="L39" s="127">
        <v>43.557984344739403</v>
      </c>
      <c r="M39" s="120"/>
      <c r="N39" s="128">
        <v>51.867231105239</v>
      </c>
      <c r="O39" s="129">
        <v>54.844015423194101</v>
      </c>
      <c r="P39" s="130">
        <v>53.355623264216497</v>
      </c>
      <c r="Q39" s="120"/>
      <c r="R39" s="131">
        <v>46.358021599503701</v>
      </c>
      <c r="S39" s="125"/>
      <c r="T39" s="126">
        <v>2.7526738330827398</v>
      </c>
      <c r="U39" s="120">
        <v>5.5084077621428502</v>
      </c>
      <c r="V39" s="120">
        <v>2.1034472555200101</v>
      </c>
      <c r="W39" s="120">
        <v>5.7224744995471601</v>
      </c>
      <c r="X39" s="120">
        <v>0.76039821482898895</v>
      </c>
      <c r="Y39" s="127">
        <v>3.3561405249585001</v>
      </c>
      <c r="Z39" s="120"/>
      <c r="AA39" s="128">
        <v>-7.37833654539679</v>
      </c>
      <c r="AB39" s="129">
        <v>-6.88084662373676</v>
      </c>
      <c r="AC39" s="130">
        <v>-7.1233184432649104</v>
      </c>
      <c r="AD39" s="120"/>
      <c r="AE39" s="131">
        <v>-0.34103878841660901</v>
      </c>
      <c r="AF39" s="30"/>
      <c r="AG39" s="126">
        <v>39.526849215238997</v>
      </c>
      <c r="AH39" s="120">
        <v>44.967543421638602</v>
      </c>
      <c r="AI39" s="120">
        <v>48.014693965749998</v>
      </c>
      <c r="AJ39" s="120">
        <v>48.991290257241197</v>
      </c>
      <c r="AK39" s="120">
        <v>47.399549507020403</v>
      </c>
      <c r="AL39" s="127">
        <v>45.779455671394402</v>
      </c>
      <c r="AM39" s="120"/>
      <c r="AN39" s="128">
        <v>53.7239853792098</v>
      </c>
      <c r="AO39" s="129">
        <v>56.211812627291202</v>
      </c>
      <c r="AP39" s="130">
        <v>54.967899003250501</v>
      </c>
      <c r="AQ39" s="120"/>
      <c r="AR39" s="131">
        <v>48.406076495990099</v>
      </c>
      <c r="AS39" s="125"/>
      <c r="AT39" s="126">
        <v>4.8589125818900802</v>
      </c>
      <c r="AU39" s="120">
        <v>13.2365196577395</v>
      </c>
      <c r="AV39" s="120">
        <v>13.7242980617876</v>
      </c>
      <c r="AW39" s="120">
        <v>15.3101147062553</v>
      </c>
      <c r="AX39" s="120">
        <v>11.0315958653017</v>
      </c>
      <c r="AY39" s="127">
        <v>11.7641823997907</v>
      </c>
      <c r="AZ39" s="120"/>
      <c r="BA39" s="128">
        <v>3.5095097642483801</v>
      </c>
      <c r="BB39" s="129">
        <v>6.2614443372663899</v>
      </c>
      <c r="BC39" s="130">
        <v>4.8985678451040302</v>
      </c>
      <c r="BD39" s="120"/>
      <c r="BE39" s="131">
        <v>9.4430147607013808</v>
      </c>
    </row>
    <row r="40" spans="1:57" x14ac:dyDescent="0.25">
      <c r="A40" s="20" t="s">
        <v>82</v>
      </c>
      <c r="B40" s="3" t="str">
        <f t="shared" si="0"/>
        <v>Northern Virginia</v>
      </c>
      <c r="C40" s="3"/>
      <c r="D40" s="24" t="s">
        <v>16</v>
      </c>
      <c r="E40" s="27" t="s">
        <v>17</v>
      </c>
      <c r="F40" s="3"/>
      <c r="G40" s="126">
        <v>40.736231178213401</v>
      </c>
      <c r="H40" s="120">
        <v>53.0764235561508</v>
      </c>
      <c r="I40" s="120">
        <v>59.024311051584803</v>
      </c>
      <c r="J40" s="120">
        <v>58.198384674702702</v>
      </c>
      <c r="K40" s="120">
        <v>50.2983075611834</v>
      </c>
      <c r="L40" s="127">
        <v>52.266731604367003</v>
      </c>
      <c r="M40" s="120"/>
      <c r="N40" s="128">
        <v>48.585575713300003</v>
      </c>
      <c r="O40" s="129">
        <v>51.036973903161602</v>
      </c>
      <c r="P40" s="130">
        <v>49.811274808230799</v>
      </c>
      <c r="Q40" s="120"/>
      <c r="R40" s="131">
        <v>51.5651725197567</v>
      </c>
      <c r="S40" s="125"/>
      <c r="T40" s="126">
        <v>21.2314354634456</v>
      </c>
      <c r="U40" s="120">
        <v>34.862614823346803</v>
      </c>
      <c r="V40" s="120">
        <v>39.272838066467799</v>
      </c>
      <c r="W40" s="120">
        <v>35.336877906683497</v>
      </c>
      <c r="X40" s="120">
        <v>24.580430812444899</v>
      </c>
      <c r="Y40" s="127">
        <v>31.511743539994502</v>
      </c>
      <c r="Z40" s="120"/>
      <c r="AA40" s="128">
        <v>12.5808829680826</v>
      </c>
      <c r="AB40" s="129">
        <v>11.995792573363699</v>
      </c>
      <c r="AC40" s="130">
        <v>12.2803774931348</v>
      </c>
      <c r="AD40" s="120"/>
      <c r="AE40" s="131">
        <v>25.575465889810399</v>
      </c>
      <c r="AF40" s="30"/>
      <c r="AG40" s="126">
        <v>42.388083931977697</v>
      </c>
      <c r="AH40" s="120">
        <v>53.103311822720002</v>
      </c>
      <c r="AI40" s="120">
        <v>61.175879702910002</v>
      </c>
      <c r="AJ40" s="120">
        <v>61.470128657818897</v>
      </c>
      <c r="AK40" s="120">
        <v>53.373209139981299</v>
      </c>
      <c r="AL40" s="127">
        <v>54.302122651081604</v>
      </c>
      <c r="AM40" s="120"/>
      <c r="AN40" s="128">
        <v>49.054852063801199</v>
      </c>
      <c r="AO40" s="129">
        <v>51.745200698080197</v>
      </c>
      <c r="AP40" s="130">
        <v>50.400026380940702</v>
      </c>
      <c r="AQ40" s="120"/>
      <c r="AR40" s="131">
        <v>53.187238002469897</v>
      </c>
      <c r="AS40" s="125"/>
      <c r="AT40" s="126">
        <v>11.211215582794299</v>
      </c>
      <c r="AU40" s="120">
        <v>36.286454094973102</v>
      </c>
      <c r="AV40" s="120">
        <v>45.8040720663017</v>
      </c>
      <c r="AW40" s="120">
        <v>44.362637985199299</v>
      </c>
      <c r="AX40" s="120">
        <v>30.363371961591699</v>
      </c>
      <c r="AY40" s="127">
        <v>34.040098685706297</v>
      </c>
      <c r="AZ40" s="120"/>
      <c r="BA40" s="128">
        <v>13.877520025418701</v>
      </c>
      <c r="BB40" s="129">
        <v>17.410967553451499</v>
      </c>
      <c r="BC40" s="130">
        <v>15.6644151417575</v>
      </c>
      <c r="BD40" s="120"/>
      <c r="BE40" s="131">
        <v>28.512403773849702</v>
      </c>
    </row>
    <row r="41" spans="1:57" x14ac:dyDescent="0.25">
      <c r="A41" s="22" t="s">
        <v>83</v>
      </c>
      <c r="B41" s="3" t="str">
        <f t="shared" si="0"/>
        <v>Shenandoah Valley</v>
      </c>
      <c r="C41" s="3"/>
      <c r="D41" s="25" t="s">
        <v>16</v>
      </c>
      <c r="E41" s="28" t="s">
        <v>17</v>
      </c>
      <c r="F41" s="3"/>
      <c r="G41" s="132">
        <v>32.567869096318297</v>
      </c>
      <c r="H41" s="133">
        <v>41.725548531052397</v>
      </c>
      <c r="I41" s="133">
        <v>43.296764596504197</v>
      </c>
      <c r="J41" s="133">
        <v>42.562290814429097</v>
      </c>
      <c r="K41" s="133">
        <v>39.447750092971297</v>
      </c>
      <c r="L41" s="134">
        <v>39.920044626255098</v>
      </c>
      <c r="M41" s="120"/>
      <c r="N41" s="135">
        <v>46.160282632948999</v>
      </c>
      <c r="O41" s="136">
        <v>44.310152473038301</v>
      </c>
      <c r="P41" s="137">
        <v>45.235217552993603</v>
      </c>
      <c r="Q41" s="120"/>
      <c r="R41" s="138">
        <v>41.438665462466098</v>
      </c>
      <c r="S41" s="125"/>
      <c r="T41" s="132">
        <v>0.362784136692476</v>
      </c>
      <c r="U41" s="133">
        <v>7.5719487956000604</v>
      </c>
      <c r="V41" s="133">
        <v>9.4303697717137105</v>
      </c>
      <c r="W41" s="133">
        <v>11.917239829866499</v>
      </c>
      <c r="X41" s="133">
        <v>10.9961587837268</v>
      </c>
      <c r="Y41" s="134">
        <v>8.2582635081071594</v>
      </c>
      <c r="Z41" s="120"/>
      <c r="AA41" s="135">
        <v>13.603220922241601</v>
      </c>
      <c r="AB41" s="136">
        <v>-2.9574044362267502</v>
      </c>
      <c r="AC41" s="137">
        <v>4.8404814329012602</v>
      </c>
      <c r="AD41" s="120"/>
      <c r="AE41" s="138">
        <v>7.1686164175788702</v>
      </c>
      <c r="AF41" s="31"/>
      <c r="AG41" s="132">
        <v>34.906098921532099</v>
      </c>
      <c r="AH41" s="133">
        <v>42.457698029006998</v>
      </c>
      <c r="AI41" s="133">
        <v>45.739587207140197</v>
      </c>
      <c r="AJ41" s="133">
        <v>45.098084789884702</v>
      </c>
      <c r="AK41" s="133">
        <v>43.8267013759761</v>
      </c>
      <c r="AL41" s="134">
        <v>42.405634064708003</v>
      </c>
      <c r="AM41" s="120"/>
      <c r="AN41" s="135">
        <v>48.979639271104404</v>
      </c>
      <c r="AO41" s="136">
        <v>49.281796206768298</v>
      </c>
      <c r="AP41" s="137">
        <v>49.130717738936397</v>
      </c>
      <c r="AQ41" s="120"/>
      <c r="AR41" s="138">
        <v>44.327086543059004</v>
      </c>
      <c r="AS41" s="75"/>
      <c r="AT41" s="132">
        <v>-2.7119727103176698</v>
      </c>
      <c r="AU41" s="133">
        <v>12.843713256068201</v>
      </c>
      <c r="AV41" s="133">
        <v>18.170050422558901</v>
      </c>
      <c r="AW41" s="133">
        <v>14.8596467697785</v>
      </c>
      <c r="AX41" s="133">
        <v>12.649018745470199</v>
      </c>
      <c r="AY41" s="134">
        <v>11.370964972127799</v>
      </c>
      <c r="AZ41" s="120"/>
      <c r="BA41" s="135">
        <v>8.9728744580882402</v>
      </c>
      <c r="BB41" s="136">
        <v>8.9078498493751308</v>
      </c>
      <c r="BC41" s="137">
        <v>8.9402524744819907</v>
      </c>
      <c r="BD41" s="120"/>
      <c r="BE41" s="138">
        <v>10.589561691939601</v>
      </c>
    </row>
    <row r="42" spans="1:57" ht="13" x14ac:dyDescent="0.3">
      <c r="A42" s="19" t="s">
        <v>84</v>
      </c>
      <c r="B42" s="3" t="str">
        <f t="shared" si="0"/>
        <v>Southern Virginia</v>
      </c>
      <c r="C42" s="9"/>
      <c r="D42" s="23" t="s">
        <v>16</v>
      </c>
      <c r="E42" s="26" t="s">
        <v>17</v>
      </c>
      <c r="F42" s="3"/>
      <c r="G42" s="117">
        <v>34.6892369883779</v>
      </c>
      <c r="H42" s="118">
        <v>49.469429004547699</v>
      </c>
      <c r="I42" s="118">
        <v>52.5265285497726</v>
      </c>
      <c r="J42" s="118">
        <v>50.378979282465799</v>
      </c>
      <c r="K42" s="118">
        <v>43.810005053056997</v>
      </c>
      <c r="L42" s="119">
        <v>46.174835775644198</v>
      </c>
      <c r="M42" s="120"/>
      <c r="N42" s="121">
        <v>39.641232945932202</v>
      </c>
      <c r="O42" s="122">
        <v>41.460333501768503</v>
      </c>
      <c r="P42" s="123">
        <v>40.550783223850402</v>
      </c>
      <c r="Q42" s="120"/>
      <c r="R42" s="124">
        <v>44.567963617988802</v>
      </c>
      <c r="S42" s="125"/>
      <c r="T42" s="117">
        <v>-6.8521031207598302</v>
      </c>
      <c r="U42" s="118">
        <v>3.3790918690601899</v>
      </c>
      <c r="V42" s="118">
        <v>7.0545829042224497</v>
      </c>
      <c r="W42" s="118">
        <v>3.4232365145228201</v>
      </c>
      <c r="X42" s="118">
        <v>10.2352193261284</v>
      </c>
      <c r="Y42" s="119">
        <v>3.71127000340483</v>
      </c>
      <c r="Z42" s="120"/>
      <c r="AA42" s="121">
        <v>3.0880420499342902</v>
      </c>
      <c r="AB42" s="122">
        <v>2.4344569288389502</v>
      </c>
      <c r="AC42" s="123">
        <v>2.7528809218950001</v>
      </c>
      <c r="AD42" s="120"/>
      <c r="AE42" s="124">
        <v>3.4604105571847499</v>
      </c>
      <c r="AF42" s="29"/>
      <c r="AG42" s="117">
        <v>35.838807478524501</v>
      </c>
      <c r="AH42" s="118">
        <v>48.597776654876199</v>
      </c>
      <c r="AI42" s="118">
        <v>51.888580090955003</v>
      </c>
      <c r="AJ42" s="118">
        <v>50.846387064173797</v>
      </c>
      <c r="AK42" s="118">
        <v>45.471197574532503</v>
      </c>
      <c r="AL42" s="119">
        <v>46.528549772612401</v>
      </c>
      <c r="AM42" s="120"/>
      <c r="AN42" s="121">
        <v>41.056088933804901</v>
      </c>
      <c r="AO42" s="122">
        <v>41.536129358261697</v>
      </c>
      <c r="AP42" s="123">
        <v>41.296109146033302</v>
      </c>
      <c r="AQ42" s="120"/>
      <c r="AR42" s="124">
        <v>45.0335667364469</v>
      </c>
      <c r="AS42" s="125"/>
      <c r="AT42" s="117">
        <v>-9.4622626456039498</v>
      </c>
      <c r="AU42" s="118">
        <v>4.2688711207480603</v>
      </c>
      <c r="AV42" s="118">
        <v>8.7503309504898006</v>
      </c>
      <c r="AW42" s="118">
        <v>5.9489339299815702</v>
      </c>
      <c r="AX42" s="118">
        <v>4.4241369306643401</v>
      </c>
      <c r="AY42" s="119">
        <v>3.1939930516642301</v>
      </c>
      <c r="AZ42" s="120"/>
      <c r="BA42" s="121">
        <v>0.46367851622874801</v>
      </c>
      <c r="BB42" s="122">
        <v>3.9026702480644602</v>
      </c>
      <c r="BC42" s="123">
        <v>2.1642315805922299</v>
      </c>
      <c r="BD42" s="120"/>
      <c r="BE42" s="124">
        <v>2.9221917469220999</v>
      </c>
    </row>
    <row r="43" spans="1:57" x14ac:dyDescent="0.25">
      <c r="A43" s="20" t="s">
        <v>85</v>
      </c>
      <c r="B43" s="3" t="str">
        <f t="shared" si="0"/>
        <v>Southwest Virginia - Blue Ridge Highlands</v>
      </c>
      <c r="C43" s="10"/>
      <c r="D43" s="24" t="s">
        <v>16</v>
      </c>
      <c r="E43" s="27" t="s">
        <v>17</v>
      </c>
      <c r="F43" s="3"/>
      <c r="G43" s="126">
        <v>26.663300088372601</v>
      </c>
      <c r="H43" s="120">
        <v>37.621512435298499</v>
      </c>
      <c r="I43" s="120">
        <v>39.780330766317299</v>
      </c>
      <c r="J43" s="120">
        <v>40.6766822370912</v>
      </c>
      <c r="K43" s="120">
        <v>41.143794975381802</v>
      </c>
      <c r="L43" s="127">
        <v>37.1771241004923</v>
      </c>
      <c r="M43" s="120"/>
      <c r="N43" s="128">
        <v>45.915919707107598</v>
      </c>
      <c r="O43" s="129">
        <v>44.249463451584298</v>
      </c>
      <c r="P43" s="130">
        <v>45.082691579345997</v>
      </c>
      <c r="Q43" s="120"/>
      <c r="R43" s="131">
        <v>39.435857665879098</v>
      </c>
      <c r="S43" s="125"/>
      <c r="T43" s="126">
        <v>-4.5754113635764098</v>
      </c>
      <c r="U43" s="120">
        <v>-4.7573890257138398</v>
      </c>
      <c r="V43" s="120">
        <v>-7.5398839758999596</v>
      </c>
      <c r="W43" s="120">
        <v>-1.3109264714608799</v>
      </c>
      <c r="X43" s="120">
        <v>18.916545342225501</v>
      </c>
      <c r="Y43" s="127">
        <v>-0.21314250824081901</v>
      </c>
      <c r="Z43" s="120"/>
      <c r="AA43" s="128">
        <v>16.240730239422302</v>
      </c>
      <c r="AB43" s="129">
        <v>14.741275592088799</v>
      </c>
      <c r="AC43" s="130">
        <v>15.499993649816901</v>
      </c>
      <c r="AD43" s="120"/>
      <c r="AE43" s="131">
        <v>4.4271442210385397</v>
      </c>
      <c r="AF43" s="30"/>
      <c r="AG43" s="126">
        <v>29.8478727433404</v>
      </c>
      <c r="AH43" s="120">
        <v>37.788789294281003</v>
      </c>
      <c r="AI43" s="120">
        <v>40.468375205150799</v>
      </c>
      <c r="AJ43" s="120">
        <v>40.979674283549997</v>
      </c>
      <c r="AK43" s="120">
        <v>40.632495896982697</v>
      </c>
      <c r="AL43" s="127">
        <v>37.943441484661001</v>
      </c>
      <c r="AM43" s="120"/>
      <c r="AN43" s="128">
        <v>43.5267011740941</v>
      </c>
      <c r="AO43" s="129">
        <v>41.999116273197799</v>
      </c>
      <c r="AP43" s="130">
        <v>42.762908723645999</v>
      </c>
      <c r="AQ43" s="120"/>
      <c r="AR43" s="131">
        <v>39.320432124371003</v>
      </c>
      <c r="AS43" s="125"/>
      <c r="AT43" s="126">
        <v>0.73943577357397094</v>
      </c>
      <c r="AU43" s="120">
        <v>8.0623084076279401</v>
      </c>
      <c r="AV43" s="120">
        <v>6.8551278698190004</v>
      </c>
      <c r="AW43" s="120">
        <v>6.1998736129335299</v>
      </c>
      <c r="AX43" s="120">
        <v>11.668581720097899</v>
      </c>
      <c r="AY43" s="127">
        <v>6.9164148302874002</v>
      </c>
      <c r="AZ43" s="120"/>
      <c r="BA43" s="128">
        <v>9.2749661269653405</v>
      </c>
      <c r="BB43" s="129">
        <v>20.258824742056699</v>
      </c>
      <c r="BC43" s="130">
        <v>14.406306980976201</v>
      </c>
      <c r="BD43" s="120"/>
      <c r="BE43" s="131">
        <v>9.1365359804999606</v>
      </c>
    </row>
    <row r="44" spans="1:57" x14ac:dyDescent="0.25">
      <c r="A44" s="21" t="s">
        <v>86</v>
      </c>
      <c r="B44" s="3" t="str">
        <f t="shared" si="0"/>
        <v>Southwest Virginia - Heart of Appalachia</v>
      </c>
      <c r="C44" s="3"/>
      <c r="D44" s="24" t="s">
        <v>16</v>
      </c>
      <c r="E44" s="27" t="s">
        <v>17</v>
      </c>
      <c r="F44" s="3"/>
      <c r="G44" s="126">
        <v>30.362116991643401</v>
      </c>
      <c r="H44" s="120">
        <v>43.454038997214397</v>
      </c>
      <c r="I44" s="120">
        <v>46.030640668523603</v>
      </c>
      <c r="J44" s="120">
        <v>44.011142061281298</v>
      </c>
      <c r="K44" s="120">
        <v>37.743732590529198</v>
      </c>
      <c r="L44" s="127">
        <v>40.320334261838397</v>
      </c>
      <c r="M44" s="120"/>
      <c r="N44" s="128">
        <v>41.434540389972099</v>
      </c>
      <c r="O44" s="129">
        <v>39.484679665738099</v>
      </c>
      <c r="P44" s="130">
        <v>40.459610027855099</v>
      </c>
      <c r="Q44" s="120"/>
      <c r="R44" s="131">
        <v>40.360127337843203</v>
      </c>
      <c r="S44" s="125"/>
      <c r="T44" s="126">
        <v>-7.2340425531914798</v>
      </c>
      <c r="U44" s="120">
        <v>-5.0228310502283096</v>
      </c>
      <c r="V44" s="120">
        <v>-2.50737463126843</v>
      </c>
      <c r="W44" s="120">
        <v>-1.55763239875389</v>
      </c>
      <c r="X44" s="120">
        <v>4.0307101727447199</v>
      </c>
      <c r="Y44" s="127">
        <v>-2.4595687331536298</v>
      </c>
      <c r="Z44" s="120"/>
      <c r="AA44" s="128">
        <v>13.5496183206106</v>
      </c>
      <c r="AB44" s="129">
        <v>8.4130019120458801</v>
      </c>
      <c r="AC44" s="130">
        <v>10.983763132760201</v>
      </c>
      <c r="AD44" s="120"/>
      <c r="AE44" s="131">
        <v>1.0460772104607701</v>
      </c>
      <c r="AF44" s="30"/>
      <c r="AG44" s="126">
        <v>32.625348189415</v>
      </c>
      <c r="AH44" s="120">
        <v>46.727019498607198</v>
      </c>
      <c r="AI44" s="120">
        <v>50.365598885793801</v>
      </c>
      <c r="AJ44" s="120">
        <v>49.007660167130901</v>
      </c>
      <c r="AK44" s="120">
        <v>41.295264623955397</v>
      </c>
      <c r="AL44" s="127">
        <v>44.004178272980504</v>
      </c>
      <c r="AM44" s="120"/>
      <c r="AN44" s="128">
        <v>40.912256267409397</v>
      </c>
      <c r="AO44" s="129">
        <v>40.111420612813298</v>
      </c>
      <c r="AP44" s="130">
        <v>40.511838440111397</v>
      </c>
      <c r="AQ44" s="120"/>
      <c r="AR44" s="131">
        <v>43.006366892160699</v>
      </c>
      <c r="AS44" s="125"/>
      <c r="AT44" s="126">
        <v>-2.9015544041450698</v>
      </c>
      <c r="AU44" s="120">
        <v>7.1884984025559104</v>
      </c>
      <c r="AV44" s="120">
        <v>7.4665676077265903</v>
      </c>
      <c r="AW44" s="120">
        <v>7.7718223583460899</v>
      </c>
      <c r="AX44" s="120">
        <v>3.3551198257080599</v>
      </c>
      <c r="AY44" s="127">
        <v>5.0278401063741303</v>
      </c>
      <c r="AZ44" s="120"/>
      <c r="BA44" s="128">
        <v>10.3286384976525</v>
      </c>
      <c r="BB44" s="129">
        <v>13.1630648330058</v>
      </c>
      <c r="BC44" s="130">
        <v>11.7138742198751</v>
      </c>
      <c r="BD44" s="120"/>
      <c r="BE44" s="131">
        <v>6.7473300821038302</v>
      </c>
    </row>
    <row r="45" spans="1:57" x14ac:dyDescent="0.25">
      <c r="A45" s="22" t="s">
        <v>87</v>
      </c>
      <c r="B45" s="3" t="str">
        <f t="shared" si="0"/>
        <v>Virginia Mountains</v>
      </c>
      <c r="C45" s="3"/>
      <c r="D45" s="25" t="s">
        <v>16</v>
      </c>
      <c r="E45" s="28" t="s">
        <v>17</v>
      </c>
      <c r="F45" s="3"/>
      <c r="G45" s="132">
        <v>31.3484607602254</v>
      </c>
      <c r="H45" s="133">
        <v>42.404971816736499</v>
      </c>
      <c r="I45" s="133">
        <v>45.179939297586301</v>
      </c>
      <c r="J45" s="133">
        <v>46.393987570458101</v>
      </c>
      <c r="K45" s="133">
        <v>42.390518861106997</v>
      </c>
      <c r="L45" s="134">
        <v>41.543575661222697</v>
      </c>
      <c r="M45" s="120"/>
      <c r="N45" s="135">
        <v>46.133834369128401</v>
      </c>
      <c r="O45" s="136">
        <v>45.440092498916002</v>
      </c>
      <c r="P45" s="137">
        <v>45.786963434022198</v>
      </c>
      <c r="Q45" s="120"/>
      <c r="R45" s="138">
        <v>42.7559721677368</v>
      </c>
      <c r="S45" s="125"/>
      <c r="T45" s="132">
        <v>7.6821082474039999</v>
      </c>
      <c r="U45" s="133">
        <v>8.6031105822199798</v>
      </c>
      <c r="V45" s="133">
        <v>12.820239913209999</v>
      </c>
      <c r="W45" s="133">
        <v>17.236719273845502</v>
      </c>
      <c r="X45" s="133">
        <v>14.469871917274199</v>
      </c>
      <c r="Y45" s="134">
        <v>12.3961226844328</v>
      </c>
      <c r="Z45" s="120"/>
      <c r="AA45" s="135">
        <v>8.4320967271860408</v>
      </c>
      <c r="AB45" s="136">
        <v>-1.6063083408019601</v>
      </c>
      <c r="AC45" s="137">
        <v>3.2072330383337899</v>
      </c>
      <c r="AD45" s="120"/>
      <c r="AE45" s="138">
        <v>9.4154882397151898</v>
      </c>
      <c r="AF45" s="31"/>
      <c r="AG45" s="132">
        <v>33.931926578985397</v>
      </c>
      <c r="AH45" s="133">
        <v>44.4934239051886</v>
      </c>
      <c r="AI45" s="133">
        <v>49.685648215059899</v>
      </c>
      <c r="AJ45" s="133">
        <v>49.049718167365199</v>
      </c>
      <c r="AK45" s="133">
        <v>45.468998410174798</v>
      </c>
      <c r="AL45" s="134">
        <v>44.525943055354801</v>
      </c>
      <c r="AM45" s="120"/>
      <c r="AN45" s="135">
        <v>46.646914293973097</v>
      </c>
      <c r="AO45" s="136">
        <v>45.685792744616201</v>
      </c>
      <c r="AP45" s="137">
        <v>46.166353519294603</v>
      </c>
      <c r="AQ45" s="120"/>
      <c r="AR45" s="138">
        <v>44.994631759337601</v>
      </c>
      <c r="AS45" s="125"/>
      <c r="AT45" s="132">
        <v>-3.5395928314617202</v>
      </c>
      <c r="AU45" s="133">
        <v>14.746198492328499</v>
      </c>
      <c r="AV45" s="133">
        <v>21.108256018194201</v>
      </c>
      <c r="AW45" s="133">
        <v>18.5525078710772</v>
      </c>
      <c r="AX45" s="133">
        <v>11.2700907017972</v>
      </c>
      <c r="AY45" s="134">
        <v>12.886325612174501</v>
      </c>
      <c r="AZ45" s="120"/>
      <c r="BA45" s="135">
        <v>5.3542487366016704</v>
      </c>
      <c r="BB45" s="136">
        <v>6.0234236704824902</v>
      </c>
      <c r="BC45" s="137">
        <v>5.6842942922261503</v>
      </c>
      <c r="BD45" s="120"/>
      <c r="BE45" s="138">
        <v>10.6753084101572</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6" sqref="A6:XFD43"/>
    </sheetView>
  </sheetViews>
  <sheetFormatPr defaultRowHeight="12.5" x14ac:dyDescent="0.25"/>
  <cols>
    <col min="1" max="1" width="38" bestFit="1" customWidth="1"/>
    <col min="2" max="2" width="22.54296875" customWidth="1"/>
    <col min="3" max="3" width="5.6328125" customWidth="1"/>
    <col min="4" max="4" width="8.36328125" customWidth="1"/>
    <col min="5" max="5" width="5.9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14" t="s">
        <v>5</v>
      </c>
      <c r="E2" s="215"/>
      <c r="G2" s="216" t="s">
        <v>36</v>
      </c>
      <c r="H2" s="217"/>
      <c r="I2" s="217"/>
      <c r="J2" s="217"/>
      <c r="K2" s="217"/>
      <c r="L2" s="217"/>
      <c r="M2" s="217"/>
      <c r="N2" s="217"/>
      <c r="O2" s="217"/>
      <c r="P2" s="217"/>
      <c r="Q2" s="217"/>
      <c r="R2" s="217"/>
      <c r="T2" s="216" t="s">
        <v>37</v>
      </c>
      <c r="U2" s="217"/>
      <c r="V2" s="217"/>
      <c r="W2" s="217"/>
      <c r="X2" s="217"/>
      <c r="Y2" s="217"/>
      <c r="Z2" s="217"/>
      <c r="AA2" s="217"/>
      <c r="AB2" s="217"/>
      <c r="AC2" s="217"/>
      <c r="AD2" s="217"/>
      <c r="AE2" s="217"/>
      <c r="AF2" s="4"/>
      <c r="AG2" s="216" t="s">
        <v>38</v>
      </c>
      <c r="AH2" s="217"/>
      <c r="AI2" s="217"/>
      <c r="AJ2" s="217"/>
      <c r="AK2" s="217"/>
      <c r="AL2" s="217"/>
      <c r="AM2" s="217"/>
      <c r="AN2" s="217"/>
      <c r="AO2" s="217"/>
      <c r="AP2" s="217"/>
      <c r="AQ2" s="217"/>
      <c r="AR2" s="217"/>
      <c r="AT2" s="216" t="s">
        <v>39</v>
      </c>
      <c r="AU2" s="217"/>
      <c r="AV2" s="217"/>
      <c r="AW2" s="217"/>
      <c r="AX2" s="217"/>
      <c r="AY2" s="217"/>
      <c r="AZ2" s="217"/>
      <c r="BA2" s="217"/>
      <c r="BB2" s="217"/>
      <c r="BC2" s="217"/>
      <c r="BD2" s="217"/>
      <c r="BE2" s="217"/>
    </row>
    <row r="3" spans="1:57" ht="13" x14ac:dyDescent="0.25">
      <c r="A3" s="32"/>
      <c r="B3" s="32"/>
      <c r="C3" s="3"/>
      <c r="D3" s="218" t="s">
        <v>8</v>
      </c>
      <c r="E3" s="220" t="s">
        <v>9</v>
      </c>
      <c r="F3" s="5"/>
      <c r="G3" s="222" t="s">
        <v>0</v>
      </c>
      <c r="H3" s="224" t="s">
        <v>1</v>
      </c>
      <c r="I3" s="224" t="s">
        <v>10</v>
      </c>
      <c r="J3" s="224" t="s">
        <v>2</v>
      </c>
      <c r="K3" s="224" t="s">
        <v>11</v>
      </c>
      <c r="L3" s="226" t="s">
        <v>12</v>
      </c>
      <c r="M3" s="5"/>
      <c r="N3" s="222" t="s">
        <v>3</v>
      </c>
      <c r="O3" s="224" t="s">
        <v>4</v>
      </c>
      <c r="P3" s="226" t="s">
        <v>13</v>
      </c>
      <c r="Q3" s="2"/>
      <c r="R3" s="228" t="s">
        <v>14</v>
      </c>
      <c r="S3" s="2"/>
      <c r="T3" s="222" t="s">
        <v>0</v>
      </c>
      <c r="U3" s="224" t="s">
        <v>1</v>
      </c>
      <c r="V3" s="224" t="s">
        <v>10</v>
      </c>
      <c r="W3" s="224" t="s">
        <v>2</v>
      </c>
      <c r="X3" s="224" t="s">
        <v>11</v>
      </c>
      <c r="Y3" s="226" t="s">
        <v>12</v>
      </c>
      <c r="Z3" s="2"/>
      <c r="AA3" s="222" t="s">
        <v>3</v>
      </c>
      <c r="AB3" s="224" t="s">
        <v>4</v>
      </c>
      <c r="AC3" s="226" t="s">
        <v>13</v>
      </c>
      <c r="AD3" s="1"/>
      <c r="AE3" s="230" t="s">
        <v>14</v>
      </c>
      <c r="AF3" s="38"/>
      <c r="AG3" s="222" t="s">
        <v>0</v>
      </c>
      <c r="AH3" s="224" t="s">
        <v>1</v>
      </c>
      <c r="AI3" s="224" t="s">
        <v>10</v>
      </c>
      <c r="AJ3" s="224" t="s">
        <v>2</v>
      </c>
      <c r="AK3" s="224" t="s">
        <v>11</v>
      </c>
      <c r="AL3" s="226" t="s">
        <v>12</v>
      </c>
      <c r="AM3" s="5"/>
      <c r="AN3" s="222" t="s">
        <v>3</v>
      </c>
      <c r="AO3" s="224" t="s">
        <v>4</v>
      </c>
      <c r="AP3" s="226" t="s">
        <v>13</v>
      </c>
      <c r="AQ3" s="2"/>
      <c r="AR3" s="228" t="s">
        <v>14</v>
      </c>
      <c r="AS3" s="2"/>
      <c r="AT3" s="222" t="s">
        <v>0</v>
      </c>
      <c r="AU3" s="224" t="s">
        <v>1</v>
      </c>
      <c r="AV3" s="224" t="s">
        <v>10</v>
      </c>
      <c r="AW3" s="224" t="s">
        <v>2</v>
      </c>
      <c r="AX3" s="224" t="s">
        <v>11</v>
      </c>
      <c r="AY3" s="226" t="s">
        <v>12</v>
      </c>
      <c r="AZ3" s="2"/>
      <c r="BA3" s="222" t="s">
        <v>3</v>
      </c>
      <c r="BB3" s="224" t="s">
        <v>4</v>
      </c>
      <c r="BC3" s="226" t="s">
        <v>13</v>
      </c>
      <c r="BD3" s="1"/>
      <c r="BE3" s="230" t="s">
        <v>14</v>
      </c>
    </row>
    <row r="4" spans="1:57" ht="13" x14ac:dyDescent="0.25">
      <c r="A4" s="32"/>
      <c r="B4" s="32"/>
      <c r="C4" s="3"/>
      <c r="D4" s="219"/>
      <c r="E4" s="221"/>
      <c r="F4" s="5"/>
      <c r="G4" s="223"/>
      <c r="H4" s="225"/>
      <c r="I4" s="225"/>
      <c r="J4" s="225"/>
      <c r="K4" s="225"/>
      <c r="L4" s="227"/>
      <c r="M4" s="5"/>
      <c r="N4" s="223"/>
      <c r="O4" s="225"/>
      <c r="P4" s="227"/>
      <c r="Q4" s="2"/>
      <c r="R4" s="229"/>
      <c r="S4" s="2"/>
      <c r="T4" s="223"/>
      <c r="U4" s="225"/>
      <c r="V4" s="225"/>
      <c r="W4" s="225"/>
      <c r="X4" s="225"/>
      <c r="Y4" s="227"/>
      <c r="Z4" s="2"/>
      <c r="AA4" s="223"/>
      <c r="AB4" s="225"/>
      <c r="AC4" s="227"/>
      <c r="AD4" s="1"/>
      <c r="AE4" s="231"/>
      <c r="AF4" s="39"/>
      <c r="AG4" s="223"/>
      <c r="AH4" s="225"/>
      <c r="AI4" s="225"/>
      <c r="AJ4" s="225"/>
      <c r="AK4" s="225"/>
      <c r="AL4" s="227"/>
      <c r="AM4" s="5"/>
      <c r="AN4" s="223"/>
      <c r="AO4" s="225"/>
      <c r="AP4" s="227"/>
      <c r="AQ4" s="2"/>
      <c r="AR4" s="229"/>
      <c r="AS4" s="2"/>
      <c r="AT4" s="223"/>
      <c r="AU4" s="225"/>
      <c r="AV4" s="225"/>
      <c r="AW4" s="225"/>
      <c r="AX4" s="225"/>
      <c r="AY4" s="227"/>
      <c r="AZ4" s="2"/>
      <c r="BA4" s="223"/>
      <c r="BB4" s="225"/>
      <c r="BC4" s="227"/>
      <c r="BD4" s="1"/>
      <c r="BE4" s="23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39">
        <v>135.33411003247599</v>
      </c>
      <c r="H6" s="140">
        <v>143.51257682265901</v>
      </c>
      <c r="I6" s="140">
        <v>146.47174834666001</v>
      </c>
      <c r="J6" s="140">
        <v>147.777996148977</v>
      </c>
      <c r="K6" s="140">
        <v>141.84202797600199</v>
      </c>
      <c r="L6" s="141">
        <v>143.403802310576</v>
      </c>
      <c r="M6" s="142"/>
      <c r="N6" s="143">
        <v>148.603176699405</v>
      </c>
      <c r="O6" s="144">
        <v>150.62692716646899</v>
      </c>
      <c r="P6" s="145">
        <v>149.63232863525599</v>
      </c>
      <c r="Q6" s="142"/>
      <c r="R6" s="146">
        <v>145.3544388073</v>
      </c>
      <c r="S6" s="125"/>
      <c r="T6" s="117">
        <v>13.8638415976397</v>
      </c>
      <c r="U6" s="118">
        <v>20.660364566576799</v>
      </c>
      <c r="V6" s="118">
        <v>20.963756032224701</v>
      </c>
      <c r="W6" s="118">
        <v>22.012102666674998</v>
      </c>
      <c r="X6" s="118">
        <v>15.089437124969701</v>
      </c>
      <c r="Y6" s="119">
        <v>18.763437835309801</v>
      </c>
      <c r="Z6" s="120"/>
      <c r="AA6" s="121">
        <v>9.56241679995615</v>
      </c>
      <c r="AB6" s="122">
        <v>7.6404793743228998</v>
      </c>
      <c r="AC6" s="123">
        <v>8.5549545197600292</v>
      </c>
      <c r="AD6" s="120"/>
      <c r="AE6" s="124">
        <v>15.058583308691199</v>
      </c>
      <c r="AF6" s="29"/>
      <c r="AG6" s="139">
        <v>138.297260434544</v>
      </c>
      <c r="AH6" s="140">
        <v>140.88937628322901</v>
      </c>
      <c r="AI6" s="140">
        <v>143.915029847135</v>
      </c>
      <c r="AJ6" s="140">
        <v>143.61156282815</v>
      </c>
      <c r="AK6" s="140">
        <v>138.851730901298</v>
      </c>
      <c r="AL6" s="141">
        <v>141.281774872174</v>
      </c>
      <c r="AM6" s="142"/>
      <c r="AN6" s="143">
        <v>145.942068451236</v>
      </c>
      <c r="AO6" s="144">
        <v>149.69245412913099</v>
      </c>
      <c r="AP6" s="145">
        <v>147.861478436402</v>
      </c>
      <c r="AQ6" s="142"/>
      <c r="AR6" s="146">
        <v>143.32121636178499</v>
      </c>
      <c r="AS6" s="125"/>
      <c r="AT6" s="117">
        <v>14.8964264878694</v>
      </c>
      <c r="AU6" s="118">
        <v>20.294931925817</v>
      </c>
      <c r="AV6" s="118">
        <v>21.650666626019401</v>
      </c>
      <c r="AW6" s="118">
        <v>20.977894774143401</v>
      </c>
      <c r="AX6" s="118">
        <v>15.3211059303729</v>
      </c>
      <c r="AY6" s="119">
        <v>18.754765062290598</v>
      </c>
      <c r="AZ6" s="120"/>
      <c r="BA6" s="121">
        <v>10.3472900970652</v>
      </c>
      <c r="BB6" s="122">
        <v>9.3626039712073403</v>
      </c>
      <c r="BC6" s="123">
        <v>9.8316130361812704</v>
      </c>
      <c r="BD6" s="120"/>
      <c r="BE6" s="124">
        <v>15.514967518347101</v>
      </c>
    </row>
    <row r="7" spans="1:57" x14ac:dyDescent="0.25">
      <c r="A7" s="20" t="s">
        <v>18</v>
      </c>
      <c r="B7" s="3" t="str">
        <f>TRIM(A7)</f>
        <v>Virginia</v>
      </c>
      <c r="C7" s="10"/>
      <c r="D7" s="24" t="s">
        <v>16</v>
      </c>
      <c r="E7" s="27" t="s">
        <v>17</v>
      </c>
      <c r="F7" s="3"/>
      <c r="G7" s="147">
        <v>98.438026355305794</v>
      </c>
      <c r="H7" s="142">
        <v>106.928963110276</v>
      </c>
      <c r="I7" s="142">
        <v>109.63155675649401</v>
      </c>
      <c r="J7" s="142">
        <v>107.842794786083</v>
      </c>
      <c r="K7" s="142">
        <v>103.42778602754601</v>
      </c>
      <c r="L7" s="148">
        <v>105.669946015074</v>
      </c>
      <c r="M7" s="142"/>
      <c r="N7" s="149">
        <v>108.67513818308301</v>
      </c>
      <c r="O7" s="150">
        <v>111.862932227152</v>
      </c>
      <c r="P7" s="151">
        <v>110.297055984598</v>
      </c>
      <c r="Q7" s="142"/>
      <c r="R7" s="152">
        <v>107.073797475316</v>
      </c>
      <c r="S7" s="125"/>
      <c r="T7" s="126">
        <v>12.887325842433199</v>
      </c>
      <c r="U7" s="120">
        <v>18.499611101164501</v>
      </c>
      <c r="V7" s="120">
        <v>17.912844315756502</v>
      </c>
      <c r="W7" s="120">
        <v>14.757472362588601</v>
      </c>
      <c r="X7" s="120">
        <v>13.0799085482085</v>
      </c>
      <c r="Y7" s="127">
        <v>15.6498074009872</v>
      </c>
      <c r="Z7" s="120"/>
      <c r="AA7" s="128">
        <v>6.6796297762844796</v>
      </c>
      <c r="AB7" s="129">
        <v>6.8737974491721596</v>
      </c>
      <c r="AC7" s="130">
        <v>6.7649098555915899</v>
      </c>
      <c r="AD7" s="120"/>
      <c r="AE7" s="131">
        <v>12.5233048619217</v>
      </c>
      <c r="AF7" s="30"/>
      <c r="AG7" s="147">
        <v>99.730556844779997</v>
      </c>
      <c r="AH7" s="142">
        <v>106.95394769010301</v>
      </c>
      <c r="AI7" s="142">
        <v>111.81570817103901</v>
      </c>
      <c r="AJ7" s="142">
        <v>110.70744649318</v>
      </c>
      <c r="AK7" s="142">
        <v>104.742039119548</v>
      </c>
      <c r="AL7" s="148">
        <v>107.240914404305</v>
      </c>
      <c r="AM7" s="142"/>
      <c r="AN7" s="149">
        <v>106.77541353865</v>
      </c>
      <c r="AO7" s="150">
        <v>109.64947455500599</v>
      </c>
      <c r="AP7" s="151">
        <v>108.24154848454501</v>
      </c>
      <c r="AQ7" s="142"/>
      <c r="AR7" s="152">
        <v>107.535528766738</v>
      </c>
      <c r="AS7" s="125"/>
      <c r="AT7" s="126">
        <v>10.0971733126543</v>
      </c>
      <c r="AU7" s="120">
        <v>17.655871134294401</v>
      </c>
      <c r="AV7" s="120">
        <v>20.7180583821429</v>
      </c>
      <c r="AW7" s="120">
        <v>19.1151889802582</v>
      </c>
      <c r="AX7" s="120">
        <v>14.0614290259035</v>
      </c>
      <c r="AY7" s="127">
        <v>16.794823678078501</v>
      </c>
      <c r="AZ7" s="120"/>
      <c r="BA7" s="128">
        <v>7.3195492051171396</v>
      </c>
      <c r="BB7" s="129">
        <v>6.5821222836793796</v>
      </c>
      <c r="BC7" s="130">
        <v>6.9642291182421197</v>
      </c>
      <c r="BD7" s="120"/>
      <c r="BE7" s="131">
        <v>13.544916694619699</v>
      </c>
    </row>
    <row r="8" spans="1:57" x14ac:dyDescent="0.25">
      <c r="A8" s="21" t="s">
        <v>19</v>
      </c>
      <c r="B8" s="3" t="str">
        <f t="shared" ref="B8:B43" si="0">TRIM(A8)</f>
        <v>Norfolk/Virginia Beach, VA</v>
      </c>
      <c r="C8" s="3"/>
      <c r="D8" s="24" t="s">
        <v>16</v>
      </c>
      <c r="E8" s="27" t="s">
        <v>17</v>
      </c>
      <c r="F8" s="3"/>
      <c r="G8" s="147">
        <v>89.150306638056307</v>
      </c>
      <c r="H8" s="142">
        <v>89.764507679846403</v>
      </c>
      <c r="I8" s="142">
        <v>89.722540167656305</v>
      </c>
      <c r="J8" s="142">
        <v>90.251381088969893</v>
      </c>
      <c r="K8" s="142">
        <v>89.276505897405997</v>
      </c>
      <c r="L8" s="148">
        <v>89.652728310584493</v>
      </c>
      <c r="M8" s="142"/>
      <c r="N8" s="149">
        <v>102.075175211082</v>
      </c>
      <c r="O8" s="150">
        <v>108.84688612985001</v>
      </c>
      <c r="P8" s="151">
        <v>105.55441635939</v>
      </c>
      <c r="Q8" s="142"/>
      <c r="R8" s="152">
        <v>94.870307373710403</v>
      </c>
      <c r="S8" s="125"/>
      <c r="T8" s="126">
        <v>10.622351618351001</v>
      </c>
      <c r="U8" s="120">
        <v>11.1419698075459</v>
      </c>
      <c r="V8" s="120">
        <v>8.6462112686001795</v>
      </c>
      <c r="W8" s="120">
        <v>9.8324098421123995</v>
      </c>
      <c r="X8" s="120">
        <v>7.5807939968474596</v>
      </c>
      <c r="Y8" s="127">
        <v>9.49560450514306</v>
      </c>
      <c r="Z8" s="120"/>
      <c r="AA8" s="128">
        <v>1.3234775187983401</v>
      </c>
      <c r="AB8" s="129">
        <v>3.5625293630664299</v>
      </c>
      <c r="AC8" s="130">
        <v>2.5031524196463599</v>
      </c>
      <c r="AD8" s="120"/>
      <c r="AE8" s="131">
        <v>6.22368434053028</v>
      </c>
      <c r="AF8" s="30"/>
      <c r="AG8" s="147">
        <v>91.002690413889098</v>
      </c>
      <c r="AH8" s="142">
        <v>90.781332727034595</v>
      </c>
      <c r="AI8" s="142">
        <v>92.744240990444496</v>
      </c>
      <c r="AJ8" s="142">
        <v>92.441331351394595</v>
      </c>
      <c r="AK8" s="142">
        <v>92.182473358636301</v>
      </c>
      <c r="AL8" s="148">
        <v>91.876987277619193</v>
      </c>
      <c r="AM8" s="142"/>
      <c r="AN8" s="149">
        <v>106.193968991083</v>
      </c>
      <c r="AO8" s="150">
        <v>111.40811427385999</v>
      </c>
      <c r="AP8" s="151">
        <v>108.858636109866</v>
      </c>
      <c r="AQ8" s="142"/>
      <c r="AR8" s="152">
        <v>97.374892827987296</v>
      </c>
      <c r="AS8" s="125"/>
      <c r="AT8" s="126">
        <v>10.606574647574901</v>
      </c>
      <c r="AU8" s="120">
        <v>12.770325429157401</v>
      </c>
      <c r="AV8" s="120">
        <v>13.9174146942107</v>
      </c>
      <c r="AW8" s="120">
        <v>13.7044568646751</v>
      </c>
      <c r="AX8" s="120">
        <v>11.9102857814008</v>
      </c>
      <c r="AY8" s="127">
        <v>12.633883756083099</v>
      </c>
      <c r="AZ8" s="120"/>
      <c r="BA8" s="128">
        <v>9.4066959553920597</v>
      </c>
      <c r="BB8" s="129">
        <v>8.8038949806595692</v>
      </c>
      <c r="BC8" s="130">
        <v>9.1299666143538705</v>
      </c>
      <c r="BD8" s="120"/>
      <c r="BE8" s="131">
        <v>11.010021353080299</v>
      </c>
    </row>
    <row r="9" spans="1:57" ht="16" x14ac:dyDescent="0.45">
      <c r="A9" s="21" t="s">
        <v>20</v>
      </c>
      <c r="B9" s="46" t="s">
        <v>72</v>
      </c>
      <c r="C9" s="3"/>
      <c r="D9" s="24" t="s">
        <v>16</v>
      </c>
      <c r="E9" s="27" t="s">
        <v>17</v>
      </c>
      <c r="F9" s="3"/>
      <c r="G9" s="147">
        <v>92.281356737517498</v>
      </c>
      <c r="H9" s="142">
        <v>101.2596899226</v>
      </c>
      <c r="I9" s="142">
        <v>103.68885342258601</v>
      </c>
      <c r="J9" s="142">
        <v>101.274793644818</v>
      </c>
      <c r="K9" s="142">
        <v>98.766297935241596</v>
      </c>
      <c r="L9" s="148">
        <v>99.873821330460501</v>
      </c>
      <c r="M9" s="142"/>
      <c r="N9" s="149">
        <v>115.265847039451</v>
      </c>
      <c r="O9" s="150">
        <v>118.143667418962</v>
      </c>
      <c r="P9" s="151">
        <v>116.74068283748301</v>
      </c>
      <c r="Q9" s="142"/>
      <c r="R9" s="152">
        <v>105.371163447635</v>
      </c>
      <c r="S9" s="125"/>
      <c r="T9" s="126">
        <v>7.8991400237007703</v>
      </c>
      <c r="U9" s="120">
        <v>13.583711957288401</v>
      </c>
      <c r="V9" s="120">
        <v>9.3692228851399904</v>
      </c>
      <c r="W9" s="120">
        <v>3.06742410111708</v>
      </c>
      <c r="X9" s="120">
        <v>5.5625790676593798</v>
      </c>
      <c r="Y9" s="127">
        <v>7.7347326527846798</v>
      </c>
      <c r="Z9" s="120"/>
      <c r="AA9" s="128">
        <v>10.470063610691099</v>
      </c>
      <c r="AB9" s="129">
        <v>11.0834585335257</v>
      </c>
      <c r="AC9" s="130">
        <v>10.7782600430039</v>
      </c>
      <c r="AD9" s="120"/>
      <c r="AE9" s="131">
        <v>9.2262260885639495</v>
      </c>
      <c r="AF9" s="30"/>
      <c r="AG9" s="147">
        <v>96.252929211163305</v>
      </c>
      <c r="AH9" s="142">
        <v>101.330407920634</v>
      </c>
      <c r="AI9" s="142">
        <v>105.579131548818</v>
      </c>
      <c r="AJ9" s="142">
        <v>104.197324829313</v>
      </c>
      <c r="AK9" s="142">
        <v>99.069278756024502</v>
      </c>
      <c r="AL9" s="148">
        <v>101.60318671540701</v>
      </c>
      <c r="AM9" s="142"/>
      <c r="AN9" s="149">
        <v>106.308806228233</v>
      </c>
      <c r="AO9" s="150">
        <v>110.155824541893</v>
      </c>
      <c r="AP9" s="151">
        <v>108.29355150050201</v>
      </c>
      <c r="AQ9" s="142"/>
      <c r="AR9" s="152">
        <v>103.587962706993</v>
      </c>
      <c r="AS9" s="125"/>
      <c r="AT9" s="126">
        <v>3.8640654324804502</v>
      </c>
      <c r="AU9" s="120">
        <v>10.614436587657</v>
      </c>
      <c r="AV9" s="120">
        <v>12.526533351858699</v>
      </c>
      <c r="AW9" s="120">
        <v>9.8103291237022408</v>
      </c>
      <c r="AX9" s="120">
        <v>7.0023579229953299</v>
      </c>
      <c r="AY9" s="127">
        <v>9.06611644134302</v>
      </c>
      <c r="AZ9" s="120"/>
      <c r="BA9" s="128">
        <v>3.2825176966166301</v>
      </c>
      <c r="BB9" s="129">
        <v>4.3262109299711504</v>
      </c>
      <c r="BC9" s="130">
        <v>3.8521728206907402</v>
      </c>
      <c r="BD9" s="120"/>
      <c r="BE9" s="131">
        <v>7.4438041572656504</v>
      </c>
    </row>
    <row r="10" spans="1:57" x14ac:dyDescent="0.25">
      <c r="A10" s="21" t="s">
        <v>21</v>
      </c>
      <c r="B10" s="3" t="str">
        <f t="shared" si="0"/>
        <v>Virginia Area</v>
      </c>
      <c r="C10" s="3"/>
      <c r="D10" s="24" t="s">
        <v>16</v>
      </c>
      <c r="E10" s="27" t="s">
        <v>17</v>
      </c>
      <c r="F10" s="3"/>
      <c r="G10" s="147">
        <v>90.929898025134605</v>
      </c>
      <c r="H10" s="142">
        <v>93.000492629122903</v>
      </c>
      <c r="I10" s="142">
        <v>95.233445111189496</v>
      </c>
      <c r="J10" s="142">
        <v>94.370170076661395</v>
      </c>
      <c r="K10" s="142">
        <v>97.318472893182999</v>
      </c>
      <c r="L10" s="148">
        <v>94.351601147997002</v>
      </c>
      <c r="M10" s="142"/>
      <c r="N10" s="149">
        <v>108.25248618784499</v>
      </c>
      <c r="O10" s="150">
        <v>110.574535663483</v>
      </c>
      <c r="P10" s="151">
        <v>109.406883871293</v>
      </c>
      <c r="Q10" s="142"/>
      <c r="R10" s="152">
        <v>98.918183782127301</v>
      </c>
      <c r="S10" s="125"/>
      <c r="T10" s="126">
        <v>6.1799789054069896</v>
      </c>
      <c r="U10" s="120">
        <v>6.2354048343336901</v>
      </c>
      <c r="V10" s="120">
        <v>8.2827917394763109</v>
      </c>
      <c r="W10" s="120">
        <v>6.2950816757200903</v>
      </c>
      <c r="X10" s="120">
        <v>11.135820881626101</v>
      </c>
      <c r="Y10" s="127">
        <v>7.7133039726571004</v>
      </c>
      <c r="Z10" s="120"/>
      <c r="AA10" s="128">
        <v>4.5768264430559098</v>
      </c>
      <c r="AB10" s="129">
        <v>4.1881155193631496</v>
      </c>
      <c r="AC10" s="130">
        <v>4.33523692772639</v>
      </c>
      <c r="AD10" s="120"/>
      <c r="AE10" s="131">
        <v>6.4445790350315297</v>
      </c>
      <c r="AF10" s="30"/>
      <c r="AG10" s="147">
        <v>91.888552635994401</v>
      </c>
      <c r="AH10" s="142">
        <v>93.5313385940117</v>
      </c>
      <c r="AI10" s="142">
        <v>95.990558079324899</v>
      </c>
      <c r="AJ10" s="142">
        <v>94.900901150767496</v>
      </c>
      <c r="AK10" s="142">
        <v>94.703397178203602</v>
      </c>
      <c r="AL10" s="148">
        <v>94.350404474565806</v>
      </c>
      <c r="AM10" s="142"/>
      <c r="AN10" s="149">
        <v>104.28699917836801</v>
      </c>
      <c r="AO10" s="150">
        <v>106.077019178421</v>
      </c>
      <c r="AP10" s="151">
        <v>105.18474172809999</v>
      </c>
      <c r="AQ10" s="142"/>
      <c r="AR10" s="152">
        <v>97.5841444423247</v>
      </c>
      <c r="AS10" s="125"/>
      <c r="AT10" s="126">
        <v>2.5871049962186499</v>
      </c>
      <c r="AU10" s="120">
        <v>6.5935078789594304</v>
      </c>
      <c r="AV10" s="120">
        <v>9.3764688639167098</v>
      </c>
      <c r="AW10" s="120">
        <v>7.7560260018698797</v>
      </c>
      <c r="AX10" s="120">
        <v>6.9091835899601497</v>
      </c>
      <c r="AY10" s="127">
        <v>6.8385155073590997</v>
      </c>
      <c r="AZ10" s="120"/>
      <c r="BA10" s="128">
        <v>3.4250327297588701</v>
      </c>
      <c r="BB10" s="129">
        <v>1.8397955653442899</v>
      </c>
      <c r="BC10" s="130">
        <v>2.6369141810815102</v>
      </c>
      <c r="BD10" s="120"/>
      <c r="BE10" s="131">
        <v>5.4238313357781403</v>
      </c>
    </row>
    <row r="11" spans="1:57" x14ac:dyDescent="0.25">
      <c r="A11" s="34" t="s">
        <v>22</v>
      </c>
      <c r="B11" s="3" t="str">
        <f t="shared" si="0"/>
        <v>Washington, DC</v>
      </c>
      <c r="C11" s="3"/>
      <c r="D11" s="24" t="s">
        <v>16</v>
      </c>
      <c r="E11" s="27" t="s">
        <v>17</v>
      </c>
      <c r="F11" s="3"/>
      <c r="G11" s="147">
        <v>140.065165293918</v>
      </c>
      <c r="H11" s="142">
        <v>156.12365483539</v>
      </c>
      <c r="I11" s="142">
        <v>159.43913616850401</v>
      </c>
      <c r="J11" s="142">
        <v>157.57750795636201</v>
      </c>
      <c r="K11" s="142">
        <v>145.32125093255701</v>
      </c>
      <c r="L11" s="148">
        <v>152.659874122871</v>
      </c>
      <c r="M11" s="142"/>
      <c r="N11" s="149">
        <v>138.17373562368201</v>
      </c>
      <c r="O11" s="150">
        <v>138.68146326727799</v>
      </c>
      <c r="P11" s="151">
        <v>138.43632492367001</v>
      </c>
      <c r="Q11" s="142"/>
      <c r="R11" s="152">
        <v>148.638377227522</v>
      </c>
      <c r="S11" s="125"/>
      <c r="T11" s="126">
        <v>22.205131466586899</v>
      </c>
      <c r="U11" s="120">
        <v>37.894717743510398</v>
      </c>
      <c r="V11" s="120">
        <v>29.578121843589098</v>
      </c>
      <c r="W11" s="120">
        <v>31.754640846711499</v>
      </c>
      <c r="X11" s="120">
        <v>30.8608864149898</v>
      </c>
      <c r="Y11" s="127">
        <v>31.050007783174401</v>
      </c>
      <c r="Z11" s="120"/>
      <c r="AA11" s="128">
        <v>19.333091163217201</v>
      </c>
      <c r="AB11" s="129">
        <v>15.551231040870301</v>
      </c>
      <c r="AC11" s="130">
        <v>17.3045104636752</v>
      </c>
      <c r="AD11" s="120"/>
      <c r="AE11" s="131">
        <v>27.058864102081898</v>
      </c>
      <c r="AF11" s="30"/>
      <c r="AG11" s="147">
        <v>137.99775321851399</v>
      </c>
      <c r="AH11" s="142">
        <v>152.457469387933</v>
      </c>
      <c r="AI11" s="142">
        <v>160.06208880067999</v>
      </c>
      <c r="AJ11" s="142">
        <v>160.067729663341</v>
      </c>
      <c r="AK11" s="142">
        <v>148.77810854522201</v>
      </c>
      <c r="AL11" s="148">
        <v>152.79603193251299</v>
      </c>
      <c r="AM11" s="142"/>
      <c r="AN11" s="149">
        <v>136.31214658098099</v>
      </c>
      <c r="AO11" s="150">
        <v>137.51308676153701</v>
      </c>
      <c r="AP11" s="151">
        <v>136.93236796308</v>
      </c>
      <c r="AQ11" s="142"/>
      <c r="AR11" s="152">
        <v>148.331526644219</v>
      </c>
      <c r="AS11" s="125"/>
      <c r="AT11" s="126">
        <v>22.955159178925701</v>
      </c>
      <c r="AU11" s="120">
        <v>32.948902417366099</v>
      </c>
      <c r="AV11" s="120">
        <v>33.506779940000001</v>
      </c>
      <c r="AW11" s="120">
        <v>34.005470657282899</v>
      </c>
      <c r="AX11" s="120">
        <v>28.266880820789499</v>
      </c>
      <c r="AY11" s="127">
        <v>31.0922686934484</v>
      </c>
      <c r="AZ11" s="120"/>
      <c r="BA11" s="128">
        <v>17.5803356587442</v>
      </c>
      <c r="BB11" s="129">
        <v>14.894896287706599</v>
      </c>
      <c r="BC11" s="130">
        <v>16.171280496643501</v>
      </c>
      <c r="BD11" s="120"/>
      <c r="BE11" s="131">
        <v>26.808435908145199</v>
      </c>
    </row>
    <row r="12" spans="1:57" x14ac:dyDescent="0.25">
      <c r="A12" s="21" t="s">
        <v>23</v>
      </c>
      <c r="B12" s="3" t="str">
        <f t="shared" si="0"/>
        <v>Arlington, VA</v>
      </c>
      <c r="C12" s="3"/>
      <c r="D12" s="24" t="s">
        <v>16</v>
      </c>
      <c r="E12" s="27" t="s">
        <v>17</v>
      </c>
      <c r="F12" s="3"/>
      <c r="G12" s="147">
        <v>151.54814993306499</v>
      </c>
      <c r="H12" s="142">
        <v>170.964773577844</v>
      </c>
      <c r="I12" s="142">
        <v>178.65808781632299</v>
      </c>
      <c r="J12" s="142">
        <v>169.22065896739099</v>
      </c>
      <c r="K12" s="142">
        <v>156.26526281494299</v>
      </c>
      <c r="L12" s="148">
        <v>166.870444435742</v>
      </c>
      <c r="M12" s="142"/>
      <c r="N12" s="149">
        <v>130.05475919980199</v>
      </c>
      <c r="O12" s="150">
        <v>127.58596642574</v>
      </c>
      <c r="P12" s="151">
        <v>128.784832094027</v>
      </c>
      <c r="Q12" s="142"/>
      <c r="R12" s="152">
        <v>157.49632010863101</v>
      </c>
      <c r="S12" s="125"/>
      <c r="T12" s="126">
        <v>30.744090453418099</v>
      </c>
      <c r="U12" s="120">
        <v>32.1013161931157</v>
      </c>
      <c r="V12" s="120">
        <v>34.724550685646598</v>
      </c>
      <c r="W12" s="120">
        <v>28.232947379744701</v>
      </c>
      <c r="X12" s="120">
        <v>28.616138591621802</v>
      </c>
      <c r="Y12" s="127">
        <v>31.590641110297199</v>
      </c>
      <c r="Z12" s="120"/>
      <c r="AA12" s="128">
        <v>11.170493317391101</v>
      </c>
      <c r="AB12" s="129">
        <v>16.3684753361281</v>
      </c>
      <c r="AC12" s="130">
        <v>13.5548496154136</v>
      </c>
      <c r="AD12" s="120"/>
      <c r="AE12" s="131">
        <v>28.7188617091929</v>
      </c>
      <c r="AF12" s="30"/>
      <c r="AG12" s="147">
        <v>143.790786208697</v>
      </c>
      <c r="AH12" s="142">
        <v>168.51050481677299</v>
      </c>
      <c r="AI12" s="142">
        <v>176.888119767939</v>
      </c>
      <c r="AJ12" s="142">
        <v>174.43674769044301</v>
      </c>
      <c r="AK12" s="142">
        <v>157.06699171908201</v>
      </c>
      <c r="AL12" s="148">
        <v>166.163627624588</v>
      </c>
      <c r="AM12" s="142"/>
      <c r="AN12" s="149">
        <v>126.29530584528401</v>
      </c>
      <c r="AO12" s="150">
        <v>123.00972293849701</v>
      </c>
      <c r="AP12" s="151">
        <v>124.66063081752399</v>
      </c>
      <c r="AQ12" s="142"/>
      <c r="AR12" s="152">
        <v>155.842743773715</v>
      </c>
      <c r="AS12" s="125"/>
      <c r="AT12" s="126">
        <v>25.348710774852901</v>
      </c>
      <c r="AU12" s="120">
        <v>26.6610964586223</v>
      </c>
      <c r="AV12" s="120">
        <v>28.173010502394401</v>
      </c>
      <c r="AW12" s="120">
        <v>27.416270542091802</v>
      </c>
      <c r="AX12" s="120">
        <v>23.924162226400199</v>
      </c>
      <c r="AY12" s="127">
        <v>27.920291575308401</v>
      </c>
      <c r="AZ12" s="120"/>
      <c r="BA12" s="128">
        <v>12.5729162147877</v>
      </c>
      <c r="BB12" s="129">
        <v>12.1252698136104</v>
      </c>
      <c r="BC12" s="130">
        <v>12.3431656553122</v>
      </c>
      <c r="BD12" s="120"/>
      <c r="BE12" s="131">
        <v>25.852323717546</v>
      </c>
    </row>
    <row r="13" spans="1:57" x14ac:dyDescent="0.25">
      <c r="A13" s="21" t="s">
        <v>24</v>
      </c>
      <c r="B13" s="3" t="str">
        <f t="shared" si="0"/>
        <v>Suburban Virginia Area</v>
      </c>
      <c r="C13" s="3"/>
      <c r="D13" s="24" t="s">
        <v>16</v>
      </c>
      <c r="E13" s="27" t="s">
        <v>17</v>
      </c>
      <c r="F13" s="3"/>
      <c r="G13" s="147">
        <v>97.974837490551707</v>
      </c>
      <c r="H13" s="142">
        <v>104.22365867744701</v>
      </c>
      <c r="I13" s="142">
        <v>104.605963839404</v>
      </c>
      <c r="J13" s="142">
        <v>108.686119198022</v>
      </c>
      <c r="K13" s="142">
        <v>102.68458621727299</v>
      </c>
      <c r="L13" s="148">
        <v>103.988239277652</v>
      </c>
      <c r="M13" s="142"/>
      <c r="N13" s="149">
        <v>116.641962840875</v>
      </c>
      <c r="O13" s="150">
        <v>123.806967921896</v>
      </c>
      <c r="P13" s="151">
        <v>120.352818549552</v>
      </c>
      <c r="Q13" s="142"/>
      <c r="R13" s="152">
        <v>108.75653434921701</v>
      </c>
      <c r="S13" s="125"/>
      <c r="T13" s="126">
        <v>12.161974413308201</v>
      </c>
      <c r="U13" s="120">
        <v>22.2585685780486</v>
      </c>
      <c r="V13" s="120">
        <v>16.7605278428831</v>
      </c>
      <c r="W13" s="120">
        <v>15.106276186987801</v>
      </c>
      <c r="X13" s="120">
        <v>4.35730093284403</v>
      </c>
      <c r="Y13" s="127">
        <v>14.0582939805184</v>
      </c>
      <c r="Z13" s="120"/>
      <c r="AA13" s="128">
        <v>1.29383002682924</v>
      </c>
      <c r="AB13" s="129">
        <v>-4.3256450027931503</v>
      </c>
      <c r="AC13" s="130">
        <v>-1.7933176054112001</v>
      </c>
      <c r="AD13" s="120"/>
      <c r="AE13" s="131">
        <v>7.79727797466649</v>
      </c>
      <c r="AF13" s="30"/>
      <c r="AG13" s="147">
        <v>100.631591982182</v>
      </c>
      <c r="AH13" s="142">
        <v>104.182289139829</v>
      </c>
      <c r="AI13" s="142">
        <v>105.287430685107</v>
      </c>
      <c r="AJ13" s="142">
        <v>104.778222148541</v>
      </c>
      <c r="AK13" s="142">
        <v>101.55093938266999</v>
      </c>
      <c r="AL13" s="148">
        <v>103.477690153788</v>
      </c>
      <c r="AM13" s="142"/>
      <c r="AN13" s="149">
        <v>114.989279155188</v>
      </c>
      <c r="AO13" s="150">
        <v>124.91288475988701</v>
      </c>
      <c r="AP13" s="151">
        <v>120.23241852239499</v>
      </c>
      <c r="AQ13" s="142"/>
      <c r="AR13" s="152">
        <v>108.246388626371</v>
      </c>
      <c r="AS13" s="125"/>
      <c r="AT13" s="126">
        <v>9.5284171656523799</v>
      </c>
      <c r="AU13" s="120">
        <v>19.123535063981599</v>
      </c>
      <c r="AV13" s="120">
        <v>21.076423472854</v>
      </c>
      <c r="AW13" s="120">
        <v>16.054427593540701</v>
      </c>
      <c r="AX13" s="120">
        <v>7.9754795198183999</v>
      </c>
      <c r="AY13" s="127">
        <v>14.8485703490463</v>
      </c>
      <c r="AZ13" s="120"/>
      <c r="BA13" s="128">
        <v>4.8303631201825796</v>
      </c>
      <c r="BB13" s="129">
        <v>2.49846918370184</v>
      </c>
      <c r="BC13" s="130">
        <v>3.6431501315631101</v>
      </c>
      <c r="BD13" s="120"/>
      <c r="BE13" s="131">
        <v>10.6105149286042</v>
      </c>
    </row>
    <row r="14" spans="1:57" x14ac:dyDescent="0.25">
      <c r="A14" s="21" t="s">
        <v>25</v>
      </c>
      <c r="B14" s="3" t="str">
        <f t="shared" si="0"/>
        <v>Alexandria, VA</v>
      </c>
      <c r="C14" s="3"/>
      <c r="D14" s="24" t="s">
        <v>16</v>
      </c>
      <c r="E14" s="27" t="s">
        <v>17</v>
      </c>
      <c r="F14" s="3"/>
      <c r="G14" s="147">
        <v>114.616021381103</v>
      </c>
      <c r="H14" s="142">
        <v>127.807140818268</v>
      </c>
      <c r="I14" s="142">
        <v>131.524548573879</v>
      </c>
      <c r="J14" s="142">
        <v>130.989098241985</v>
      </c>
      <c r="K14" s="142">
        <v>128.23143320964701</v>
      </c>
      <c r="L14" s="148">
        <v>127.289986961583</v>
      </c>
      <c r="M14" s="142"/>
      <c r="N14" s="149">
        <v>121.507343532684</v>
      </c>
      <c r="O14" s="150">
        <v>121.409582696089</v>
      </c>
      <c r="P14" s="151">
        <v>121.45701720841301</v>
      </c>
      <c r="Q14" s="142"/>
      <c r="R14" s="152">
        <v>125.582125074096</v>
      </c>
      <c r="S14" s="125"/>
      <c r="T14" s="126">
        <v>18.557163304788101</v>
      </c>
      <c r="U14" s="120">
        <v>21.9627815131457</v>
      </c>
      <c r="V14" s="120">
        <v>25.2094485443324</v>
      </c>
      <c r="W14" s="120">
        <v>20.883269109781999</v>
      </c>
      <c r="X14" s="120">
        <v>27.290103525799399</v>
      </c>
      <c r="Y14" s="127">
        <v>23.212001399590399</v>
      </c>
      <c r="Z14" s="120"/>
      <c r="AA14" s="128">
        <v>21.4648850483124</v>
      </c>
      <c r="AB14" s="129">
        <v>20.404300399674401</v>
      </c>
      <c r="AC14" s="130">
        <v>20.905913050073</v>
      </c>
      <c r="AD14" s="120"/>
      <c r="AE14" s="131">
        <v>22.692048097485898</v>
      </c>
      <c r="AF14" s="30"/>
      <c r="AG14" s="147">
        <v>114.533889043381</v>
      </c>
      <c r="AH14" s="142">
        <v>125.58713040809999</v>
      </c>
      <c r="AI14" s="142">
        <v>131.18740104277501</v>
      </c>
      <c r="AJ14" s="142">
        <v>130.88117473006599</v>
      </c>
      <c r="AK14" s="142">
        <v>125.420840935005</v>
      </c>
      <c r="AL14" s="148">
        <v>126.112642010222</v>
      </c>
      <c r="AM14" s="142"/>
      <c r="AN14" s="149">
        <v>115.94052229224999</v>
      </c>
      <c r="AO14" s="150">
        <v>116.30349994549201</v>
      </c>
      <c r="AP14" s="151">
        <v>116.128200214193</v>
      </c>
      <c r="AQ14" s="142"/>
      <c r="AR14" s="152">
        <v>123.203106413383</v>
      </c>
      <c r="AS14" s="125"/>
      <c r="AT14" s="126">
        <v>18.283465441937899</v>
      </c>
      <c r="AU14" s="120">
        <v>23.207452112170799</v>
      </c>
      <c r="AV14" s="120">
        <v>27.059992896237102</v>
      </c>
      <c r="AW14" s="120">
        <v>24.873537584871301</v>
      </c>
      <c r="AX14" s="120">
        <v>24.005422771629998</v>
      </c>
      <c r="AY14" s="127">
        <v>24.058890929030198</v>
      </c>
      <c r="AZ14" s="120"/>
      <c r="BA14" s="128">
        <v>17.025387610350901</v>
      </c>
      <c r="BB14" s="129">
        <v>16.066076615367201</v>
      </c>
      <c r="BC14" s="130">
        <v>16.5294561624148</v>
      </c>
      <c r="BD14" s="120"/>
      <c r="BE14" s="131">
        <v>21.9734027111001</v>
      </c>
    </row>
    <row r="15" spans="1:57" x14ac:dyDescent="0.25">
      <c r="A15" s="21" t="s">
        <v>26</v>
      </c>
      <c r="B15" s="3" t="str">
        <f t="shared" si="0"/>
        <v>Fairfax/Tysons Corner, VA</v>
      </c>
      <c r="C15" s="3"/>
      <c r="D15" s="24" t="s">
        <v>16</v>
      </c>
      <c r="E15" s="27" t="s">
        <v>17</v>
      </c>
      <c r="F15" s="3"/>
      <c r="G15" s="147">
        <v>123.48297204004101</v>
      </c>
      <c r="H15" s="142">
        <v>157.618260536398</v>
      </c>
      <c r="I15" s="142">
        <v>155.225370866845</v>
      </c>
      <c r="J15" s="142">
        <v>150.41038062283701</v>
      </c>
      <c r="K15" s="142">
        <v>133.112888106204</v>
      </c>
      <c r="L15" s="148">
        <v>145.64269907838801</v>
      </c>
      <c r="M15" s="142"/>
      <c r="N15" s="149">
        <v>112.993378342599</v>
      </c>
      <c r="O15" s="150">
        <v>116.515112345977</v>
      </c>
      <c r="P15" s="151">
        <v>114.834770085901</v>
      </c>
      <c r="Q15" s="142"/>
      <c r="R15" s="152">
        <v>136.68656371648899</v>
      </c>
      <c r="S15" s="125"/>
      <c r="T15" s="126">
        <v>17.792578029377498</v>
      </c>
      <c r="U15" s="120">
        <v>37.6515548154307</v>
      </c>
      <c r="V15" s="120">
        <v>29.0146039413886</v>
      </c>
      <c r="W15" s="120">
        <v>26.5886777178467</v>
      </c>
      <c r="X15" s="120">
        <v>20.7453331575432</v>
      </c>
      <c r="Y15" s="127">
        <v>27.447170055601301</v>
      </c>
      <c r="Z15" s="120"/>
      <c r="AA15" s="128">
        <v>6.2183801911916401</v>
      </c>
      <c r="AB15" s="129">
        <v>6.3801085957874299</v>
      </c>
      <c r="AC15" s="130">
        <v>6.28697487853022</v>
      </c>
      <c r="AD15" s="120"/>
      <c r="AE15" s="131">
        <v>21.672465118358701</v>
      </c>
      <c r="AF15" s="30"/>
      <c r="AG15" s="147">
        <v>126.714727106645</v>
      </c>
      <c r="AH15" s="142">
        <v>154.209368482039</v>
      </c>
      <c r="AI15" s="142">
        <v>164.153490803669</v>
      </c>
      <c r="AJ15" s="142">
        <v>161.15160132631101</v>
      </c>
      <c r="AK15" s="142">
        <v>139.116052383755</v>
      </c>
      <c r="AL15" s="148">
        <v>151.218150580192</v>
      </c>
      <c r="AM15" s="142"/>
      <c r="AN15" s="149">
        <v>115.95853382038</v>
      </c>
      <c r="AO15" s="150">
        <v>118.89106532720299</v>
      </c>
      <c r="AP15" s="151">
        <v>117.501008448517</v>
      </c>
      <c r="AQ15" s="142"/>
      <c r="AR15" s="152">
        <v>141.993324675536</v>
      </c>
      <c r="AS15" s="125"/>
      <c r="AT15" s="126">
        <v>20.375559320213601</v>
      </c>
      <c r="AU15" s="120">
        <v>36.124017736511398</v>
      </c>
      <c r="AV15" s="120">
        <v>38.1781176149073</v>
      </c>
      <c r="AW15" s="120">
        <v>35.557654959661697</v>
      </c>
      <c r="AX15" s="120">
        <v>24.218288197887599</v>
      </c>
      <c r="AY15" s="127">
        <v>32.6445324173161</v>
      </c>
      <c r="AZ15" s="120"/>
      <c r="BA15" s="128">
        <v>10.605424606773299</v>
      </c>
      <c r="BB15" s="129">
        <v>9.8516881091626107</v>
      </c>
      <c r="BC15" s="130">
        <v>10.251091239918599</v>
      </c>
      <c r="BD15" s="120"/>
      <c r="BE15" s="131">
        <v>27.087142424860001</v>
      </c>
    </row>
    <row r="16" spans="1:57" x14ac:dyDescent="0.25">
      <c r="A16" s="21" t="s">
        <v>27</v>
      </c>
      <c r="B16" s="3" t="str">
        <f t="shared" si="0"/>
        <v>I-95 Fredericksburg, VA</v>
      </c>
      <c r="C16" s="3"/>
      <c r="D16" s="24" t="s">
        <v>16</v>
      </c>
      <c r="E16" s="27" t="s">
        <v>17</v>
      </c>
      <c r="F16" s="3"/>
      <c r="G16" s="147">
        <v>86.0032765651235</v>
      </c>
      <c r="H16" s="142">
        <v>88.902801440983197</v>
      </c>
      <c r="I16" s="142">
        <v>90.2062504794783</v>
      </c>
      <c r="J16" s="142">
        <v>90.334012135001799</v>
      </c>
      <c r="K16" s="142">
        <v>87.689027869212197</v>
      </c>
      <c r="L16" s="148">
        <v>88.765965403417795</v>
      </c>
      <c r="M16" s="142"/>
      <c r="N16" s="149">
        <v>87.013561581920897</v>
      </c>
      <c r="O16" s="150">
        <v>88.789326347305305</v>
      </c>
      <c r="P16" s="151">
        <v>87.925931216349795</v>
      </c>
      <c r="Q16" s="142"/>
      <c r="R16" s="152">
        <v>88.534532602772899</v>
      </c>
      <c r="S16" s="125"/>
      <c r="T16" s="126">
        <v>7.53296708673252</v>
      </c>
      <c r="U16" s="120">
        <v>8.8604326215026497</v>
      </c>
      <c r="V16" s="120">
        <v>9.93100695106871</v>
      </c>
      <c r="W16" s="120">
        <v>10.7461634256392</v>
      </c>
      <c r="X16" s="120">
        <v>7.9027723177010802</v>
      </c>
      <c r="Y16" s="127">
        <v>9.1276395070187899</v>
      </c>
      <c r="Z16" s="120"/>
      <c r="AA16" s="128">
        <v>5.7302475474672896</v>
      </c>
      <c r="AB16" s="129">
        <v>4.9394994909899301</v>
      </c>
      <c r="AC16" s="130">
        <v>5.2828587804392004</v>
      </c>
      <c r="AD16" s="120"/>
      <c r="AE16" s="131">
        <v>7.9917783051565703</v>
      </c>
      <c r="AF16" s="30"/>
      <c r="AG16" s="147">
        <v>85.214733478289503</v>
      </c>
      <c r="AH16" s="142">
        <v>88.430896973224606</v>
      </c>
      <c r="AI16" s="142">
        <v>89.945108232118699</v>
      </c>
      <c r="AJ16" s="142">
        <v>89.347268825181402</v>
      </c>
      <c r="AK16" s="142">
        <v>86.610794234192795</v>
      </c>
      <c r="AL16" s="148">
        <v>88.027510956106696</v>
      </c>
      <c r="AM16" s="142"/>
      <c r="AN16" s="149">
        <v>88.136775503202102</v>
      </c>
      <c r="AO16" s="150">
        <v>89.336012016522702</v>
      </c>
      <c r="AP16" s="151">
        <v>88.755529629937101</v>
      </c>
      <c r="AQ16" s="142"/>
      <c r="AR16" s="152">
        <v>88.240841477756604</v>
      </c>
      <c r="AS16" s="125"/>
      <c r="AT16" s="126">
        <v>4.6940848441859702</v>
      </c>
      <c r="AU16" s="120">
        <v>9.1545545076751402</v>
      </c>
      <c r="AV16" s="120">
        <v>9.5600708170593496</v>
      </c>
      <c r="AW16" s="120">
        <v>9.2807150691521993</v>
      </c>
      <c r="AX16" s="120">
        <v>7.0603345498960097</v>
      </c>
      <c r="AY16" s="127">
        <v>8.0852659094955293</v>
      </c>
      <c r="AZ16" s="120"/>
      <c r="BA16" s="128">
        <v>6.97590108891377</v>
      </c>
      <c r="BB16" s="129">
        <v>7.0510473151541504</v>
      </c>
      <c r="BC16" s="130">
        <v>7.0264515734977504</v>
      </c>
      <c r="BD16" s="120"/>
      <c r="BE16" s="131">
        <v>7.7713853031079001</v>
      </c>
    </row>
    <row r="17" spans="1:57" x14ac:dyDescent="0.25">
      <c r="A17" s="21" t="s">
        <v>28</v>
      </c>
      <c r="B17" s="3" t="str">
        <f t="shared" si="0"/>
        <v>Dulles Airport Area, VA</v>
      </c>
      <c r="C17" s="3"/>
      <c r="D17" s="24" t="s">
        <v>16</v>
      </c>
      <c r="E17" s="27" t="s">
        <v>17</v>
      </c>
      <c r="F17" s="3"/>
      <c r="G17" s="147">
        <v>106.517688498762</v>
      </c>
      <c r="H17" s="142">
        <v>122.908719289903</v>
      </c>
      <c r="I17" s="142">
        <v>127.18329564968499</v>
      </c>
      <c r="J17" s="142">
        <v>124.532789393939</v>
      </c>
      <c r="K17" s="142">
        <v>109.59157632077</v>
      </c>
      <c r="L17" s="148">
        <v>119.272963749129</v>
      </c>
      <c r="M17" s="142"/>
      <c r="N17" s="149">
        <v>100.654282352941</v>
      </c>
      <c r="O17" s="150">
        <v>99.759652064178795</v>
      </c>
      <c r="P17" s="151">
        <v>100.206078395953</v>
      </c>
      <c r="Q17" s="142"/>
      <c r="R17" s="152">
        <v>114.151828590835</v>
      </c>
      <c r="S17" s="125"/>
      <c r="T17" s="126">
        <v>15.1421779978232</v>
      </c>
      <c r="U17" s="120">
        <v>26.184780224218301</v>
      </c>
      <c r="V17" s="120">
        <v>25.0521902495693</v>
      </c>
      <c r="W17" s="120">
        <v>25.199732341177299</v>
      </c>
      <c r="X17" s="120">
        <v>15.781900529544901</v>
      </c>
      <c r="Y17" s="127">
        <v>22.423375886143901</v>
      </c>
      <c r="Z17" s="120"/>
      <c r="AA17" s="128">
        <v>12.453390132328501</v>
      </c>
      <c r="AB17" s="129">
        <v>9.8301299051916509</v>
      </c>
      <c r="AC17" s="130">
        <v>11.1224577963642</v>
      </c>
      <c r="AD17" s="120"/>
      <c r="AE17" s="131">
        <v>19.735982693289198</v>
      </c>
      <c r="AF17" s="30"/>
      <c r="AG17" s="147">
        <v>105.736068432558</v>
      </c>
      <c r="AH17" s="142">
        <v>121.951328210757</v>
      </c>
      <c r="AI17" s="142">
        <v>127.72946248407401</v>
      </c>
      <c r="AJ17" s="142">
        <v>126.003932619319</v>
      </c>
      <c r="AK17" s="142">
        <v>114.930526207436</v>
      </c>
      <c r="AL17" s="148">
        <v>120.343805395898</v>
      </c>
      <c r="AM17" s="142"/>
      <c r="AN17" s="149">
        <v>99.405325294313897</v>
      </c>
      <c r="AO17" s="150">
        <v>99.026978897898999</v>
      </c>
      <c r="AP17" s="151">
        <v>99.212947873960402</v>
      </c>
      <c r="AQ17" s="142"/>
      <c r="AR17" s="152">
        <v>115.03937497427</v>
      </c>
      <c r="AS17" s="125"/>
      <c r="AT17" s="126">
        <v>13.6410461947538</v>
      </c>
      <c r="AU17" s="120">
        <v>24.308989561448399</v>
      </c>
      <c r="AV17" s="120">
        <v>25.235372916770199</v>
      </c>
      <c r="AW17" s="120">
        <v>26.207186762001399</v>
      </c>
      <c r="AX17" s="120">
        <v>19.593897098660499</v>
      </c>
      <c r="AY17" s="127">
        <v>22.846107153212699</v>
      </c>
      <c r="AZ17" s="120"/>
      <c r="BA17" s="128">
        <v>9.4289170581084107</v>
      </c>
      <c r="BB17" s="129">
        <v>8.8076070294376692</v>
      </c>
      <c r="BC17" s="130">
        <v>9.1145848143120407</v>
      </c>
      <c r="BD17" s="120"/>
      <c r="BE17" s="131">
        <v>19.845352738499599</v>
      </c>
    </row>
    <row r="18" spans="1:57" x14ac:dyDescent="0.25">
      <c r="A18" s="21" t="s">
        <v>29</v>
      </c>
      <c r="B18" s="3" t="str">
        <f t="shared" si="0"/>
        <v>Williamsburg, VA</v>
      </c>
      <c r="C18" s="3"/>
      <c r="D18" s="24" t="s">
        <v>16</v>
      </c>
      <c r="E18" s="27" t="s">
        <v>17</v>
      </c>
      <c r="F18" s="3"/>
      <c r="G18" s="147">
        <v>123.087092198581</v>
      </c>
      <c r="H18" s="142">
        <v>97.444932301740806</v>
      </c>
      <c r="I18" s="142">
        <v>83.834731599335896</v>
      </c>
      <c r="J18" s="142">
        <v>87.716896053897898</v>
      </c>
      <c r="K18" s="142">
        <v>93.565754892823804</v>
      </c>
      <c r="L18" s="148">
        <v>97.195197061451395</v>
      </c>
      <c r="M18" s="142"/>
      <c r="N18" s="149">
        <v>135.58200790229799</v>
      </c>
      <c r="O18" s="150">
        <v>161.77917780748601</v>
      </c>
      <c r="P18" s="151">
        <v>149.152287049861</v>
      </c>
      <c r="Q18" s="142"/>
      <c r="R18" s="152">
        <v>116.130407596693</v>
      </c>
      <c r="S18" s="125"/>
      <c r="T18" s="126">
        <v>13.684240389595001</v>
      </c>
      <c r="U18" s="120">
        <v>2.7682928270268401</v>
      </c>
      <c r="V18" s="120">
        <v>0.16018098939967301</v>
      </c>
      <c r="W18" s="120">
        <v>2.01232447754442</v>
      </c>
      <c r="X18" s="120">
        <v>-0.67963561577110998</v>
      </c>
      <c r="Y18" s="127">
        <v>4.5364266076467796</v>
      </c>
      <c r="Z18" s="120"/>
      <c r="AA18" s="128">
        <v>3.2990096632551502</v>
      </c>
      <c r="AB18" s="129">
        <v>10.821748228659599</v>
      </c>
      <c r="AC18" s="130">
        <v>7.2333448403441603</v>
      </c>
      <c r="AD18" s="120"/>
      <c r="AE18" s="131">
        <v>5.1524050971193196</v>
      </c>
      <c r="AF18" s="30"/>
      <c r="AG18" s="147">
        <v>128.778716132239</v>
      </c>
      <c r="AH18" s="142">
        <v>97.022232677502103</v>
      </c>
      <c r="AI18" s="142">
        <v>90.754186480766805</v>
      </c>
      <c r="AJ18" s="142">
        <v>93.174689757999701</v>
      </c>
      <c r="AK18" s="142">
        <v>107.085147816938</v>
      </c>
      <c r="AL18" s="148">
        <v>103.312839758979</v>
      </c>
      <c r="AM18" s="142"/>
      <c r="AN18" s="149">
        <v>144.63636290682101</v>
      </c>
      <c r="AO18" s="150">
        <v>169.66478695688701</v>
      </c>
      <c r="AP18" s="151">
        <v>157.52090118542799</v>
      </c>
      <c r="AQ18" s="142"/>
      <c r="AR18" s="152">
        <v>122.41291798780399</v>
      </c>
      <c r="AS18" s="125"/>
      <c r="AT18" s="126">
        <v>16.599325129684399</v>
      </c>
      <c r="AU18" s="120">
        <v>5.4853522649783599</v>
      </c>
      <c r="AV18" s="120">
        <v>6.1063160978068298</v>
      </c>
      <c r="AW18" s="120">
        <v>7.2215816960056598</v>
      </c>
      <c r="AX18" s="120">
        <v>12.024683765039301</v>
      </c>
      <c r="AY18" s="127">
        <v>9.8991332491070203</v>
      </c>
      <c r="AZ18" s="120"/>
      <c r="BA18" s="128">
        <v>12.695445768549099</v>
      </c>
      <c r="BB18" s="129">
        <v>11.117082475225899</v>
      </c>
      <c r="BC18" s="130">
        <v>11.784492187926899</v>
      </c>
      <c r="BD18" s="120"/>
      <c r="BE18" s="131">
        <v>10.575951506989799</v>
      </c>
    </row>
    <row r="19" spans="1:57" x14ac:dyDescent="0.25">
      <c r="A19" s="21" t="s">
        <v>30</v>
      </c>
      <c r="B19" s="3" t="str">
        <f t="shared" si="0"/>
        <v>Virginia Beach, VA</v>
      </c>
      <c r="C19" s="3"/>
      <c r="D19" s="24" t="s">
        <v>16</v>
      </c>
      <c r="E19" s="27" t="s">
        <v>17</v>
      </c>
      <c r="F19" s="3"/>
      <c r="G19" s="147">
        <v>93.591942088438898</v>
      </c>
      <c r="H19" s="142">
        <v>98.012048858968498</v>
      </c>
      <c r="I19" s="142">
        <v>100.174697165387</v>
      </c>
      <c r="J19" s="142">
        <v>100.36430157547299</v>
      </c>
      <c r="K19" s="142">
        <v>96.501453826706495</v>
      </c>
      <c r="L19" s="148">
        <v>97.921995698482306</v>
      </c>
      <c r="M19" s="142"/>
      <c r="N19" s="149">
        <v>110.47602363996</v>
      </c>
      <c r="O19" s="150">
        <v>115.99561534221399</v>
      </c>
      <c r="P19" s="151">
        <v>113.33769335556001</v>
      </c>
      <c r="Q19" s="142"/>
      <c r="R19" s="152">
        <v>103.555144637832</v>
      </c>
      <c r="S19" s="125"/>
      <c r="T19" s="126">
        <v>7.1256569010148798</v>
      </c>
      <c r="U19" s="120">
        <v>11.7778921816964</v>
      </c>
      <c r="V19" s="120">
        <v>8.8644997893876099</v>
      </c>
      <c r="W19" s="120">
        <v>10.252446829326299</v>
      </c>
      <c r="X19" s="120">
        <v>5.9101432517187202</v>
      </c>
      <c r="Y19" s="127">
        <v>8.8378976119433492</v>
      </c>
      <c r="Z19" s="120"/>
      <c r="AA19" s="128">
        <v>2.4541262609807499</v>
      </c>
      <c r="AB19" s="129">
        <v>3.9569644695548001</v>
      </c>
      <c r="AC19" s="130">
        <v>3.2651133512340502</v>
      </c>
      <c r="AD19" s="120"/>
      <c r="AE19" s="131">
        <v>6.3209577183096801</v>
      </c>
      <c r="AF19" s="30"/>
      <c r="AG19" s="147">
        <v>95.118353389722699</v>
      </c>
      <c r="AH19" s="142">
        <v>98.088519625162704</v>
      </c>
      <c r="AI19" s="142">
        <v>101.946561147347</v>
      </c>
      <c r="AJ19" s="142">
        <v>100.42959484129</v>
      </c>
      <c r="AK19" s="142">
        <v>98.066359937402098</v>
      </c>
      <c r="AL19" s="148">
        <v>98.898964339626701</v>
      </c>
      <c r="AM19" s="142"/>
      <c r="AN19" s="149">
        <v>112.93355473508301</v>
      </c>
      <c r="AO19" s="150">
        <v>115.999953327239</v>
      </c>
      <c r="AP19" s="151">
        <v>114.51313060986099</v>
      </c>
      <c r="AQ19" s="142"/>
      <c r="AR19" s="152">
        <v>104.656757285632</v>
      </c>
      <c r="AS19" s="125"/>
      <c r="AT19" s="126">
        <v>7.9874453050792997</v>
      </c>
      <c r="AU19" s="120">
        <v>12.013532848433</v>
      </c>
      <c r="AV19" s="120">
        <v>14.0068100784628</v>
      </c>
      <c r="AW19" s="120">
        <v>12.3855190998915</v>
      </c>
      <c r="AX19" s="120">
        <v>9.6099336502680508</v>
      </c>
      <c r="AY19" s="127">
        <v>11.3542420840971</v>
      </c>
      <c r="AZ19" s="120"/>
      <c r="BA19" s="128">
        <v>9.5154171485518404</v>
      </c>
      <c r="BB19" s="129">
        <v>8.0830736783275494</v>
      </c>
      <c r="BC19" s="130">
        <v>8.7967377585590807</v>
      </c>
      <c r="BD19" s="120"/>
      <c r="BE19" s="131">
        <v>10.4364287817926</v>
      </c>
    </row>
    <row r="20" spans="1:57" x14ac:dyDescent="0.25">
      <c r="A20" s="34" t="s">
        <v>31</v>
      </c>
      <c r="B20" s="3" t="str">
        <f t="shared" si="0"/>
        <v>Norfolk/Portsmouth, VA</v>
      </c>
      <c r="C20" s="3"/>
      <c r="D20" s="24" t="s">
        <v>16</v>
      </c>
      <c r="E20" s="27" t="s">
        <v>17</v>
      </c>
      <c r="F20" s="3"/>
      <c r="G20" s="147">
        <v>85.763687194244596</v>
      </c>
      <c r="H20" s="142">
        <v>92.050272651757098</v>
      </c>
      <c r="I20" s="142">
        <v>95.474912488521497</v>
      </c>
      <c r="J20" s="142">
        <v>94.987753171428494</v>
      </c>
      <c r="K20" s="142">
        <v>94.344252495840195</v>
      </c>
      <c r="L20" s="148">
        <v>92.803503869065807</v>
      </c>
      <c r="M20" s="142"/>
      <c r="N20" s="149">
        <v>99.946203564412002</v>
      </c>
      <c r="O20" s="150">
        <v>103.028079121179</v>
      </c>
      <c r="P20" s="151">
        <v>101.50867651861</v>
      </c>
      <c r="Q20" s="142"/>
      <c r="R20" s="152">
        <v>95.479483568694107</v>
      </c>
      <c r="S20" s="125"/>
      <c r="T20" s="126">
        <v>11.165123361600701</v>
      </c>
      <c r="U20" s="120">
        <v>14.346001741198201</v>
      </c>
      <c r="V20" s="120">
        <v>11.6481075004516</v>
      </c>
      <c r="W20" s="120">
        <v>13.746507042658401</v>
      </c>
      <c r="X20" s="120">
        <v>15.5075469735316</v>
      </c>
      <c r="Y20" s="127">
        <v>13.4406209629344</v>
      </c>
      <c r="Z20" s="120"/>
      <c r="AA20" s="128">
        <v>16.677019470240001</v>
      </c>
      <c r="AB20" s="129">
        <v>15.917263395009099</v>
      </c>
      <c r="AC20" s="130">
        <v>16.2841884150391</v>
      </c>
      <c r="AD20" s="120"/>
      <c r="AE20" s="131">
        <v>14.2524998718982</v>
      </c>
      <c r="AF20" s="30"/>
      <c r="AG20" s="147">
        <v>88.042900370785503</v>
      </c>
      <c r="AH20" s="142">
        <v>97.186211624121299</v>
      </c>
      <c r="AI20" s="142">
        <v>100.80836047338801</v>
      </c>
      <c r="AJ20" s="142">
        <v>100.69358898176699</v>
      </c>
      <c r="AK20" s="142">
        <v>95.080562262702401</v>
      </c>
      <c r="AL20" s="148">
        <v>96.753458760162303</v>
      </c>
      <c r="AM20" s="142"/>
      <c r="AN20" s="149">
        <v>99.649741569787395</v>
      </c>
      <c r="AO20" s="150">
        <v>101.625426782725</v>
      </c>
      <c r="AP20" s="151">
        <v>100.650924341748</v>
      </c>
      <c r="AQ20" s="142"/>
      <c r="AR20" s="152">
        <v>97.916977956504496</v>
      </c>
      <c r="AS20" s="125"/>
      <c r="AT20" s="126">
        <v>9.3367648390040205</v>
      </c>
      <c r="AU20" s="120">
        <v>17.651443960225102</v>
      </c>
      <c r="AV20" s="120">
        <v>19.468201944305601</v>
      </c>
      <c r="AW20" s="120">
        <v>20.471895667054198</v>
      </c>
      <c r="AX20" s="120">
        <v>13.1206919656148</v>
      </c>
      <c r="AY20" s="127">
        <v>16.440867906785702</v>
      </c>
      <c r="AZ20" s="120"/>
      <c r="BA20" s="128">
        <v>11.103415174110101</v>
      </c>
      <c r="BB20" s="129">
        <v>11.163626224811299</v>
      </c>
      <c r="BC20" s="130">
        <v>11.1447204054569</v>
      </c>
      <c r="BD20" s="120"/>
      <c r="BE20" s="131">
        <v>14.483783378966899</v>
      </c>
    </row>
    <row r="21" spans="1:57" x14ac:dyDescent="0.25">
      <c r="A21" s="35" t="s">
        <v>32</v>
      </c>
      <c r="B21" s="3" t="str">
        <f t="shared" si="0"/>
        <v>Newport News/Hampton, VA</v>
      </c>
      <c r="C21" s="3"/>
      <c r="D21" s="24" t="s">
        <v>16</v>
      </c>
      <c r="E21" s="27" t="s">
        <v>17</v>
      </c>
      <c r="F21" s="3"/>
      <c r="G21" s="147">
        <v>73.510777955063404</v>
      </c>
      <c r="H21" s="142">
        <v>78.688327290340396</v>
      </c>
      <c r="I21" s="142">
        <v>77.271839739500194</v>
      </c>
      <c r="J21" s="142">
        <v>77.884678649921497</v>
      </c>
      <c r="K21" s="142">
        <v>77.998784916666594</v>
      </c>
      <c r="L21" s="148">
        <v>77.189391884933897</v>
      </c>
      <c r="M21" s="142"/>
      <c r="N21" s="149">
        <v>81.9698360104302</v>
      </c>
      <c r="O21" s="150">
        <v>83.6724598354525</v>
      </c>
      <c r="P21" s="151">
        <v>82.840244392046898</v>
      </c>
      <c r="Q21" s="142"/>
      <c r="R21" s="152">
        <v>78.913611717352396</v>
      </c>
      <c r="S21" s="125"/>
      <c r="T21" s="126">
        <v>8.3996313985887703</v>
      </c>
      <c r="U21" s="120">
        <v>12.8934008042662</v>
      </c>
      <c r="V21" s="120">
        <v>6.8810343469291704</v>
      </c>
      <c r="W21" s="120">
        <v>8.6171471936223902</v>
      </c>
      <c r="X21" s="120">
        <v>5.6355759138846402</v>
      </c>
      <c r="Y21" s="127">
        <v>8.4056480968724596</v>
      </c>
      <c r="Z21" s="120"/>
      <c r="AA21" s="128">
        <v>-18.728877886998202</v>
      </c>
      <c r="AB21" s="129">
        <v>-17.507954356728401</v>
      </c>
      <c r="AC21" s="130">
        <v>-18.100331408385301</v>
      </c>
      <c r="AD21" s="120"/>
      <c r="AE21" s="131">
        <v>-4.5064424418923803</v>
      </c>
      <c r="AF21" s="30"/>
      <c r="AG21" s="147">
        <v>73.765045396279504</v>
      </c>
      <c r="AH21" s="142">
        <v>77.779262381762507</v>
      </c>
      <c r="AI21" s="142">
        <v>79.831937854768597</v>
      </c>
      <c r="AJ21" s="142">
        <v>79.691815387521203</v>
      </c>
      <c r="AK21" s="142">
        <v>81.575780118769302</v>
      </c>
      <c r="AL21" s="148">
        <v>78.730913415725794</v>
      </c>
      <c r="AM21" s="142"/>
      <c r="AN21" s="149">
        <v>92.531325308420094</v>
      </c>
      <c r="AO21" s="150">
        <v>91.739843830975801</v>
      </c>
      <c r="AP21" s="151">
        <v>92.134073568189905</v>
      </c>
      <c r="AQ21" s="142"/>
      <c r="AR21" s="152">
        <v>82.877187174376402</v>
      </c>
      <c r="AS21" s="125"/>
      <c r="AT21" s="126">
        <v>8.1263740828375699</v>
      </c>
      <c r="AU21" s="120">
        <v>11.8272528564666</v>
      </c>
      <c r="AV21" s="120">
        <v>10.9795173620162</v>
      </c>
      <c r="AW21" s="120">
        <v>11.462086655343899</v>
      </c>
      <c r="AX21" s="120">
        <v>13.234317961100199</v>
      </c>
      <c r="AY21" s="127">
        <v>11.3188553089023</v>
      </c>
      <c r="AZ21" s="120"/>
      <c r="BA21" s="128">
        <v>-0.38270204444440498</v>
      </c>
      <c r="BB21" s="129">
        <v>-0.87827881919320505</v>
      </c>
      <c r="BC21" s="130">
        <v>-0.63300913679210602</v>
      </c>
      <c r="BD21" s="120"/>
      <c r="BE21" s="131">
        <v>5.7907044348493999</v>
      </c>
    </row>
    <row r="22" spans="1:57" x14ac:dyDescent="0.25">
      <c r="A22" s="36" t="s">
        <v>33</v>
      </c>
      <c r="B22" s="3" t="str">
        <f t="shared" si="0"/>
        <v>Chesapeake/Suffolk, VA</v>
      </c>
      <c r="C22" s="3"/>
      <c r="D22" s="25" t="s">
        <v>16</v>
      </c>
      <c r="E22" s="28" t="s">
        <v>17</v>
      </c>
      <c r="F22" s="3"/>
      <c r="G22" s="153">
        <v>80.007587133891207</v>
      </c>
      <c r="H22" s="154">
        <v>84.249237622337304</v>
      </c>
      <c r="I22" s="154">
        <v>86.885357726027294</v>
      </c>
      <c r="J22" s="154">
        <v>87.146084373318899</v>
      </c>
      <c r="K22" s="154">
        <v>84.030165167573699</v>
      </c>
      <c r="L22" s="155">
        <v>84.683077460612694</v>
      </c>
      <c r="M22" s="142"/>
      <c r="N22" s="156">
        <v>85.209395836873398</v>
      </c>
      <c r="O22" s="157">
        <v>86.495540075614301</v>
      </c>
      <c r="P22" s="158">
        <v>85.867758031517795</v>
      </c>
      <c r="Q22" s="142"/>
      <c r="R22" s="159">
        <v>85.033803028442804</v>
      </c>
      <c r="S22" s="125"/>
      <c r="T22" s="132">
        <v>10.930403975132799</v>
      </c>
      <c r="U22" s="133">
        <v>11.774212656467499</v>
      </c>
      <c r="V22" s="133">
        <v>11.0877912589992</v>
      </c>
      <c r="W22" s="133">
        <v>11.514050592452101</v>
      </c>
      <c r="X22" s="133">
        <v>10.226823429955401</v>
      </c>
      <c r="Y22" s="134">
        <v>11.1115517977059</v>
      </c>
      <c r="Z22" s="120"/>
      <c r="AA22" s="135">
        <v>7.1399512765860198</v>
      </c>
      <c r="AB22" s="136">
        <v>7.6872853909221801</v>
      </c>
      <c r="AC22" s="137">
        <v>7.4226896068851804</v>
      </c>
      <c r="AD22" s="120"/>
      <c r="AE22" s="138">
        <v>9.9656348652810998</v>
      </c>
      <c r="AF22" s="31"/>
      <c r="AG22" s="153">
        <v>81.632787402223101</v>
      </c>
      <c r="AH22" s="154">
        <v>85.626378287545094</v>
      </c>
      <c r="AI22" s="154">
        <v>87.673801987816603</v>
      </c>
      <c r="AJ22" s="154">
        <v>86.988406661537397</v>
      </c>
      <c r="AK22" s="154">
        <v>83.465975431215796</v>
      </c>
      <c r="AL22" s="155">
        <v>85.264659439862697</v>
      </c>
      <c r="AM22" s="142"/>
      <c r="AN22" s="156">
        <v>85.620476381982996</v>
      </c>
      <c r="AO22" s="157">
        <v>87.935335222199299</v>
      </c>
      <c r="AP22" s="158">
        <v>86.814102372941306</v>
      </c>
      <c r="AQ22" s="142"/>
      <c r="AR22" s="159">
        <v>85.699955114772607</v>
      </c>
      <c r="AS22" s="125"/>
      <c r="AT22" s="132">
        <v>10.8647786643056</v>
      </c>
      <c r="AU22" s="133">
        <v>14.354010705857499</v>
      </c>
      <c r="AV22" s="133">
        <v>14.301254931546</v>
      </c>
      <c r="AW22" s="133">
        <v>13.8572774393154</v>
      </c>
      <c r="AX22" s="133">
        <v>11.384686504110499</v>
      </c>
      <c r="AY22" s="134">
        <v>13.0996109798494</v>
      </c>
      <c r="AZ22" s="120"/>
      <c r="BA22" s="135">
        <v>9.4273690666736094</v>
      </c>
      <c r="BB22" s="136">
        <v>9.6437262360355902</v>
      </c>
      <c r="BC22" s="137">
        <v>9.5747232325155096</v>
      </c>
      <c r="BD22" s="120"/>
      <c r="BE22" s="138">
        <v>11.9771147845673</v>
      </c>
    </row>
    <row r="23" spans="1:57" ht="13" x14ac:dyDescent="0.3">
      <c r="A23" s="19" t="s">
        <v>43</v>
      </c>
      <c r="B23" s="3" t="str">
        <f t="shared" si="0"/>
        <v>Richmond CBD/Airport, VA</v>
      </c>
      <c r="C23" s="9"/>
      <c r="D23" s="23" t="s">
        <v>16</v>
      </c>
      <c r="E23" s="26" t="s">
        <v>17</v>
      </c>
      <c r="F23" s="3"/>
      <c r="G23" s="139">
        <v>85.5348157669237</v>
      </c>
      <c r="H23" s="140">
        <v>92.899524124256402</v>
      </c>
      <c r="I23" s="140">
        <v>95.110012492192297</v>
      </c>
      <c r="J23" s="140">
        <v>93.780320435308298</v>
      </c>
      <c r="K23" s="140">
        <v>91.393996113989601</v>
      </c>
      <c r="L23" s="141">
        <v>92.107530418505107</v>
      </c>
      <c r="M23" s="142"/>
      <c r="N23" s="143">
        <v>97.928275434243105</v>
      </c>
      <c r="O23" s="144">
        <v>98.675955451348102</v>
      </c>
      <c r="P23" s="145">
        <v>98.312706449668397</v>
      </c>
      <c r="Q23" s="142"/>
      <c r="R23" s="146">
        <v>94.014428081874499</v>
      </c>
      <c r="S23" s="125"/>
      <c r="T23" s="117">
        <v>9.7919977848980508</v>
      </c>
      <c r="U23" s="118">
        <v>11.4267410115283</v>
      </c>
      <c r="V23" s="118">
        <v>9.3697911390734507</v>
      </c>
      <c r="W23" s="118">
        <v>5.6485009799813302</v>
      </c>
      <c r="X23" s="118">
        <v>5.73425825503283</v>
      </c>
      <c r="Y23" s="119">
        <v>8.2543331065725898</v>
      </c>
      <c r="Z23" s="120"/>
      <c r="AA23" s="121">
        <v>7.3077321740614503</v>
      </c>
      <c r="AB23" s="122">
        <v>9.84229414421789</v>
      </c>
      <c r="AC23" s="123">
        <v>8.5693817710190903</v>
      </c>
      <c r="AD23" s="120"/>
      <c r="AE23" s="124">
        <v>8.4741247171494294</v>
      </c>
      <c r="AF23" s="29"/>
      <c r="AG23" s="139">
        <v>90.178790162633803</v>
      </c>
      <c r="AH23" s="140">
        <v>92.629217616580306</v>
      </c>
      <c r="AI23" s="140">
        <v>95.8032985840983</v>
      </c>
      <c r="AJ23" s="140">
        <v>95.724369684082603</v>
      </c>
      <c r="AK23" s="140">
        <v>93.423146899160997</v>
      </c>
      <c r="AL23" s="141">
        <v>93.740424771071403</v>
      </c>
      <c r="AM23" s="142"/>
      <c r="AN23" s="143">
        <v>94.307713512599307</v>
      </c>
      <c r="AO23" s="144">
        <v>95.859328490718298</v>
      </c>
      <c r="AP23" s="145">
        <v>95.1015898579451</v>
      </c>
      <c r="AQ23" s="142"/>
      <c r="AR23" s="146">
        <v>94.132549131572603</v>
      </c>
      <c r="AS23" s="125"/>
      <c r="AT23" s="117">
        <v>6.1525543796920896</v>
      </c>
      <c r="AU23" s="118">
        <v>9.6468231059100997</v>
      </c>
      <c r="AV23" s="118">
        <v>8.9104489789202805</v>
      </c>
      <c r="AW23" s="118">
        <v>8.7023405323092593</v>
      </c>
      <c r="AX23" s="118">
        <v>6.1462260925840404</v>
      </c>
      <c r="AY23" s="119">
        <v>8.0338361726591199</v>
      </c>
      <c r="AZ23" s="120"/>
      <c r="BA23" s="121">
        <v>3.16288219158031</v>
      </c>
      <c r="BB23" s="122">
        <v>6.8039848651054902</v>
      </c>
      <c r="BC23" s="123">
        <v>4.9577903784013699</v>
      </c>
      <c r="BD23" s="120"/>
      <c r="BE23" s="124">
        <v>7.1358191648508003</v>
      </c>
    </row>
    <row r="24" spans="1:57" x14ac:dyDescent="0.25">
      <c r="A24" s="20" t="s">
        <v>44</v>
      </c>
      <c r="B24" s="3" t="str">
        <f t="shared" si="0"/>
        <v>Richmond North/Glen Allen, VA</v>
      </c>
      <c r="C24" s="10"/>
      <c r="D24" s="24" t="s">
        <v>16</v>
      </c>
      <c r="E24" s="27" t="s">
        <v>17</v>
      </c>
      <c r="F24" s="3"/>
      <c r="G24" s="147">
        <v>85.159361576934302</v>
      </c>
      <c r="H24" s="142">
        <v>93.874997831743201</v>
      </c>
      <c r="I24" s="142">
        <v>98.819408058048495</v>
      </c>
      <c r="J24" s="142">
        <v>96.663608490566006</v>
      </c>
      <c r="K24" s="142">
        <v>94.134169265959599</v>
      </c>
      <c r="L24" s="148">
        <v>94.380689565780898</v>
      </c>
      <c r="M24" s="142"/>
      <c r="N24" s="149">
        <v>105.738107047279</v>
      </c>
      <c r="O24" s="150">
        <v>108.61596124684</v>
      </c>
      <c r="P24" s="151">
        <v>107.218181975736</v>
      </c>
      <c r="Q24" s="142"/>
      <c r="R24" s="152">
        <v>98.651834510595293</v>
      </c>
      <c r="S24" s="125"/>
      <c r="T24" s="126">
        <v>5.7404776020419597</v>
      </c>
      <c r="U24" s="120">
        <v>10.781392985802601</v>
      </c>
      <c r="V24" s="120">
        <v>10.521841358847301</v>
      </c>
      <c r="W24" s="120">
        <v>8.0074381895817908</v>
      </c>
      <c r="X24" s="120">
        <v>12.042042981995399</v>
      </c>
      <c r="Y24" s="127">
        <v>9.7610187285802397</v>
      </c>
      <c r="Z24" s="120"/>
      <c r="AA24" s="128">
        <v>13.152675548275599</v>
      </c>
      <c r="AB24" s="129">
        <v>13.427909459933</v>
      </c>
      <c r="AC24" s="130">
        <v>13.2673078887724</v>
      </c>
      <c r="AD24" s="120"/>
      <c r="AE24" s="131">
        <v>11.3443466436136</v>
      </c>
      <c r="AF24" s="30"/>
      <c r="AG24" s="147">
        <v>90.379499900510694</v>
      </c>
      <c r="AH24" s="142">
        <v>94.455520376684504</v>
      </c>
      <c r="AI24" s="142">
        <v>99.659668363772198</v>
      </c>
      <c r="AJ24" s="142">
        <v>98.167889815394901</v>
      </c>
      <c r="AK24" s="142">
        <v>93.588497317596506</v>
      </c>
      <c r="AL24" s="148">
        <v>95.630090196078399</v>
      </c>
      <c r="AM24" s="142"/>
      <c r="AN24" s="149">
        <v>100.31944452906799</v>
      </c>
      <c r="AO24" s="150">
        <v>104.152487510604</v>
      </c>
      <c r="AP24" s="151">
        <v>102.30730916823499</v>
      </c>
      <c r="AQ24" s="142"/>
      <c r="AR24" s="152">
        <v>97.649748637838798</v>
      </c>
      <c r="AS24" s="125"/>
      <c r="AT24" s="126">
        <v>2.0676744014928499</v>
      </c>
      <c r="AU24" s="120">
        <v>8.0055071939205291</v>
      </c>
      <c r="AV24" s="120">
        <v>12.0937221271654</v>
      </c>
      <c r="AW24" s="120">
        <v>10.126633551564</v>
      </c>
      <c r="AX24" s="120">
        <v>11.484192394908799</v>
      </c>
      <c r="AY24" s="127">
        <v>9.1064303719916992</v>
      </c>
      <c r="AZ24" s="120"/>
      <c r="BA24" s="128">
        <v>8.3179813666598097</v>
      </c>
      <c r="BB24" s="129">
        <v>8.9366333312010902</v>
      </c>
      <c r="BC24" s="130">
        <v>8.6707188713286705</v>
      </c>
      <c r="BD24" s="120"/>
      <c r="BE24" s="131">
        <v>9.0607975976601001</v>
      </c>
    </row>
    <row r="25" spans="1:57" x14ac:dyDescent="0.25">
      <c r="A25" s="21" t="s">
        <v>45</v>
      </c>
      <c r="B25" s="3" t="str">
        <f t="shared" si="0"/>
        <v>Richmond West/Midlothian, VA</v>
      </c>
      <c r="C25" s="3"/>
      <c r="D25" s="24" t="s">
        <v>16</v>
      </c>
      <c r="E25" s="27" t="s">
        <v>17</v>
      </c>
      <c r="F25" s="3"/>
      <c r="G25" s="147">
        <v>84.3155707259953</v>
      </c>
      <c r="H25" s="142">
        <v>90.129551035781503</v>
      </c>
      <c r="I25" s="142">
        <v>90.143508995937296</v>
      </c>
      <c r="J25" s="142">
        <v>89.063205169230699</v>
      </c>
      <c r="K25" s="142">
        <v>93.573849298245605</v>
      </c>
      <c r="L25" s="148">
        <v>89.7177102370146</v>
      </c>
      <c r="M25" s="142"/>
      <c r="N25" s="149">
        <v>108.474665054466</v>
      </c>
      <c r="O25" s="150">
        <v>109.43038310344799</v>
      </c>
      <c r="P25" s="151">
        <v>108.955112697724</v>
      </c>
      <c r="Q25" s="142"/>
      <c r="R25" s="152">
        <v>96.793554052761607</v>
      </c>
      <c r="S25" s="125"/>
      <c r="T25" s="126">
        <v>6.2696077308401197</v>
      </c>
      <c r="U25" s="120">
        <v>9.1125821076121394</v>
      </c>
      <c r="V25" s="120">
        <v>9.1648263772154692</v>
      </c>
      <c r="W25" s="120">
        <v>8.4332947380713694</v>
      </c>
      <c r="X25" s="120">
        <v>17.827873778612101</v>
      </c>
      <c r="Y25" s="127">
        <v>10.3095458977599</v>
      </c>
      <c r="Z25" s="120"/>
      <c r="AA25" s="128">
        <v>23.777640093796499</v>
      </c>
      <c r="AB25" s="129">
        <v>20.8907115715235</v>
      </c>
      <c r="AC25" s="130">
        <v>22.204656465908201</v>
      </c>
      <c r="AD25" s="120"/>
      <c r="AE25" s="131">
        <v>15.7454122693415</v>
      </c>
      <c r="AF25" s="30"/>
      <c r="AG25" s="147">
        <v>85.978708556450101</v>
      </c>
      <c r="AH25" s="142">
        <v>88.907994414037304</v>
      </c>
      <c r="AI25" s="142">
        <v>89.561687453655594</v>
      </c>
      <c r="AJ25" s="142">
        <v>89.537680278559705</v>
      </c>
      <c r="AK25" s="142">
        <v>89.234766274449797</v>
      </c>
      <c r="AL25" s="148">
        <v>88.754481525214402</v>
      </c>
      <c r="AM25" s="142"/>
      <c r="AN25" s="149">
        <v>98.281337947928293</v>
      </c>
      <c r="AO25" s="150">
        <v>100.005195141862</v>
      </c>
      <c r="AP25" s="151">
        <v>99.162609222769504</v>
      </c>
      <c r="AQ25" s="142"/>
      <c r="AR25" s="152">
        <v>92.046878331349404</v>
      </c>
      <c r="AS25" s="125"/>
      <c r="AT25" s="126">
        <v>1.5206017701160099</v>
      </c>
      <c r="AU25" s="120">
        <v>7.3559373651835998</v>
      </c>
      <c r="AV25" s="120">
        <v>8.9098880924636497</v>
      </c>
      <c r="AW25" s="120">
        <v>8.0820894647746098</v>
      </c>
      <c r="AX25" s="120">
        <v>11.043478138502699</v>
      </c>
      <c r="AY25" s="127">
        <v>7.50861258849352</v>
      </c>
      <c r="AZ25" s="120"/>
      <c r="BA25" s="128">
        <v>9.2960006098067094</v>
      </c>
      <c r="BB25" s="129">
        <v>9.1671408576101303</v>
      </c>
      <c r="BC25" s="130">
        <v>9.2269450778027302</v>
      </c>
      <c r="BD25" s="120"/>
      <c r="BE25" s="131">
        <v>8.3365358321564909</v>
      </c>
    </row>
    <row r="26" spans="1:57" x14ac:dyDescent="0.25">
      <c r="A26" s="21" t="s">
        <v>46</v>
      </c>
      <c r="B26" s="3" t="str">
        <f t="shared" si="0"/>
        <v>Petersburg/Chester, VA</v>
      </c>
      <c r="C26" s="3"/>
      <c r="D26" s="24" t="s">
        <v>16</v>
      </c>
      <c r="E26" s="27" t="s">
        <v>17</v>
      </c>
      <c r="F26" s="3"/>
      <c r="G26" s="147">
        <v>81.268970072239398</v>
      </c>
      <c r="H26" s="142">
        <v>84.027913134328301</v>
      </c>
      <c r="I26" s="142">
        <v>85.821544801178206</v>
      </c>
      <c r="J26" s="142">
        <v>86.389592125757105</v>
      </c>
      <c r="K26" s="142">
        <v>84.214749727602907</v>
      </c>
      <c r="L26" s="148">
        <v>84.446495682883693</v>
      </c>
      <c r="M26" s="142"/>
      <c r="N26" s="149">
        <v>84.052190205863994</v>
      </c>
      <c r="O26" s="150">
        <v>85.643311334332793</v>
      </c>
      <c r="P26" s="151">
        <v>84.863440620700104</v>
      </c>
      <c r="Q26" s="142"/>
      <c r="R26" s="152">
        <v>84.5652570850026</v>
      </c>
      <c r="S26" s="125"/>
      <c r="T26" s="126">
        <v>-1.4425682585817301</v>
      </c>
      <c r="U26" s="120">
        <v>2.4503273098071201</v>
      </c>
      <c r="V26" s="120">
        <v>1.2266218693905</v>
      </c>
      <c r="W26" s="120">
        <v>2.3101851670191298</v>
      </c>
      <c r="X26" s="120">
        <v>4.2370662211081402</v>
      </c>
      <c r="Y26" s="127">
        <v>1.81611983078304</v>
      </c>
      <c r="Z26" s="120"/>
      <c r="AA26" s="128">
        <v>0.88840358948507203</v>
      </c>
      <c r="AB26" s="129">
        <v>0.775105283409813</v>
      </c>
      <c r="AC26" s="130">
        <v>0.826028789500723</v>
      </c>
      <c r="AD26" s="120"/>
      <c r="AE26" s="131">
        <v>1.54467051920093</v>
      </c>
      <c r="AF26" s="30"/>
      <c r="AG26" s="147">
        <v>81.431763154568401</v>
      </c>
      <c r="AH26" s="142">
        <v>85.707283438892702</v>
      </c>
      <c r="AI26" s="142">
        <v>86.775794172458504</v>
      </c>
      <c r="AJ26" s="142">
        <v>86.093750328750701</v>
      </c>
      <c r="AK26" s="142">
        <v>83.598289315565296</v>
      </c>
      <c r="AL26" s="148">
        <v>84.835560884742307</v>
      </c>
      <c r="AM26" s="142"/>
      <c r="AN26" s="149">
        <v>83.0305876659246</v>
      </c>
      <c r="AO26" s="150">
        <v>84.772639392731904</v>
      </c>
      <c r="AP26" s="151">
        <v>83.916403002796102</v>
      </c>
      <c r="AQ26" s="142"/>
      <c r="AR26" s="152">
        <v>84.576931461442797</v>
      </c>
      <c r="AS26" s="125"/>
      <c r="AT26" s="126">
        <v>-1.9335159931981001</v>
      </c>
      <c r="AU26" s="120">
        <v>1.1377869848894699</v>
      </c>
      <c r="AV26" s="120">
        <v>1.2506714536794701</v>
      </c>
      <c r="AW26" s="120">
        <v>1.62825025043894</v>
      </c>
      <c r="AX26" s="120">
        <v>0.45437520188756603</v>
      </c>
      <c r="AY26" s="127">
        <v>0.60825266960521795</v>
      </c>
      <c r="AZ26" s="120"/>
      <c r="BA26" s="128">
        <v>-1.0232378196124099</v>
      </c>
      <c r="BB26" s="129">
        <v>-0.34439356952134198</v>
      </c>
      <c r="BC26" s="130">
        <v>-0.66588106826113902</v>
      </c>
      <c r="BD26" s="120"/>
      <c r="BE26" s="131">
        <v>0.25048050652042902</v>
      </c>
    </row>
    <row r="27" spans="1:57" x14ac:dyDescent="0.25">
      <c r="A27" s="77" t="s">
        <v>99</v>
      </c>
      <c r="B27" s="37" t="s">
        <v>71</v>
      </c>
      <c r="C27" s="3"/>
      <c r="D27" s="24" t="s">
        <v>16</v>
      </c>
      <c r="E27" s="27" t="s">
        <v>17</v>
      </c>
      <c r="F27" s="3"/>
      <c r="G27" s="147">
        <v>86.880285290237396</v>
      </c>
      <c r="H27" s="142">
        <v>90.505361988233801</v>
      </c>
      <c r="I27" s="142">
        <v>92.546883071955705</v>
      </c>
      <c r="J27" s="142">
        <v>91.818532099204901</v>
      </c>
      <c r="K27" s="142">
        <v>92.857148234683194</v>
      </c>
      <c r="L27" s="148">
        <v>91.140780181651095</v>
      </c>
      <c r="M27" s="142"/>
      <c r="N27" s="149">
        <v>103.365792660772</v>
      </c>
      <c r="O27" s="150">
        <v>106.02160977453001</v>
      </c>
      <c r="P27" s="151">
        <v>104.667628426772</v>
      </c>
      <c r="Q27" s="142"/>
      <c r="R27" s="152">
        <v>95.095879007798899</v>
      </c>
      <c r="S27" s="125"/>
      <c r="T27" s="126">
        <v>3.6723201218069699</v>
      </c>
      <c r="U27" s="120">
        <v>5.5114626752757498</v>
      </c>
      <c r="V27" s="120">
        <v>7.3665824702174296</v>
      </c>
      <c r="W27" s="120">
        <v>5.8651938720618402</v>
      </c>
      <c r="X27" s="120">
        <v>7.3440552151508296</v>
      </c>
      <c r="Y27" s="127">
        <v>6.1108325007037303</v>
      </c>
      <c r="Z27" s="120"/>
      <c r="AA27" s="128">
        <v>-0.24242702699055799</v>
      </c>
      <c r="AB27" s="129">
        <v>-0.367103350356351</v>
      </c>
      <c r="AC27" s="130">
        <v>-0.37416640506825799</v>
      </c>
      <c r="AD27" s="120"/>
      <c r="AE27" s="131">
        <v>3.9217162496896898</v>
      </c>
      <c r="AF27" s="30"/>
      <c r="AG27" s="147">
        <v>89.576077911090593</v>
      </c>
      <c r="AH27" s="142">
        <v>91.108331893598603</v>
      </c>
      <c r="AI27" s="142">
        <v>93.100871445202003</v>
      </c>
      <c r="AJ27" s="142">
        <v>92.079917089678503</v>
      </c>
      <c r="AK27" s="142">
        <v>92.032334521307305</v>
      </c>
      <c r="AL27" s="148">
        <v>91.698959083090301</v>
      </c>
      <c r="AM27" s="142"/>
      <c r="AN27" s="149">
        <v>100.941487817986</v>
      </c>
      <c r="AO27" s="150">
        <v>102.512110809996</v>
      </c>
      <c r="AP27" s="151">
        <v>101.72347920602</v>
      </c>
      <c r="AQ27" s="142"/>
      <c r="AR27" s="152">
        <v>94.598039662857005</v>
      </c>
      <c r="AS27" s="125"/>
      <c r="AT27" s="126">
        <v>2.3960549193809899</v>
      </c>
      <c r="AU27" s="120">
        <v>6.1227246301035896</v>
      </c>
      <c r="AV27" s="120">
        <v>8.8785403982165594</v>
      </c>
      <c r="AW27" s="120">
        <v>6.1569971809136002</v>
      </c>
      <c r="AX27" s="120">
        <v>4.7599883889255903</v>
      </c>
      <c r="AY27" s="127">
        <v>5.8222553757273099</v>
      </c>
      <c r="AZ27" s="120"/>
      <c r="BA27" s="128">
        <v>0.13049695815197801</v>
      </c>
      <c r="BB27" s="129">
        <v>-1.5166903996561301</v>
      </c>
      <c r="BC27" s="130">
        <v>-0.69184331815409505</v>
      </c>
      <c r="BD27" s="120"/>
      <c r="BE27" s="131">
        <v>3.7098239772203998</v>
      </c>
    </row>
    <row r="28" spans="1:57" x14ac:dyDescent="0.25">
      <c r="A28" s="21" t="s">
        <v>48</v>
      </c>
      <c r="B28" s="3" t="str">
        <f t="shared" si="0"/>
        <v>Roanoke, VA</v>
      </c>
      <c r="C28" s="3"/>
      <c r="D28" s="24" t="s">
        <v>16</v>
      </c>
      <c r="E28" s="27" t="s">
        <v>17</v>
      </c>
      <c r="F28" s="3"/>
      <c r="G28" s="147">
        <v>86.878949333333296</v>
      </c>
      <c r="H28" s="142">
        <v>87.914053182917002</v>
      </c>
      <c r="I28" s="142">
        <v>90.380536312849102</v>
      </c>
      <c r="J28" s="142">
        <v>91.071063985374707</v>
      </c>
      <c r="K28" s="142">
        <v>88.558699021207104</v>
      </c>
      <c r="L28" s="148">
        <v>89.132205413361604</v>
      </c>
      <c r="M28" s="142"/>
      <c r="N28" s="149">
        <v>97.741702870442197</v>
      </c>
      <c r="O28" s="150">
        <v>99.680330868042006</v>
      </c>
      <c r="P28" s="151">
        <v>98.709321935107795</v>
      </c>
      <c r="Q28" s="142"/>
      <c r="R28" s="152">
        <v>91.969073434622402</v>
      </c>
      <c r="S28" s="125"/>
      <c r="T28" s="126">
        <v>17.002297638979801</v>
      </c>
      <c r="U28" s="120">
        <v>7.8225352915103903</v>
      </c>
      <c r="V28" s="120">
        <v>9.21525534980195</v>
      </c>
      <c r="W28" s="120">
        <v>11.3435746424847</v>
      </c>
      <c r="X28" s="120">
        <v>13.058960950931301</v>
      </c>
      <c r="Y28" s="127">
        <v>11.285786924806001</v>
      </c>
      <c r="Z28" s="120"/>
      <c r="AA28" s="128">
        <v>12.5409592037539</v>
      </c>
      <c r="AB28" s="129">
        <v>12.5079280216284</v>
      </c>
      <c r="AC28" s="130">
        <v>12.476418490617601</v>
      </c>
      <c r="AD28" s="120"/>
      <c r="AE28" s="131">
        <v>11.4717975673788</v>
      </c>
      <c r="AF28" s="30"/>
      <c r="AG28" s="147">
        <v>84.916555750878899</v>
      </c>
      <c r="AH28" s="142">
        <v>90.460831972331604</v>
      </c>
      <c r="AI28" s="142">
        <v>94.056339885967105</v>
      </c>
      <c r="AJ28" s="142">
        <v>94.235142586370202</v>
      </c>
      <c r="AK28" s="142">
        <v>88.956726262158398</v>
      </c>
      <c r="AL28" s="148">
        <v>90.949500437878299</v>
      </c>
      <c r="AM28" s="142"/>
      <c r="AN28" s="149">
        <v>94.702032653061195</v>
      </c>
      <c r="AO28" s="150">
        <v>96.963266327003197</v>
      </c>
      <c r="AP28" s="151">
        <v>95.820731897341801</v>
      </c>
      <c r="AQ28" s="142"/>
      <c r="AR28" s="152">
        <v>92.379170769106594</v>
      </c>
      <c r="AS28" s="125"/>
      <c r="AT28" s="126">
        <v>8.9578723218300205</v>
      </c>
      <c r="AU28" s="120">
        <v>12.601212230910001</v>
      </c>
      <c r="AV28" s="120">
        <v>14.397320650078701</v>
      </c>
      <c r="AW28" s="120">
        <v>15.759217608444001</v>
      </c>
      <c r="AX28" s="120">
        <v>10.887223235326701</v>
      </c>
      <c r="AY28" s="127">
        <v>12.9715220057601</v>
      </c>
      <c r="AZ28" s="120"/>
      <c r="BA28" s="128">
        <v>10.942613745384399</v>
      </c>
      <c r="BB28" s="129">
        <v>12.314201775313199</v>
      </c>
      <c r="BC28" s="130">
        <v>11.632822776390499</v>
      </c>
      <c r="BD28" s="120"/>
      <c r="BE28" s="131">
        <v>12.5121835028774</v>
      </c>
    </row>
    <row r="29" spans="1:57" x14ac:dyDescent="0.25">
      <c r="A29" s="21" t="s">
        <v>49</v>
      </c>
      <c r="B29" s="3" t="str">
        <f t="shared" si="0"/>
        <v>Charlottesville, VA</v>
      </c>
      <c r="C29" s="3"/>
      <c r="D29" s="24" t="s">
        <v>16</v>
      </c>
      <c r="E29" s="27" t="s">
        <v>17</v>
      </c>
      <c r="F29" s="3"/>
      <c r="G29" s="147">
        <v>113.388266502159</v>
      </c>
      <c r="H29" s="142">
        <v>110.259960841899</v>
      </c>
      <c r="I29" s="142">
        <v>114.320398671096</v>
      </c>
      <c r="J29" s="142">
        <v>109.066261595547</v>
      </c>
      <c r="K29" s="142">
        <v>117.790780141843</v>
      </c>
      <c r="L29" s="148">
        <v>113.013789649415</v>
      </c>
      <c r="M29" s="142"/>
      <c r="N29" s="149">
        <v>131.75179231863399</v>
      </c>
      <c r="O29" s="150">
        <v>135.83117173524101</v>
      </c>
      <c r="P29" s="151">
        <v>133.85110011507399</v>
      </c>
      <c r="Q29" s="142"/>
      <c r="R29" s="152">
        <v>119.245763353524</v>
      </c>
      <c r="S29" s="125"/>
      <c r="T29" s="126">
        <v>12.5394279369948</v>
      </c>
      <c r="U29" s="120">
        <v>7.9874822904950999</v>
      </c>
      <c r="V29" s="120">
        <v>11.6726004891784</v>
      </c>
      <c r="W29" s="120">
        <v>4.8773418336452901</v>
      </c>
      <c r="X29" s="120">
        <v>15.739002208695</v>
      </c>
      <c r="Y29" s="127">
        <v>10.5095413688859</v>
      </c>
      <c r="Z29" s="120"/>
      <c r="AA29" s="128">
        <v>11.0196220460692</v>
      </c>
      <c r="AB29" s="129">
        <v>6.3587210739686304</v>
      </c>
      <c r="AC29" s="130">
        <v>8.4451815784757098</v>
      </c>
      <c r="AD29" s="120"/>
      <c r="AE29" s="131">
        <v>9.2314168044236098</v>
      </c>
      <c r="AF29" s="30"/>
      <c r="AG29" s="147">
        <v>114.118905494505</v>
      </c>
      <c r="AH29" s="142">
        <v>110.617579662605</v>
      </c>
      <c r="AI29" s="142">
        <v>114.98005882352901</v>
      </c>
      <c r="AJ29" s="142">
        <v>111.141974849644</v>
      </c>
      <c r="AK29" s="142">
        <v>113.088141290246</v>
      </c>
      <c r="AL29" s="148">
        <v>112.76252346782699</v>
      </c>
      <c r="AM29" s="142"/>
      <c r="AN29" s="149">
        <v>129.03164919889099</v>
      </c>
      <c r="AO29" s="150">
        <v>132.95317314944501</v>
      </c>
      <c r="AP29" s="151">
        <v>131.10170174041599</v>
      </c>
      <c r="AQ29" s="142"/>
      <c r="AR29" s="152">
        <v>118.12873300381101</v>
      </c>
      <c r="AS29" s="125"/>
      <c r="AT29" s="126">
        <v>2.3217822968165298</v>
      </c>
      <c r="AU29" s="120">
        <v>5.0772506618902904</v>
      </c>
      <c r="AV29" s="120">
        <v>11.069393108870299</v>
      </c>
      <c r="AW29" s="120">
        <v>7.2391222410629004</v>
      </c>
      <c r="AX29" s="120">
        <v>9.5306300477053707</v>
      </c>
      <c r="AY29" s="127">
        <v>7.0061602893876902</v>
      </c>
      <c r="AZ29" s="120"/>
      <c r="BA29" s="128">
        <v>8.4313266582947399</v>
      </c>
      <c r="BB29" s="129">
        <v>3.1001453079469501</v>
      </c>
      <c r="BC29" s="130">
        <v>5.5589074876818501</v>
      </c>
      <c r="BD29" s="120"/>
      <c r="BE29" s="131">
        <v>6.3057696911572103</v>
      </c>
    </row>
    <row r="30" spans="1:57" x14ac:dyDescent="0.25">
      <c r="A30" s="21" t="s">
        <v>50</v>
      </c>
      <c r="B30" t="s">
        <v>73</v>
      </c>
      <c r="C30" s="3"/>
      <c r="D30" s="24" t="s">
        <v>16</v>
      </c>
      <c r="E30" s="27" t="s">
        <v>17</v>
      </c>
      <c r="F30" s="3"/>
      <c r="G30" s="147">
        <v>85.823833172613305</v>
      </c>
      <c r="H30" s="142">
        <v>93.067493368700198</v>
      </c>
      <c r="I30" s="142">
        <v>96.961529411764701</v>
      </c>
      <c r="J30" s="142">
        <v>95.516135967460698</v>
      </c>
      <c r="K30" s="142">
        <v>93.953086460032594</v>
      </c>
      <c r="L30" s="148">
        <v>93.691547642861906</v>
      </c>
      <c r="M30" s="142"/>
      <c r="N30" s="149">
        <v>97.496462317210302</v>
      </c>
      <c r="O30" s="150">
        <v>95.4690576249602</v>
      </c>
      <c r="P30" s="151">
        <v>96.545577124085398</v>
      </c>
      <c r="Q30" s="142"/>
      <c r="R30" s="152">
        <v>94.572594726652497</v>
      </c>
      <c r="S30" s="125"/>
      <c r="T30" s="126">
        <v>8.1952320719748197</v>
      </c>
      <c r="U30" s="120">
        <v>7.6757389789053603</v>
      </c>
      <c r="V30" s="120">
        <v>5.6081290291327397</v>
      </c>
      <c r="W30" s="120">
        <v>7.8421481718276604</v>
      </c>
      <c r="X30" s="120">
        <v>7.4774375173898502</v>
      </c>
      <c r="Y30" s="127">
        <v>7.2344252038726102</v>
      </c>
      <c r="Z30" s="120"/>
      <c r="AA30" s="128">
        <v>7.4640276481181402</v>
      </c>
      <c r="AB30" s="129">
        <v>4.8881796261520698</v>
      </c>
      <c r="AC30" s="130">
        <v>6.24681778653534</v>
      </c>
      <c r="AD30" s="120"/>
      <c r="AE30" s="131">
        <v>6.9465652717015498</v>
      </c>
      <c r="AF30" s="30"/>
      <c r="AG30" s="147">
        <v>87.824375501777695</v>
      </c>
      <c r="AH30" s="142">
        <v>93.963916244070006</v>
      </c>
      <c r="AI30" s="142">
        <v>98.295953174833201</v>
      </c>
      <c r="AJ30" s="142">
        <v>97.807829833453994</v>
      </c>
      <c r="AK30" s="142">
        <v>93.869363015924606</v>
      </c>
      <c r="AL30" s="148">
        <v>94.919482574475396</v>
      </c>
      <c r="AM30" s="142"/>
      <c r="AN30" s="149">
        <v>95.016060797473301</v>
      </c>
      <c r="AO30" s="150">
        <v>95.822745768364797</v>
      </c>
      <c r="AP30" s="151">
        <v>95.408411063346506</v>
      </c>
      <c r="AQ30" s="142"/>
      <c r="AR30" s="152">
        <v>95.060460376299403</v>
      </c>
      <c r="AS30" s="125"/>
      <c r="AT30" s="126">
        <v>9.7498531429053195</v>
      </c>
      <c r="AU30" s="120">
        <v>10.229971577512501</v>
      </c>
      <c r="AV30" s="120">
        <v>10.866364875039199</v>
      </c>
      <c r="AW30" s="120">
        <v>12.300439783711701</v>
      </c>
      <c r="AX30" s="120">
        <v>9.2625593304614799</v>
      </c>
      <c r="AY30" s="127">
        <v>10.670499906060201</v>
      </c>
      <c r="AZ30" s="120"/>
      <c r="BA30" s="128">
        <v>6.2296323470709698</v>
      </c>
      <c r="BB30" s="129">
        <v>8.0744647325499095</v>
      </c>
      <c r="BC30" s="130">
        <v>7.1055814788552301</v>
      </c>
      <c r="BD30" s="120"/>
      <c r="BE30" s="131">
        <v>9.60267571671071</v>
      </c>
    </row>
    <row r="31" spans="1:57" x14ac:dyDescent="0.25">
      <c r="A31" s="21" t="s">
        <v>51</v>
      </c>
      <c r="B31" s="3" t="str">
        <f t="shared" si="0"/>
        <v>Staunton &amp; Harrisonburg, VA</v>
      </c>
      <c r="C31" s="3"/>
      <c r="D31" s="24" t="s">
        <v>16</v>
      </c>
      <c r="E31" s="27" t="s">
        <v>17</v>
      </c>
      <c r="F31" s="3"/>
      <c r="G31" s="147">
        <v>90.710509259259197</v>
      </c>
      <c r="H31" s="142">
        <v>90.714943910256395</v>
      </c>
      <c r="I31" s="142">
        <v>93.970615801704099</v>
      </c>
      <c r="J31" s="142">
        <v>92.7648759689922</v>
      </c>
      <c r="K31" s="142">
        <v>94.4277445536095</v>
      </c>
      <c r="L31" s="148">
        <v>92.588678723938699</v>
      </c>
      <c r="M31" s="142"/>
      <c r="N31" s="149">
        <v>104.340761976612</v>
      </c>
      <c r="O31" s="150">
        <v>106.055715312724</v>
      </c>
      <c r="P31" s="151">
        <v>105.218914043806</v>
      </c>
      <c r="Q31" s="142"/>
      <c r="R31" s="152">
        <v>96.537807895948404</v>
      </c>
      <c r="S31" s="125"/>
      <c r="T31" s="126">
        <v>1.72972451622178</v>
      </c>
      <c r="U31" s="120">
        <v>7.5459963143948698</v>
      </c>
      <c r="V31" s="120">
        <v>13.6215806762815</v>
      </c>
      <c r="W31" s="120">
        <v>4.6775349555422299</v>
      </c>
      <c r="X31" s="120">
        <v>14.795987083956</v>
      </c>
      <c r="Y31" s="127">
        <v>8.4759881783860607</v>
      </c>
      <c r="Z31" s="120"/>
      <c r="AA31" s="128">
        <v>1.69685713445487</v>
      </c>
      <c r="AB31" s="129">
        <v>1.6288350741079001</v>
      </c>
      <c r="AC31" s="130">
        <v>1.6084475142453301</v>
      </c>
      <c r="AD31" s="120"/>
      <c r="AE31" s="131">
        <v>5.7462570469450798</v>
      </c>
      <c r="AF31" s="30"/>
      <c r="AG31" s="147">
        <v>88.834935403726703</v>
      </c>
      <c r="AH31" s="142">
        <v>90.291415483741005</v>
      </c>
      <c r="AI31" s="142">
        <v>92.043413501717794</v>
      </c>
      <c r="AJ31" s="142">
        <v>91.376667297860195</v>
      </c>
      <c r="AK31" s="142">
        <v>91.568040533761405</v>
      </c>
      <c r="AL31" s="148">
        <v>90.927140277185899</v>
      </c>
      <c r="AM31" s="142"/>
      <c r="AN31" s="149">
        <v>100.245267355446</v>
      </c>
      <c r="AO31" s="150">
        <v>101.91672370195499</v>
      </c>
      <c r="AP31" s="151">
        <v>101.111288758843</v>
      </c>
      <c r="AQ31" s="142"/>
      <c r="AR31" s="152">
        <v>94.157950234832796</v>
      </c>
      <c r="AS31" s="125"/>
      <c r="AT31" s="126">
        <v>-2.31100036698377</v>
      </c>
      <c r="AU31" s="120">
        <v>5.73714955878763</v>
      </c>
      <c r="AV31" s="120">
        <v>8.5292924564092996</v>
      </c>
      <c r="AW31" s="120">
        <v>7.2299055667698502</v>
      </c>
      <c r="AX31" s="120">
        <v>7.7074271116810404</v>
      </c>
      <c r="AY31" s="127">
        <v>5.4700210562994602</v>
      </c>
      <c r="AZ31" s="120"/>
      <c r="BA31" s="128">
        <v>-1.06056937114465</v>
      </c>
      <c r="BB31" s="129">
        <v>-3.3022208209830701</v>
      </c>
      <c r="BC31" s="130">
        <v>-2.2559553202534302</v>
      </c>
      <c r="BD31" s="120"/>
      <c r="BE31" s="131">
        <v>2.3544098151361101</v>
      </c>
    </row>
    <row r="32" spans="1:57" x14ac:dyDescent="0.25">
      <c r="A32" s="21" t="s">
        <v>52</v>
      </c>
      <c r="B32" s="3" t="str">
        <f t="shared" si="0"/>
        <v>Blacksburg &amp; Wytheville, VA</v>
      </c>
      <c r="C32" s="3"/>
      <c r="D32" s="24" t="s">
        <v>16</v>
      </c>
      <c r="E32" s="27" t="s">
        <v>17</v>
      </c>
      <c r="F32" s="3"/>
      <c r="G32" s="147">
        <v>81.8881582633053</v>
      </c>
      <c r="H32" s="142">
        <v>85.501171797417996</v>
      </c>
      <c r="I32" s="142">
        <v>85.476016949152495</v>
      </c>
      <c r="J32" s="142">
        <v>89.413791554357502</v>
      </c>
      <c r="K32" s="142">
        <v>97.564387755102004</v>
      </c>
      <c r="L32" s="148">
        <v>88.642867705047294</v>
      </c>
      <c r="M32" s="142"/>
      <c r="N32" s="149">
        <v>115.638799848082</v>
      </c>
      <c r="O32" s="150">
        <v>115.577315251572</v>
      </c>
      <c r="P32" s="151">
        <v>115.608586053699</v>
      </c>
      <c r="Q32" s="142"/>
      <c r="R32" s="152">
        <v>97.754643952744502</v>
      </c>
      <c r="S32" s="125"/>
      <c r="T32" s="126">
        <v>1.68923559174908</v>
      </c>
      <c r="U32" s="120">
        <v>1.59206641222462</v>
      </c>
      <c r="V32" s="120">
        <v>2.32492251924723</v>
      </c>
      <c r="W32" s="120">
        <v>6.6188516659435699</v>
      </c>
      <c r="X32" s="120">
        <v>11.976227346118</v>
      </c>
      <c r="Y32" s="127">
        <v>5.6054865476382698</v>
      </c>
      <c r="Z32" s="120"/>
      <c r="AA32" s="128">
        <v>13.345431138241899</v>
      </c>
      <c r="AB32" s="129">
        <v>16.084497847124901</v>
      </c>
      <c r="AC32" s="130">
        <v>14.696735867943399</v>
      </c>
      <c r="AD32" s="120"/>
      <c r="AE32" s="131">
        <v>9.8034667887796498</v>
      </c>
      <c r="AF32" s="30"/>
      <c r="AG32" s="147">
        <v>85.706138751545097</v>
      </c>
      <c r="AH32" s="142">
        <v>86.334104999999994</v>
      </c>
      <c r="AI32" s="142">
        <v>86.383311444652904</v>
      </c>
      <c r="AJ32" s="142">
        <v>86.943785239514</v>
      </c>
      <c r="AK32" s="142">
        <v>91.178072559811199</v>
      </c>
      <c r="AL32" s="148">
        <v>87.436798838268203</v>
      </c>
      <c r="AM32" s="142"/>
      <c r="AN32" s="149">
        <v>103.111089510344</v>
      </c>
      <c r="AO32" s="150">
        <v>102.572696629213</v>
      </c>
      <c r="AP32" s="151">
        <v>102.847070198675</v>
      </c>
      <c r="AQ32" s="142"/>
      <c r="AR32" s="152">
        <v>92.325022687550401</v>
      </c>
      <c r="AS32" s="125"/>
      <c r="AT32" s="126">
        <v>4.3912331600260002</v>
      </c>
      <c r="AU32" s="120">
        <v>5.3768140344156201</v>
      </c>
      <c r="AV32" s="120">
        <v>5.6278973856882102</v>
      </c>
      <c r="AW32" s="120">
        <v>5.3713230000884504</v>
      </c>
      <c r="AX32" s="120">
        <v>7.0194134357437603</v>
      </c>
      <c r="AY32" s="127">
        <v>5.6930065641329</v>
      </c>
      <c r="AZ32" s="120"/>
      <c r="BA32" s="128">
        <v>6.2938645681907701</v>
      </c>
      <c r="BB32" s="129">
        <v>9.3427428340979599</v>
      </c>
      <c r="BC32" s="130">
        <v>7.66779249830293</v>
      </c>
      <c r="BD32" s="120"/>
      <c r="BE32" s="131">
        <v>6.6869199147552196</v>
      </c>
    </row>
    <row r="33" spans="1:64" x14ac:dyDescent="0.25">
      <c r="A33" s="21" t="s">
        <v>53</v>
      </c>
      <c r="B33" s="3" t="str">
        <f t="shared" si="0"/>
        <v>Lynchburg, VA</v>
      </c>
      <c r="C33" s="3"/>
      <c r="D33" s="24" t="s">
        <v>16</v>
      </c>
      <c r="E33" s="27" t="s">
        <v>17</v>
      </c>
      <c r="F33" s="3"/>
      <c r="G33" s="147">
        <v>100.079405840886</v>
      </c>
      <c r="H33" s="142">
        <v>105.68707496653199</v>
      </c>
      <c r="I33" s="142">
        <v>107.332853702588</v>
      </c>
      <c r="J33" s="142">
        <v>103.280209790209</v>
      </c>
      <c r="K33" s="142">
        <v>107.713416393442</v>
      </c>
      <c r="L33" s="148">
        <v>105.19982611095701</v>
      </c>
      <c r="M33" s="142"/>
      <c r="N33" s="149">
        <v>113.48911414982101</v>
      </c>
      <c r="O33" s="150">
        <v>115.22344485749601</v>
      </c>
      <c r="P33" s="151">
        <v>114.33838895631</v>
      </c>
      <c r="Q33" s="142"/>
      <c r="R33" s="152">
        <v>108.057035666856</v>
      </c>
      <c r="S33" s="125"/>
      <c r="T33" s="126">
        <v>8.2441629115311397</v>
      </c>
      <c r="U33" s="120">
        <v>9.0146472353477396</v>
      </c>
      <c r="V33" s="120">
        <v>6.7938075820231401</v>
      </c>
      <c r="W33" s="120">
        <v>5.4329395499404702</v>
      </c>
      <c r="X33" s="120">
        <v>11.059373000928799</v>
      </c>
      <c r="Y33" s="127">
        <v>8.0897385790235496</v>
      </c>
      <c r="Z33" s="120"/>
      <c r="AA33" s="128">
        <v>3.0095536963807201</v>
      </c>
      <c r="AB33" s="129">
        <v>2.6155417234598799</v>
      </c>
      <c r="AC33" s="130">
        <v>2.8803277338764</v>
      </c>
      <c r="AD33" s="120"/>
      <c r="AE33" s="131">
        <v>5.8738224660590603</v>
      </c>
      <c r="AF33" s="30"/>
      <c r="AG33" s="147">
        <v>98.549915946766205</v>
      </c>
      <c r="AH33" s="142">
        <v>103.119998324115</v>
      </c>
      <c r="AI33" s="142">
        <v>106.404897537962</v>
      </c>
      <c r="AJ33" s="142">
        <v>104.726682075753</v>
      </c>
      <c r="AK33" s="142">
        <v>103.899855072463</v>
      </c>
      <c r="AL33" s="148">
        <v>103.731488621151</v>
      </c>
      <c r="AM33" s="142"/>
      <c r="AN33" s="149">
        <v>114.236587428904</v>
      </c>
      <c r="AO33" s="150">
        <v>113.73678515746801</v>
      </c>
      <c r="AP33" s="151">
        <v>113.995028257101</v>
      </c>
      <c r="AQ33" s="142"/>
      <c r="AR33" s="152">
        <v>106.88801881764</v>
      </c>
      <c r="AS33" s="125"/>
      <c r="AT33" s="126">
        <v>4.5565650410365004</v>
      </c>
      <c r="AU33" s="120">
        <v>7.6277402816295101</v>
      </c>
      <c r="AV33" s="120">
        <v>6.2262411838677396</v>
      </c>
      <c r="AW33" s="120">
        <v>8.5102827319963499</v>
      </c>
      <c r="AX33" s="120">
        <v>6.3928868534132004</v>
      </c>
      <c r="AY33" s="127">
        <v>6.92124227570699</v>
      </c>
      <c r="AZ33" s="120"/>
      <c r="BA33" s="128">
        <v>6.5929771841553597</v>
      </c>
      <c r="BB33" s="129">
        <v>6.7810904071145401</v>
      </c>
      <c r="BC33" s="130">
        <v>6.6736844152721302</v>
      </c>
      <c r="BD33" s="120"/>
      <c r="BE33" s="131">
        <v>6.9225245120354497</v>
      </c>
    </row>
    <row r="34" spans="1:64" x14ac:dyDescent="0.25">
      <c r="A34" s="21" t="s">
        <v>78</v>
      </c>
      <c r="B34" s="3" t="str">
        <f t="shared" si="0"/>
        <v>Central Virginia</v>
      </c>
      <c r="C34" s="3"/>
      <c r="D34" s="24" t="s">
        <v>16</v>
      </c>
      <c r="E34" s="27" t="s">
        <v>17</v>
      </c>
      <c r="F34" s="3"/>
      <c r="G34" s="147">
        <v>95.163204667146104</v>
      </c>
      <c r="H34" s="142">
        <v>102.101564925145</v>
      </c>
      <c r="I34" s="142">
        <v>104.58197792193</v>
      </c>
      <c r="J34" s="142">
        <v>101.730715570773</v>
      </c>
      <c r="K34" s="142">
        <v>101.804239150227</v>
      </c>
      <c r="L34" s="148">
        <v>101.421439781431</v>
      </c>
      <c r="M34" s="142"/>
      <c r="N34" s="149">
        <v>117.04547233394899</v>
      </c>
      <c r="O34" s="150">
        <v>120.421286027568</v>
      </c>
      <c r="P34" s="151">
        <v>118.767272170439</v>
      </c>
      <c r="Q34" s="142"/>
      <c r="R34" s="152">
        <v>106.954929486525</v>
      </c>
      <c r="S34" s="125"/>
      <c r="T34" s="126">
        <v>7.7397468420164302</v>
      </c>
      <c r="U34" s="120">
        <v>11.2515329982102</v>
      </c>
      <c r="V34" s="120">
        <v>8.5928071493642406</v>
      </c>
      <c r="W34" s="120">
        <v>2.85305134523774</v>
      </c>
      <c r="X34" s="120">
        <v>6.9872802870751904</v>
      </c>
      <c r="Y34" s="127">
        <v>7.3778776750884401</v>
      </c>
      <c r="Z34" s="120"/>
      <c r="AA34" s="128">
        <v>8.3280189316493995</v>
      </c>
      <c r="AB34" s="129">
        <v>8.33755707875223</v>
      </c>
      <c r="AC34" s="130">
        <v>8.3278412047935095</v>
      </c>
      <c r="AD34" s="120"/>
      <c r="AE34" s="131">
        <v>7.9581284762479303</v>
      </c>
      <c r="AF34" s="30"/>
      <c r="AG34" s="147">
        <v>98.502446999301497</v>
      </c>
      <c r="AH34" s="142">
        <v>102.21085509108001</v>
      </c>
      <c r="AI34" s="142">
        <v>106.192312595472</v>
      </c>
      <c r="AJ34" s="142">
        <v>104.394020816021</v>
      </c>
      <c r="AK34" s="142">
        <v>100.95422713859701</v>
      </c>
      <c r="AL34" s="148">
        <v>102.714784184382</v>
      </c>
      <c r="AM34" s="142"/>
      <c r="AN34" s="149">
        <v>109.991563983178</v>
      </c>
      <c r="AO34" s="150">
        <v>113.731021485486</v>
      </c>
      <c r="AP34" s="151">
        <v>111.911840713137</v>
      </c>
      <c r="AQ34" s="142"/>
      <c r="AR34" s="152">
        <v>105.43817823637301</v>
      </c>
      <c r="AS34" s="125"/>
      <c r="AT34" s="126">
        <v>3.1472649639964301</v>
      </c>
      <c r="AU34" s="120">
        <v>8.8245746452746001</v>
      </c>
      <c r="AV34" s="120">
        <v>10.991170747647701</v>
      </c>
      <c r="AW34" s="120">
        <v>8.5594504167827203</v>
      </c>
      <c r="AX34" s="120">
        <v>6.5406163398397101</v>
      </c>
      <c r="AY34" s="127">
        <v>7.8744310709411396</v>
      </c>
      <c r="AZ34" s="120"/>
      <c r="BA34" s="128">
        <v>3.3544727251648698</v>
      </c>
      <c r="BB34" s="129">
        <v>3.43244881744562</v>
      </c>
      <c r="BC34" s="130">
        <v>3.4235379350361699</v>
      </c>
      <c r="BD34" s="120"/>
      <c r="BE34" s="131">
        <v>6.44620925504901</v>
      </c>
    </row>
    <row r="35" spans="1:64" x14ac:dyDescent="0.25">
      <c r="A35" s="21" t="s">
        <v>79</v>
      </c>
      <c r="B35" s="3" t="str">
        <f t="shared" si="0"/>
        <v>Chesapeake Bay</v>
      </c>
      <c r="C35" s="3"/>
      <c r="D35" s="24" t="s">
        <v>16</v>
      </c>
      <c r="E35" s="27" t="s">
        <v>17</v>
      </c>
      <c r="F35" s="3"/>
      <c r="G35" s="147">
        <v>80.501902017291002</v>
      </c>
      <c r="H35" s="142">
        <v>86.930092592592501</v>
      </c>
      <c r="I35" s="142">
        <v>86.918795620437905</v>
      </c>
      <c r="J35" s="142">
        <v>87.99</v>
      </c>
      <c r="K35" s="142">
        <v>84.328686635944706</v>
      </c>
      <c r="L35" s="148">
        <v>85.7575365344467</v>
      </c>
      <c r="M35" s="142"/>
      <c r="N35" s="149">
        <v>88.576741293532294</v>
      </c>
      <c r="O35" s="150">
        <v>86.448553615959995</v>
      </c>
      <c r="P35" s="151">
        <v>87.513972602739699</v>
      </c>
      <c r="Q35" s="142"/>
      <c r="R35" s="152">
        <v>86.1985678549093</v>
      </c>
      <c r="S35" s="125"/>
      <c r="T35" s="126">
        <v>-1.7314699397104101</v>
      </c>
      <c r="U35" s="120">
        <v>3.16817215118982</v>
      </c>
      <c r="V35" s="120">
        <v>1.0917019053322099</v>
      </c>
      <c r="W35" s="120">
        <v>1.75233346599484</v>
      </c>
      <c r="X35" s="120">
        <v>-0.54448005876863503</v>
      </c>
      <c r="Y35" s="127">
        <v>1.0215495846290099</v>
      </c>
      <c r="Z35" s="120"/>
      <c r="AA35" s="128">
        <v>-1.0707590578895201</v>
      </c>
      <c r="AB35" s="129">
        <v>-5.2242501118548503</v>
      </c>
      <c r="AC35" s="130">
        <v>-3.2108144683361899</v>
      </c>
      <c r="AD35" s="120"/>
      <c r="AE35" s="131">
        <v>-0.222790041073095</v>
      </c>
      <c r="AF35" s="30"/>
      <c r="AG35" s="147">
        <v>83.662496382054897</v>
      </c>
      <c r="AH35" s="142">
        <v>86.951136363636294</v>
      </c>
      <c r="AI35" s="142">
        <v>87.9412342803912</v>
      </c>
      <c r="AJ35" s="142">
        <v>87.829760036917307</v>
      </c>
      <c r="AK35" s="142">
        <v>86.5314677930306</v>
      </c>
      <c r="AL35" s="148">
        <v>86.814246603970702</v>
      </c>
      <c r="AM35" s="142"/>
      <c r="AN35" s="149">
        <v>91.580040816326502</v>
      </c>
      <c r="AO35" s="150">
        <v>92.261725978647604</v>
      </c>
      <c r="AP35" s="151">
        <v>91.917977065568905</v>
      </c>
      <c r="AQ35" s="142"/>
      <c r="AR35" s="152">
        <v>88.152446226196901</v>
      </c>
      <c r="AS35" s="125"/>
      <c r="AT35" s="126">
        <v>0.52501975882088403</v>
      </c>
      <c r="AU35" s="120">
        <v>2.5101202008260199</v>
      </c>
      <c r="AV35" s="120">
        <v>2.5876638537018901</v>
      </c>
      <c r="AW35" s="120">
        <v>2.5333747387873098</v>
      </c>
      <c r="AX35" s="120">
        <v>3.4560075253462901</v>
      </c>
      <c r="AY35" s="127">
        <v>2.4796344715912801</v>
      </c>
      <c r="AZ35" s="120"/>
      <c r="BA35" s="128">
        <v>1.58517853211946</v>
      </c>
      <c r="BB35" s="129">
        <v>3.4534808244483899</v>
      </c>
      <c r="BC35" s="130">
        <v>2.4920319863562499</v>
      </c>
      <c r="BD35" s="120"/>
      <c r="BE35" s="131">
        <v>2.44708071123681</v>
      </c>
    </row>
    <row r="36" spans="1:64" x14ac:dyDescent="0.25">
      <c r="A36" s="21" t="s">
        <v>80</v>
      </c>
      <c r="B36" s="3" t="str">
        <f t="shared" si="0"/>
        <v>Coastal Virginia - Eastern Shore</v>
      </c>
      <c r="C36" s="3"/>
      <c r="D36" s="24" t="s">
        <v>16</v>
      </c>
      <c r="E36" s="27" t="s">
        <v>17</v>
      </c>
      <c r="F36" s="3"/>
      <c r="G36" s="147">
        <v>91.169462915601002</v>
      </c>
      <c r="H36" s="142">
        <v>95.854488636363598</v>
      </c>
      <c r="I36" s="142">
        <v>94.162190476190403</v>
      </c>
      <c r="J36" s="142">
        <v>99.423358925143901</v>
      </c>
      <c r="K36" s="142">
        <v>93.146412371134005</v>
      </c>
      <c r="L36" s="148">
        <v>94.967004081632595</v>
      </c>
      <c r="M36" s="142"/>
      <c r="N36" s="149">
        <v>101.69</v>
      </c>
      <c r="O36" s="150">
        <v>105.176230088495</v>
      </c>
      <c r="P36" s="151">
        <v>103.46292529252899</v>
      </c>
      <c r="Q36" s="142"/>
      <c r="R36" s="152">
        <v>97.617655153046798</v>
      </c>
      <c r="S36" s="125"/>
      <c r="T36" s="126">
        <v>3.1455606892592298</v>
      </c>
      <c r="U36" s="120">
        <v>4.8575486232424998</v>
      </c>
      <c r="V36" s="120">
        <v>8.5146492454935494</v>
      </c>
      <c r="W36" s="120">
        <v>9.7136764027832694</v>
      </c>
      <c r="X36" s="120">
        <v>2.0709165742122502</v>
      </c>
      <c r="Y36" s="127">
        <v>5.8227210189312304</v>
      </c>
      <c r="Z36" s="120"/>
      <c r="AA36" s="128">
        <v>6.7691456859118802</v>
      </c>
      <c r="AB36" s="129">
        <v>4.4629939769287903</v>
      </c>
      <c r="AC36" s="130">
        <v>5.5190715376626596</v>
      </c>
      <c r="AD36" s="120"/>
      <c r="AE36" s="131">
        <v>5.7733622844033903</v>
      </c>
      <c r="AF36" s="30"/>
      <c r="AG36" s="147">
        <v>92.903014616321499</v>
      </c>
      <c r="AH36" s="142">
        <v>93.995177902621705</v>
      </c>
      <c r="AI36" s="142">
        <v>95.945452613684594</v>
      </c>
      <c r="AJ36" s="142">
        <v>94.139745801180197</v>
      </c>
      <c r="AK36" s="142">
        <v>93.738424041646894</v>
      </c>
      <c r="AL36" s="148">
        <v>94.241337225997796</v>
      </c>
      <c r="AM36" s="142"/>
      <c r="AN36" s="149">
        <v>100.80996010638199</v>
      </c>
      <c r="AO36" s="150">
        <v>104.201159235668</v>
      </c>
      <c r="AP36" s="151">
        <v>102.541964866623</v>
      </c>
      <c r="AQ36" s="142"/>
      <c r="AR36" s="152">
        <v>96.783121928542897</v>
      </c>
      <c r="AS36" s="125"/>
      <c r="AT36" s="126">
        <v>5.78819077657315</v>
      </c>
      <c r="AU36" s="120">
        <v>4.4178060874618597</v>
      </c>
      <c r="AV36" s="120">
        <v>7.1301656218166602</v>
      </c>
      <c r="AW36" s="120">
        <v>2.9842284434148101</v>
      </c>
      <c r="AX36" s="120">
        <v>3.9989674050742599</v>
      </c>
      <c r="AY36" s="127">
        <v>4.8300267819576002</v>
      </c>
      <c r="AZ36" s="120"/>
      <c r="BA36" s="128">
        <v>6.9887368268263996</v>
      </c>
      <c r="BB36" s="129">
        <v>7.3403739369491801</v>
      </c>
      <c r="BC36" s="130">
        <v>7.1930906872842497</v>
      </c>
      <c r="BD36" s="120"/>
      <c r="BE36" s="131">
        <v>5.6624682078464801</v>
      </c>
    </row>
    <row r="37" spans="1:64" x14ac:dyDescent="0.25">
      <c r="A37" s="21" t="s">
        <v>81</v>
      </c>
      <c r="B37" s="3" t="str">
        <f t="shared" si="0"/>
        <v>Coastal Virginia - Hampton Roads</v>
      </c>
      <c r="C37" s="3"/>
      <c r="D37" s="24" t="s">
        <v>16</v>
      </c>
      <c r="E37" s="27" t="s">
        <v>17</v>
      </c>
      <c r="F37" s="3"/>
      <c r="G37" s="147">
        <v>89.1158749286936</v>
      </c>
      <c r="H37" s="142">
        <v>89.669214630523498</v>
      </c>
      <c r="I37" s="142">
        <v>89.589839807286907</v>
      </c>
      <c r="J37" s="142">
        <v>90.111293013555695</v>
      </c>
      <c r="K37" s="142">
        <v>89.190304899964005</v>
      </c>
      <c r="L37" s="148">
        <v>89.552277968368699</v>
      </c>
      <c r="M37" s="142"/>
      <c r="N37" s="149">
        <v>102.19320492825899</v>
      </c>
      <c r="O37" s="150">
        <v>109.145566863323</v>
      </c>
      <c r="P37" s="151">
        <v>105.76635637760199</v>
      </c>
      <c r="Q37" s="142"/>
      <c r="R37" s="152">
        <v>94.885503536432296</v>
      </c>
      <c r="S37" s="125"/>
      <c r="T37" s="126">
        <v>10.6366697828316</v>
      </c>
      <c r="U37" s="120">
        <v>11.1395405535278</v>
      </c>
      <c r="V37" s="120">
        <v>8.5673748320041607</v>
      </c>
      <c r="W37" s="120">
        <v>9.7921751300558899</v>
      </c>
      <c r="X37" s="120">
        <v>7.5319495112804198</v>
      </c>
      <c r="Y37" s="127">
        <v>9.46142104791309</v>
      </c>
      <c r="Z37" s="120"/>
      <c r="AA37" s="128">
        <v>1.2689718522001401</v>
      </c>
      <c r="AB37" s="129">
        <v>3.63743216862825</v>
      </c>
      <c r="AC37" s="130">
        <v>2.5173346581061899</v>
      </c>
      <c r="AD37" s="120"/>
      <c r="AE37" s="131">
        <v>6.1969680639783196</v>
      </c>
      <c r="AF37" s="30"/>
      <c r="AG37" s="147">
        <v>90.960771108607304</v>
      </c>
      <c r="AH37" s="142">
        <v>90.684298554943595</v>
      </c>
      <c r="AI37" s="142">
        <v>92.654755991224107</v>
      </c>
      <c r="AJ37" s="142">
        <v>92.273921803723695</v>
      </c>
      <c r="AK37" s="142">
        <v>92.151483246780899</v>
      </c>
      <c r="AL37" s="148">
        <v>91.789259041952505</v>
      </c>
      <c r="AM37" s="142"/>
      <c r="AN37" s="149">
        <v>106.358676298909</v>
      </c>
      <c r="AO37" s="150">
        <v>111.65782548708999</v>
      </c>
      <c r="AP37" s="151">
        <v>109.068210287396</v>
      </c>
      <c r="AQ37" s="142"/>
      <c r="AR37" s="152">
        <v>97.398215594284096</v>
      </c>
      <c r="AS37" s="125"/>
      <c r="AT37" s="126">
        <v>10.592314027362301</v>
      </c>
      <c r="AU37" s="120">
        <v>12.761511534330101</v>
      </c>
      <c r="AV37" s="120">
        <v>13.9376140533001</v>
      </c>
      <c r="AW37" s="120">
        <v>13.6243873469228</v>
      </c>
      <c r="AX37" s="120">
        <v>11.9265110687895</v>
      </c>
      <c r="AY37" s="127">
        <v>12.6181019935369</v>
      </c>
      <c r="AZ37" s="120"/>
      <c r="BA37" s="128">
        <v>9.4269105616171096</v>
      </c>
      <c r="BB37" s="129">
        <v>8.7970675471429391</v>
      </c>
      <c r="BC37" s="130">
        <v>9.1352060369736492</v>
      </c>
      <c r="BD37" s="120"/>
      <c r="BE37" s="131">
        <v>11.001600113943301</v>
      </c>
    </row>
    <row r="38" spans="1:64" x14ac:dyDescent="0.25">
      <c r="A38" s="20" t="s">
        <v>82</v>
      </c>
      <c r="B38" s="3" t="str">
        <f t="shared" si="0"/>
        <v>Northern Virginia</v>
      </c>
      <c r="C38" s="3"/>
      <c r="D38" s="24" t="s">
        <v>16</v>
      </c>
      <c r="E38" s="27" t="s">
        <v>17</v>
      </c>
      <c r="F38" s="3"/>
      <c r="G38" s="147">
        <v>112.79394739463901</v>
      </c>
      <c r="H38" s="142">
        <v>129.63187077040701</v>
      </c>
      <c r="I38" s="142">
        <v>132.764206491095</v>
      </c>
      <c r="J38" s="142">
        <v>130.13462045399001</v>
      </c>
      <c r="K38" s="142">
        <v>119.45970104091001</v>
      </c>
      <c r="L38" s="148">
        <v>125.868814412175</v>
      </c>
      <c r="M38" s="142"/>
      <c r="N38" s="149">
        <v>110.177264639545</v>
      </c>
      <c r="O38" s="150">
        <v>111.331247713717</v>
      </c>
      <c r="P38" s="151">
        <v>110.768454126945</v>
      </c>
      <c r="Q38" s="142"/>
      <c r="R38" s="152">
        <v>121.70117202257801</v>
      </c>
      <c r="S38" s="125"/>
      <c r="T38" s="126">
        <v>19.181700293372899</v>
      </c>
      <c r="U38" s="120">
        <v>28.971439016130301</v>
      </c>
      <c r="V38" s="120">
        <v>27.4303196918259</v>
      </c>
      <c r="W38" s="120">
        <v>24.2373175127119</v>
      </c>
      <c r="X38" s="120">
        <v>19.184501974236898</v>
      </c>
      <c r="Y38" s="127">
        <v>24.423078779756601</v>
      </c>
      <c r="Z38" s="120"/>
      <c r="AA38" s="128">
        <v>9.6575741867347293</v>
      </c>
      <c r="AB38" s="129">
        <v>8.7962506973364594</v>
      </c>
      <c r="AC38" s="130">
        <v>9.20977522235812</v>
      </c>
      <c r="AD38" s="120"/>
      <c r="AE38" s="131">
        <v>20.2060041612778</v>
      </c>
      <c r="AF38" s="30"/>
      <c r="AG38" s="147">
        <v>112.71980934029099</v>
      </c>
      <c r="AH38" s="142">
        <v>129.108540884468</v>
      </c>
      <c r="AI38" s="142">
        <v>136.058461334328</v>
      </c>
      <c r="AJ38" s="142">
        <v>134.753997524037</v>
      </c>
      <c r="AK38" s="142">
        <v>122.820615179886</v>
      </c>
      <c r="AL38" s="148">
        <v>128.157936208378</v>
      </c>
      <c r="AM38" s="142"/>
      <c r="AN38" s="149">
        <v>109.325360574188</v>
      </c>
      <c r="AO38" s="150">
        <v>110.408036981842</v>
      </c>
      <c r="AP38" s="151">
        <v>109.881147069037</v>
      </c>
      <c r="AQ38" s="142"/>
      <c r="AR38" s="152">
        <v>123.209645767841</v>
      </c>
      <c r="AS38" s="125"/>
      <c r="AT38" s="126">
        <v>17.019365982669601</v>
      </c>
      <c r="AU38" s="120">
        <v>27.645224273378201</v>
      </c>
      <c r="AV38" s="120">
        <v>30.179834256357701</v>
      </c>
      <c r="AW38" s="120">
        <v>28.9260500732248</v>
      </c>
      <c r="AX38" s="120">
        <v>21.0813750334814</v>
      </c>
      <c r="AY38" s="127">
        <v>26.009337358424499</v>
      </c>
      <c r="AZ38" s="120"/>
      <c r="BA38" s="128">
        <v>10.7015385204092</v>
      </c>
      <c r="BB38" s="129">
        <v>9.3814795676673803</v>
      </c>
      <c r="BC38" s="130">
        <v>10.035043523180301</v>
      </c>
      <c r="BD38" s="120"/>
      <c r="BE38" s="131">
        <v>21.8087065867437</v>
      </c>
    </row>
    <row r="39" spans="1:64" x14ac:dyDescent="0.25">
      <c r="A39" s="22" t="s">
        <v>83</v>
      </c>
      <c r="B39" s="3" t="str">
        <f t="shared" si="0"/>
        <v>Shenandoah Valley</v>
      </c>
      <c r="C39" s="3"/>
      <c r="D39" s="25" t="s">
        <v>16</v>
      </c>
      <c r="E39" s="28" t="s">
        <v>17</v>
      </c>
      <c r="F39" s="3"/>
      <c r="G39" s="153">
        <v>87.366682843277104</v>
      </c>
      <c r="H39" s="154">
        <v>88.737072192513295</v>
      </c>
      <c r="I39" s="154">
        <v>90.753431393601005</v>
      </c>
      <c r="J39" s="154">
        <v>90.047597204019198</v>
      </c>
      <c r="K39" s="154">
        <v>90.663973603582306</v>
      </c>
      <c r="L39" s="155">
        <v>89.611129535609393</v>
      </c>
      <c r="M39" s="142"/>
      <c r="N39" s="156">
        <v>98.648203423967701</v>
      </c>
      <c r="O39" s="157">
        <v>100.18818296265199</v>
      </c>
      <c r="P39" s="158">
        <v>99.402446819443</v>
      </c>
      <c r="Q39" s="142"/>
      <c r="R39" s="159">
        <v>92.664953525640996</v>
      </c>
      <c r="S39" s="125"/>
      <c r="T39" s="132">
        <v>4.4731084083734496</v>
      </c>
      <c r="U39" s="133">
        <v>8.7697509119133095</v>
      </c>
      <c r="V39" s="133">
        <v>11.3399997489876</v>
      </c>
      <c r="W39" s="133">
        <v>6.2713436601838701</v>
      </c>
      <c r="X39" s="133">
        <v>13.614489591854801</v>
      </c>
      <c r="Y39" s="134">
        <v>8.9722825007477507</v>
      </c>
      <c r="Z39" s="120"/>
      <c r="AA39" s="135">
        <v>4.2767195641469202</v>
      </c>
      <c r="AB39" s="136">
        <v>4.30851250515693</v>
      </c>
      <c r="AC39" s="137">
        <v>4.2301114653540699</v>
      </c>
      <c r="AD39" s="120"/>
      <c r="AE39" s="138">
        <v>7.2253947539794598</v>
      </c>
      <c r="AF39" s="31"/>
      <c r="AG39" s="153">
        <v>86.338221467572197</v>
      </c>
      <c r="AH39" s="154">
        <v>88.818983412711404</v>
      </c>
      <c r="AI39" s="154">
        <v>90.087293561664694</v>
      </c>
      <c r="AJ39" s="154">
        <v>89.891584806473205</v>
      </c>
      <c r="AK39" s="154">
        <v>90.090608294442006</v>
      </c>
      <c r="AL39" s="155">
        <v>89.175170296964495</v>
      </c>
      <c r="AM39" s="142"/>
      <c r="AN39" s="156">
        <v>97.324040241066697</v>
      </c>
      <c r="AO39" s="157">
        <v>98.6004320143375</v>
      </c>
      <c r="AP39" s="158">
        <v>97.964198599678298</v>
      </c>
      <c r="AQ39" s="142"/>
      <c r="AR39" s="159">
        <v>91.958449276773607</v>
      </c>
      <c r="AS39" s="125"/>
      <c r="AT39" s="132">
        <v>1.9912431820363701</v>
      </c>
      <c r="AU39" s="133">
        <v>8.2394027725380408</v>
      </c>
      <c r="AV39" s="133">
        <v>10.533487613251999</v>
      </c>
      <c r="AW39" s="133">
        <v>9.5195387925548793</v>
      </c>
      <c r="AX39" s="133">
        <v>9.2302410374727302</v>
      </c>
      <c r="AY39" s="134">
        <v>8.0598218298485893</v>
      </c>
      <c r="AZ39" s="120"/>
      <c r="BA39" s="135">
        <v>2.8325829866083598</v>
      </c>
      <c r="BB39" s="136">
        <v>0.891987397851566</v>
      </c>
      <c r="BC39" s="137">
        <v>1.8432520384333899</v>
      </c>
      <c r="BD39" s="120"/>
      <c r="BE39" s="138">
        <v>5.7996720938450901</v>
      </c>
    </row>
    <row r="40" spans="1:64" ht="13" x14ac:dyDescent="0.3">
      <c r="A40" s="19" t="s">
        <v>84</v>
      </c>
      <c r="B40" s="3" t="str">
        <f t="shared" si="0"/>
        <v>Southern Virginia</v>
      </c>
      <c r="C40" s="9"/>
      <c r="D40" s="23" t="s">
        <v>16</v>
      </c>
      <c r="E40" s="26" t="s">
        <v>17</v>
      </c>
      <c r="F40" s="3"/>
      <c r="G40" s="139">
        <v>83.038696285506106</v>
      </c>
      <c r="H40" s="140">
        <v>90.799376915219597</v>
      </c>
      <c r="I40" s="140">
        <v>94.691582491582395</v>
      </c>
      <c r="J40" s="140">
        <v>91.882081243731093</v>
      </c>
      <c r="K40" s="140">
        <v>87.016124567473994</v>
      </c>
      <c r="L40" s="141">
        <v>90.037200700371997</v>
      </c>
      <c r="M40" s="142"/>
      <c r="N40" s="143">
        <v>84.963613766730404</v>
      </c>
      <c r="O40" s="144">
        <v>86.940164533820806</v>
      </c>
      <c r="P40" s="145">
        <v>85.974056074766295</v>
      </c>
      <c r="Q40" s="142"/>
      <c r="R40" s="146">
        <v>88.980941043083902</v>
      </c>
      <c r="S40" s="125"/>
      <c r="T40" s="117">
        <v>2.4401951072840302</v>
      </c>
      <c r="U40" s="118">
        <v>9.3063779593776097</v>
      </c>
      <c r="V40" s="118">
        <v>11.479621272542801</v>
      </c>
      <c r="W40" s="118">
        <v>9.98334972774256</v>
      </c>
      <c r="X40" s="118">
        <v>7.7918911889102098</v>
      </c>
      <c r="Y40" s="119">
        <v>8.7003158159126599</v>
      </c>
      <c r="Z40" s="120"/>
      <c r="AA40" s="121">
        <v>2.2478059160420298</v>
      </c>
      <c r="AB40" s="122">
        <v>6.1465636102361598</v>
      </c>
      <c r="AC40" s="123">
        <v>4.2292443748318798</v>
      </c>
      <c r="AD40" s="120"/>
      <c r="AE40" s="124">
        <v>7.5424018845788003</v>
      </c>
      <c r="AF40" s="29"/>
      <c r="AG40" s="139">
        <v>83.377631300669705</v>
      </c>
      <c r="AH40" s="140">
        <v>90.357492851572601</v>
      </c>
      <c r="AI40" s="140">
        <v>93.324116859403503</v>
      </c>
      <c r="AJ40" s="140">
        <v>91.558590062111804</v>
      </c>
      <c r="AK40" s="140">
        <v>87.765274343658803</v>
      </c>
      <c r="AL40" s="141">
        <v>89.699764063857501</v>
      </c>
      <c r="AM40" s="142"/>
      <c r="AN40" s="143">
        <v>85.970296923076901</v>
      </c>
      <c r="AO40" s="144">
        <v>86.488185827250604</v>
      </c>
      <c r="AP40" s="145">
        <v>86.230746405628594</v>
      </c>
      <c r="AQ40" s="142"/>
      <c r="AR40" s="146">
        <v>88.790874208543698</v>
      </c>
      <c r="AS40" s="125"/>
      <c r="AT40" s="117">
        <v>1.93603768022014</v>
      </c>
      <c r="AU40" s="118">
        <v>7.8862250202374602</v>
      </c>
      <c r="AV40" s="118">
        <v>11.923757754984701</v>
      </c>
      <c r="AW40" s="118">
        <v>9.2383497004937407</v>
      </c>
      <c r="AX40" s="118">
        <v>8.4922088227960195</v>
      </c>
      <c r="AY40" s="119">
        <v>8.3438402524928001</v>
      </c>
      <c r="AZ40" s="120"/>
      <c r="BA40" s="121">
        <v>5.1264738619664802</v>
      </c>
      <c r="BB40" s="122">
        <v>4.9197372927704697</v>
      </c>
      <c r="BC40" s="123">
        <v>5.0291398825285896</v>
      </c>
      <c r="BD40" s="120"/>
      <c r="BE40" s="124">
        <v>7.4824802744919197</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47">
        <v>85.747665719696897</v>
      </c>
      <c r="H41" s="142">
        <v>87.770466442952994</v>
      </c>
      <c r="I41" s="142">
        <v>89.076382100920299</v>
      </c>
      <c r="J41" s="142">
        <v>90.984509621353098</v>
      </c>
      <c r="K41" s="142">
        <v>98.697146363915294</v>
      </c>
      <c r="L41" s="148">
        <v>90.881610296115099</v>
      </c>
      <c r="M41" s="142"/>
      <c r="N41" s="149">
        <v>116.377951608468</v>
      </c>
      <c r="O41" s="150">
        <v>114.807055634807</v>
      </c>
      <c r="P41" s="151">
        <v>115.60702044245301</v>
      </c>
      <c r="Q41" s="142"/>
      <c r="R41" s="152">
        <v>98.957567456324796</v>
      </c>
      <c r="S41" s="125"/>
      <c r="T41" s="126">
        <v>5.1997927375368196</v>
      </c>
      <c r="U41" s="120">
        <v>2.3931955594980501</v>
      </c>
      <c r="V41" s="120">
        <v>3.24987534752744</v>
      </c>
      <c r="W41" s="120">
        <v>4.3828294794730898</v>
      </c>
      <c r="X41" s="120">
        <v>7.96378204883945</v>
      </c>
      <c r="Y41" s="127">
        <v>4.9519878946554199</v>
      </c>
      <c r="Z41" s="120"/>
      <c r="AA41" s="128">
        <v>7.2315585242380402</v>
      </c>
      <c r="AB41" s="129">
        <v>7.2318925033847297</v>
      </c>
      <c r="AC41" s="130">
        <v>7.23645099831342</v>
      </c>
      <c r="AD41" s="120"/>
      <c r="AE41" s="131">
        <v>6.5690022542481303</v>
      </c>
      <c r="AF41" s="30"/>
      <c r="AG41" s="147">
        <v>89.728256318071203</v>
      </c>
      <c r="AH41" s="142">
        <v>90.140456026058601</v>
      </c>
      <c r="AI41" s="142">
        <v>90.942995632506594</v>
      </c>
      <c r="AJ41" s="142">
        <v>90.894884473197706</v>
      </c>
      <c r="AK41" s="142">
        <v>94.475675780643101</v>
      </c>
      <c r="AL41" s="148">
        <v>91.3382452171019</v>
      </c>
      <c r="AM41" s="142"/>
      <c r="AN41" s="149">
        <v>108.57171343629901</v>
      </c>
      <c r="AO41" s="150">
        <v>107.424806492823</v>
      </c>
      <c r="AP41" s="151">
        <v>108.008502472507</v>
      </c>
      <c r="AQ41" s="142"/>
      <c r="AR41" s="152">
        <v>96.518167140629302</v>
      </c>
      <c r="AS41" s="125"/>
      <c r="AT41" s="126">
        <v>8.5819913429222403</v>
      </c>
      <c r="AU41" s="120">
        <v>8.4405400557881993</v>
      </c>
      <c r="AV41" s="120">
        <v>8.1433411623979897</v>
      </c>
      <c r="AW41" s="120">
        <v>4.5659612085691696</v>
      </c>
      <c r="AX41" s="120">
        <v>3.5848572440704398</v>
      </c>
      <c r="AY41" s="127">
        <v>6.5368726795768</v>
      </c>
      <c r="AZ41" s="120"/>
      <c r="BA41" s="128">
        <v>5.5763242616803401</v>
      </c>
      <c r="BB41" s="129">
        <v>6.4591101968148097</v>
      </c>
      <c r="BC41" s="130">
        <v>5.9576867913318203</v>
      </c>
      <c r="BD41" s="120"/>
      <c r="BE41" s="131">
        <v>6.6071145200272197</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47">
        <v>81.746330275229298</v>
      </c>
      <c r="H42" s="142">
        <v>85.093221153846102</v>
      </c>
      <c r="I42" s="142">
        <v>85.147624810892495</v>
      </c>
      <c r="J42" s="142">
        <v>82.725458860759403</v>
      </c>
      <c r="K42" s="142">
        <v>82.366328413284094</v>
      </c>
      <c r="L42" s="148">
        <v>83.574158894645905</v>
      </c>
      <c r="M42" s="142"/>
      <c r="N42" s="149">
        <v>86.421764705882296</v>
      </c>
      <c r="O42" s="150">
        <v>84.4405114638447</v>
      </c>
      <c r="P42" s="151">
        <v>85.455008605851901</v>
      </c>
      <c r="Q42" s="142"/>
      <c r="R42" s="152">
        <v>84.112869115109604</v>
      </c>
      <c r="S42" s="125"/>
      <c r="T42" s="126">
        <v>7.1751961915295297</v>
      </c>
      <c r="U42" s="120">
        <v>4.1058876904481103</v>
      </c>
      <c r="V42" s="120">
        <v>4.7907231434212498</v>
      </c>
      <c r="W42" s="120">
        <v>4.1265864403977703</v>
      </c>
      <c r="X42" s="120">
        <v>6.7521981585937798</v>
      </c>
      <c r="Y42" s="127">
        <v>5.1745215452573099</v>
      </c>
      <c r="Z42" s="120"/>
      <c r="AA42" s="128">
        <v>4.3850347255847204</v>
      </c>
      <c r="AB42" s="129">
        <v>4.4884730450185302</v>
      </c>
      <c r="AC42" s="130">
        <v>4.4641029599612496</v>
      </c>
      <c r="AD42" s="120"/>
      <c r="AE42" s="131">
        <v>5.0455021817990797</v>
      </c>
      <c r="AF42" s="30"/>
      <c r="AG42" s="147">
        <v>81.081302027748094</v>
      </c>
      <c r="AH42" s="142">
        <v>87.051497764530495</v>
      </c>
      <c r="AI42" s="142">
        <v>87.869097822329707</v>
      </c>
      <c r="AJ42" s="142">
        <v>86.332195381882698</v>
      </c>
      <c r="AK42" s="142">
        <v>85.975130691399599</v>
      </c>
      <c r="AL42" s="148">
        <v>85.991139420794397</v>
      </c>
      <c r="AM42" s="142"/>
      <c r="AN42" s="149">
        <v>84.238412765957406</v>
      </c>
      <c r="AO42" s="150">
        <v>84.381601562499995</v>
      </c>
      <c r="AP42" s="151">
        <v>84.309299527288303</v>
      </c>
      <c r="AQ42" s="142"/>
      <c r="AR42" s="152">
        <v>85.538486005088998</v>
      </c>
      <c r="AS42" s="125"/>
      <c r="AT42" s="126">
        <v>9.3516344674667309</v>
      </c>
      <c r="AU42" s="120">
        <v>10.8486259939975</v>
      </c>
      <c r="AV42" s="120">
        <v>10.4687102354846</v>
      </c>
      <c r="AW42" s="120">
        <v>9.0922407046767404</v>
      </c>
      <c r="AX42" s="120">
        <v>12.494597241709499</v>
      </c>
      <c r="AY42" s="127">
        <v>10.5507531588323</v>
      </c>
      <c r="AZ42" s="120"/>
      <c r="BA42" s="128">
        <v>5.43045987905308</v>
      </c>
      <c r="BB42" s="129">
        <v>6.3120423169425504</v>
      </c>
      <c r="BC42" s="130">
        <v>5.8609850436636899</v>
      </c>
      <c r="BD42" s="120"/>
      <c r="BE42" s="131">
        <v>9.2976812729787799</v>
      </c>
      <c r="BF42" s="76"/>
      <c r="BG42" s="76"/>
      <c r="BH42" s="76"/>
      <c r="BI42" s="76"/>
      <c r="BJ42" s="76"/>
      <c r="BK42" s="76"/>
      <c r="BL42" s="76"/>
    </row>
    <row r="43" spans="1:64" x14ac:dyDescent="0.25">
      <c r="A43" s="22" t="s">
        <v>87</v>
      </c>
      <c r="B43" s="3" t="str">
        <f t="shared" si="0"/>
        <v>Virginia Mountains</v>
      </c>
      <c r="C43" s="3"/>
      <c r="D43" s="25" t="s">
        <v>16</v>
      </c>
      <c r="E43" s="28" t="s">
        <v>17</v>
      </c>
      <c r="F43" s="3"/>
      <c r="G43" s="153">
        <v>88.128538497003206</v>
      </c>
      <c r="H43" s="154">
        <v>89.516745057941307</v>
      </c>
      <c r="I43" s="154">
        <v>91.935898912347994</v>
      </c>
      <c r="J43" s="154">
        <v>91.862663551401795</v>
      </c>
      <c r="K43" s="154">
        <v>93.997882713944705</v>
      </c>
      <c r="L43" s="155">
        <v>91.271882131923107</v>
      </c>
      <c r="M43" s="142"/>
      <c r="N43" s="156">
        <v>111.582788220551</v>
      </c>
      <c r="O43" s="157">
        <v>115.553498727735</v>
      </c>
      <c r="P43" s="158">
        <v>113.55310290404</v>
      </c>
      <c r="Q43" s="142"/>
      <c r="R43" s="159">
        <v>98.089238458566697</v>
      </c>
      <c r="S43" s="125"/>
      <c r="T43" s="132">
        <v>9.25736603665122</v>
      </c>
      <c r="U43" s="133">
        <v>6.3436008776094504</v>
      </c>
      <c r="V43" s="133">
        <v>8.6557443792894695</v>
      </c>
      <c r="W43" s="133">
        <v>10.01125122691</v>
      </c>
      <c r="X43" s="133">
        <v>12.503894714411899</v>
      </c>
      <c r="Y43" s="134">
        <v>9.3762110982700495</v>
      </c>
      <c r="Z43" s="120"/>
      <c r="AA43" s="135">
        <v>5.2396236839027797</v>
      </c>
      <c r="AB43" s="136">
        <v>2.9929709157157802</v>
      </c>
      <c r="AC43" s="137">
        <v>3.9503689157141499</v>
      </c>
      <c r="AD43" s="120"/>
      <c r="AE43" s="138">
        <v>6.8355415593002498</v>
      </c>
      <c r="AF43" s="31"/>
      <c r="AG43" s="153">
        <v>89.881038228090702</v>
      </c>
      <c r="AH43" s="154">
        <v>91.244999187916093</v>
      </c>
      <c r="AI43" s="154">
        <v>94.698403752454297</v>
      </c>
      <c r="AJ43" s="154">
        <v>94.416056721915197</v>
      </c>
      <c r="AK43" s="154">
        <v>91.026494755244698</v>
      </c>
      <c r="AL43" s="155">
        <v>92.461849874218899</v>
      </c>
      <c r="AM43" s="142"/>
      <c r="AN43" s="156">
        <v>101.84291402013901</v>
      </c>
      <c r="AO43" s="157">
        <v>105.51791758937</v>
      </c>
      <c r="AP43" s="158">
        <v>103.66128864365599</v>
      </c>
      <c r="AQ43" s="142"/>
      <c r="AR43" s="159">
        <v>95.745017724190902</v>
      </c>
      <c r="AS43" s="125"/>
      <c r="AT43" s="132">
        <v>2.1421456840220201</v>
      </c>
      <c r="AU43" s="133">
        <v>8.9032525916232697</v>
      </c>
      <c r="AV43" s="133">
        <v>11.9062581998607</v>
      </c>
      <c r="AW43" s="133">
        <v>12.8574133666576</v>
      </c>
      <c r="AX43" s="133">
        <v>7.2981636860573698</v>
      </c>
      <c r="AY43" s="134">
        <v>8.9044871643813508</v>
      </c>
      <c r="AZ43" s="120"/>
      <c r="BA43" s="135">
        <v>-0.84842989752721598</v>
      </c>
      <c r="BB43" s="136">
        <v>-2.5988572871325202</v>
      </c>
      <c r="BC43" s="137">
        <v>-1.72955501382914</v>
      </c>
      <c r="BD43" s="120"/>
      <c r="BE43" s="138">
        <v>4.9593657360978298</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3"/>
  <sheetViews>
    <sheetView zoomScale="85" zoomScaleNormal="85" workbookViewId="0">
      <pane xSplit="2" ySplit="5" topLeftCell="C6" activePane="bottomRight" state="frozen"/>
      <selection activeCell="A6" sqref="A6:XFD43"/>
      <selection pane="topRight" activeCell="A6" sqref="A6:XFD43"/>
      <selection pane="bottomLeft" activeCell="A6" sqref="A6:XFD43"/>
      <selection pane="bottomRight" activeCell="AG40" sqref="AG40:BE43"/>
    </sheetView>
  </sheetViews>
  <sheetFormatPr defaultColWidth="9.08984375" defaultRowHeight="12.5" x14ac:dyDescent="0.25"/>
  <cols>
    <col min="1" max="1" width="20.6328125" customWidth="1"/>
    <col min="2" max="2" width="25.36328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14" t="s">
        <v>5</v>
      </c>
      <c r="E2" s="215"/>
      <c r="G2" s="216" t="s">
        <v>109</v>
      </c>
      <c r="H2" s="217"/>
      <c r="I2" s="217"/>
      <c r="J2" s="217"/>
      <c r="K2" s="217"/>
      <c r="L2" s="217"/>
      <c r="M2" s="217"/>
      <c r="N2" s="217"/>
      <c r="O2" s="217"/>
      <c r="P2" s="217"/>
      <c r="Q2" s="217"/>
      <c r="R2" s="217"/>
      <c r="T2" s="216" t="s">
        <v>40</v>
      </c>
      <c r="U2" s="217"/>
      <c r="V2" s="217"/>
      <c r="W2" s="217"/>
      <c r="X2" s="217"/>
      <c r="Y2" s="217"/>
      <c r="Z2" s="217"/>
      <c r="AA2" s="217"/>
      <c r="AB2" s="217"/>
      <c r="AC2" s="217"/>
      <c r="AD2" s="217"/>
      <c r="AE2" s="217"/>
      <c r="AF2" s="4"/>
      <c r="AG2" s="216" t="s">
        <v>41</v>
      </c>
      <c r="AH2" s="217"/>
      <c r="AI2" s="217"/>
      <c r="AJ2" s="217"/>
      <c r="AK2" s="217"/>
      <c r="AL2" s="217"/>
      <c r="AM2" s="217"/>
      <c r="AN2" s="217"/>
      <c r="AO2" s="217"/>
      <c r="AP2" s="217"/>
      <c r="AQ2" s="217"/>
      <c r="AR2" s="217"/>
      <c r="AT2" s="216" t="s">
        <v>42</v>
      </c>
      <c r="AU2" s="217"/>
      <c r="AV2" s="217"/>
      <c r="AW2" s="217"/>
      <c r="AX2" s="217"/>
      <c r="AY2" s="217"/>
      <c r="AZ2" s="217"/>
      <c r="BA2" s="217"/>
      <c r="BB2" s="217"/>
      <c r="BC2" s="217"/>
      <c r="BD2" s="217"/>
      <c r="BE2" s="217"/>
    </row>
    <row r="3" spans="1:57" ht="13" x14ac:dyDescent="0.25">
      <c r="A3" s="32"/>
      <c r="B3" s="32"/>
      <c r="C3" s="3"/>
      <c r="D3" s="218" t="s">
        <v>8</v>
      </c>
      <c r="E3" s="220" t="s">
        <v>9</v>
      </c>
      <c r="F3" s="5"/>
      <c r="G3" s="222" t="s">
        <v>0</v>
      </c>
      <c r="H3" s="224" t="s">
        <v>1</v>
      </c>
      <c r="I3" s="224" t="s">
        <v>10</v>
      </c>
      <c r="J3" s="224" t="s">
        <v>2</v>
      </c>
      <c r="K3" s="224" t="s">
        <v>11</v>
      </c>
      <c r="L3" s="226" t="s">
        <v>12</v>
      </c>
      <c r="M3" s="5"/>
      <c r="N3" s="222" t="s">
        <v>3</v>
      </c>
      <c r="O3" s="224" t="s">
        <v>4</v>
      </c>
      <c r="P3" s="226" t="s">
        <v>13</v>
      </c>
      <c r="Q3" s="2"/>
      <c r="R3" s="228" t="s">
        <v>14</v>
      </c>
      <c r="S3" s="2"/>
      <c r="T3" s="222" t="s">
        <v>0</v>
      </c>
      <c r="U3" s="224" t="s">
        <v>1</v>
      </c>
      <c r="V3" s="224" t="s">
        <v>10</v>
      </c>
      <c r="W3" s="224" t="s">
        <v>2</v>
      </c>
      <c r="X3" s="224" t="s">
        <v>11</v>
      </c>
      <c r="Y3" s="226" t="s">
        <v>12</v>
      </c>
      <c r="Z3" s="2"/>
      <c r="AA3" s="222" t="s">
        <v>3</v>
      </c>
      <c r="AB3" s="224" t="s">
        <v>4</v>
      </c>
      <c r="AC3" s="226" t="s">
        <v>13</v>
      </c>
      <c r="AD3" s="1"/>
      <c r="AE3" s="230" t="s">
        <v>14</v>
      </c>
      <c r="AF3" s="38"/>
      <c r="AG3" s="222" t="s">
        <v>0</v>
      </c>
      <c r="AH3" s="224" t="s">
        <v>1</v>
      </c>
      <c r="AI3" s="224" t="s">
        <v>10</v>
      </c>
      <c r="AJ3" s="224" t="s">
        <v>2</v>
      </c>
      <c r="AK3" s="224" t="s">
        <v>11</v>
      </c>
      <c r="AL3" s="226" t="s">
        <v>12</v>
      </c>
      <c r="AM3" s="5"/>
      <c r="AN3" s="222" t="s">
        <v>3</v>
      </c>
      <c r="AO3" s="224" t="s">
        <v>4</v>
      </c>
      <c r="AP3" s="226" t="s">
        <v>13</v>
      </c>
      <c r="AQ3" s="2"/>
      <c r="AR3" s="228" t="s">
        <v>14</v>
      </c>
      <c r="AS3" s="2"/>
      <c r="AT3" s="222" t="s">
        <v>0</v>
      </c>
      <c r="AU3" s="224" t="s">
        <v>1</v>
      </c>
      <c r="AV3" s="224" t="s">
        <v>10</v>
      </c>
      <c r="AW3" s="224" t="s">
        <v>2</v>
      </c>
      <c r="AX3" s="224" t="s">
        <v>11</v>
      </c>
      <c r="AY3" s="226" t="s">
        <v>12</v>
      </c>
      <c r="AZ3" s="2"/>
      <c r="BA3" s="222" t="s">
        <v>3</v>
      </c>
      <c r="BB3" s="224" t="s">
        <v>4</v>
      </c>
      <c r="BC3" s="226" t="s">
        <v>13</v>
      </c>
      <c r="BD3" s="1"/>
      <c r="BE3" s="230" t="s">
        <v>14</v>
      </c>
    </row>
    <row r="4" spans="1:57" ht="13" x14ac:dyDescent="0.25">
      <c r="A4" s="32"/>
      <c r="B4" s="32"/>
      <c r="C4" s="3"/>
      <c r="D4" s="219"/>
      <c r="E4" s="221"/>
      <c r="F4" s="5"/>
      <c r="G4" s="232"/>
      <c r="H4" s="233"/>
      <c r="I4" s="233"/>
      <c r="J4" s="233"/>
      <c r="K4" s="233"/>
      <c r="L4" s="234"/>
      <c r="M4" s="5"/>
      <c r="N4" s="232"/>
      <c r="O4" s="233"/>
      <c r="P4" s="234"/>
      <c r="Q4" s="2"/>
      <c r="R4" s="235"/>
      <c r="S4" s="2"/>
      <c r="T4" s="232"/>
      <c r="U4" s="233"/>
      <c r="V4" s="233"/>
      <c r="W4" s="233"/>
      <c r="X4" s="233"/>
      <c r="Y4" s="234"/>
      <c r="Z4" s="2"/>
      <c r="AA4" s="232"/>
      <c r="AB4" s="233"/>
      <c r="AC4" s="234"/>
      <c r="AD4" s="1"/>
      <c r="AE4" s="236"/>
      <c r="AF4" s="39"/>
      <c r="AG4" s="232"/>
      <c r="AH4" s="233"/>
      <c r="AI4" s="233"/>
      <c r="AJ4" s="233"/>
      <c r="AK4" s="233"/>
      <c r="AL4" s="234"/>
      <c r="AM4" s="5"/>
      <c r="AN4" s="232"/>
      <c r="AO4" s="233"/>
      <c r="AP4" s="234"/>
      <c r="AQ4" s="2"/>
      <c r="AR4" s="235"/>
      <c r="AS4" s="2"/>
      <c r="AT4" s="232"/>
      <c r="AU4" s="233"/>
      <c r="AV4" s="233"/>
      <c r="AW4" s="233"/>
      <c r="AX4" s="233"/>
      <c r="AY4" s="234"/>
      <c r="AZ4" s="2"/>
      <c r="BA4" s="232"/>
      <c r="BB4" s="233"/>
      <c r="BC4" s="234"/>
      <c r="BD4" s="1"/>
      <c r="BE4" s="236"/>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39">
        <v>58.507160796325003</v>
      </c>
      <c r="H6" s="140">
        <v>76.364068457944697</v>
      </c>
      <c r="I6" s="140">
        <v>84.076191489210203</v>
      </c>
      <c r="J6" s="140">
        <v>85.198812559262706</v>
      </c>
      <c r="K6" s="140">
        <v>77.508644250338904</v>
      </c>
      <c r="L6" s="141">
        <v>76.332552593890298</v>
      </c>
      <c r="M6" s="142"/>
      <c r="N6" s="143">
        <v>88.582592322010797</v>
      </c>
      <c r="O6" s="144">
        <v>92.907679172865301</v>
      </c>
      <c r="P6" s="145">
        <v>90.745143163566397</v>
      </c>
      <c r="Q6" s="142"/>
      <c r="R6" s="146">
        <v>80.452047177701004</v>
      </c>
      <c r="S6" s="125"/>
      <c r="T6" s="117">
        <v>21.059395527399399</v>
      </c>
      <c r="U6" s="118">
        <v>37.575790344869503</v>
      </c>
      <c r="V6" s="118">
        <v>41.177462118448098</v>
      </c>
      <c r="W6" s="118">
        <v>40.169427677362897</v>
      </c>
      <c r="X6" s="118">
        <v>24.764360947090999</v>
      </c>
      <c r="Y6" s="119">
        <v>33.306933044212897</v>
      </c>
      <c r="Z6" s="120"/>
      <c r="AA6" s="121">
        <v>16.617394355757799</v>
      </c>
      <c r="AB6" s="122">
        <v>12.548744395276</v>
      </c>
      <c r="AC6" s="123">
        <v>14.498473726204899</v>
      </c>
      <c r="AD6" s="120"/>
      <c r="AE6" s="124">
        <v>26.604667381326099</v>
      </c>
      <c r="AG6" s="163">
        <v>61.551930302199501</v>
      </c>
      <c r="AH6" s="164">
        <v>73.494704071264096</v>
      </c>
      <c r="AI6" s="164">
        <v>82.697621085115998</v>
      </c>
      <c r="AJ6" s="164">
        <v>83.058669884687205</v>
      </c>
      <c r="AK6" s="164">
        <v>75.852351092806899</v>
      </c>
      <c r="AL6" s="165">
        <v>75.331277231357504</v>
      </c>
      <c r="AM6" s="166"/>
      <c r="AN6" s="167">
        <v>85.309896909128895</v>
      </c>
      <c r="AO6" s="168">
        <v>91.728177318923798</v>
      </c>
      <c r="AP6" s="169">
        <v>88.519041678159894</v>
      </c>
      <c r="AQ6" s="166"/>
      <c r="AR6" s="170">
        <v>79.099692496641097</v>
      </c>
      <c r="AS6" s="171"/>
      <c r="AT6" s="172">
        <v>22.139177723447698</v>
      </c>
      <c r="AU6" s="173">
        <v>38.911040390723002</v>
      </c>
      <c r="AV6" s="173">
        <v>46.063780556050297</v>
      </c>
      <c r="AW6" s="173">
        <v>43.279877646883499</v>
      </c>
      <c r="AX6" s="173">
        <v>29.727595058817599</v>
      </c>
      <c r="AY6" s="174">
        <v>36.291268826520898</v>
      </c>
      <c r="AZ6" s="175"/>
      <c r="BA6" s="176">
        <v>17.8679181420374</v>
      </c>
      <c r="BB6" s="177">
        <v>16.4101620877979</v>
      </c>
      <c r="BC6" s="178">
        <v>17.108080454149398</v>
      </c>
      <c r="BD6" s="175"/>
      <c r="BE6" s="179">
        <v>29.508392912598701</v>
      </c>
    </row>
    <row r="7" spans="1:57" x14ac:dyDescent="0.25">
      <c r="A7" s="20" t="s">
        <v>18</v>
      </c>
      <c r="B7" s="3" t="str">
        <f>TRIM(A7)</f>
        <v>Virginia</v>
      </c>
      <c r="C7" s="10"/>
      <c r="D7" s="24" t="s">
        <v>16</v>
      </c>
      <c r="E7" s="27" t="s">
        <v>17</v>
      </c>
      <c r="F7" s="3"/>
      <c r="G7" s="147">
        <v>37.575180810891801</v>
      </c>
      <c r="H7" s="142">
        <v>52.354356522432901</v>
      </c>
      <c r="I7" s="142">
        <v>57.647415509328702</v>
      </c>
      <c r="J7" s="142">
        <v>56.497899267976599</v>
      </c>
      <c r="K7" s="142">
        <v>49.698328777386998</v>
      </c>
      <c r="L7" s="148">
        <v>50.754767803579099</v>
      </c>
      <c r="M7" s="142"/>
      <c r="N7" s="149">
        <v>55.831870447829701</v>
      </c>
      <c r="O7" s="150">
        <v>59.526394891153799</v>
      </c>
      <c r="P7" s="151">
        <v>57.6791326694917</v>
      </c>
      <c r="Q7" s="142"/>
      <c r="R7" s="152">
        <v>52.733276819660098</v>
      </c>
      <c r="S7" s="125"/>
      <c r="T7" s="126">
        <v>20.640269573373899</v>
      </c>
      <c r="U7" s="120">
        <v>35.673548640552198</v>
      </c>
      <c r="V7" s="120">
        <v>35.495300138924001</v>
      </c>
      <c r="W7" s="120">
        <v>30.347116974066299</v>
      </c>
      <c r="X7" s="120">
        <v>26.264125951225399</v>
      </c>
      <c r="Y7" s="127">
        <v>30.154014027143599</v>
      </c>
      <c r="Z7" s="120"/>
      <c r="AA7" s="128">
        <v>13.716564251057701</v>
      </c>
      <c r="AB7" s="129">
        <v>11.6099266419169</v>
      </c>
      <c r="AC7" s="130">
        <v>12.6196765912337</v>
      </c>
      <c r="AD7" s="120"/>
      <c r="AE7" s="131">
        <v>24.117318853020102</v>
      </c>
      <c r="AG7" s="180">
        <v>40.0193136472435</v>
      </c>
      <c r="AH7" s="166">
        <v>52.658446993661698</v>
      </c>
      <c r="AI7" s="166">
        <v>61.229292851670799</v>
      </c>
      <c r="AJ7" s="166">
        <v>60.650679533441398</v>
      </c>
      <c r="AK7" s="166">
        <v>52.3262322943391</v>
      </c>
      <c r="AL7" s="181">
        <v>53.376284928441997</v>
      </c>
      <c r="AM7" s="166"/>
      <c r="AN7" s="182">
        <v>54.309529736103102</v>
      </c>
      <c r="AO7" s="183">
        <v>58.077167843353102</v>
      </c>
      <c r="AP7" s="184">
        <v>56.193348789728098</v>
      </c>
      <c r="AQ7" s="166"/>
      <c r="AR7" s="185">
        <v>54.181258294227199</v>
      </c>
      <c r="AS7" s="171"/>
      <c r="AT7" s="186">
        <v>12.6768078829851</v>
      </c>
      <c r="AU7" s="175">
        <v>38.510871180270897</v>
      </c>
      <c r="AV7" s="175">
        <v>48.660450480007299</v>
      </c>
      <c r="AW7" s="175">
        <v>44.829117269052603</v>
      </c>
      <c r="AX7" s="175">
        <v>31.445915831650598</v>
      </c>
      <c r="AY7" s="187">
        <v>35.882164144500699</v>
      </c>
      <c r="AZ7" s="175"/>
      <c r="BA7" s="188">
        <v>15.2378783106212</v>
      </c>
      <c r="BB7" s="189">
        <v>17.957903025269999</v>
      </c>
      <c r="BC7" s="190">
        <v>16.6276318339517</v>
      </c>
      <c r="BD7" s="175"/>
      <c r="BE7" s="191">
        <v>29.545269349662899</v>
      </c>
    </row>
    <row r="8" spans="1:57" x14ac:dyDescent="0.25">
      <c r="A8" s="21" t="s">
        <v>19</v>
      </c>
      <c r="B8" s="3" t="str">
        <f t="shared" ref="B8:B43" si="0">TRIM(A8)</f>
        <v>Norfolk/Virginia Beach, VA</v>
      </c>
      <c r="C8" s="3"/>
      <c r="D8" s="24" t="s">
        <v>16</v>
      </c>
      <c r="E8" s="27" t="s">
        <v>17</v>
      </c>
      <c r="F8" s="3"/>
      <c r="G8" s="147">
        <v>33.861459669786498</v>
      </c>
      <c r="H8" s="142">
        <v>39.3339217977705</v>
      </c>
      <c r="I8" s="142">
        <v>40.520922152697402</v>
      </c>
      <c r="J8" s="142">
        <v>42.246790532870797</v>
      </c>
      <c r="K8" s="142">
        <v>40.333707562141903</v>
      </c>
      <c r="L8" s="148">
        <v>39.2598301003028</v>
      </c>
      <c r="M8" s="142"/>
      <c r="N8" s="149">
        <v>53.049158928477503</v>
      </c>
      <c r="O8" s="150">
        <v>59.777412554522002</v>
      </c>
      <c r="P8" s="151">
        <v>56.413285741499799</v>
      </c>
      <c r="Q8" s="142"/>
      <c r="R8" s="152">
        <v>44.162031908462801</v>
      </c>
      <c r="S8" s="125"/>
      <c r="T8" s="126">
        <v>13.7366820660993</v>
      </c>
      <c r="U8" s="120">
        <v>17.416570204504801</v>
      </c>
      <c r="V8" s="120">
        <v>11.325447840811499</v>
      </c>
      <c r="W8" s="120">
        <v>16.255345361356198</v>
      </c>
      <c r="X8" s="120">
        <v>8.4408566448126106</v>
      </c>
      <c r="Y8" s="127">
        <v>13.332893366940599</v>
      </c>
      <c r="Z8" s="120"/>
      <c r="AA8" s="128">
        <v>-6.1245582668124596</v>
      </c>
      <c r="AB8" s="129">
        <v>-3.5544849140288299</v>
      </c>
      <c r="AC8" s="130">
        <v>-4.7801954587864897</v>
      </c>
      <c r="AD8" s="120"/>
      <c r="AE8" s="131">
        <v>5.9762908920399704</v>
      </c>
      <c r="AG8" s="180">
        <v>36.085850055233301</v>
      </c>
      <c r="AH8" s="166">
        <v>41.022379564971502</v>
      </c>
      <c r="AI8" s="166">
        <v>44.770156761113803</v>
      </c>
      <c r="AJ8" s="166">
        <v>45.549223185783603</v>
      </c>
      <c r="AK8" s="166">
        <v>43.893386874860298</v>
      </c>
      <c r="AL8" s="181">
        <v>42.263636500126204</v>
      </c>
      <c r="AM8" s="166"/>
      <c r="AN8" s="182">
        <v>57.135629781291399</v>
      </c>
      <c r="AO8" s="183">
        <v>62.649218158458503</v>
      </c>
      <c r="AP8" s="184">
        <v>59.892423969874997</v>
      </c>
      <c r="AQ8" s="166"/>
      <c r="AR8" s="185">
        <v>47.302959294795897</v>
      </c>
      <c r="AS8" s="171"/>
      <c r="AT8" s="186">
        <v>16.1165177683629</v>
      </c>
      <c r="AU8" s="175">
        <v>27.9174005610226</v>
      </c>
      <c r="AV8" s="175">
        <v>29.773693645502799</v>
      </c>
      <c r="AW8" s="175">
        <v>31.490342196090399</v>
      </c>
      <c r="AX8" s="175">
        <v>24.4140890266935</v>
      </c>
      <c r="AY8" s="187">
        <v>26.110049067091602</v>
      </c>
      <c r="AZ8" s="175"/>
      <c r="BA8" s="188">
        <v>13.1939452284831</v>
      </c>
      <c r="BB8" s="189">
        <v>15.654179208980199</v>
      </c>
      <c r="BC8" s="190">
        <v>14.467480493223601</v>
      </c>
      <c r="BD8" s="175"/>
      <c r="BE8" s="191">
        <v>21.6404259511615</v>
      </c>
    </row>
    <row r="9" spans="1:57" ht="16" x14ac:dyDescent="0.45">
      <c r="A9" s="21" t="s">
        <v>20</v>
      </c>
      <c r="B9" s="46" t="s">
        <v>72</v>
      </c>
      <c r="C9" s="3"/>
      <c r="D9" s="24" t="s">
        <v>16</v>
      </c>
      <c r="E9" s="27" t="s">
        <v>17</v>
      </c>
      <c r="F9" s="3"/>
      <c r="G9" s="147">
        <v>41.1487058342274</v>
      </c>
      <c r="H9" s="142">
        <v>58.488697863018501</v>
      </c>
      <c r="I9" s="142">
        <v>64.402237151287494</v>
      </c>
      <c r="J9" s="142">
        <v>61.3407950777896</v>
      </c>
      <c r="K9" s="142">
        <v>56.456808181330402</v>
      </c>
      <c r="L9" s="148">
        <v>56.367448821530701</v>
      </c>
      <c r="M9" s="142"/>
      <c r="N9" s="149">
        <v>76.673843799177305</v>
      </c>
      <c r="O9" s="150">
        <v>82.612889042381894</v>
      </c>
      <c r="P9" s="151">
        <v>79.6433664207796</v>
      </c>
      <c r="Q9" s="142"/>
      <c r="R9" s="152">
        <v>63.017710992744703</v>
      </c>
      <c r="S9" s="125"/>
      <c r="T9" s="126">
        <v>6.0148629447029496</v>
      </c>
      <c r="U9" s="120">
        <v>21.189691687591999</v>
      </c>
      <c r="V9" s="120">
        <v>14.672781902056</v>
      </c>
      <c r="W9" s="120">
        <v>0.35532032612479297</v>
      </c>
      <c r="X9" s="120">
        <v>8.1928716115217206</v>
      </c>
      <c r="Y9" s="127">
        <v>9.8595700525136394</v>
      </c>
      <c r="Z9" s="120"/>
      <c r="AA9" s="128">
        <v>29.996190068576201</v>
      </c>
      <c r="AB9" s="129">
        <v>28.491451855577498</v>
      </c>
      <c r="AC9" s="130">
        <v>29.211395953396998</v>
      </c>
      <c r="AD9" s="120"/>
      <c r="AE9" s="131">
        <v>16.1404971227659</v>
      </c>
      <c r="AG9" s="180">
        <v>45.3315666476663</v>
      </c>
      <c r="AH9" s="166">
        <v>57.0798971655937</v>
      </c>
      <c r="AI9" s="166">
        <v>66.169860979971304</v>
      </c>
      <c r="AJ9" s="166">
        <v>64.647014692864801</v>
      </c>
      <c r="AK9" s="166">
        <v>55.827230481044303</v>
      </c>
      <c r="AL9" s="181">
        <v>57.811113993428101</v>
      </c>
      <c r="AM9" s="166"/>
      <c r="AN9" s="182">
        <v>61.753258964815799</v>
      </c>
      <c r="AO9" s="183">
        <v>68.196097965844004</v>
      </c>
      <c r="AP9" s="184">
        <v>64.974678465329902</v>
      </c>
      <c r="AQ9" s="166"/>
      <c r="AR9" s="185">
        <v>59.857846699685702</v>
      </c>
      <c r="AS9" s="171"/>
      <c r="AT9" s="186">
        <v>-3.3152303918268902</v>
      </c>
      <c r="AU9" s="175">
        <v>15.491667889828699</v>
      </c>
      <c r="AV9" s="175">
        <v>23.0429711450161</v>
      </c>
      <c r="AW9" s="175">
        <v>16.409128470847602</v>
      </c>
      <c r="AX9" s="175">
        <v>9.6630265255102294</v>
      </c>
      <c r="AY9" s="187">
        <v>12.6792809643061</v>
      </c>
      <c r="AZ9" s="175"/>
      <c r="BA9" s="188">
        <v>6.7458128272489004</v>
      </c>
      <c r="BB9" s="189">
        <v>11.9036096395452</v>
      </c>
      <c r="BC9" s="190">
        <v>9.3918159781964903</v>
      </c>
      <c r="BD9" s="175"/>
      <c r="BE9" s="191">
        <v>11.6387707334534</v>
      </c>
    </row>
    <row r="10" spans="1:57" x14ac:dyDescent="0.25">
      <c r="A10" s="21" t="s">
        <v>21</v>
      </c>
      <c r="B10" s="3" t="str">
        <f t="shared" si="0"/>
        <v>Virginia Area</v>
      </c>
      <c r="C10" s="3"/>
      <c r="D10" s="24" t="s">
        <v>16</v>
      </c>
      <c r="E10" s="27" t="s">
        <v>17</v>
      </c>
      <c r="F10" s="3"/>
      <c r="G10" s="147">
        <v>29.833627774374399</v>
      </c>
      <c r="H10" s="142">
        <v>41.322352622402299</v>
      </c>
      <c r="I10" s="142">
        <v>44.497772253899399</v>
      </c>
      <c r="J10" s="142">
        <v>43.796457282880098</v>
      </c>
      <c r="K10" s="142">
        <v>42.7181365157155</v>
      </c>
      <c r="L10" s="148">
        <v>40.433669289854301</v>
      </c>
      <c r="M10" s="142"/>
      <c r="N10" s="149">
        <v>50.782408934545899</v>
      </c>
      <c r="O10" s="150">
        <v>51.282907497290402</v>
      </c>
      <c r="P10" s="151">
        <v>51.032658215918097</v>
      </c>
      <c r="Q10" s="142"/>
      <c r="R10" s="152">
        <v>43.461951840158299</v>
      </c>
      <c r="S10" s="125"/>
      <c r="T10" s="126">
        <v>7.6244788401032899</v>
      </c>
      <c r="U10" s="120">
        <v>12.3789853136867</v>
      </c>
      <c r="V10" s="120">
        <v>14.6486773555102</v>
      </c>
      <c r="W10" s="120">
        <v>14.179353209373399</v>
      </c>
      <c r="X10" s="120">
        <v>27.885022096711801</v>
      </c>
      <c r="Y10" s="127">
        <v>15.493020415861199</v>
      </c>
      <c r="Z10" s="120"/>
      <c r="AA10" s="128">
        <v>13.040331728777</v>
      </c>
      <c r="AB10" s="129">
        <v>4.9452170976970997</v>
      </c>
      <c r="AC10" s="130">
        <v>8.8226472032279606</v>
      </c>
      <c r="AD10" s="120"/>
      <c r="AE10" s="131">
        <v>13.174161660084099</v>
      </c>
      <c r="AG10" s="180">
        <v>32.244691765093698</v>
      </c>
      <c r="AH10" s="166">
        <v>42.082989495872503</v>
      </c>
      <c r="AI10" s="166">
        <v>47.153147528821499</v>
      </c>
      <c r="AJ10" s="166">
        <v>45.9344992286767</v>
      </c>
      <c r="AK10" s="166">
        <v>42.999551160517598</v>
      </c>
      <c r="AL10" s="181">
        <v>42.082975835796397</v>
      </c>
      <c r="AM10" s="166"/>
      <c r="AN10" s="182">
        <v>49.324450770734401</v>
      </c>
      <c r="AO10" s="183">
        <v>50.478365795640499</v>
      </c>
      <c r="AP10" s="184">
        <v>49.9014082831875</v>
      </c>
      <c r="AQ10" s="166"/>
      <c r="AR10" s="185">
        <v>44.316813677908101</v>
      </c>
      <c r="AS10" s="171"/>
      <c r="AT10" s="186">
        <v>-1.4745929103789699</v>
      </c>
      <c r="AU10" s="175">
        <v>16.991137960945899</v>
      </c>
      <c r="AV10" s="175">
        <v>25.353073117103499</v>
      </c>
      <c r="AW10" s="175">
        <v>20.241048479897199</v>
      </c>
      <c r="AX10" s="175">
        <v>18.453733243377201</v>
      </c>
      <c r="AY10" s="187">
        <v>16.370412349853801</v>
      </c>
      <c r="AZ10" s="175"/>
      <c r="BA10" s="188">
        <v>10.4457307809841</v>
      </c>
      <c r="BB10" s="189">
        <v>11.3670874395991</v>
      </c>
      <c r="BC10" s="190">
        <v>10.909822067249101</v>
      </c>
      <c r="BD10" s="175"/>
      <c r="BE10" s="191">
        <v>14.5574236415484</v>
      </c>
    </row>
    <row r="11" spans="1:57" x14ac:dyDescent="0.25">
      <c r="A11" s="34" t="s">
        <v>22</v>
      </c>
      <c r="B11" s="3" t="str">
        <f t="shared" si="0"/>
        <v>Washington, DC</v>
      </c>
      <c r="C11" s="3"/>
      <c r="D11" s="24" t="s">
        <v>16</v>
      </c>
      <c r="E11" s="27" t="s">
        <v>17</v>
      </c>
      <c r="F11" s="3"/>
      <c r="G11" s="147">
        <v>55.509737251605202</v>
      </c>
      <c r="H11" s="142">
        <v>81.4281381351839</v>
      </c>
      <c r="I11" s="142">
        <v>92.337187036076401</v>
      </c>
      <c r="J11" s="142">
        <v>89.002867785150798</v>
      </c>
      <c r="K11" s="142">
        <v>69.680589797706901</v>
      </c>
      <c r="L11" s="148">
        <v>77.591704001144706</v>
      </c>
      <c r="M11" s="142"/>
      <c r="N11" s="149">
        <v>66.829240104455394</v>
      </c>
      <c r="O11" s="150">
        <v>71.849742706898695</v>
      </c>
      <c r="P11" s="151">
        <v>69.339491405676995</v>
      </c>
      <c r="Q11" s="142"/>
      <c r="R11" s="152">
        <v>75.233928973868203</v>
      </c>
      <c r="S11" s="125"/>
      <c r="T11" s="126">
        <v>59.2020553240582</v>
      </c>
      <c r="U11" s="120">
        <v>107.46783248415301</v>
      </c>
      <c r="V11" s="120">
        <v>99.624012935365101</v>
      </c>
      <c r="W11" s="120">
        <v>91.623202303702001</v>
      </c>
      <c r="X11" s="120">
        <v>73.157828151977895</v>
      </c>
      <c r="Y11" s="127">
        <v>87.349612971159004</v>
      </c>
      <c r="Z11" s="120"/>
      <c r="AA11" s="128">
        <v>43.124135105784099</v>
      </c>
      <c r="AB11" s="129">
        <v>33.556074701287997</v>
      </c>
      <c r="AC11" s="130">
        <v>38.001895573097002</v>
      </c>
      <c r="AD11" s="120"/>
      <c r="AE11" s="131">
        <v>71.220653896576295</v>
      </c>
      <c r="AG11" s="180">
        <v>59.1745567500368</v>
      </c>
      <c r="AH11" s="166">
        <v>78.116207265865</v>
      </c>
      <c r="AI11" s="166">
        <v>94.670053438630504</v>
      </c>
      <c r="AJ11" s="166">
        <v>94.991632876638803</v>
      </c>
      <c r="AK11" s="166">
        <v>77.537440036487794</v>
      </c>
      <c r="AL11" s="181">
        <v>80.898122060395195</v>
      </c>
      <c r="AM11" s="166"/>
      <c r="AN11" s="182">
        <v>68.337407528304894</v>
      </c>
      <c r="AO11" s="183">
        <v>73.628986545100005</v>
      </c>
      <c r="AP11" s="184">
        <v>70.983197036702407</v>
      </c>
      <c r="AQ11" s="166"/>
      <c r="AR11" s="185">
        <v>78.065204905178007</v>
      </c>
      <c r="AS11" s="171"/>
      <c r="AT11" s="186">
        <v>54.909644508829501</v>
      </c>
      <c r="AU11" s="175">
        <v>97.460938932638697</v>
      </c>
      <c r="AV11" s="175">
        <v>112.912715672503</v>
      </c>
      <c r="AW11" s="175">
        <v>111.32187885640199</v>
      </c>
      <c r="AX11" s="175">
        <v>83.4065297482598</v>
      </c>
      <c r="AY11" s="187">
        <v>93.116216905519295</v>
      </c>
      <c r="AZ11" s="175"/>
      <c r="BA11" s="188">
        <v>46.271847918891602</v>
      </c>
      <c r="BB11" s="189">
        <v>42.8066045526934</v>
      </c>
      <c r="BC11" s="190">
        <v>44.453914249386301</v>
      </c>
      <c r="BD11" s="175"/>
      <c r="BE11" s="191">
        <v>77.573930270541098</v>
      </c>
    </row>
    <row r="12" spans="1:57" x14ac:dyDescent="0.25">
      <c r="A12" s="21" t="s">
        <v>23</v>
      </c>
      <c r="B12" s="3" t="str">
        <f t="shared" si="0"/>
        <v>Arlington, VA</v>
      </c>
      <c r="C12" s="3"/>
      <c r="D12" s="24" t="s">
        <v>16</v>
      </c>
      <c r="E12" s="27" t="s">
        <v>17</v>
      </c>
      <c r="F12" s="3"/>
      <c r="G12" s="147">
        <v>59.208403765690299</v>
      </c>
      <c r="H12" s="142">
        <v>95.568593096234295</v>
      </c>
      <c r="I12" s="142">
        <v>111.51180020920501</v>
      </c>
      <c r="J12" s="142">
        <v>104.222933054393</v>
      </c>
      <c r="K12" s="142">
        <v>75.255781380753106</v>
      </c>
      <c r="L12" s="148">
        <v>89.153502301255202</v>
      </c>
      <c r="M12" s="142"/>
      <c r="N12" s="149">
        <v>55.082815899581497</v>
      </c>
      <c r="O12" s="150">
        <v>57.240189330543899</v>
      </c>
      <c r="P12" s="151">
        <v>56.161502615062702</v>
      </c>
      <c r="Q12" s="142"/>
      <c r="R12" s="152">
        <v>79.7272166766288</v>
      </c>
      <c r="S12" s="125"/>
      <c r="T12" s="126">
        <v>110.184942322404</v>
      </c>
      <c r="U12" s="120">
        <v>151.364844640911</v>
      </c>
      <c r="V12" s="120">
        <v>155.132841991383</v>
      </c>
      <c r="W12" s="120">
        <v>128.56040514170601</v>
      </c>
      <c r="X12" s="120">
        <v>81.797413716096003</v>
      </c>
      <c r="Y12" s="127">
        <v>126.402008000908</v>
      </c>
      <c r="Z12" s="120"/>
      <c r="AA12" s="128">
        <v>18.627450566095</v>
      </c>
      <c r="AB12" s="129">
        <v>38.805846857009101</v>
      </c>
      <c r="AC12" s="130">
        <v>28.1187087390675</v>
      </c>
      <c r="AD12" s="120"/>
      <c r="AE12" s="131">
        <v>96.121904967628097</v>
      </c>
      <c r="AG12" s="180">
        <v>57.583998430962303</v>
      </c>
      <c r="AH12" s="166">
        <v>93.315336035564798</v>
      </c>
      <c r="AI12" s="166">
        <v>118.802760983263</v>
      </c>
      <c r="AJ12" s="166">
        <v>120.48178294979</v>
      </c>
      <c r="AK12" s="166">
        <v>90.7694416841004</v>
      </c>
      <c r="AL12" s="181">
        <v>96.190664016736406</v>
      </c>
      <c r="AM12" s="166"/>
      <c r="AN12" s="182">
        <v>60.796129445606603</v>
      </c>
      <c r="AO12" s="183">
        <v>58.632275627615002</v>
      </c>
      <c r="AP12" s="184">
        <v>59.714202536610799</v>
      </c>
      <c r="AQ12" s="166"/>
      <c r="AR12" s="185">
        <v>85.768817879557602</v>
      </c>
      <c r="AS12" s="171"/>
      <c r="AT12" s="186">
        <v>54.683468319077498</v>
      </c>
      <c r="AU12" s="175">
        <v>133.26166296215899</v>
      </c>
      <c r="AV12" s="175">
        <v>157.56388637903399</v>
      </c>
      <c r="AW12" s="175">
        <v>154.05852139695401</v>
      </c>
      <c r="AX12" s="175">
        <v>95.243584220471504</v>
      </c>
      <c r="AY12" s="187">
        <v>121.36172163300201</v>
      </c>
      <c r="AZ12" s="175"/>
      <c r="BA12" s="188">
        <v>35.720566608654003</v>
      </c>
      <c r="BB12" s="189">
        <v>37.248395088716897</v>
      </c>
      <c r="BC12" s="190">
        <v>36.466366080511897</v>
      </c>
      <c r="BD12" s="175"/>
      <c r="BE12" s="191">
        <v>96.985183239046506</v>
      </c>
    </row>
    <row r="13" spans="1:57" x14ac:dyDescent="0.25">
      <c r="A13" s="21" t="s">
        <v>24</v>
      </c>
      <c r="B13" s="3" t="str">
        <f t="shared" si="0"/>
        <v>Suburban Virginia Area</v>
      </c>
      <c r="C13" s="3"/>
      <c r="D13" s="24" t="s">
        <v>16</v>
      </c>
      <c r="E13" s="27" t="s">
        <v>17</v>
      </c>
      <c r="F13" s="3"/>
      <c r="G13" s="147">
        <v>37.274107836089101</v>
      </c>
      <c r="H13" s="142">
        <v>51.894540618260201</v>
      </c>
      <c r="I13" s="142">
        <v>56.566934579439199</v>
      </c>
      <c r="J13" s="142">
        <v>56.898081955427699</v>
      </c>
      <c r="K13" s="142">
        <v>49.061233644859797</v>
      </c>
      <c r="L13" s="148">
        <v>50.338979726815197</v>
      </c>
      <c r="M13" s="142"/>
      <c r="N13" s="149">
        <v>55.964662832494597</v>
      </c>
      <c r="O13" s="150">
        <v>63.817107117181799</v>
      </c>
      <c r="P13" s="151">
        <v>59.890884974838201</v>
      </c>
      <c r="Q13" s="142"/>
      <c r="R13" s="152">
        <v>53.0680955119646</v>
      </c>
      <c r="S13" s="125"/>
      <c r="T13" s="126">
        <v>12.9441915188481</v>
      </c>
      <c r="U13" s="120">
        <v>36.439108139850497</v>
      </c>
      <c r="V13" s="120">
        <v>31.835455993429498</v>
      </c>
      <c r="W13" s="120">
        <v>23.40340672908</v>
      </c>
      <c r="X13" s="120">
        <v>10.681919701691699</v>
      </c>
      <c r="Y13" s="127">
        <v>23.151587703117698</v>
      </c>
      <c r="Z13" s="120"/>
      <c r="AA13" s="128">
        <v>0.47824973611315802</v>
      </c>
      <c r="AB13" s="129">
        <v>-5.54571301634767</v>
      </c>
      <c r="AC13" s="130">
        <v>-2.8236771495458499</v>
      </c>
      <c r="AD13" s="120"/>
      <c r="AE13" s="131">
        <v>13.3793780153424</v>
      </c>
      <c r="AG13" s="180">
        <v>40.603508986340699</v>
      </c>
      <c r="AH13" s="166">
        <v>53.723907979870503</v>
      </c>
      <c r="AI13" s="166">
        <v>58.831528037383102</v>
      </c>
      <c r="AJ13" s="166">
        <v>56.795671818835302</v>
      </c>
      <c r="AK13" s="166">
        <v>49.078086987778498</v>
      </c>
      <c r="AL13" s="181">
        <v>51.8065407620416</v>
      </c>
      <c r="AM13" s="166"/>
      <c r="AN13" s="182">
        <v>54.014374550682902</v>
      </c>
      <c r="AO13" s="183">
        <v>65.729680805176102</v>
      </c>
      <c r="AP13" s="184">
        <v>59.872027677929502</v>
      </c>
      <c r="AQ13" s="166"/>
      <c r="AR13" s="185">
        <v>54.1109655951525</v>
      </c>
      <c r="AS13" s="171"/>
      <c r="AT13" s="186">
        <v>4.18949823991169</v>
      </c>
      <c r="AU13" s="175">
        <v>38.933537296095302</v>
      </c>
      <c r="AV13" s="175">
        <v>46.618138369824599</v>
      </c>
      <c r="AW13" s="175">
        <v>33.647795691624403</v>
      </c>
      <c r="AX13" s="175">
        <v>16.087019016528199</v>
      </c>
      <c r="AY13" s="187">
        <v>27.892879643297501</v>
      </c>
      <c r="AZ13" s="175"/>
      <c r="BA13" s="188">
        <v>6.3480336465508804</v>
      </c>
      <c r="BB13" s="189">
        <v>8.1198129253303701</v>
      </c>
      <c r="BC13" s="190">
        <v>7.3133409891469201</v>
      </c>
      <c r="BD13" s="175"/>
      <c r="BE13" s="191">
        <v>20.582549049588302</v>
      </c>
    </row>
    <row r="14" spans="1:57" x14ac:dyDescent="0.25">
      <c r="A14" s="21" t="s">
        <v>25</v>
      </c>
      <c r="B14" s="3" t="str">
        <f t="shared" si="0"/>
        <v>Alexandria, VA</v>
      </c>
      <c r="C14" s="3"/>
      <c r="D14" s="24" t="s">
        <v>16</v>
      </c>
      <c r="E14" s="27" t="s">
        <v>17</v>
      </c>
      <c r="F14" s="3"/>
      <c r="G14" s="147">
        <v>47.230152399095097</v>
      </c>
      <c r="H14" s="142">
        <v>63.972046672222802</v>
      </c>
      <c r="I14" s="142">
        <v>73.020475056554304</v>
      </c>
      <c r="J14" s="142">
        <v>75.405678056911498</v>
      </c>
      <c r="K14" s="142">
        <v>65.833306345993506</v>
      </c>
      <c r="L14" s="148">
        <v>65.092331706155406</v>
      </c>
      <c r="M14" s="142"/>
      <c r="N14" s="149">
        <v>62.410129777354399</v>
      </c>
      <c r="O14" s="150">
        <v>66.161645433980198</v>
      </c>
      <c r="P14" s="151">
        <v>64.285887605667298</v>
      </c>
      <c r="Q14" s="142"/>
      <c r="R14" s="152">
        <v>64.861919106016003</v>
      </c>
      <c r="S14" s="125"/>
      <c r="T14" s="126">
        <v>56.3372115101796</v>
      </c>
      <c r="U14" s="120">
        <v>80.138267953885006</v>
      </c>
      <c r="V14" s="120">
        <v>93.459069346280998</v>
      </c>
      <c r="W14" s="120">
        <v>91.910070807401894</v>
      </c>
      <c r="X14" s="120">
        <v>90.107084410981301</v>
      </c>
      <c r="Y14" s="127">
        <v>83.472763263556701</v>
      </c>
      <c r="Z14" s="120"/>
      <c r="AA14" s="128">
        <v>52.647140724062602</v>
      </c>
      <c r="AB14" s="129">
        <v>44.614268842864803</v>
      </c>
      <c r="AC14" s="130">
        <v>48.405153712179199</v>
      </c>
      <c r="AD14" s="120"/>
      <c r="AE14" s="131">
        <v>71.9658908125473</v>
      </c>
      <c r="AG14" s="180">
        <v>49.037250267889</v>
      </c>
      <c r="AH14" s="166">
        <v>60.913272115727999</v>
      </c>
      <c r="AI14" s="166">
        <v>73.395594416001899</v>
      </c>
      <c r="AJ14" s="166">
        <v>75.047474401714396</v>
      </c>
      <c r="AK14" s="166">
        <v>65.480460471484704</v>
      </c>
      <c r="AL14" s="181">
        <v>64.774810334563597</v>
      </c>
      <c r="AM14" s="166"/>
      <c r="AN14" s="182">
        <v>59.136706453149102</v>
      </c>
      <c r="AO14" s="183">
        <v>63.510656328134303</v>
      </c>
      <c r="AP14" s="184">
        <v>61.323681390641703</v>
      </c>
      <c r="AQ14" s="166"/>
      <c r="AR14" s="185">
        <v>63.788773493443003</v>
      </c>
      <c r="AS14" s="171"/>
      <c r="AT14" s="186">
        <v>47.924304803851498</v>
      </c>
      <c r="AU14" s="175">
        <v>76.227870176409596</v>
      </c>
      <c r="AV14" s="175">
        <v>93.414371166982605</v>
      </c>
      <c r="AW14" s="175">
        <v>94.288531713201607</v>
      </c>
      <c r="AX14" s="175">
        <v>75.208556840274497</v>
      </c>
      <c r="AY14" s="187">
        <v>78.283570690990601</v>
      </c>
      <c r="AZ14" s="175"/>
      <c r="BA14" s="188">
        <v>43.882694905385002</v>
      </c>
      <c r="BB14" s="189">
        <v>43.918033840372402</v>
      </c>
      <c r="BC14" s="190">
        <v>43.900992348904097</v>
      </c>
      <c r="BD14" s="175"/>
      <c r="BE14" s="191">
        <v>67.303726215900198</v>
      </c>
    </row>
    <row r="15" spans="1:57" x14ac:dyDescent="0.25">
      <c r="A15" s="21" t="s">
        <v>26</v>
      </c>
      <c r="B15" s="3" t="str">
        <f t="shared" si="0"/>
        <v>Fairfax/Tysons Corner, VA</v>
      </c>
      <c r="C15" s="3"/>
      <c r="D15" s="24" t="s">
        <v>16</v>
      </c>
      <c r="E15" s="27" t="s">
        <v>17</v>
      </c>
      <c r="F15" s="3"/>
      <c r="G15" s="147">
        <v>41.336973653801699</v>
      </c>
      <c r="H15" s="142">
        <v>71.305233418072504</v>
      </c>
      <c r="I15" s="142">
        <v>80.285273861798004</v>
      </c>
      <c r="J15" s="142">
        <v>75.344233880286495</v>
      </c>
      <c r="K15" s="142">
        <v>56.773708111855697</v>
      </c>
      <c r="L15" s="148">
        <v>65.009084585162896</v>
      </c>
      <c r="M15" s="142"/>
      <c r="N15" s="149">
        <v>49.315459902934997</v>
      </c>
      <c r="O15" s="150">
        <v>55.726375086665101</v>
      </c>
      <c r="P15" s="151">
        <v>52.520917494800003</v>
      </c>
      <c r="Q15" s="142"/>
      <c r="R15" s="152">
        <v>61.441036845059202</v>
      </c>
      <c r="S15" s="125"/>
      <c r="T15" s="126">
        <v>29.523593382104401</v>
      </c>
      <c r="U15" s="120">
        <v>72.620539574852899</v>
      </c>
      <c r="V15" s="120">
        <v>67.850978007366294</v>
      </c>
      <c r="W15" s="120">
        <v>57.607796159958802</v>
      </c>
      <c r="X15" s="120">
        <v>44.819360393120697</v>
      </c>
      <c r="Y15" s="127">
        <v>56.225704121239403</v>
      </c>
      <c r="Z15" s="120"/>
      <c r="AA15" s="128">
        <v>19.779389990766099</v>
      </c>
      <c r="AB15" s="129">
        <v>17.328835963193601</v>
      </c>
      <c r="AC15" s="130">
        <v>18.466723523898001</v>
      </c>
      <c r="AD15" s="120"/>
      <c r="AE15" s="131">
        <v>44.942670884923601</v>
      </c>
      <c r="AG15" s="180">
        <v>48.089073549803501</v>
      </c>
      <c r="AH15" s="166">
        <v>76.890851051536799</v>
      </c>
      <c r="AI15" s="166">
        <v>99.779107926970099</v>
      </c>
      <c r="AJ15" s="166">
        <v>95.4731060781141</v>
      </c>
      <c r="AK15" s="166">
        <v>68.280036110469098</v>
      </c>
      <c r="AL15" s="181">
        <v>77.702434943378705</v>
      </c>
      <c r="AM15" s="166"/>
      <c r="AN15" s="182">
        <v>53.188976195978697</v>
      </c>
      <c r="AO15" s="183">
        <v>60.513683845620498</v>
      </c>
      <c r="AP15" s="184">
        <v>56.851330020799601</v>
      </c>
      <c r="AQ15" s="166"/>
      <c r="AR15" s="185">
        <v>71.744976394070406</v>
      </c>
      <c r="AS15" s="171"/>
      <c r="AT15" s="186">
        <v>42.186782598302003</v>
      </c>
      <c r="AU15" s="175">
        <v>94.263997557791498</v>
      </c>
      <c r="AV15" s="175">
        <v>115.35311117041</v>
      </c>
      <c r="AW15" s="175">
        <v>103.193657648311</v>
      </c>
      <c r="AX15" s="175">
        <v>65.297707168257602</v>
      </c>
      <c r="AY15" s="187">
        <v>86.759541368317301</v>
      </c>
      <c r="AZ15" s="175"/>
      <c r="BA15" s="188">
        <v>29.2113294510972</v>
      </c>
      <c r="BB15" s="189">
        <v>35.584538698704499</v>
      </c>
      <c r="BC15" s="190">
        <v>32.526717894278903</v>
      </c>
      <c r="BD15" s="175"/>
      <c r="BE15" s="191">
        <v>70.923666510984404</v>
      </c>
    </row>
    <row r="16" spans="1:57" x14ac:dyDescent="0.25">
      <c r="A16" s="21" t="s">
        <v>27</v>
      </c>
      <c r="B16" s="3" t="str">
        <f t="shared" si="0"/>
        <v>I-95 Fredericksburg, VA</v>
      </c>
      <c r="C16" s="3"/>
      <c r="D16" s="24" t="s">
        <v>16</v>
      </c>
      <c r="E16" s="27" t="s">
        <v>17</v>
      </c>
      <c r="F16" s="3"/>
      <c r="G16" s="147">
        <v>41.8131381924198</v>
      </c>
      <c r="H16" s="142">
        <v>48.925051895043701</v>
      </c>
      <c r="I16" s="142">
        <v>54.849608163265302</v>
      </c>
      <c r="J16" s="142">
        <v>55.559367930029097</v>
      </c>
      <c r="K16" s="142">
        <v>46.600454810495599</v>
      </c>
      <c r="L16" s="148">
        <v>49.549524198250701</v>
      </c>
      <c r="M16" s="142"/>
      <c r="N16" s="149">
        <v>44.9020419825072</v>
      </c>
      <c r="O16" s="150">
        <v>48.417363265306101</v>
      </c>
      <c r="P16" s="151">
        <v>46.659702623906703</v>
      </c>
      <c r="Q16" s="142"/>
      <c r="R16" s="152">
        <v>48.723860891295203</v>
      </c>
      <c r="S16" s="125"/>
      <c r="T16" s="126">
        <v>15.424566256243001</v>
      </c>
      <c r="U16" s="120">
        <v>17.467767595816699</v>
      </c>
      <c r="V16" s="120">
        <v>28.531861573381399</v>
      </c>
      <c r="W16" s="120">
        <v>34.886956185896103</v>
      </c>
      <c r="X16" s="120">
        <v>20.592917604266599</v>
      </c>
      <c r="Y16" s="127">
        <v>23.6379255816036</v>
      </c>
      <c r="Z16" s="120"/>
      <c r="AA16" s="128">
        <v>11.5868039811097</v>
      </c>
      <c r="AB16" s="129">
        <v>5.4596354849315203</v>
      </c>
      <c r="AC16" s="130">
        <v>8.3215454141746203</v>
      </c>
      <c r="AD16" s="120"/>
      <c r="AE16" s="131">
        <v>19.032813380227498</v>
      </c>
      <c r="AG16" s="180">
        <v>37.705656268221503</v>
      </c>
      <c r="AH16" s="166">
        <v>44.292793294460601</v>
      </c>
      <c r="AI16" s="166">
        <v>48.578225364431397</v>
      </c>
      <c r="AJ16" s="166">
        <v>49.156627113702598</v>
      </c>
      <c r="AK16" s="166">
        <v>43.969497376093202</v>
      </c>
      <c r="AL16" s="181">
        <v>44.740559883381898</v>
      </c>
      <c r="AM16" s="166"/>
      <c r="AN16" s="182">
        <v>44.936907580174903</v>
      </c>
      <c r="AO16" s="183">
        <v>48.551387755101999</v>
      </c>
      <c r="AP16" s="184">
        <v>46.744147667638401</v>
      </c>
      <c r="AQ16" s="166"/>
      <c r="AR16" s="185">
        <v>45.313013536026602</v>
      </c>
      <c r="AS16" s="171"/>
      <c r="AT16" s="186">
        <v>1.5744112970936801</v>
      </c>
      <c r="AU16" s="175">
        <v>16.4020190829178</v>
      </c>
      <c r="AV16" s="175">
        <v>20.220510366388201</v>
      </c>
      <c r="AW16" s="175">
        <v>21.5473323428788</v>
      </c>
      <c r="AX16" s="175">
        <v>15.760363045651999</v>
      </c>
      <c r="AY16" s="187">
        <v>15.3071753351108</v>
      </c>
      <c r="AZ16" s="175"/>
      <c r="BA16" s="188">
        <v>12.274058489029199</v>
      </c>
      <c r="BB16" s="189">
        <v>16.2016944301017</v>
      </c>
      <c r="BC16" s="190">
        <v>14.2800711688243</v>
      </c>
      <c r="BD16" s="175"/>
      <c r="BE16" s="191">
        <v>15.0025348230341</v>
      </c>
    </row>
    <row r="17" spans="1:70" x14ac:dyDescent="0.25">
      <c r="A17" s="21" t="s">
        <v>28</v>
      </c>
      <c r="B17" s="3" t="str">
        <f t="shared" si="0"/>
        <v>Dulles Airport Area, VA</v>
      </c>
      <c r="C17" s="3"/>
      <c r="D17" s="24" t="s">
        <v>16</v>
      </c>
      <c r="E17" s="27" t="s">
        <v>17</v>
      </c>
      <c r="F17" s="3"/>
      <c r="G17" s="147">
        <v>44.892628533485102</v>
      </c>
      <c r="H17" s="142">
        <v>73.556356478846496</v>
      </c>
      <c r="I17" s="142">
        <v>84.306286283437601</v>
      </c>
      <c r="J17" s="142">
        <v>77.965889774236302</v>
      </c>
      <c r="K17" s="142">
        <v>60.409471637260403</v>
      </c>
      <c r="L17" s="148">
        <v>68.226126541453198</v>
      </c>
      <c r="M17" s="142"/>
      <c r="N17" s="149">
        <v>52.752315499905102</v>
      </c>
      <c r="O17" s="150">
        <v>52.491632517548801</v>
      </c>
      <c r="P17" s="151">
        <v>52.621974008726902</v>
      </c>
      <c r="Q17" s="142"/>
      <c r="R17" s="152">
        <v>63.767797246388497</v>
      </c>
      <c r="S17" s="125"/>
      <c r="T17" s="126">
        <v>38.409937024529</v>
      </c>
      <c r="U17" s="120">
        <v>77.482253125589594</v>
      </c>
      <c r="V17" s="120">
        <v>76.323899946048996</v>
      </c>
      <c r="W17" s="120">
        <v>62.439367553163102</v>
      </c>
      <c r="X17" s="120">
        <v>40.240187476750599</v>
      </c>
      <c r="Y17" s="127">
        <v>60.332246220129797</v>
      </c>
      <c r="Z17" s="120"/>
      <c r="AA17" s="128">
        <v>34.671699396299402</v>
      </c>
      <c r="AB17" s="129">
        <v>29.268283007439699</v>
      </c>
      <c r="AC17" s="130">
        <v>31.921370956887099</v>
      </c>
      <c r="AD17" s="120"/>
      <c r="AE17" s="131">
        <v>52.584463232051398</v>
      </c>
      <c r="AG17" s="180">
        <v>49.3199281445645</v>
      </c>
      <c r="AH17" s="166">
        <v>73.770026560424895</v>
      </c>
      <c r="AI17" s="166">
        <v>87.966973060140305</v>
      </c>
      <c r="AJ17" s="166">
        <v>86.210857996585005</v>
      </c>
      <c r="AK17" s="166">
        <v>66.195164342629397</v>
      </c>
      <c r="AL17" s="181">
        <v>72.692590020868906</v>
      </c>
      <c r="AM17" s="166"/>
      <c r="AN17" s="182">
        <v>49.4598541548093</v>
      </c>
      <c r="AO17" s="183">
        <v>50.969492269019099</v>
      </c>
      <c r="AP17" s="184">
        <v>50.214673211914203</v>
      </c>
      <c r="AQ17" s="166"/>
      <c r="AR17" s="185">
        <v>66.270328075453193</v>
      </c>
      <c r="AS17" s="171"/>
      <c r="AT17" s="186">
        <v>28.9290039273274</v>
      </c>
      <c r="AU17" s="175">
        <v>73.454962180574199</v>
      </c>
      <c r="AV17" s="175">
        <v>85.618406219062393</v>
      </c>
      <c r="AW17" s="175">
        <v>82.093561083056997</v>
      </c>
      <c r="AX17" s="175">
        <v>60.390534741773799</v>
      </c>
      <c r="AY17" s="187">
        <v>67.656581377294998</v>
      </c>
      <c r="AZ17" s="175"/>
      <c r="BA17" s="188">
        <v>26.122883343456198</v>
      </c>
      <c r="BB17" s="189">
        <v>30.0799571733805</v>
      </c>
      <c r="BC17" s="190">
        <v>28.100602459264799</v>
      </c>
      <c r="BD17" s="175"/>
      <c r="BE17" s="191">
        <v>57.150966033902598</v>
      </c>
    </row>
    <row r="18" spans="1:70" x14ac:dyDescent="0.25">
      <c r="A18" s="21" t="s">
        <v>29</v>
      </c>
      <c r="B18" s="3" t="str">
        <f t="shared" si="0"/>
        <v>Williamsburg, VA</v>
      </c>
      <c r="C18" s="3"/>
      <c r="D18" s="24" t="s">
        <v>16</v>
      </c>
      <c r="E18" s="27" t="s">
        <v>17</v>
      </c>
      <c r="F18" s="3"/>
      <c r="G18" s="147">
        <v>32.592075117370797</v>
      </c>
      <c r="H18" s="142">
        <v>27.031002012072399</v>
      </c>
      <c r="I18" s="142">
        <v>20.320504359490201</v>
      </c>
      <c r="J18" s="142">
        <v>24.378187775845898</v>
      </c>
      <c r="K18" s="142">
        <v>26.854635549016901</v>
      </c>
      <c r="L18" s="148">
        <v>26.2345513009458</v>
      </c>
      <c r="M18" s="142"/>
      <c r="N18" s="149">
        <v>50.482855423298098</v>
      </c>
      <c r="O18" s="150">
        <v>64.737635415273502</v>
      </c>
      <c r="P18" s="151">
        <v>57.610245419285803</v>
      </c>
      <c r="Q18" s="142"/>
      <c r="R18" s="152">
        <v>35.210353911196897</v>
      </c>
      <c r="S18" s="125"/>
      <c r="T18" s="126">
        <v>33.677064615643097</v>
      </c>
      <c r="U18" s="120">
        <v>10.0379221728532</v>
      </c>
      <c r="V18" s="120">
        <v>-5.3967633594495696</v>
      </c>
      <c r="W18" s="120">
        <v>5.7570031437962204</v>
      </c>
      <c r="X18" s="120">
        <v>2.9599341641049199</v>
      </c>
      <c r="Y18" s="127">
        <v>9.7148552938690997</v>
      </c>
      <c r="Z18" s="120"/>
      <c r="AA18" s="128">
        <v>4.9855486428775402</v>
      </c>
      <c r="AB18" s="129">
        <v>6.3890601374534102</v>
      </c>
      <c r="AC18" s="130">
        <v>5.7695317316216901</v>
      </c>
      <c r="AD18" s="120"/>
      <c r="AE18" s="131">
        <v>7.8543000275142196</v>
      </c>
      <c r="AG18" s="180">
        <v>34.819327575777898</v>
      </c>
      <c r="AH18" s="166">
        <v>26.679646817662402</v>
      </c>
      <c r="AI18" s="166">
        <v>24.498567780092699</v>
      </c>
      <c r="AJ18" s="166">
        <v>27.279721961047599</v>
      </c>
      <c r="AK18" s="166">
        <v>34.107778634139798</v>
      </c>
      <c r="AL18" s="181">
        <v>29.479296354502399</v>
      </c>
      <c r="AM18" s="166"/>
      <c r="AN18" s="182">
        <v>54.356169492661301</v>
      </c>
      <c r="AO18" s="183">
        <v>67.651005294551297</v>
      </c>
      <c r="AP18" s="184">
        <v>61.003587393606303</v>
      </c>
      <c r="AQ18" s="166"/>
      <c r="AR18" s="185">
        <v>38.499795857704399</v>
      </c>
      <c r="AS18" s="171"/>
      <c r="AT18" s="186">
        <v>31.1982099464634</v>
      </c>
      <c r="AU18" s="175">
        <v>19.175416788734001</v>
      </c>
      <c r="AV18" s="175">
        <v>16.945374051918701</v>
      </c>
      <c r="AW18" s="175">
        <v>24.297401860882299</v>
      </c>
      <c r="AX18" s="175">
        <v>35.673112650882899</v>
      </c>
      <c r="AY18" s="187">
        <v>26.021942889752999</v>
      </c>
      <c r="AZ18" s="175"/>
      <c r="BA18" s="188">
        <v>27.362811191760201</v>
      </c>
      <c r="BB18" s="189">
        <v>24.7933903682659</v>
      </c>
      <c r="BC18" s="190">
        <v>25.925187746690099</v>
      </c>
      <c r="BD18" s="175"/>
      <c r="BE18" s="191">
        <v>26.018833481891001</v>
      </c>
    </row>
    <row r="19" spans="1:70" x14ac:dyDescent="0.25">
      <c r="A19" s="21" t="s">
        <v>30</v>
      </c>
      <c r="B19" s="3" t="str">
        <f t="shared" si="0"/>
        <v>Virginia Beach, VA</v>
      </c>
      <c r="C19" s="3"/>
      <c r="D19" s="24" t="s">
        <v>16</v>
      </c>
      <c r="E19" s="27" t="s">
        <v>17</v>
      </c>
      <c r="F19" s="3"/>
      <c r="G19" s="147">
        <v>28.730407277782302</v>
      </c>
      <c r="H19" s="142">
        <v>35.120516648949199</v>
      </c>
      <c r="I19" s="142">
        <v>38.434841695968501</v>
      </c>
      <c r="J19" s="142">
        <v>38.548624131163599</v>
      </c>
      <c r="K19" s="142">
        <v>34.3346001799002</v>
      </c>
      <c r="L19" s="148">
        <v>35.033797986752802</v>
      </c>
      <c r="M19" s="142"/>
      <c r="N19" s="149">
        <v>54.7998658434867</v>
      </c>
      <c r="O19" s="150">
        <v>61.948431090031796</v>
      </c>
      <c r="P19" s="151">
        <v>58.374148466759301</v>
      </c>
      <c r="Q19" s="142"/>
      <c r="R19" s="152">
        <v>41.702469552468898</v>
      </c>
      <c r="S19" s="125"/>
      <c r="T19" s="126">
        <v>3.6333259174966099</v>
      </c>
      <c r="U19" s="120">
        <v>15.2877681238646</v>
      </c>
      <c r="V19" s="120">
        <v>11.5703779762532</v>
      </c>
      <c r="W19" s="120">
        <v>11.0699298994738</v>
      </c>
      <c r="X19" s="120">
        <v>-3.9488976404575702</v>
      </c>
      <c r="Y19" s="127">
        <v>7.4074817015647101</v>
      </c>
      <c r="Z19" s="120"/>
      <c r="AA19" s="128">
        <v>-4.2296703430101896</v>
      </c>
      <c r="AB19" s="129">
        <v>-0.70559588378800997</v>
      </c>
      <c r="AC19" s="130">
        <v>-2.3914916148818599</v>
      </c>
      <c r="AD19" s="120"/>
      <c r="AE19" s="131">
        <v>3.2615487585077099</v>
      </c>
      <c r="AG19" s="180">
        <v>30.575700971052399</v>
      </c>
      <c r="AH19" s="166">
        <v>35.414615771935502</v>
      </c>
      <c r="AI19" s="166">
        <v>40.671259519321303</v>
      </c>
      <c r="AJ19" s="166">
        <v>40.127802503790498</v>
      </c>
      <c r="AK19" s="166">
        <v>37.150783301986998</v>
      </c>
      <c r="AL19" s="181">
        <v>36.784780941643398</v>
      </c>
      <c r="AM19" s="166"/>
      <c r="AN19" s="182">
        <v>59.435796735219498</v>
      </c>
      <c r="AO19" s="183">
        <v>64.858098035407593</v>
      </c>
      <c r="AP19" s="184">
        <v>62.146947385313503</v>
      </c>
      <c r="AQ19" s="166"/>
      <c r="AR19" s="185">
        <v>44.035772979789101</v>
      </c>
      <c r="AS19" s="171"/>
      <c r="AT19" s="186">
        <v>8.5033886865329205</v>
      </c>
      <c r="AU19" s="175">
        <v>25.328176494023801</v>
      </c>
      <c r="AV19" s="175">
        <v>30.8321475403181</v>
      </c>
      <c r="AW19" s="175">
        <v>27.671567214800401</v>
      </c>
      <c r="AX19" s="175">
        <v>16.503822829847</v>
      </c>
      <c r="AY19" s="187">
        <v>21.931397465445599</v>
      </c>
      <c r="AZ19" s="175"/>
      <c r="BA19" s="188">
        <v>21.4011609504844</v>
      </c>
      <c r="BB19" s="189">
        <v>23.562108991488</v>
      </c>
      <c r="BC19" s="190">
        <v>22.519253532860301</v>
      </c>
      <c r="BD19" s="175"/>
      <c r="BE19" s="191">
        <v>22.180706141294301</v>
      </c>
    </row>
    <row r="20" spans="1:70" x14ac:dyDescent="0.25">
      <c r="A20" s="34" t="s">
        <v>31</v>
      </c>
      <c r="B20" s="3" t="str">
        <f t="shared" si="0"/>
        <v>Norfolk/Portsmouth, VA</v>
      </c>
      <c r="C20" s="3"/>
      <c r="D20" s="24" t="s">
        <v>16</v>
      </c>
      <c r="E20" s="27" t="s">
        <v>17</v>
      </c>
      <c r="F20" s="3"/>
      <c r="G20" s="147">
        <v>41.880036957667301</v>
      </c>
      <c r="H20" s="142">
        <v>50.609055577024399</v>
      </c>
      <c r="I20" s="142">
        <v>54.789485174775997</v>
      </c>
      <c r="J20" s="142">
        <v>58.397529615316998</v>
      </c>
      <c r="K20" s="142">
        <v>59.758541103109003</v>
      </c>
      <c r="L20" s="148">
        <v>53.086929685578703</v>
      </c>
      <c r="M20" s="142"/>
      <c r="N20" s="149">
        <v>62.551962638327701</v>
      </c>
      <c r="O20" s="150">
        <v>66.308603881960295</v>
      </c>
      <c r="P20" s="151">
        <v>64.430283260143995</v>
      </c>
      <c r="Q20" s="142"/>
      <c r="R20" s="152">
        <v>56.3278878497402</v>
      </c>
      <c r="S20" s="125"/>
      <c r="T20" s="126">
        <v>19.546639994734299</v>
      </c>
      <c r="U20" s="120">
        <v>24.5750591007371</v>
      </c>
      <c r="V20" s="120">
        <v>21.183164582877598</v>
      </c>
      <c r="W20" s="120">
        <v>34.272634895688697</v>
      </c>
      <c r="X20" s="120">
        <v>34.974584233948903</v>
      </c>
      <c r="Y20" s="127">
        <v>27.224080979144301</v>
      </c>
      <c r="Z20" s="120"/>
      <c r="AA20" s="128">
        <v>22.891922716109299</v>
      </c>
      <c r="AB20" s="129">
        <v>22.018972193583899</v>
      </c>
      <c r="AC20" s="130">
        <v>22.441168724944198</v>
      </c>
      <c r="AD20" s="120"/>
      <c r="AE20" s="131">
        <v>25.6203793244077</v>
      </c>
      <c r="AG20" s="180">
        <v>44.837235007904397</v>
      </c>
      <c r="AH20" s="166">
        <v>57.679239860354798</v>
      </c>
      <c r="AI20" s="166">
        <v>64.7117782100825</v>
      </c>
      <c r="AJ20" s="166">
        <v>67.180647171965504</v>
      </c>
      <c r="AK20" s="166">
        <v>59.824095209028599</v>
      </c>
      <c r="AL20" s="181">
        <v>58.846599091867198</v>
      </c>
      <c r="AM20" s="166"/>
      <c r="AN20" s="182">
        <v>63.613573388371599</v>
      </c>
      <c r="AO20" s="183">
        <v>66.650963859125198</v>
      </c>
      <c r="AP20" s="184">
        <v>65.132268623748402</v>
      </c>
      <c r="AQ20" s="166"/>
      <c r="AR20" s="185">
        <v>60.642504672404698</v>
      </c>
      <c r="AS20" s="171"/>
      <c r="AT20" s="186">
        <v>16.5402346203063</v>
      </c>
      <c r="AU20" s="175">
        <v>38.930724662061998</v>
      </c>
      <c r="AV20" s="175">
        <v>44.380140210531003</v>
      </c>
      <c r="AW20" s="175">
        <v>50.920913403613</v>
      </c>
      <c r="AX20" s="175">
        <v>29.8544508360878</v>
      </c>
      <c r="AY20" s="187">
        <v>36.601909738860599</v>
      </c>
      <c r="AZ20" s="175"/>
      <c r="BA20" s="188">
        <v>13.3490773523535</v>
      </c>
      <c r="BB20" s="189">
        <v>15.679599522809699</v>
      </c>
      <c r="BC20" s="190">
        <v>14.5296552520091</v>
      </c>
      <c r="BD20" s="175"/>
      <c r="BE20" s="191">
        <v>28.9743914207689</v>
      </c>
    </row>
    <row r="21" spans="1:70" x14ac:dyDescent="0.25">
      <c r="A21" s="35" t="s">
        <v>32</v>
      </c>
      <c r="B21" s="3" t="str">
        <f t="shared" si="0"/>
        <v>Newport News/Hampton, VA</v>
      </c>
      <c r="C21" s="3"/>
      <c r="D21" s="24" t="s">
        <v>16</v>
      </c>
      <c r="E21" s="27" t="s">
        <v>17</v>
      </c>
      <c r="F21" s="3"/>
      <c r="G21" s="147">
        <v>32.561892268858998</v>
      </c>
      <c r="H21" s="142">
        <v>41.006912808308002</v>
      </c>
      <c r="I21" s="142">
        <v>41.929418880715403</v>
      </c>
      <c r="J21" s="142">
        <v>42.935993336217997</v>
      </c>
      <c r="K21" s="142">
        <v>40.5013162700129</v>
      </c>
      <c r="L21" s="148">
        <v>39.787106712822698</v>
      </c>
      <c r="M21" s="142"/>
      <c r="N21" s="149">
        <v>45.3417454348766</v>
      </c>
      <c r="O21" s="150">
        <v>48.407649848550399</v>
      </c>
      <c r="P21" s="151">
        <v>46.874697641713503</v>
      </c>
      <c r="Q21" s="142"/>
      <c r="R21" s="152">
        <v>41.812132692505799</v>
      </c>
      <c r="S21" s="125"/>
      <c r="T21" s="126">
        <v>13.0798803648328</v>
      </c>
      <c r="U21" s="120">
        <v>27.678073363100498</v>
      </c>
      <c r="V21" s="120">
        <v>17.1048059368397</v>
      </c>
      <c r="W21" s="120">
        <v>22.058499609442599</v>
      </c>
      <c r="X21" s="120">
        <v>7.4334985963941396</v>
      </c>
      <c r="Y21" s="127">
        <v>17.301406518537199</v>
      </c>
      <c r="Z21" s="120"/>
      <c r="AA21" s="128">
        <v>-38.210629066399498</v>
      </c>
      <c r="AB21" s="129">
        <v>-35.817830644716402</v>
      </c>
      <c r="AC21" s="130">
        <v>-36.9978188976404</v>
      </c>
      <c r="AD21" s="120"/>
      <c r="AE21" s="131">
        <v>-8.0754432708589601</v>
      </c>
      <c r="AG21" s="180">
        <v>34.031082893408303</v>
      </c>
      <c r="AH21" s="166">
        <v>41.214707222702998</v>
      </c>
      <c r="AI21" s="166">
        <v>45.034286593105399</v>
      </c>
      <c r="AJ21" s="166">
        <v>45.642041821722103</v>
      </c>
      <c r="AK21" s="166">
        <v>46.562203357132503</v>
      </c>
      <c r="AL21" s="181">
        <v>42.496864377614301</v>
      </c>
      <c r="AM21" s="166"/>
      <c r="AN21" s="182">
        <v>55.714988821577897</v>
      </c>
      <c r="AO21" s="183">
        <v>55.661856782778003</v>
      </c>
      <c r="AP21" s="184">
        <v>55.688422802177897</v>
      </c>
      <c r="AQ21" s="166"/>
      <c r="AR21" s="185">
        <v>46.265881070346701</v>
      </c>
      <c r="AS21" s="171"/>
      <c r="AT21" s="186">
        <v>16.485662803794799</v>
      </c>
      <c r="AU21" s="175">
        <v>30.283017813890002</v>
      </c>
      <c r="AV21" s="175">
        <v>29.3089094623985</v>
      </c>
      <c r="AW21" s="175">
        <v>32.369049087832501</v>
      </c>
      <c r="AX21" s="175">
        <v>31.086762329197501</v>
      </c>
      <c r="AY21" s="187">
        <v>28.251751694680401</v>
      </c>
      <c r="AZ21" s="175"/>
      <c r="BA21" s="188">
        <v>-4.0103861251069004</v>
      </c>
      <c r="BB21" s="189">
        <v>-2.3090195132621898</v>
      </c>
      <c r="BC21" s="190">
        <v>-3.1675813396166599</v>
      </c>
      <c r="BD21" s="175"/>
      <c r="BE21" s="191">
        <v>15.3771973778267</v>
      </c>
    </row>
    <row r="22" spans="1:70" x14ac:dyDescent="0.25">
      <c r="A22" s="36" t="s">
        <v>33</v>
      </c>
      <c r="B22" s="3" t="str">
        <f t="shared" si="0"/>
        <v>Chesapeake/Suffolk, VA</v>
      </c>
      <c r="C22" s="3"/>
      <c r="D22" s="25" t="s">
        <v>16</v>
      </c>
      <c r="E22" s="28" t="s">
        <v>17</v>
      </c>
      <c r="F22" s="3"/>
      <c r="G22" s="153">
        <v>40.0736569856793</v>
      </c>
      <c r="H22" s="154">
        <v>51.114539207125297</v>
      </c>
      <c r="I22" s="154">
        <v>55.384484055186803</v>
      </c>
      <c r="J22" s="154">
        <v>56.5855993188962</v>
      </c>
      <c r="K22" s="154">
        <v>51.231104889975498</v>
      </c>
      <c r="L22" s="155">
        <v>50.877876891372601</v>
      </c>
      <c r="M22" s="142"/>
      <c r="N22" s="156">
        <v>52.5452980614739</v>
      </c>
      <c r="O22" s="157">
        <v>55.936602322738302</v>
      </c>
      <c r="P22" s="158">
        <v>54.240950192106098</v>
      </c>
      <c r="Q22" s="142"/>
      <c r="R22" s="159">
        <v>51.838754977296503</v>
      </c>
      <c r="S22" s="125"/>
      <c r="T22" s="132">
        <v>8.2874059226280092</v>
      </c>
      <c r="U22" s="133">
        <v>11.007322689699301</v>
      </c>
      <c r="V22" s="133">
        <v>6.6466170687394399</v>
      </c>
      <c r="W22" s="133">
        <v>10.005104829593201</v>
      </c>
      <c r="X22" s="133">
        <v>8.8240499417348808</v>
      </c>
      <c r="Y22" s="134">
        <v>8.9454370673397001</v>
      </c>
      <c r="Z22" s="120"/>
      <c r="AA22" s="135">
        <v>3.2226924850273502</v>
      </c>
      <c r="AB22" s="136">
        <v>4.2253052280671302</v>
      </c>
      <c r="AC22" s="137">
        <v>3.7372495816589799</v>
      </c>
      <c r="AD22" s="120"/>
      <c r="AE22" s="138">
        <v>7.3344366834362704</v>
      </c>
      <c r="AG22" s="192">
        <v>43.286334395738699</v>
      </c>
      <c r="AH22" s="193">
        <v>54.839911941145601</v>
      </c>
      <c r="AI22" s="193">
        <v>59.695814792176002</v>
      </c>
      <c r="AJ22" s="193">
        <v>59.236735011351698</v>
      </c>
      <c r="AK22" s="193">
        <v>51.973093852602098</v>
      </c>
      <c r="AL22" s="194">
        <v>53.806377998602798</v>
      </c>
      <c r="AM22" s="166"/>
      <c r="AN22" s="195">
        <v>51.124067193503301</v>
      </c>
      <c r="AO22" s="196">
        <v>55.896373799336303</v>
      </c>
      <c r="AP22" s="197">
        <v>53.510220496419798</v>
      </c>
      <c r="AQ22" s="166"/>
      <c r="AR22" s="198">
        <v>53.721761569407697</v>
      </c>
      <c r="AS22" s="171"/>
      <c r="AT22" s="199">
        <v>14.0964949477156</v>
      </c>
      <c r="AU22" s="200">
        <v>25.333157728946802</v>
      </c>
      <c r="AV22" s="200">
        <v>22.780553151774299</v>
      </c>
      <c r="AW22" s="200">
        <v>22.716602599751401</v>
      </c>
      <c r="AX22" s="200">
        <v>16.694953274195498</v>
      </c>
      <c r="AY22" s="201">
        <v>20.575961265312799</v>
      </c>
      <c r="AZ22" s="175"/>
      <c r="BA22" s="202">
        <v>4.5719166624155001</v>
      </c>
      <c r="BB22" s="203">
        <v>10.257149486838101</v>
      </c>
      <c r="BC22" s="204">
        <v>7.4661263145672097</v>
      </c>
      <c r="BD22" s="175"/>
      <c r="BE22" s="205">
        <v>16.530359169911399</v>
      </c>
    </row>
    <row r="23" spans="1:70" ht="13" x14ac:dyDescent="0.3">
      <c r="A23" s="19" t="s">
        <v>43</v>
      </c>
      <c r="B23" s="3" t="str">
        <f t="shared" si="0"/>
        <v>Richmond CBD/Airport, VA</v>
      </c>
      <c r="C23" s="9"/>
      <c r="D23" s="23" t="s">
        <v>16</v>
      </c>
      <c r="E23" s="26" t="s">
        <v>17</v>
      </c>
      <c r="F23" s="3"/>
      <c r="G23" s="163">
        <v>39.610765873015801</v>
      </c>
      <c r="H23" s="164">
        <v>55.7765793650793</v>
      </c>
      <c r="I23" s="164">
        <v>60.425051587301503</v>
      </c>
      <c r="J23" s="164">
        <v>61.552638888888801</v>
      </c>
      <c r="K23" s="164">
        <v>55.9969563492063</v>
      </c>
      <c r="L23" s="165">
        <v>54.672398412698399</v>
      </c>
      <c r="M23" s="166"/>
      <c r="N23" s="167">
        <v>62.6430079365079</v>
      </c>
      <c r="O23" s="168">
        <v>66.802055555555498</v>
      </c>
      <c r="P23" s="169">
        <v>64.722531746031706</v>
      </c>
      <c r="Q23" s="166"/>
      <c r="R23" s="170">
        <v>57.543865079364998</v>
      </c>
      <c r="S23" s="171"/>
      <c r="T23" s="172">
        <v>6.1534891590522101</v>
      </c>
      <c r="U23" s="173">
        <v>16.832057623314199</v>
      </c>
      <c r="V23" s="173">
        <v>9.7124283293587705</v>
      </c>
      <c r="W23" s="173">
        <v>5.0135941231304804</v>
      </c>
      <c r="X23" s="173">
        <v>9.8611673928470296</v>
      </c>
      <c r="Y23" s="174">
        <v>9.4691937944911295</v>
      </c>
      <c r="Z23" s="175"/>
      <c r="AA23" s="176">
        <v>13.578505754817501</v>
      </c>
      <c r="AB23" s="177">
        <v>25.177657855735202</v>
      </c>
      <c r="AC23" s="178">
        <v>19.282519442464</v>
      </c>
      <c r="AD23" s="175"/>
      <c r="AE23" s="179">
        <v>12.4419282422294</v>
      </c>
      <c r="AF23" s="113"/>
      <c r="AG23" s="163">
        <v>45.107287698412598</v>
      </c>
      <c r="AH23" s="164">
        <v>53.206663690476098</v>
      </c>
      <c r="AI23" s="164">
        <v>61.0841071428571</v>
      </c>
      <c r="AJ23" s="164">
        <v>62.5247271825396</v>
      </c>
      <c r="AK23" s="164">
        <v>56.341201388888798</v>
      </c>
      <c r="AL23" s="165">
        <v>55.652797420634897</v>
      </c>
      <c r="AM23" s="166"/>
      <c r="AN23" s="167">
        <v>55.321578373015797</v>
      </c>
      <c r="AO23" s="168">
        <v>58.913545634920602</v>
      </c>
      <c r="AP23" s="169">
        <v>57.117562003968203</v>
      </c>
      <c r="AQ23" s="166"/>
      <c r="AR23" s="170">
        <v>56.071301587301498</v>
      </c>
      <c r="AS23" s="171"/>
      <c r="AT23" s="172">
        <v>1.63713998906333</v>
      </c>
      <c r="AU23" s="173">
        <v>11.1635625605357</v>
      </c>
      <c r="AV23" s="173">
        <v>13.7603535815895</v>
      </c>
      <c r="AW23" s="173">
        <v>16.1655916352417</v>
      </c>
      <c r="AX23" s="173">
        <v>9.4593568137096504</v>
      </c>
      <c r="AY23" s="174">
        <v>10.7581870060407</v>
      </c>
      <c r="AZ23" s="175"/>
      <c r="BA23" s="176">
        <v>1.95589543687353</v>
      </c>
      <c r="BB23" s="177">
        <v>17.418045472817798</v>
      </c>
      <c r="BC23" s="178">
        <v>9.3844832072373698</v>
      </c>
      <c r="BD23" s="175"/>
      <c r="BE23" s="179">
        <v>10.3548299063493</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80">
        <v>33.642104834960399</v>
      </c>
      <c r="H24" s="166">
        <v>50.3197919572291</v>
      </c>
      <c r="I24" s="166">
        <v>60.148447233844699</v>
      </c>
      <c r="J24" s="166">
        <v>57.162301255230098</v>
      </c>
      <c r="K24" s="166">
        <v>52.614042305904199</v>
      </c>
      <c r="L24" s="181">
        <v>50.7773375174337</v>
      </c>
      <c r="M24" s="166"/>
      <c r="N24" s="182">
        <v>68.882158298465797</v>
      </c>
      <c r="O24" s="183">
        <v>74.922795211529504</v>
      </c>
      <c r="P24" s="184">
        <v>71.902476754997593</v>
      </c>
      <c r="Q24" s="166"/>
      <c r="R24" s="185">
        <v>56.813091585309103</v>
      </c>
      <c r="S24" s="171"/>
      <c r="T24" s="186">
        <v>-2.9626387052271901</v>
      </c>
      <c r="U24" s="175">
        <v>17.777432842066901</v>
      </c>
      <c r="V24" s="175">
        <v>18.378313602859901</v>
      </c>
      <c r="W24" s="175">
        <v>10.4138424724066</v>
      </c>
      <c r="X24" s="175">
        <v>23.402114871855701</v>
      </c>
      <c r="Y24" s="187">
        <v>14.049337613877601</v>
      </c>
      <c r="Z24" s="175"/>
      <c r="AA24" s="188">
        <v>38.870979939222998</v>
      </c>
      <c r="AB24" s="189">
        <v>33.558915968777697</v>
      </c>
      <c r="AC24" s="190">
        <v>36.051723479245901</v>
      </c>
      <c r="AD24" s="175"/>
      <c r="AE24" s="191">
        <v>21.132960697925</v>
      </c>
      <c r="AF24" s="113"/>
      <c r="AG24" s="180">
        <v>39.593552998605198</v>
      </c>
      <c r="AH24" s="166">
        <v>50.7105604951185</v>
      </c>
      <c r="AI24" s="166">
        <v>61.994823337982297</v>
      </c>
      <c r="AJ24" s="166">
        <v>59.178556775918103</v>
      </c>
      <c r="AK24" s="166">
        <v>50.6883307182705</v>
      </c>
      <c r="AL24" s="181">
        <v>52.433164865178902</v>
      </c>
      <c r="AM24" s="166"/>
      <c r="AN24" s="182">
        <v>57.409096350534597</v>
      </c>
      <c r="AO24" s="183">
        <v>64.211630636913</v>
      </c>
      <c r="AP24" s="184">
        <v>60.810363493723798</v>
      </c>
      <c r="AQ24" s="166"/>
      <c r="AR24" s="185">
        <v>54.826650187620302</v>
      </c>
      <c r="AS24" s="171"/>
      <c r="AT24" s="186">
        <v>-9.9450759089334593</v>
      </c>
      <c r="AU24" s="175">
        <v>11.927671037213001</v>
      </c>
      <c r="AV24" s="175">
        <v>25.658432344456301</v>
      </c>
      <c r="AW24" s="175">
        <v>18.016545088691402</v>
      </c>
      <c r="AX24" s="175">
        <v>18.566651591210899</v>
      </c>
      <c r="AY24" s="187">
        <v>13.2447472124448</v>
      </c>
      <c r="AZ24" s="175"/>
      <c r="BA24" s="188">
        <v>17.035658456715499</v>
      </c>
      <c r="BB24" s="189">
        <v>21.444870631818901</v>
      </c>
      <c r="BC24" s="190">
        <v>19.322898359238</v>
      </c>
      <c r="BD24" s="175"/>
      <c r="BE24" s="191">
        <v>15.1027712346156</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80">
        <v>37.218554824259101</v>
      </c>
      <c r="H25" s="166">
        <v>49.474974086836603</v>
      </c>
      <c r="I25" s="166">
        <v>53.520767057201901</v>
      </c>
      <c r="J25" s="166">
        <v>49.871712060647802</v>
      </c>
      <c r="K25" s="166">
        <v>55.138277842866898</v>
      </c>
      <c r="L25" s="181">
        <v>49.044857174362498</v>
      </c>
      <c r="M25" s="166"/>
      <c r="N25" s="182">
        <v>85.785443246037204</v>
      </c>
      <c r="O25" s="183">
        <v>87.483972708476898</v>
      </c>
      <c r="P25" s="184">
        <v>86.634707977256994</v>
      </c>
      <c r="Q25" s="166"/>
      <c r="R25" s="185">
        <v>59.784814546618001</v>
      </c>
      <c r="S25" s="171"/>
      <c r="T25" s="186">
        <v>11.965060497314999</v>
      </c>
      <c r="U25" s="175">
        <v>10.4237460721644</v>
      </c>
      <c r="V25" s="175">
        <v>18.2890920822888</v>
      </c>
      <c r="W25" s="175">
        <v>9.0295155584301501</v>
      </c>
      <c r="X25" s="175">
        <v>35.4047103539978</v>
      </c>
      <c r="Y25" s="187">
        <v>16.910322593912699</v>
      </c>
      <c r="Z25" s="175"/>
      <c r="AA25" s="188">
        <v>93.770586283735796</v>
      </c>
      <c r="AB25" s="189">
        <v>71.316111865607098</v>
      </c>
      <c r="AC25" s="190">
        <v>81.743247249723694</v>
      </c>
      <c r="AD25" s="175"/>
      <c r="AE25" s="191">
        <v>37.169831849749002</v>
      </c>
      <c r="AF25" s="113"/>
      <c r="AG25" s="180">
        <v>39.559982977257</v>
      </c>
      <c r="AH25" s="166">
        <v>47.578950835630501</v>
      </c>
      <c r="AI25" s="166">
        <v>52.025711449000603</v>
      </c>
      <c r="AJ25" s="166">
        <v>52.058046536871103</v>
      </c>
      <c r="AK25" s="166">
        <v>50.306022613714603</v>
      </c>
      <c r="AL25" s="181">
        <v>48.305742882494798</v>
      </c>
      <c r="AM25" s="166"/>
      <c r="AN25" s="182">
        <v>60.486033623363099</v>
      </c>
      <c r="AO25" s="183">
        <v>64.372744495175695</v>
      </c>
      <c r="AP25" s="184">
        <v>62.429389059269397</v>
      </c>
      <c r="AQ25" s="166"/>
      <c r="AR25" s="185">
        <v>52.341070361573202</v>
      </c>
      <c r="AS25" s="171"/>
      <c r="AT25" s="186">
        <v>-2.1582076770288801</v>
      </c>
      <c r="AU25" s="175">
        <v>8.5046356629776607</v>
      </c>
      <c r="AV25" s="175">
        <v>16.9146496607679</v>
      </c>
      <c r="AW25" s="175">
        <v>14.03994090722</v>
      </c>
      <c r="AX25" s="175">
        <v>20.405855681851499</v>
      </c>
      <c r="AY25" s="187">
        <v>11.709975196647299</v>
      </c>
      <c r="AZ25" s="175"/>
      <c r="BA25" s="188">
        <v>27.3706348978893</v>
      </c>
      <c r="BB25" s="189">
        <v>26.573713449675999</v>
      </c>
      <c r="BC25" s="190">
        <v>26.9585214422303</v>
      </c>
      <c r="BD25" s="175"/>
      <c r="BE25" s="191">
        <v>16.4774325329706</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80">
        <v>44.837520592142702</v>
      </c>
      <c r="H26" s="166">
        <v>53.424465553235898</v>
      </c>
      <c r="I26" s="166">
        <v>55.297806908331701</v>
      </c>
      <c r="J26" s="166">
        <v>56.844318827101901</v>
      </c>
      <c r="K26" s="166">
        <v>52.808034370848297</v>
      </c>
      <c r="L26" s="181">
        <v>52.6424292503321</v>
      </c>
      <c r="M26" s="166"/>
      <c r="N26" s="182">
        <v>51.142782653254798</v>
      </c>
      <c r="O26" s="183">
        <v>54.207713664831999</v>
      </c>
      <c r="P26" s="184">
        <v>52.675248159043399</v>
      </c>
      <c r="Q26" s="166"/>
      <c r="R26" s="185">
        <v>52.6518060813925</v>
      </c>
      <c r="S26" s="171"/>
      <c r="T26" s="186">
        <v>-6.8023316526490403</v>
      </c>
      <c r="U26" s="175">
        <v>-0.24937753090887199</v>
      </c>
      <c r="V26" s="175">
        <v>-2.0119458549670899</v>
      </c>
      <c r="W26" s="175">
        <v>0.43372877896489798</v>
      </c>
      <c r="X26" s="175">
        <v>4.2531587509558797</v>
      </c>
      <c r="Y26" s="187">
        <v>-0.80711556951098296</v>
      </c>
      <c r="Z26" s="175"/>
      <c r="AA26" s="188">
        <v>3.22084454578907</v>
      </c>
      <c r="AB26" s="189">
        <v>2.27512902958075</v>
      </c>
      <c r="AC26" s="190">
        <v>2.7320560644684302</v>
      </c>
      <c r="AD26" s="175"/>
      <c r="AE26" s="191">
        <v>0.179389446291431</v>
      </c>
      <c r="AF26" s="113"/>
      <c r="AG26" s="180">
        <v>42.794562948377298</v>
      </c>
      <c r="AH26" s="166">
        <v>52.007517930347298</v>
      </c>
      <c r="AI26" s="166">
        <v>53.907547594420102</v>
      </c>
      <c r="AJ26" s="166">
        <v>54.6725542987284</v>
      </c>
      <c r="AK26" s="166">
        <v>50.303354768456998</v>
      </c>
      <c r="AL26" s="181">
        <v>50.737107508066003</v>
      </c>
      <c r="AM26" s="166"/>
      <c r="AN26" s="182">
        <v>47.783165581704303</v>
      </c>
      <c r="AO26" s="183">
        <v>50.471013432340101</v>
      </c>
      <c r="AP26" s="184">
        <v>49.127089507022198</v>
      </c>
      <c r="AQ26" s="166"/>
      <c r="AR26" s="185">
        <v>50.277102364910597</v>
      </c>
      <c r="AS26" s="171"/>
      <c r="AT26" s="186">
        <v>-10.784954231614901</v>
      </c>
      <c r="AU26" s="175">
        <v>-4.3091333495452799</v>
      </c>
      <c r="AV26" s="175">
        <v>-5.9700867398366402</v>
      </c>
      <c r="AW26" s="175">
        <v>-3.70356589017043</v>
      </c>
      <c r="AX26" s="175">
        <v>-6.6137865339225099</v>
      </c>
      <c r="AY26" s="187">
        <v>-6.1427840058427998</v>
      </c>
      <c r="AZ26" s="175"/>
      <c r="BA26" s="188">
        <v>-5.9588882019517504</v>
      </c>
      <c r="BB26" s="189">
        <v>-2.5897451673610599</v>
      </c>
      <c r="BC26" s="190">
        <v>-4.2578704470708004</v>
      </c>
      <c r="BD26" s="175"/>
      <c r="BE26" s="191">
        <v>-5.6240647440955698</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80">
        <v>27.5847976333839</v>
      </c>
      <c r="H27" s="166">
        <v>39.469038169537598</v>
      </c>
      <c r="I27" s="166">
        <v>42.0213922194879</v>
      </c>
      <c r="J27" s="166">
        <v>40.512842033614298</v>
      </c>
      <c r="K27" s="166">
        <v>37.455964710194202</v>
      </c>
      <c r="L27" s="181">
        <v>37.408806953243598</v>
      </c>
      <c r="M27" s="166"/>
      <c r="N27" s="182">
        <v>44.6877506675742</v>
      </c>
      <c r="O27" s="183">
        <v>44.070661291166999</v>
      </c>
      <c r="P27" s="184">
        <v>44.379205979370603</v>
      </c>
      <c r="Q27" s="166"/>
      <c r="R27" s="185">
        <v>39.400349532137</v>
      </c>
      <c r="S27" s="171"/>
      <c r="T27" s="186">
        <v>3.38270365055544</v>
      </c>
      <c r="U27" s="175">
        <v>11.712498019184901</v>
      </c>
      <c r="V27" s="175">
        <v>14.1022114998606</v>
      </c>
      <c r="W27" s="175">
        <v>10.021440262652201</v>
      </c>
      <c r="X27" s="175">
        <v>17.521216213044301</v>
      </c>
      <c r="Y27" s="187">
        <v>11.6445413219783</v>
      </c>
      <c r="Z27" s="175"/>
      <c r="AA27" s="188">
        <v>10.380652874094</v>
      </c>
      <c r="AB27" s="189">
        <v>-0.77366461631398797</v>
      </c>
      <c r="AC27" s="190">
        <v>4.5453829367017198</v>
      </c>
      <c r="AD27" s="175"/>
      <c r="AE27" s="191">
        <v>9.2569365631263292</v>
      </c>
      <c r="AF27" s="113"/>
      <c r="AG27" s="180">
        <v>30.4623797504773</v>
      </c>
      <c r="AH27" s="166">
        <v>39.999448251510401</v>
      </c>
      <c r="AI27" s="166">
        <v>43.926624120524103</v>
      </c>
      <c r="AJ27" s="166">
        <v>42.700727905212702</v>
      </c>
      <c r="AK27" s="166">
        <v>39.512064316166601</v>
      </c>
      <c r="AL27" s="181">
        <v>39.320248868778201</v>
      </c>
      <c r="AM27" s="166"/>
      <c r="AN27" s="182">
        <v>44.212229095284101</v>
      </c>
      <c r="AO27" s="183">
        <v>44.522103941621097</v>
      </c>
      <c r="AP27" s="184">
        <v>44.367166518452599</v>
      </c>
      <c r="AQ27" s="166"/>
      <c r="AR27" s="185">
        <v>40.762225340113801</v>
      </c>
      <c r="AS27" s="171"/>
      <c r="AT27" s="186">
        <v>-2.5592675541038701</v>
      </c>
      <c r="AU27" s="175">
        <v>14.6533418113561</v>
      </c>
      <c r="AV27" s="175">
        <v>21.608787454827699</v>
      </c>
      <c r="AW27" s="175">
        <v>15.991283826728701</v>
      </c>
      <c r="AX27" s="175">
        <v>12.6534274890716</v>
      </c>
      <c r="AY27" s="187">
        <v>12.8862209232362</v>
      </c>
      <c r="AZ27" s="175"/>
      <c r="BA27" s="188">
        <v>6.1746918828168997</v>
      </c>
      <c r="BB27" s="189">
        <v>5.8775230737910498</v>
      </c>
      <c r="BC27" s="190">
        <v>6.0253803753808599</v>
      </c>
      <c r="BD27" s="175"/>
      <c r="BE27" s="191">
        <v>10.659368492558499</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80">
        <v>29.834804029303999</v>
      </c>
      <c r="H28" s="166">
        <v>39.963860805860797</v>
      </c>
      <c r="I28" s="166">
        <v>44.445373626373602</v>
      </c>
      <c r="J28" s="166">
        <v>45.618930402930403</v>
      </c>
      <c r="K28" s="166">
        <v>39.770316849816801</v>
      </c>
      <c r="L28" s="181">
        <v>39.926657142857103</v>
      </c>
      <c r="M28" s="166"/>
      <c r="N28" s="182">
        <v>46.149836996336902</v>
      </c>
      <c r="O28" s="183">
        <v>46.900873626373603</v>
      </c>
      <c r="P28" s="184">
        <v>46.525355311355298</v>
      </c>
      <c r="Q28" s="166"/>
      <c r="R28" s="185">
        <v>41.811999476713702</v>
      </c>
      <c r="S28" s="171"/>
      <c r="T28" s="186">
        <v>31.510485536586302</v>
      </c>
      <c r="U28" s="175">
        <v>16.913178468556499</v>
      </c>
      <c r="V28" s="175">
        <v>24.383150916513401</v>
      </c>
      <c r="W28" s="175">
        <v>30.836485271868501</v>
      </c>
      <c r="X28" s="175">
        <v>28.883598581108899</v>
      </c>
      <c r="Y28" s="187">
        <v>26.0899584849167</v>
      </c>
      <c r="Z28" s="175"/>
      <c r="AA28" s="188">
        <v>22.186756394677399</v>
      </c>
      <c r="AB28" s="189">
        <v>12.1426473197603</v>
      </c>
      <c r="AC28" s="190">
        <v>16.908994656636299</v>
      </c>
      <c r="AD28" s="175"/>
      <c r="AE28" s="191">
        <v>23.0185907617421</v>
      </c>
      <c r="AF28" s="113"/>
      <c r="AG28" s="180">
        <v>30.964993131868098</v>
      </c>
      <c r="AH28" s="166">
        <v>43.113864468864399</v>
      </c>
      <c r="AI28" s="166">
        <v>50.606961996336899</v>
      </c>
      <c r="AJ28" s="166">
        <v>50.081836080586001</v>
      </c>
      <c r="AK28" s="166">
        <v>43.969224358974301</v>
      </c>
      <c r="AL28" s="181">
        <v>43.747376007325997</v>
      </c>
      <c r="AM28" s="166"/>
      <c r="AN28" s="182">
        <v>47.806314560439503</v>
      </c>
      <c r="AO28" s="183">
        <v>47.926669413919399</v>
      </c>
      <c r="AP28" s="184">
        <v>47.866491987179401</v>
      </c>
      <c r="AQ28" s="166"/>
      <c r="AR28" s="185">
        <v>44.924266287284098</v>
      </c>
      <c r="AS28" s="171"/>
      <c r="AT28" s="186">
        <v>6.4701701485536196</v>
      </c>
      <c r="AU28" s="175">
        <v>30.254952764887101</v>
      </c>
      <c r="AV28" s="175">
        <v>39.887939954399599</v>
      </c>
      <c r="AW28" s="175">
        <v>38.024392144885397</v>
      </c>
      <c r="AX28" s="175">
        <v>24.2970661398445</v>
      </c>
      <c r="AY28" s="187">
        <v>28.654586715451199</v>
      </c>
      <c r="AZ28" s="175"/>
      <c r="BA28" s="188">
        <v>20.923106278530199</v>
      </c>
      <c r="BB28" s="189">
        <v>25.468309408099401</v>
      </c>
      <c r="BC28" s="190">
        <v>23.156641164611699</v>
      </c>
      <c r="BD28" s="175"/>
      <c r="BE28" s="191">
        <v>26.929590915393099</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80">
        <v>43.689655336344103</v>
      </c>
      <c r="H29" s="166">
        <v>53.544354647016803</v>
      </c>
      <c r="I29" s="166">
        <v>57.2553078202995</v>
      </c>
      <c r="J29" s="166">
        <v>55.894190634656503</v>
      </c>
      <c r="K29" s="166">
        <v>63.165200855716598</v>
      </c>
      <c r="L29" s="181">
        <v>54.709741858806701</v>
      </c>
      <c r="M29" s="166"/>
      <c r="N29" s="182">
        <v>66.048141193249293</v>
      </c>
      <c r="O29" s="183">
        <v>72.193605894936994</v>
      </c>
      <c r="P29" s="184">
        <v>69.120873544093101</v>
      </c>
      <c r="Q29" s="166"/>
      <c r="R29" s="185">
        <v>58.827208054602799</v>
      </c>
      <c r="S29" s="171"/>
      <c r="T29" s="186">
        <v>4.1722436568027499</v>
      </c>
      <c r="U29" s="175">
        <v>3.5629634831652499</v>
      </c>
      <c r="V29" s="175">
        <v>2.5411910155722399</v>
      </c>
      <c r="W29" s="175">
        <v>0.44689725475623399</v>
      </c>
      <c r="X29" s="175">
        <v>23.073713450783401</v>
      </c>
      <c r="Y29" s="187">
        <v>6.7818921750649102</v>
      </c>
      <c r="Z29" s="175"/>
      <c r="AA29" s="188">
        <v>-4.3362604490270602</v>
      </c>
      <c r="AB29" s="189">
        <v>-12.4439169133611</v>
      </c>
      <c r="AC29" s="190">
        <v>-8.7489793724086606</v>
      </c>
      <c r="AD29" s="175"/>
      <c r="AE29" s="191">
        <v>1.11646264984451</v>
      </c>
      <c r="AF29" s="113"/>
      <c r="AG29" s="180">
        <v>46.283665913952902</v>
      </c>
      <c r="AH29" s="166">
        <v>56.110747563584503</v>
      </c>
      <c r="AI29" s="166">
        <v>65.0469550748752</v>
      </c>
      <c r="AJ29" s="166">
        <v>60.398939862134498</v>
      </c>
      <c r="AK29" s="166">
        <v>56.980886023294502</v>
      </c>
      <c r="AL29" s="181">
        <v>56.9642388875683</v>
      </c>
      <c r="AM29" s="166"/>
      <c r="AN29" s="182">
        <v>63.649377228428797</v>
      </c>
      <c r="AO29" s="183">
        <v>73.326503446636494</v>
      </c>
      <c r="AP29" s="184">
        <v>68.487940337532606</v>
      </c>
      <c r="AQ29" s="166"/>
      <c r="AR29" s="185">
        <v>60.256725016129501</v>
      </c>
      <c r="AS29" s="171"/>
      <c r="AT29" s="186">
        <v>-14.283900977678099</v>
      </c>
      <c r="AU29" s="175">
        <v>2.6182211727031102</v>
      </c>
      <c r="AV29" s="175">
        <v>21.401355929436001</v>
      </c>
      <c r="AW29" s="175">
        <v>9.5431365516400195</v>
      </c>
      <c r="AX29" s="175">
        <v>11.3658420973877</v>
      </c>
      <c r="AY29" s="187">
        <v>6.0519156350113299</v>
      </c>
      <c r="AZ29" s="175"/>
      <c r="BA29" s="188">
        <v>-0.282041086419762</v>
      </c>
      <c r="BB29" s="189">
        <v>-2.9925055159868998</v>
      </c>
      <c r="BC29" s="190">
        <v>-1.7515792785153299</v>
      </c>
      <c r="BD29" s="175"/>
      <c r="BE29" s="191">
        <v>3.4026784112853798</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80">
        <v>26.495777016969299</v>
      </c>
      <c r="H30" s="166">
        <v>41.782012503721297</v>
      </c>
      <c r="I30" s="166">
        <v>49.072521583804701</v>
      </c>
      <c r="J30" s="166">
        <v>48.938157189639703</v>
      </c>
      <c r="K30" s="166">
        <v>42.864871985710003</v>
      </c>
      <c r="L30" s="181">
        <v>41.830668055968999</v>
      </c>
      <c r="M30" s="166"/>
      <c r="N30" s="182">
        <v>51.607237272997899</v>
      </c>
      <c r="O30" s="183">
        <v>44.6365451027091</v>
      </c>
      <c r="P30" s="184">
        <v>48.1218911878535</v>
      </c>
      <c r="Q30" s="166"/>
      <c r="R30" s="185">
        <v>43.628160379364601</v>
      </c>
      <c r="S30" s="171"/>
      <c r="T30" s="186">
        <v>7.2633837685406899</v>
      </c>
      <c r="U30" s="175">
        <v>2.3103085639577898</v>
      </c>
      <c r="V30" s="175">
        <v>2.18528864808391</v>
      </c>
      <c r="W30" s="175">
        <v>9.6306626120838903</v>
      </c>
      <c r="X30" s="175">
        <v>5.7067222060188296</v>
      </c>
      <c r="Y30" s="187">
        <v>5.2327606564735198</v>
      </c>
      <c r="Z30" s="175"/>
      <c r="AA30" s="188">
        <v>12.7957392306232</v>
      </c>
      <c r="AB30" s="189">
        <v>1.48129640179815</v>
      </c>
      <c r="AC30" s="190">
        <v>7.2499646408817497</v>
      </c>
      <c r="AD30" s="175"/>
      <c r="AE30" s="191">
        <v>5.8602310495399701</v>
      </c>
      <c r="AF30" s="113"/>
      <c r="AG30" s="180">
        <v>28.495859258707899</v>
      </c>
      <c r="AH30" s="166">
        <v>42.750924382256599</v>
      </c>
      <c r="AI30" s="166">
        <v>50.464832167311599</v>
      </c>
      <c r="AJ30" s="166">
        <v>50.265187927954699</v>
      </c>
      <c r="AK30" s="166">
        <v>42.994348020244097</v>
      </c>
      <c r="AL30" s="181">
        <v>42.994230351295002</v>
      </c>
      <c r="AM30" s="166"/>
      <c r="AN30" s="182">
        <v>44.781869976183302</v>
      </c>
      <c r="AO30" s="183">
        <v>42.765785576064303</v>
      </c>
      <c r="AP30" s="184">
        <v>43.773827776123802</v>
      </c>
      <c r="AQ30" s="166"/>
      <c r="AR30" s="185">
        <v>43.216972472674598</v>
      </c>
      <c r="AS30" s="171"/>
      <c r="AT30" s="186">
        <v>12.2470666981928</v>
      </c>
      <c r="AU30" s="175">
        <v>18.294493243433799</v>
      </c>
      <c r="AV30" s="175">
        <v>20.652075516322999</v>
      </c>
      <c r="AW30" s="175">
        <v>24.198154385202699</v>
      </c>
      <c r="AX30" s="175">
        <v>14.624678652037501</v>
      </c>
      <c r="AY30" s="187">
        <v>18.550192566090601</v>
      </c>
      <c r="AZ30" s="175"/>
      <c r="BA30" s="188">
        <v>8.3347089799885801</v>
      </c>
      <c r="BB30" s="189">
        <v>18.664666685449799</v>
      </c>
      <c r="BC30" s="190">
        <v>13.146076730443699</v>
      </c>
      <c r="BD30" s="175"/>
      <c r="BE30" s="191">
        <v>16.9339082597306</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80">
        <v>32.231992323158401</v>
      </c>
      <c r="H31" s="166">
        <v>41.386309632608203</v>
      </c>
      <c r="I31" s="166">
        <v>44.348771705355503</v>
      </c>
      <c r="J31" s="166">
        <v>43.745819777005998</v>
      </c>
      <c r="K31" s="166">
        <v>40.404925973313802</v>
      </c>
      <c r="L31" s="181">
        <v>40.423563882288398</v>
      </c>
      <c r="M31" s="166"/>
      <c r="N31" s="182">
        <v>50.558830195576597</v>
      </c>
      <c r="O31" s="183">
        <v>53.929263388777102</v>
      </c>
      <c r="P31" s="184">
        <v>52.244046792176903</v>
      </c>
      <c r="Q31" s="166"/>
      <c r="R31" s="185">
        <v>43.800844713685102</v>
      </c>
      <c r="S31" s="171"/>
      <c r="T31" s="186">
        <v>4.5521536699308998</v>
      </c>
      <c r="U31" s="175">
        <v>22.639997849127798</v>
      </c>
      <c r="V31" s="175">
        <v>31.0165433097891</v>
      </c>
      <c r="W31" s="175">
        <v>26.412627659907301</v>
      </c>
      <c r="X31" s="175">
        <v>37.319439385598997</v>
      </c>
      <c r="Y31" s="187">
        <v>24.415286759282299</v>
      </c>
      <c r="Z31" s="175"/>
      <c r="AA31" s="188">
        <v>16.9780080078962</v>
      </c>
      <c r="AB31" s="189">
        <v>3.2612936607103702</v>
      </c>
      <c r="AC31" s="190">
        <v>9.4725782900433106</v>
      </c>
      <c r="AD31" s="175"/>
      <c r="AE31" s="191">
        <v>18.885125728681999</v>
      </c>
      <c r="AF31" s="113"/>
      <c r="AG31" s="180">
        <v>32.677811643209601</v>
      </c>
      <c r="AH31" s="166">
        <v>40.982664503747003</v>
      </c>
      <c r="AI31" s="166">
        <v>45.2940742094681</v>
      </c>
      <c r="AJ31" s="166">
        <v>44.101643209650803</v>
      </c>
      <c r="AK31" s="166">
        <v>41.7043803692195</v>
      </c>
      <c r="AL31" s="181">
        <v>40.952114787059003</v>
      </c>
      <c r="AM31" s="166"/>
      <c r="AN31" s="182">
        <v>50.544063242551601</v>
      </c>
      <c r="AO31" s="183">
        <v>55.2522395357338</v>
      </c>
      <c r="AP31" s="184">
        <v>52.898151389142697</v>
      </c>
      <c r="AQ31" s="166"/>
      <c r="AR31" s="185">
        <v>44.365268101940003</v>
      </c>
      <c r="AS31" s="171"/>
      <c r="AT31" s="186">
        <v>-0.158724904863984</v>
      </c>
      <c r="AU31" s="175">
        <v>28.068839873600101</v>
      </c>
      <c r="AV31" s="175">
        <v>36.976452929462504</v>
      </c>
      <c r="AW31" s="175">
        <v>30.228014088715401</v>
      </c>
      <c r="AX31" s="175">
        <v>29.912034594248901</v>
      </c>
      <c r="AY31" s="187">
        <v>25.033730898582601</v>
      </c>
      <c r="AZ31" s="175"/>
      <c r="BA31" s="188">
        <v>8.6685612891586992</v>
      </c>
      <c r="BB31" s="189">
        <v>4.9037419108959597</v>
      </c>
      <c r="BC31" s="190">
        <v>6.6692889348130802</v>
      </c>
      <c r="BD31" s="175"/>
      <c r="BE31" s="191">
        <v>18.106774024086501</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80">
        <v>22.7857151208106</v>
      </c>
      <c r="H32" s="166">
        <v>33.554045206547102</v>
      </c>
      <c r="I32" s="166">
        <v>35.376278254091901</v>
      </c>
      <c r="J32" s="166">
        <v>38.783144972720102</v>
      </c>
      <c r="K32" s="166">
        <v>44.713842556508098</v>
      </c>
      <c r="L32" s="181">
        <v>35.042605222135599</v>
      </c>
      <c r="M32" s="166"/>
      <c r="N32" s="182">
        <v>59.329103663289104</v>
      </c>
      <c r="O32" s="183">
        <v>57.293197583787901</v>
      </c>
      <c r="P32" s="184">
        <v>58.311150623538502</v>
      </c>
      <c r="Q32" s="166"/>
      <c r="R32" s="185">
        <v>41.690761051107799</v>
      </c>
      <c r="S32" s="171"/>
      <c r="T32" s="186">
        <v>2.51104345564399</v>
      </c>
      <c r="U32" s="175">
        <v>0.950979395599857</v>
      </c>
      <c r="V32" s="175">
        <v>-3.2709544810918598</v>
      </c>
      <c r="W32" s="175">
        <v>11.1720113225507</v>
      </c>
      <c r="X32" s="175">
        <v>54.407888044618701</v>
      </c>
      <c r="Y32" s="187">
        <v>12.401025745270999</v>
      </c>
      <c r="Z32" s="175"/>
      <c r="AA32" s="188">
        <v>44.606018046430599</v>
      </c>
      <c r="AB32" s="189">
        <v>43.511848951741101</v>
      </c>
      <c r="AC32" s="190">
        <v>44.0664069605238</v>
      </c>
      <c r="AD32" s="175"/>
      <c r="AE32" s="191">
        <v>23.224393877528001</v>
      </c>
      <c r="AF32" s="113"/>
      <c r="AG32" s="180">
        <v>27.0211481878409</v>
      </c>
      <c r="AH32" s="166">
        <v>33.645403351519803</v>
      </c>
      <c r="AI32" s="166">
        <v>35.886441932969603</v>
      </c>
      <c r="AJ32" s="166">
        <v>36.957885327357701</v>
      </c>
      <c r="AK32" s="166">
        <v>39.543958495713099</v>
      </c>
      <c r="AL32" s="181">
        <v>34.6109674590802</v>
      </c>
      <c r="AM32" s="166"/>
      <c r="AN32" s="182">
        <v>48.315742887763001</v>
      </c>
      <c r="AO32" s="183">
        <v>46.249653156664003</v>
      </c>
      <c r="AP32" s="184">
        <v>47.282698022213502</v>
      </c>
      <c r="AQ32" s="166"/>
      <c r="AR32" s="185">
        <v>38.231461905689699</v>
      </c>
      <c r="AS32" s="171"/>
      <c r="AT32" s="186">
        <v>8.7531020978521497</v>
      </c>
      <c r="AU32" s="175">
        <v>16.232548928223601</v>
      </c>
      <c r="AV32" s="175">
        <v>13.908116223376799</v>
      </c>
      <c r="AW32" s="175">
        <v>13.878309540018099</v>
      </c>
      <c r="AX32" s="175">
        <v>24.5322336551578</v>
      </c>
      <c r="AY32" s="187">
        <v>15.751474048925701</v>
      </c>
      <c r="AZ32" s="175"/>
      <c r="BA32" s="188">
        <v>21.181198277582801</v>
      </c>
      <c r="BB32" s="189">
        <v>38.643553478812102</v>
      </c>
      <c r="BC32" s="190">
        <v>29.1359481238133</v>
      </c>
      <c r="BD32" s="175"/>
      <c r="BE32" s="191">
        <v>20.151935566856999</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80">
        <v>32.339358932639101</v>
      </c>
      <c r="H33" s="166">
        <v>51.381871135697999</v>
      </c>
      <c r="I33" s="166">
        <v>58.014926781646501</v>
      </c>
      <c r="J33" s="166">
        <v>52.866830458834997</v>
      </c>
      <c r="K33" s="166">
        <v>53.453615359583402</v>
      </c>
      <c r="L33" s="181">
        <v>49.611320533680399</v>
      </c>
      <c r="M33" s="166"/>
      <c r="N33" s="182">
        <v>62.118024731532699</v>
      </c>
      <c r="O33" s="183">
        <v>60.517617962902698</v>
      </c>
      <c r="P33" s="184">
        <v>61.317821347217702</v>
      </c>
      <c r="Q33" s="166"/>
      <c r="R33" s="185">
        <v>52.956035051833901</v>
      </c>
      <c r="S33" s="171"/>
      <c r="T33" s="186">
        <v>13.677505615437299</v>
      </c>
      <c r="U33" s="175">
        <v>21.903294868594401</v>
      </c>
      <c r="V33" s="175">
        <v>21.412857802947901</v>
      </c>
      <c r="W33" s="175">
        <v>17.9717219400702</v>
      </c>
      <c r="X33" s="175">
        <v>36.215768023258498</v>
      </c>
      <c r="Y33" s="187">
        <v>22.535678907281198</v>
      </c>
      <c r="Z33" s="175"/>
      <c r="AA33" s="188">
        <v>-4.48710789925273</v>
      </c>
      <c r="AB33" s="189">
        <v>8.8611971331083303</v>
      </c>
      <c r="AC33" s="190">
        <v>1.6644821145484701</v>
      </c>
      <c r="AD33" s="175"/>
      <c r="AE33" s="191">
        <v>14.742651690990799</v>
      </c>
      <c r="AF33" s="113"/>
      <c r="AG33" s="180">
        <v>34.338536446469199</v>
      </c>
      <c r="AH33" s="166">
        <v>50.058333062154198</v>
      </c>
      <c r="AI33" s="166">
        <v>58.7165977871786</v>
      </c>
      <c r="AJ33" s="166">
        <v>57.134488285063398</v>
      </c>
      <c r="AK33" s="166">
        <v>51.907664334526501</v>
      </c>
      <c r="AL33" s="181">
        <v>50.4311239830784</v>
      </c>
      <c r="AM33" s="166"/>
      <c r="AN33" s="182">
        <v>63.726023429873003</v>
      </c>
      <c r="AO33" s="183">
        <v>59.348172795313999</v>
      </c>
      <c r="AP33" s="184">
        <v>61.537098112593497</v>
      </c>
      <c r="AQ33" s="166"/>
      <c r="AR33" s="185">
        <v>53.604259448654098</v>
      </c>
      <c r="AS33" s="171"/>
      <c r="AT33" s="186">
        <v>2.2680630675606102</v>
      </c>
      <c r="AU33" s="175">
        <v>18.5768899354123</v>
      </c>
      <c r="AV33" s="175">
        <v>24.6041787274387</v>
      </c>
      <c r="AW33" s="175">
        <v>25.274472720993899</v>
      </c>
      <c r="AX33" s="175">
        <v>25.937369147235099</v>
      </c>
      <c r="AY33" s="187">
        <v>20.223007058830198</v>
      </c>
      <c r="AZ33" s="175"/>
      <c r="BA33" s="188">
        <v>20.8489227395219</v>
      </c>
      <c r="BB33" s="189">
        <v>28.633522790658901</v>
      </c>
      <c r="BC33" s="190">
        <v>24.481607168738901</v>
      </c>
      <c r="BD33" s="175"/>
      <c r="BE33" s="191">
        <v>21.587337884178002</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80">
        <v>40.261603327021902</v>
      </c>
      <c r="H34" s="166">
        <v>56.494864417094902</v>
      </c>
      <c r="I34" s="166">
        <v>62.142401947525002</v>
      </c>
      <c r="J34" s="166">
        <v>59.2683919394103</v>
      </c>
      <c r="K34" s="166">
        <v>56.7089816067081</v>
      </c>
      <c r="L34" s="181">
        <v>54.975248647552</v>
      </c>
      <c r="M34" s="166"/>
      <c r="N34" s="182">
        <v>72.809122261292899</v>
      </c>
      <c r="O34" s="183">
        <v>77.979052948336403</v>
      </c>
      <c r="P34" s="184">
        <v>75.3940876048147</v>
      </c>
      <c r="Q34" s="166"/>
      <c r="R34" s="185">
        <v>60.8092026353413</v>
      </c>
      <c r="S34" s="171"/>
      <c r="T34" s="186">
        <v>5.2766042856910502</v>
      </c>
      <c r="U34" s="175">
        <v>16.681299463694099</v>
      </c>
      <c r="V34" s="175">
        <v>12.220295533733401</v>
      </c>
      <c r="W34" s="175">
        <v>1.07661843665916</v>
      </c>
      <c r="X34" s="175">
        <v>11.936802540219499</v>
      </c>
      <c r="Y34" s="187">
        <v>9.3909448763556895</v>
      </c>
      <c r="Z34" s="175"/>
      <c r="AA34" s="188">
        <v>18.495873981054</v>
      </c>
      <c r="AB34" s="189">
        <v>17.7194145587886</v>
      </c>
      <c r="AC34" s="190">
        <v>18.093058907455099</v>
      </c>
      <c r="AD34" s="175"/>
      <c r="AE34" s="191">
        <v>12.332441153605799</v>
      </c>
      <c r="AF34" s="113"/>
      <c r="AG34" s="180">
        <v>44.104790370570697</v>
      </c>
      <c r="AH34" s="166">
        <v>55.823556092777899</v>
      </c>
      <c r="AI34" s="166">
        <v>64.637784267649394</v>
      </c>
      <c r="AJ34" s="166">
        <v>62.654590377332902</v>
      </c>
      <c r="AK34" s="166">
        <v>55.234516668920698</v>
      </c>
      <c r="AL34" s="181">
        <v>56.491047555450301</v>
      </c>
      <c r="AM34" s="166"/>
      <c r="AN34" s="182">
        <v>61.901865786448397</v>
      </c>
      <c r="AO34" s="183">
        <v>67.563363791587705</v>
      </c>
      <c r="AP34" s="184">
        <v>64.732614789018101</v>
      </c>
      <c r="AQ34" s="166"/>
      <c r="AR34" s="185">
        <v>58.845781050755399</v>
      </c>
      <c r="AS34" s="171"/>
      <c r="AT34" s="186">
        <v>-5.2803907062680997</v>
      </c>
      <c r="AU34" s="175">
        <v>12.8207491837105</v>
      </c>
      <c r="AV34" s="175">
        <v>21.7833926488473</v>
      </c>
      <c r="AW34" s="175">
        <v>15.2567752781823</v>
      </c>
      <c r="AX34" s="175">
        <v>10.161977738384801</v>
      </c>
      <c r="AY34" s="187">
        <v>11.3720493837831</v>
      </c>
      <c r="AZ34" s="175"/>
      <c r="BA34" s="188">
        <v>5.2628582662879504</v>
      </c>
      <c r="BB34" s="189">
        <v>8.9448645517426808</v>
      </c>
      <c r="BC34" s="190">
        <v>7.1527600829154601</v>
      </c>
      <c r="BD34" s="175"/>
      <c r="BE34" s="191">
        <v>10.0122412626027</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80">
        <v>27.739980139026802</v>
      </c>
      <c r="H35" s="166">
        <v>46.6159384309831</v>
      </c>
      <c r="I35" s="166">
        <v>47.300397219463697</v>
      </c>
      <c r="J35" s="166">
        <v>45.961012909632501</v>
      </c>
      <c r="K35" s="166">
        <v>36.344240317775501</v>
      </c>
      <c r="L35" s="181">
        <v>40.792313803376302</v>
      </c>
      <c r="M35" s="166"/>
      <c r="N35" s="182">
        <v>35.360327706057497</v>
      </c>
      <c r="O35" s="183">
        <v>34.4248957298907</v>
      </c>
      <c r="P35" s="184">
        <v>34.892611717974098</v>
      </c>
      <c r="Q35" s="166"/>
      <c r="R35" s="185">
        <v>39.106684636118501</v>
      </c>
      <c r="S35" s="171"/>
      <c r="T35" s="186">
        <v>-6.8328417187964803</v>
      </c>
      <c r="U35" s="175">
        <v>13.9280428663445</v>
      </c>
      <c r="V35" s="175">
        <v>2.9707298217882001</v>
      </c>
      <c r="W35" s="175">
        <v>-0.70180444691411703</v>
      </c>
      <c r="X35" s="175">
        <v>-4.71590363246266</v>
      </c>
      <c r="Y35" s="187">
        <v>1.44512002313899</v>
      </c>
      <c r="Z35" s="175"/>
      <c r="AA35" s="188">
        <v>-5.7593486759990196</v>
      </c>
      <c r="AB35" s="189">
        <v>-18.6186815735627</v>
      </c>
      <c r="AC35" s="190">
        <v>-12.5739977706118</v>
      </c>
      <c r="AD35" s="175"/>
      <c r="AE35" s="191">
        <v>-2.5389378593010798</v>
      </c>
      <c r="AF35" s="113"/>
      <c r="AG35" s="180">
        <v>28.214145924841301</v>
      </c>
      <c r="AH35" s="166">
        <v>42.011530014641203</v>
      </c>
      <c r="AI35" s="166">
        <v>46.073653001464102</v>
      </c>
      <c r="AJ35" s="166">
        <v>46.443897022938003</v>
      </c>
      <c r="AK35" s="166">
        <v>39.992825768667601</v>
      </c>
      <c r="AL35" s="181">
        <v>40.547210346510397</v>
      </c>
      <c r="AM35" s="166"/>
      <c r="AN35" s="182">
        <v>38.325956564177602</v>
      </c>
      <c r="AO35" s="183">
        <v>37.958338213762801</v>
      </c>
      <c r="AP35" s="184">
        <v>38.142147388970201</v>
      </c>
      <c r="AQ35" s="166"/>
      <c r="AR35" s="185">
        <v>39.860049501498899</v>
      </c>
      <c r="AS35" s="171"/>
      <c r="AT35" s="186">
        <v>-6.38438186880696</v>
      </c>
      <c r="AU35" s="175">
        <v>9.2411399341418292</v>
      </c>
      <c r="AV35" s="175">
        <v>9.2538265346716102</v>
      </c>
      <c r="AW35" s="175">
        <v>11.317546622721499</v>
      </c>
      <c r="AX35" s="175">
        <v>9.7120258975396894</v>
      </c>
      <c r="AY35" s="187">
        <v>7.3008864215676796</v>
      </c>
      <c r="AZ35" s="175"/>
      <c r="BA35" s="188">
        <v>0.53005261545579097</v>
      </c>
      <c r="BB35" s="189">
        <v>7.8013403399381902</v>
      </c>
      <c r="BC35" s="190">
        <v>4.0213073069524397</v>
      </c>
      <c r="BD35" s="175"/>
      <c r="BE35" s="191">
        <v>6.38388310827417</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80">
        <v>26.9850567751703</v>
      </c>
      <c r="H36" s="166">
        <v>38.312770628311803</v>
      </c>
      <c r="I36" s="166">
        <v>37.4225208175624</v>
      </c>
      <c r="J36" s="166">
        <v>39.212392127176301</v>
      </c>
      <c r="K36" s="166">
        <v>34.198342165026403</v>
      </c>
      <c r="L36" s="181">
        <v>35.2262165026495</v>
      </c>
      <c r="M36" s="166"/>
      <c r="N36" s="182">
        <v>42.030840272520798</v>
      </c>
      <c r="O36" s="183">
        <v>44.984534443603302</v>
      </c>
      <c r="P36" s="184">
        <v>43.507687358062</v>
      </c>
      <c r="Q36" s="166"/>
      <c r="R36" s="185">
        <v>37.592351032767297</v>
      </c>
      <c r="S36" s="171"/>
      <c r="T36" s="186">
        <v>13.2862759255628</v>
      </c>
      <c r="U36" s="175">
        <v>20.620448089481499</v>
      </c>
      <c r="V36" s="175">
        <v>11.9257187699098</v>
      </c>
      <c r="W36" s="175">
        <v>4.8822484511010797</v>
      </c>
      <c r="X36" s="175">
        <v>0.61868808636776895</v>
      </c>
      <c r="Y36" s="187">
        <v>9.8118028362480008</v>
      </c>
      <c r="Z36" s="175"/>
      <c r="AA36" s="188">
        <v>15.4375317713027</v>
      </c>
      <c r="AB36" s="189">
        <v>9.5020252262797094</v>
      </c>
      <c r="AC36" s="190">
        <v>12.290889347072</v>
      </c>
      <c r="AD36" s="175"/>
      <c r="AE36" s="191">
        <v>10.619366547653501</v>
      </c>
      <c r="AF36" s="113"/>
      <c r="AG36" s="180">
        <v>28.869559046177098</v>
      </c>
      <c r="AH36" s="166">
        <v>37.996536714610102</v>
      </c>
      <c r="AI36" s="166">
        <v>42.725141937925798</v>
      </c>
      <c r="AJ36" s="166">
        <v>39.248648750946202</v>
      </c>
      <c r="AK36" s="166">
        <v>37.484725586676703</v>
      </c>
      <c r="AL36" s="181">
        <v>37.2649224072672</v>
      </c>
      <c r="AM36" s="166"/>
      <c r="AN36" s="182">
        <v>43.040739969719901</v>
      </c>
      <c r="AO36" s="183">
        <v>46.440902725208097</v>
      </c>
      <c r="AP36" s="184">
        <v>44.740821347463999</v>
      </c>
      <c r="AQ36" s="166"/>
      <c r="AR36" s="185">
        <v>39.400893533037703</v>
      </c>
      <c r="AS36" s="171"/>
      <c r="AT36" s="186">
        <v>10.218406887774799</v>
      </c>
      <c r="AU36" s="175">
        <v>17.387596738325499</v>
      </c>
      <c r="AV36" s="175">
        <v>19.0166570859936</v>
      </c>
      <c r="AW36" s="175">
        <v>3.88015350771192</v>
      </c>
      <c r="AX36" s="175">
        <v>10.7051980488271</v>
      </c>
      <c r="AY36" s="187">
        <v>12.174463770471201</v>
      </c>
      <c r="AZ36" s="175"/>
      <c r="BA36" s="188">
        <v>19.311216154878998</v>
      </c>
      <c r="BB36" s="189">
        <v>23.070389786521499</v>
      </c>
      <c r="BC36" s="190">
        <v>21.2330981503722</v>
      </c>
      <c r="BD36" s="175"/>
      <c r="BE36" s="191">
        <v>14.9613761758491</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80">
        <v>33.718090651558001</v>
      </c>
      <c r="H37" s="166">
        <v>39.090116552003202</v>
      </c>
      <c r="I37" s="166">
        <v>40.135958181572903</v>
      </c>
      <c r="J37" s="166">
        <v>41.941951087982297</v>
      </c>
      <c r="K37" s="166">
        <v>40.147300941030501</v>
      </c>
      <c r="L37" s="181">
        <v>39.0071672178195</v>
      </c>
      <c r="M37" s="166"/>
      <c r="N37" s="182">
        <v>53.004785773990797</v>
      </c>
      <c r="O37" s="183">
        <v>59.859811524253701</v>
      </c>
      <c r="P37" s="184">
        <v>56.432298649122302</v>
      </c>
      <c r="Q37" s="166"/>
      <c r="R37" s="185">
        <v>43.987042224217099</v>
      </c>
      <c r="S37" s="171"/>
      <c r="T37" s="186">
        <v>13.6821364417378</v>
      </c>
      <c r="U37" s="175">
        <v>17.261559632188199</v>
      </c>
      <c r="V37" s="175">
        <v>10.851032298298</v>
      </c>
      <c r="W37" s="175">
        <v>16.075004354371501</v>
      </c>
      <c r="X37" s="175">
        <v>8.34962053573501</v>
      </c>
      <c r="Y37" s="187">
        <v>13.135100158897499</v>
      </c>
      <c r="Z37" s="175"/>
      <c r="AA37" s="188">
        <v>-6.2029937071183303</v>
      </c>
      <c r="AB37" s="189">
        <v>-3.4937005836742698</v>
      </c>
      <c r="AC37" s="190">
        <v>-4.78530154913829</v>
      </c>
      <c r="AD37" s="175"/>
      <c r="AE37" s="191">
        <v>5.8347952107577603</v>
      </c>
      <c r="AF37" s="113"/>
      <c r="AG37" s="180">
        <v>35.953926841117898</v>
      </c>
      <c r="AH37" s="166">
        <v>40.7785013293026</v>
      </c>
      <c r="AI37" s="166">
        <v>44.487897533898703</v>
      </c>
      <c r="AJ37" s="166">
        <v>45.2061848626021</v>
      </c>
      <c r="AK37" s="166">
        <v>43.679387923011497</v>
      </c>
      <c r="AL37" s="181">
        <v>42.020623154211997</v>
      </c>
      <c r="AM37" s="166"/>
      <c r="AN37" s="182">
        <v>57.1401197043471</v>
      </c>
      <c r="AO37" s="183">
        <v>62.764887646511298</v>
      </c>
      <c r="AP37" s="184">
        <v>59.952503675429199</v>
      </c>
      <c r="AQ37" s="166"/>
      <c r="AR37" s="185">
        <v>47.146654746298502</v>
      </c>
      <c r="AS37" s="171"/>
      <c r="AT37" s="186">
        <v>15.9658978882412</v>
      </c>
      <c r="AU37" s="175">
        <v>27.687211174935999</v>
      </c>
      <c r="AV37" s="175">
        <v>29.574751810464299</v>
      </c>
      <c r="AW37" s="175">
        <v>31.020411384016501</v>
      </c>
      <c r="AX37" s="175">
        <v>24.273791436030599</v>
      </c>
      <c r="AY37" s="187">
        <v>25.866700927238998</v>
      </c>
      <c r="AZ37" s="175"/>
      <c r="BA37" s="188">
        <v>13.2672586724924</v>
      </c>
      <c r="BB37" s="189">
        <v>15.6093353721854</v>
      </c>
      <c r="BC37" s="190">
        <v>14.4812681475888</v>
      </c>
      <c r="BD37" s="175"/>
      <c r="BE37" s="191">
        <v>21.483497597317701</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80">
        <v>45.948003165712798</v>
      </c>
      <c r="H38" s="166">
        <v>68.803960793863297</v>
      </c>
      <c r="I38" s="166">
        <v>78.363158204472498</v>
      </c>
      <c r="J38" s="166">
        <v>75.736247006777802</v>
      </c>
      <c r="K38" s="166">
        <v>60.086207841227299</v>
      </c>
      <c r="L38" s="181">
        <v>65.787515402410804</v>
      </c>
      <c r="M38" s="166"/>
      <c r="N38" s="182">
        <v>53.5302583302893</v>
      </c>
      <c r="O38" s="183">
        <v>56.820099841714303</v>
      </c>
      <c r="P38" s="184">
        <v>55.175179086001798</v>
      </c>
      <c r="Q38" s="166"/>
      <c r="R38" s="185">
        <v>62.7554193120082</v>
      </c>
      <c r="S38" s="171"/>
      <c r="T38" s="186">
        <v>44.485686075397602</v>
      </c>
      <c r="U38" s="175">
        <v>73.934255032451503</v>
      </c>
      <c r="V38" s="175">
        <v>77.475822791979098</v>
      </c>
      <c r="W38" s="175">
        <v>68.138906716717798</v>
      </c>
      <c r="X38" s="175">
        <v>48.480566021171299</v>
      </c>
      <c r="Y38" s="187">
        <v>63.630960269398798</v>
      </c>
      <c r="Z38" s="175"/>
      <c r="AA38" s="188">
        <v>23.453465260806201</v>
      </c>
      <c r="AB38" s="189">
        <v>21.8472232585857</v>
      </c>
      <c r="AC38" s="190">
        <v>22.621147879067699</v>
      </c>
      <c r="AD38" s="175"/>
      <c r="AE38" s="191">
        <v>50.9492497530495</v>
      </c>
      <c r="AF38" s="113"/>
      <c r="AG38" s="180">
        <v>47.779767391127798</v>
      </c>
      <c r="AH38" s="166">
        <v>68.560911055643402</v>
      </c>
      <c r="AI38" s="166">
        <v>83.234960631519101</v>
      </c>
      <c r="AJ38" s="166">
        <v>82.833455649579903</v>
      </c>
      <c r="AK38" s="166">
        <v>65.553303806972593</v>
      </c>
      <c r="AL38" s="181">
        <v>69.592479706968604</v>
      </c>
      <c r="AM38" s="166"/>
      <c r="AN38" s="182">
        <v>53.6293938978854</v>
      </c>
      <c r="AO38" s="183">
        <v>57.130860323065001</v>
      </c>
      <c r="AP38" s="184">
        <v>55.3801271104752</v>
      </c>
      <c r="AQ38" s="166"/>
      <c r="AR38" s="185">
        <v>65.531807536541905</v>
      </c>
      <c r="AS38" s="171"/>
      <c r="AT38" s="186">
        <v>30.138659376605801</v>
      </c>
      <c r="AU38" s="175">
        <v>73.963149983763103</v>
      </c>
      <c r="AV38" s="175">
        <v>89.807499354931906</v>
      </c>
      <c r="AW38" s="175">
        <v>86.121046935826399</v>
      </c>
      <c r="AX38" s="175">
        <v>57.845763311107198</v>
      </c>
      <c r="AY38" s="187">
        <v>68.903040148436801</v>
      </c>
      <c r="AZ38" s="175"/>
      <c r="BA38" s="188">
        <v>26.064166697025701</v>
      </c>
      <c r="BB38" s="189">
        <v>28.425853484679099</v>
      </c>
      <c r="BC38" s="190">
        <v>27.271389542064799</v>
      </c>
      <c r="BD38" s="175"/>
      <c r="BE38" s="191">
        <v>56.539296840459997</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92">
        <v>28.453466902194101</v>
      </c>
      <c r="H39" s="193">
        <v>37.026030122722197</v>
      </c>
      <c r="I39" s="193">
        <v>39.293299553737398</v>
      </c>
      <c r="J39" s="193">
        <v>38.326320193380397</v>
      </c>
      <c r="K39" s="193">
        <v>35.7648977314986</v>
      </c>
      <c r="L39" s="194">
        <v>35.772802900706502</v>
      </c>
      <c r="M39" s="166"/>
      <c r="N39" s="195">
        <v>45.536289512830002</v>
      </c>
      <c r="O39" s="196">
        <v>44.393536630717698</v>
      </c>
      <c r="P39" s="197">
        <v>44.9649130717738</v>
      </c>
      <c r="Q39" s="166"/>
      <c r="R39" s="198">
        <v>38.39912009244</v>
      </c>
      <c r="S39" s="171"/>
      <c r="T39" s="199">
        <v>4.85212027278856</v>
      </c>
      <c r="U39" s="200">
        <v>17.005740756065101</v>
      </c>
      <c r="V39" s="200">
        <v>21.839773429142301</v>
      </c>
      <c r="W39" s="200">
        <v>18.9359545545896</v>
      </c>
      <c r="X39" s="200">
        <v>26.107719268695998</v>
      </c>
      <c r="Y39" s="201">
        <v>17.971500740458399</v>
      </c>
      <c r="Z39" s="175"/>
      <c r="AA39" s="202">
        <v>18.461712096924199</v>
      </c>
      <c r="AB39" s="203">
        <v>1.22368792896728</v>
      </c>
      <c r="AC39" s="204">
        <v>9.2753506583268202</v>
      </c>
      <c r="AD39" s="175"/>
      <c r="AE39" s="205">
        <v>14.9119720061269</v>
      </c>
      <c r="AF39" s="113"/>
      <c r="AG39" s="192">
        <v>30.1373049925622</v>
      </c>
      <c r="AH39" s="193">
        <v>37.710495769802897</v>
      </c>
      <c r="AI39" s="193">
        <v>41.205556201189999</v>
      </c>
      <c r="AJ39" s="193">
        <v>40.539383134994402</v>
      </c>
      <c r="AK39" s="193">
        <v>39.483741865005499</v>
      </c>
      <c r="AL39" s="194">
        <v>37.815296392710998</v>
      </c>
      <c r="AM39" s="166"/>
      <c r="AN39" s="195">
        <v>47.668963834138999</v>
      </c>
      <c r="AO39" s="196">
        <v>48.592063964298902</v>
      </c>
      <c r="AP39" s="197">
        <v>48.130513899218997</v>
      </c>
      <c r="AQ39" s="166"/>
      <c r="AR39" s="198">
        <v>40.7625013945704</v>
      </c>
      <c r="AS39" s="171"/>
      <c r="AT39" s="199">
        <v>-0.77473149997419</v>
      </c>
      <c r="AU39" s="200">
        <v>22.141361294723598</v>
      </c>
      <c r="AV39" s="200">
        <v>30.6174780463929</v>
      </c>
      <c r="AW39" s="200">
        <v>25.793755401018998</v>
      </c>
      <c r="AX39" s="200">
        <v>23.046794702025</v>
      </c>
      <c r="AY39" s="201">
        <v>20.347266319064399</v>
      </c>
      <c r="AZ39" s="175"/>
      <c r="BA39" s="202">
        <v>12.0596215600061</v>
      </c>
      <c r="BB39" s="203">
        <v>9.8792941453026604</v>
      </c>
      <c r="BC39" s="204">
        <v>10.948295898892299</v>
      </c>
      <c r="BD39" s="175"/>
      <c r="BE39" s="205">
        <v>17.0033936400927</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63">
        <v>28.805490146538599</v>
      </c>
      <c r="H40" s="164">
        <v>44.917933299646201</v>
      </c>
      <c r="I40" s="164">
        <v>49.738201111672502</v>
      </c>
      <c r="J40" s="164">
        <v>46.289254674077803</v>
      </c>
      <c r="K40" s="164">
        <v>38.121768569984802</v>
      </c>
      <c r="L40" s="165">
        <v>41.574529560384001</v>
      </c>
      <c r="M40" s="166"/>
      <c r="N40" s="167">
        <v>33.6806240525517</v>
      </c>
      <c r="O40" s="168">
        <v>36.045682162708403</v>
      </c>
      <c r="P40" s="169">
        <v>34.863153107630097</v>
      </c>
      <c r="Q40" s="166"/>
      <c r="R40" s="170">
        <v>39.656993431025697</v>
      </c>
      <c r="S40" s="171"/>
      <c r="T40" s="172">
        <v>-4.5791126985746304</v>
      </c>
      <c r="U40" s="173">
        <v>12.9999408893671</v>
      </c>
      <c r="V40" s="173">
        <v>19.344043576527501</v>
      </c>
      <c r="W40" s="173">
        <v>13.748339915517899</v>
      </c>
      <c r="X40" s="173">
        <v>18.824627667876801</v>
      </c>
      <c r="Y40" s="174">
        <v>12.7344780303949</v>
      </c>
      <c r="Z40" s="175"/>
      <c r="AA40" s="176">
        <v>5.4052611578646204</v>
      </c>
      <c r="AB40" s="177">
        <v>8.7306559827699992</v>
      </c>
      <c r="AC40" s="178">
        <v>7.0985513582619504</v>
      </c>
      <c r="AD40" s="175"/>
      <c r="AE40" s="179">
        <v>11.263810512842801</v>
      </c>
      <c r="AF40" s="114"/>
      <c r="AG40" s="163">
        <v>29.881548762001</v>
      </c>
      <c r="AH40" s="164">
        <v>43.911732566952999</v>
      </c>
      <c r="AI40" s="164">
        <v>48.424559120768002</v>
      </c>
      <c r="AJ40" s="164">
        <v>46.554235093481502</v>
      </c>
      <c r="AK40" s="164">
        <v>39.9079212986356</v>
      </c>
      <c r="AL40" s="165">
        <v>41.7359993683678</v>
      </c>
      <c r="AM40" s="166"/>
      <c r="AN40" s="167">
        <v>35.296041561394603</v>
      </c>
      <c r="AO40" s="168">
        <v>35.923844744820599</v>
      </c>
      <c r="AP40" s="169">
        <v>35.609943153107601</v>
      </c>
      <c r="AQ40" s="166"/>
      <c r="AR40" s="170">
        <v>39.9856975925792</v>
      </c>
      <c r="AS40" s="171"/>
      <c r="AT40" s="172">
        <v>-7.7094179356040904</v>
      </c>
      <c r="AU40" s="173">
        <v>12.491748923391601</v>
      </c>
      <c r="AV40" s="173">
        <v>21.7174569707703</v>
      </c>
      <c r="AW40" s="173">
        <v>15.7368669503783</v>
      </c>
      <c r="AX40" s="173">
        <v>13.2920527002188</v>
      </c>
      <c r="AY40" s="174">
        <v>11.804334982063599</v>
      </c>
      <c r="AZ40" s="175"/>
      <c r="BA40" s="176">
        <v>5.61392273613325</v>
      </c>
      <c r="BB40" s="177">
        <v>9.0144086644428203</v>
      </c>
      <c r="BC40" s="178">
        <v>7.3022136966906697</v>
      </c>
      <c r="BD40" s="175"/>
      <c r="BE40" s="179">
        <v>10.6233244424603</v>
      </c>
      <c r="BF40" s="114"/>
    </row>
    <row r="41" spans="1:70" x14ac:dyDescent="0.25">
      <c r="A41" s="20" t="s">
        <v>85</v>
      </c>
      <c r="B41" s="3" t="str">
        <f t="shared" si="0"/>
        <v>Southwest Virginia - Blue Ridge Highlands</v>
      </c>
      <c r="C41" s="10"/>
      <c r="D41" s="24" t="s">
        <v>16</v>
      </c>
      <c r="E41" s="27" t="s">
        <v>17</v>
      </c>
      <c r="F41" s="3"/>
      <c r="G41" s="180">
        <v>22.863157429617399</v>
      </c>
      <c r="H41" s="166">
        <v>33.020576947355103</v>
      </c>
      <c r="I41" s="166">
        <v>35.434879434414803</v>
      </c>
      <c r="J41" s="166">
        <v>37.009479863653503</v>
      </c>
      <c r="K41" s="166">
        <v>40.607751546521897</v>
      </c>
      <c r="L41" s="181">
        <v>33.787169044312499</v>
      </c>
      <c r="M41" s="166"/>
      <c r="N41" s="182">
        <v>53.436006817321001</v>
      </c>
      <c r="O41" s="183">
        <v>50.801506122964199</v>
      </c>
      <c r="P41" s="184">
        <v>52.1187564701426</v>
      </c>
      <c r="Q41" s="166"/>
      <c r="R41" s="185">
        <v>39.024765451692602</v>
      </c>
      <c r="S41" s="171"/>
      <c r="T41" s="186">
        <v>0.38646946616473199</v>
      </c>
      <c r="U41" s="175">
        <v>-2.4780470891272199</v>
      </c>
      <c r="V41" s="175">
        <v>-4.5350454589374598</v>
      </c>
      <c r="W41" s="175">
        <v>3.01444733616681</v>
      </c>
      <c r="X41" s="175">
        <v>28.3867998332897</v>
      </c>
      <c r="Y41" s="187">
        <v>4.7282905952081498</v>
      </c>
      <c r="Z41" s="175"/>
      <c r="AA41" s="188">
        <v>24.646746675687801</v>
      </c>
      <c r="AB41" s="189">
        <v>23.039241299921098</v>
      </c>
      <c r="AC41" s="190">
        <v>23.858094093340998</v>
      </c>
      <c r="AD41" s="175"/>
      <c r="AE41" s="191">
        <v>11.286965678965499</v>
      </c>
      <c r="AF41" s="114"/>
      <c r="AG41" s="180">
        <v>26.7819757606362</v>
      </c>
      <c r="AH41" s="166">
        <v>34.062986996591299</v>
      </c>
      <c r="AI41" s="166">
        <v>36.803152695366698</v>
      </c>
      <c r="AJ41" s="166">
        <v>37.248427597525499</v>
      </c>
      <c r="AK41" s="166">
        <v>38.387825085216498</v>
      </c>
      <c r="AL41" s="181">
        <v>34.656873627067199</v>
      </c>
      <c r="AM41" s="166"/>
      <c r="AN41" s="182">
        <v>47.257685267011702</v>
      </c>
      <c r="AO41" s="183">
        <v>45.117469385178602</v>
      </c>
      <c r="AP41" s="184">
        <v>46.187577326095102</v>
      </c>
      <c r="AQ41" s="166"/>
      <c r="AR41" s="185">
        <v>37.9513603982181</v>
      </c>
      <c r="AS41" s="171"/>
      <c r="AT41" s="186">
        <v>9.3848854305707992</v>
      </c>
      <c r="AU41" s="175">
        <v>17.183350833983098</v>
      </c>
      <c r="AV41" s="175">
        <v>15.5567054817749</v>
      </c>
      <c r="AW41" s="175">
        <v>11.048918645649501</v>
      </c>
      <c r="AX41" s="175">
        <v>15.6717409612415</v>
      </c>
      <c r="AY41" s="187">
        <v>13.905404741311401</v>
      </c>
      <c r="AZ41" s="175"/>
      <c r="BA41" s="188">
        <v>15.368492575046201</v>
      </c>
      <c r="BB41" s="189">
        <v>28.026474753540601</v>
      </c>
      <c r="BC41" s="190">
        <v>21.222276420432301</v>
      </c>
      <c r="BD41" s="175"/>
      <c r="BE41" s="191">
        <v>16.347311895922299</v>
      </c>
      <c r="BF41" s="114"/>
    </row>
    <row r="42" spans="1:70" x14ac:dyDescent="0.25">
      <c r="A42" s="21" t="s">
        <v>86</v>
      </c>
      <c r="B42" s="3" t="str">
        <f t="shared" si="0"/>
        <v>Southwest Virginia - Heart of Appalachia</v>
      </c>
      <c r="C42" s="3"/>
      <c r="D42" s="24" t="s">
        <v>16</v>
      </c>
      <c r="E42" s="27" t="s">
        <v>17</v>
      </c>
      <c r="F42" s="3"/>
      <c r="G42" s="180">
        <v>24.8199164345403</v>
      </c>
      <c r="H42" s="166">
        <v>36.976441504178197</v>
      </c>
      <c r="I42" s="166">
        <v>39.193997214484597</v>
      </c>
      <c r="J42" s="166">
        <v>36.408419220055698</v>
      </c>
      <c r="K42" s="166">
        <v>31.088126740947001</v>
      </c>
      <c r="L42" s="181">
        <v>33.697380222841197</v>
      </c>
      <c r="M42" s="166"/>
      <c r="N42" s="182">
        <v>35.808461002785499</v>
      </c>
      <c r="O42" s="183">
        <v>33.34106545961</v>
      </c>
      <c r="P42" s="184">
        <v>34.5747632311977</v>
      </c>
      <c r="Q42" s="166"/>
      <c r="R42" s="185">
        <v>33.948061082371602</v>
      </c>
      <c r="S42" s="171"/>
      <c r="T42" s="186">
        <v>-0.57790310743217899</v>
      </c>
      <c r="U42" s="175">
        <v>-1.1231751615835199</v>
      </c>
      <c r="V42" s="175">
        <v>2.1632271354003598</v>
      </c>
      <c r="W42" s="175">
        <v>2.5046769942856502</v>
      </c>
      <c r="X42" s="175">
        <v>11.0550698694008</v>
      </c>
      <c r="Y42" s="187">
        <v>2.5876818980862302</v>
      </c>
      <c r="Z42" s="175"/>
      <c r="AA42" s="188">
        <v>18.528808514738301</v>
      </c>
      <c r="AB42" s="189">
        <v>13.2790902801635</v>
      </c>
      <c r="AC42" s="190">
        <v>15.938192587846199</v>
      </c>
      <c r="AD42" s="175"/>
      <c r="AE42" s="191">
        <v>6.1443592407369501</v>
      </c>
      <c r="AF42" s="114"/>
      <c r="AG42" s="180">
        <v>26.453057103064001</v>
      </c>
      <c r="AH42" s="166">
        <v>40.676570334261797</v>
      </c>
      <c r="AI42" s="166">
        <v>44.2557973537604</v>
      </c>
      <c r="AJ42" s="166">
        <v>42.309388927576599</v>
      </c>
      <c r="AK42" s="166">
        <v>35.503657729804999</v>
      </c>
      <c r="AL42" s="181">
        <v>37.839694289693497</v>
      </c>
      <c r="AM42" s="166"/>
      <c r="AN42" s="182">
        <v>34.463835306406601</v>
      </c>
      <c r="AO42" s="183">
        <v>33.846659122562599</v>
      </c>
      <c r="AP42" s="184">
        <v>34.155247214484604</v>
      </c>
      <c r="AQ42" s="166"/>
      <c r="AR42" s="185">
        <v>36.786995125348099</v>
      </c>
      <c r="AS42" s="171"/>
      <c r="AT42" s="186">
        <v>6.1787373015713198</v>
      </c>
      <c r="AU42" s="175">
        <v>18.816977702831199</v>
      </c>
      <c r="AV42" s="175">
        <v>18.716931170600599</v>
      </c>
      <c r="AW42" s="175">
        <v>17.570695858983498</v>
      </c>
      <c r="AX42" s="175">
        <v>16.268925776616499</v>
      </c>
      <c r="AY42" s="187">
        <v>16.109068264050698</v>
      </c>
      <c r="AZ42" s="175"/>
      <c r="BA42" s="188">
        <v>16.3199909463731</v>
      </c>
      <c r="BB42" s="189">
        <v>20.305965372414299</v>
      </c>
      <c r="BC42" s="190">
        <v>18.261407679599301</v>
      </c>
      <c r="BD42" s="175"/>
      <c r="BE42" s="191">
        <v>16.672356600552401</v>
      </c>
      <c r="BF42" s="114"/>
    </row>
    <row r="43" spans="1:70" x14ac:dyDescent="0.25">
      <c r="A43" s="22" t="s">
        <v>87</v>
      </c>
      <c r="B43" s="3" t="str">
        <f t="shared" si="0"/>
        <v>Virginia Mountains</v>
      </c>
      <c r="C43" s="3"/>
      <c r="D43" s="25" t="s">
        <v>16</v>
      </c>
      <c r="E43" s="28" t="s">
        <v>17</v>
      </c>
      <c r="F43" s="3"/>
      <c r="G43" s="192">
        <v>27.6269403092932</v>
      </c>
      <c r="H43" s="193">
        <v>37.959550513079897</v>
      </c>
      <c r="I43" s="193">
        <v>41.5365833212892</v>
      </c>
      <c r="J43" s="193">
        <v>42.618752709929097</v>
      </c>
      <c r="K43" s="193">
        <v>39.846190200895997</v>
      </c>
      <c r="L43" s="194">
        <v>37.917603410897499</v>
      </c>
      <c r="M43" s="166"/>
      <c r="N43" s="195">
        <v>51.477418702124503</v>
      </c>
      <c r="O43" s="196">
        <v>52.507616707616698</v>
      </c>
      <c r="P43" s="197">
        <v>51.9925177048706</v>
      </c>
      <c r="Q43" s="166"/>
      <c r="R43" s="198">
        <v>41.9390074948898</v>
      </c>
      <c r="S43" s="171"/>
      <c r="T43" s="199">
        <v>17.650635163849099</v>
      </c>
      <c r="U43" s="200">
        <v>15.4924584582248</v>
      </c>
      <c r="V43" s="200">
        <v>22.585671488198599</v>
      </c>
      <c r="W43" s="200">
        <v>28.973581770537599</v>
      </c>
      <c r="X43" s="200">
        <v>28.7830641815323</v>
      </c>
      <c r="Y43" s="201">
        <v>22.934620413595798</v>
      </c>
      <c r="Z43" s="175"/>
      <c r="AA43" s="202">
        <v>14.113530548256</v>
      </c>
      <c r="AB43" s="203">
        <v>1.3385862334569001</v>
      </c>
      <c r="AC43" s="204">
        <v>7.2842994910487997</v>
      </c>
      <c r="AD43" s="175"/>
      <c r="AE43" s="205">
        <v>16.8946294106522</v>
      </c>
      <c r="AF43" s="114"/>
      <c r="AG43" s="192">
        <v>30.498367899985499</v>
      </c>
      <c r="AH43" s="193">
        <v>40.598024280965397</v>
      </c>
      <c r="AI43" s="193">
        <v>47.051515753721603</v>
      </c>
      <c r="AJ43" s="193">
        <v>46.310809726839103</v>
      </c>
      <c r="AK43" s="193">
        <v>41.3888354531001</v>
      </c>
      <c r="AL43" s="194">
        <v>41.169510622922303</v>
      </c>
      <c r="AM43" s="166"/>
      <c r="AN43" s="195">
        <v>47.506576817459099</v>
      </c>
      <c r="AO43" s="196">
        <v>48.206697138314702</v>
      </c>
      <c r="AP43" s="197">
        <v>47.8566369778869</v>
      </c>
      <c r="AQ43" s="166"/>
      <c r="AR43" s="198">
        <v>43.080118152912199</v>
      </c>
      <c r="AS43" s="171"/>
      <c r="AT43" s="199">
        <v>-1.47327038251081</v>
      </c>
      <c r="AU43" s="200">
        <v>24.962342383385899</v>
      </c>
      <c r="AV43" s="200">
        <v>35.5277176810689</v>
      </c>
      <c r="AW43" s="200">
        <v>33.795293864601</v>
      </c>
      <c r="AX43" s="200">
        <v>19.3907640548389</v>
      </c>
      <c r="AY43" s="201">
        <v>22.938273986652401</v>
      </c>
      <c r="AZ43" s="175"/>
      <c r="BA43" s="202">
        <v>4.4603917920051499</v>
      </c>
      <c r="BB43" s="203">
        <v>3.26802619835476</v>
      </c>
      <c r="BC43" s="204">
        <v>3.8564262814650001</v>
      </c>
      <c r="BD43" s="175"/>
      <c r="BE43" s="205">
        <v>16.164101733771201</v>
      </c>
      <c r="BF43" s="114"/>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16" sqref="AB16"/>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7"/>
      <c r="E1" s="7"/>
      <c r="F1" s="7"/>
      <c r="G1" s="7"/>
      <c r="H1" s="7"/>
      <c r="I1" s="7"/>
      <c r="J1" s="7"/>
      <c r="K1" s="7"/>
      <c r="L1" s="7"/>
      <c r="M1" s="7"/>
      <c r="N1" s="7"/>
      <c r="O1" s="7"/>
      <c r="P1" s="7"/>
      <c r="Q1" s="7"/>
      <c r="R1" s="7"/>
      <c r="S1" s="7"/>
      <c r="T1" s="7"/>
      <c r="U1" s="7"/>
      <c r="V1" s="7"/>
      <c r="W1" s="7"/>
      <c r="X1" s="7"/>
      <c r="Y1" s="160"/>
      <c r="Z1" s="160"/>
      <c r="AA1" s="160"/>
      <c r="AB1" s="160"/>
      <c r="AC1" s="160"/>
      <c r="AD1" s="160"/>
      <c r="AE1" s="160"/>
      <c r="AF1" s="160"/>
      <c r="AG1" s="160"/>
      <c r="AH1" s="160"/>
      <c r="AI1" s="160"/>
      <c r="AJ1" s="160"/>
      <c r="AK1" s="160"/>
      <c r="AL1" s="160"/>
    </row>
    <row r="2" spans="1:50" ht="15" customHeight="1" x14ac:dyDescent="0.25">
      <c r="A2" s="7"/>
      <c r="B2" t="s">
        <v>122</v>
      </c>
      <c r="C2" s="7"/>
      <c r="D2" s="7"/>
      <c r="E2" s="7"/>
      <c r="F2" s="7"/>
      <c r="G2" s="7"/>
      <c r="H2" s="7"/>
      <c r="I2" s="7"/>
      <c r="J2" s="7"/>
      <c r="K2" s="7"/>
      <c r="L2" s="7"/>
      <c r="M2" s="7"/>
      <c r="N2" s="7"/>
      <c r="O2" s="7"/>
      <c r="P2" s="7"/>
      <c r="Q2" s="7"/>
      <c r="R2" s="7"/>
      <c r="S2" s="7"/>
      <c r="T2" s="7"/>
      <c r="U2" s="7"/>
      <c r="V2" s="7"/>
      <c r="W2" s="7"/>
      <c r="X2" s="7"/>
      <c r="Y2" s="160"/>
      <c r="Z2" s="160"/>
      <c r="AA2" s="160"/>
      <c r="AB2" s="160"/>
      <c r="AC2" s="160"/>
      <c r="AD2" s="160"/>
      <c r="AE2" s="160"/>
      <c r="AF2" s="160"/>
      <c r="AG2" s="160"/>
      <c r="AH2" s="160"/>
      <c r="AI2" s="160"/>
      <c r="AJ2" s="160"/>
      <c r="AK2" s="160"/>
      <c r="AL2" s="160"/>
    </row>
    <row r="3" spans="1:50" x14ac:dyDescent="0.25">
      <c r="A3" s="7"/>
      <c r="B3" s="7"/>
      <c r="C3" s="7"/>
      <c r="D3" s="7"/>
      <c r="E3" s="7"/>
      <c r="F3" s="7"/>
      <c r="G3" s="7"/>
      <c r="H3" s="7"/>
      <c r="I3" s="7"/>
      <c r="J3" s="7"/>
      <c r="K3" s="7"/>
      <c r="L3" s="7"/>
      <c r="M3" s="7"/>
      <c r="N3" s="7"/>
      <c r="O3" s="7"/>
      <c r="P3" s="7"/>
      <c r="Q3" s="7"/>
      <c r="R3" s="7"/>
      <c r="S3" s="7"/>
      <c r="T3" s="7"/>
      <c r="U3" s="7"/>
      <c r="V3" s="7"/>
      <c r="W3" s="7"/>
      <c r="X3" s="7"/>
      <c r="Y3" s="160"/>
      <c r="Z3" s="160"/>
      <c r="AA3" s="160"/>
      <c r="AB3" s="160"/>
      <c r="AC3" s="160"/>
      <c r="AD3" s="160"/>
      <c r="AE3" s="160"/>
      <c r="AF3" s="160"/>
      <c r="AG3" s="160"/>
      <c r="AH3" s="160"/>
      <c r="AI3" s="160"/>
      <c r="AJ3" s="160"/>
      <c r="AK3" s="160"/>
      <c r="AL3" s="160"/>
    </row>
    <row r="4" spans="1:50" x14ac:dyDescent="0.25">
      <c r="A4" s="7"/>
      <c r="B4" s="7"/>
      <c r="C4" s="7"/>
      <c r="D4" s="7"/>
      <c r="E4" s="7"/>
      <c r="F4" s="7"/>
      <c r="G4" s="7"/>
      <c r="H4" s="7"/>
      <c r="I4" s="7"/>
      <c r="J4" s="7"/>
      <c r="K4" s="7"/>
      <c r="L4" s="7"/>
      <c r="M4" s="7"/>
      <c r="N4" s="7"/>
      <c r="O4" s="7"/>
      <c r="P4" s="7"/>
      <c r="Q4" s="7"/>
      <c r="R4" s="7"/>
      <c r="S4" s="7"/>
      <c r="T4" s="7"/>
      <c r="U4" s="7"/>
      <c r="V4" s="7"/>
      <c r="W4" s="7"/>
      <c r="X4" s="7"/>
      <c r="Y4" s="160"/>
      <c r="Z4" s="160"/>
      <c r="AA4" s="160"/>
      <c r="AB4" s="160"/>
      <c r="AC4" s="160"/>
      <c r="AD4" s="160"/>
      <c r="AE4" s="160"/>
      <c r="AF4" s="160"/>
      <c r="AG4" s="160"/>
      <c r="AH4" s="160"/>
      <c r="AI4" s="160"/>
      <c r="AJ4" s="160"/>
      <c r="AK4" s="160"/>
      <c r="AL4" s="160"/>
    </row>
    <row r="5" spans="1:50" x14ac:dyDescent="0.25">
      <c r="A5" s="7"/>
      <c r="B5" s="7"/>
      <c r="C5" s="7"/>
      <c r="D5" s="7"/>
      <c r="E5" s="7"/>
      <c r="F5" s="7"/>
      <c r="G5" s="7"/>
      <c r="H5" s="7"/>
      <c r="I5" s="7"/>
      <c r="J5" s="7"/>
      <c r="K5" s="7"/>
      <c r="L5" s="7"/>
      <c r="M5" s="7"/>
      <c r="N5" s="7"/>
      <c r="O5" s="7"/>
      <c r="P5" s="7"/>
      <c r="Q5" s="7"/>
      <c r="R5" s="7"/>
      <c r="S5" s="7"/>
      <c r="T5" s="7"/>
      <c r="U5" s="7"/>
      <c r="V5" s="7"/>
      <c r="W5" s="7"/>
      <c r="X5" s="7"/>
      <c r="Y5" s="160"/>
      <c r="Z5" s="160"/>
      <c r="AA5" s="160"/>
      <c r="AB5" s="160"/>
      <c r="AC5" s="160"/>
      <c r="AD5" s="160"/>
      <c r="AE5" s="160"/>
      <c r="AF5" s="160"/>
      <c r="AG5" s="160"/>
      <c r="AH5" s="160"/>
      <c r="AI5" s="160"/>
      <c r="AJ5" s="160"/>
      <c r="AK5" s="160"/>
      <c r="AL5" s="160"/>
    </row>
    <row r="6" spans="1:50" x14ac:dyDescent="0.25">
      <c r="A6" s="7"/>
      <c r="B6" s="7"/>
      <c r="C6" s="7"/>
      <c r="D6" s="7"/>
      <c r="E6" s="7"/>
      <c r="F6" s="7"/>
      <c r="G6" s="7"/>
      <c r="H6" s="7"/>
      <c r="I6" s="7"/>
      <c r="J6" s="7"/>
      <c r="K6" s="7"/>
      <c r="L6" s="7"/>
      <c r="M6" s="7"/>
      <c r="N6" s="7"/>
      <c r="O6" s="7"/>
      <c r="P6" s="7"/>
      <c r="Q6" s="7"/>
      <c r="R6" s="7"/>
      <c r="S6" s="7"/>
      <c r="T6" s="7"/>
      <c r="U6" s="7"/>
      <c r="V6" s="7"/>
      <c r="W6" s="7"/>
      <c r="X6" s="7"/>
      <c r="Y6" s="160"/>
      <c r="Z6" s="160"/>
      <c r="AA6" s="160"/>
      <c r="AB6" s="160"/>
      <c r="AC6" s="160"/>
      <c r="AD6" s="160"/>
      <c r="AE6" s="160"/>
      <c r="AF6" s="160"/>
      <c r="AG6" s="160"/>
      <c r="AH6" s="160"/>
      <c r="AI6" s="160"/>
      <c r="AJ6" s="160"/>
      <c r="AK6" s="160"/>
      <c r="AL6" s="160"/>
    </row>
    <row r="7" spans="1:50" x14ac:dyDescent="0.25">
      <c r="A7" s="7"/>
      <c r="B7" s="7"/>
      <c r="C7" s="7"/>
      <c r="D7" s="7"/>
      <c r="E7" s="7"/>
      <c r="F7" s="7"/>
      <c r="G7" s="7"/>
      <c r="H7" s="7"/>
      <c r="I7" s="7"/>
      <c r="J7" s="7"/>
      <c r="K7" s="7"/>
      <c r="L7" s="7"/>
      <c r="M7" s="7"/>
      <c r="N7" s="7"/>
      <c r="O7" s="7"/>
      <c r="P7" s="7"/>
      <c r="Q7" s="7"/>
      <c r="R7" s="7"/>
      <c r="S7" s="7"/>
      <c r="T7" s="7"/>
      <c r="U7" s="7"/>
      <c r="V7" s="7"/>
      <c r="W7" s="7"/>
      <c r="X7" s="7"/>
      <c r="Y7" s="160"/>
      <c r="Z7" s="160"/>
      <c r="AA7" s="160"/>
      <c r="AB7" s="160"/>
      <c r="AC7" s="160"/>
      <c r="AD7" s="160"/>
      <c r="AE7" s="160"/>
      <c r="AF7" s="160"/>
      <c r="AG7" s="160"/>
      <c r="AH7" s="160"/>
      <c r="AI7" s="160"/>
      <c r="AJ7" s="160"/>
      <c r="AK7" s="160"/>
      <c r="AL7" s="160"/>
    </row>
    <row r="8" spans="1:50" ht="18" customHeight="1" x14ac:dyDescent="0.35">
      <c r="A8" s="80"/>
      <c r="B8" s="7"/>
      <c r="C8" s="7"/>
      <c r="D8" s="240">
        <v>2023</v>
      </c>
      <c r="E8" s="240"/>
      <c r="F8" s="240"/>
      <c r="G8" s="240"/>
      <c r="H8" s="240"/>
      <c r="I8" s="240"/>
      <c r="J8" s="240"/>
      <c r="K8" s="80"/>
      <c r="L8" s="80"/>
      <c r="M8" s="80"/>
      <c r="N8" s="80"/>
      <c r="O8" s="7"/>
      <c r="P8" s="240">
        <v>2022</v>
      </c>
      <c r="Q8" s="240"/>
      <c r="R8" s="240"/>
      <c r="S8" s="240"/>
      <c r="T8" s="240"/>
      <c r="U8" s="240"/>
      <c r="V8" s="240"/>
      <c r="W8" s="80"/>
      <c r="X8" s="80"/>
      <c r="Y8" s="160"/>
      <c r="Z8" s="160"/>
      <c r="AA8" s="160"/>
      <c r="AB8" s="160"/>
      <c r="AC8" s="160"/>
      <c r="AD8" s="160"/>
      <c r="AE8" s="160"/>
      <c r="AF8" s="160"/>
      <c r="AG8" s="160"/>
      <c r="AH8" s="160"/>
      <c r="AI8" s="160"/>
      <c r="AJ8" s="160"/>
      <c r="AK8" s="160"/>
      <c r="AL8" s="160"/>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1"/>
      <c r="B10" s="7"/>
      <c r="C10" s="86" t="s">
        <v>112</v>
      </c>
      <c r="D10" s="87">
        <v>8</v>
      </c>
      <c r="E10" s="88">
        <v>9</v>
      </c>
      <c r="F10" s="88">
        <v>10</v>
      </c>
      <c r="G10" s="88">
        <v>11</v>
      </c>
      <c r="H10" s="88">
        <v>12</v>
      </c>
      <c r="I10" s="88">
        <v>13</v>
      </c>
      <c r="J10" s="89">
        <v>14</v>
      </c>
      <c r="K10" s="161"/>
      <c r="L10" s="161"/>
      <c r="M10" s="241" t="s">
        <v>103</v>
      </c>
      <c r="N10" s="242"/>
      <c r="O10" s="86" t="s">
        <v>112</v>
      </c>
      <c r="P10" s="87">
        <v>9</v>
      </c>
      <c r="Q10" s="88">
        <v>10</v>
      </c>
      <c r="R10" s="88">
        <v>11</v>
      </c>
      <c r="S10" s="88">
        <v>12</v>
      </c>
      <c r="T10" s="88">
        <v>13</v>
      </c>
      <c r="U10" s="88">
        <v>14</v>
      </c>
      <c r="V10" s="89">
        <v>15</v>
      </c>
      <c r="W10" s="161"/>
      <c r="X10" s="161"/>
      <c r="Y10" s="160"/>
      <c r="Z10" s="160"/>
      <c r="AA10" s="160"/>
      <c r="AB10" s="160"/>
      <c r="AC10" s="160"/>
      <c r="AD10" s="160"/>
      <c r="AE10" s="160"/>
      <c r="AF10" s="160"/>
      <c r="AG10" s="160"/>
      <c r="AH10" s="160"/>
      <c r="AI10" s="160"/>
      <c r="AJ10" s="160"/>
      <c r="AK10" s="160"/>
      <c r="AL10" s="160"/>
    </row>
    <row r="11" spans="1:50" ht="20.149999999999999" customHeight="1" x14ac:dyDescent="0.25">
      <c r="A11" s="161"/>
      <c r="B11" s="7"/>
      <c r="C11" s="86" t="s">
        <v>112</v>
      </c>
      <c r="D11" s="90">
        <v>15</v>
      </c>
      <c r="E11" s="91">
        <v>16</v>
      </c>
      <c r="F11" s="91">
        <v>17</v>
      </c>
      <c r="G11" s="91">
        <v>18</v>
      </c>
      <c r="H11" s="91">
        <v>19</v>
      </c>
      <c r="I11" s="91">
        <v>20</v>
      </c>
      <c r="J11" s="92">
        <v>21</v>
      </c>
      <c r="K11" s="161"/>
      <c r="L11" s="161"/>
      <c r="M11" s="241" t="s">
        <v>103</v>
      </c>
      <c r="N11" s="242"/>
      <c r="O11" s="86" t="s">
        <v>112</v>
      </c>
      <c r="P11" s="90">
        <v>16</v>
      </c>
      <c r="Q11" s="91">
        <v>17</v>
      </c>
      <c r="R11" s="91">
        <v>18</v>
      </c>
      <c r="S11" s="91">
        <v>19</v>
      </c>
      <c r="T11" s="91">
        <v>20</v>
      </c>
      <c r="U11" s="91">
        <v>21</v>
      </c>
      <c r="V11" s="92">
        <v>22</v>
      </c>
      <c r="W11" s="161"/>
      <c r="X11" s="161"/>
      <c r="Y11" s="160"/>
      <c r="Z11" s="160"/>
      <c r="AA11" s="160"/>
      <c r="AB11" s="160"/>
      <c r="AC11" s="160"/>
      <c r="AD11" s="160"/>
      <c r="AE11" s="160"/>
      <c r="AF11" s="160"/>
      <c r="AG11" s="160"/>
      <c r="AH11" s="160"/>
      <c r="AI11" s="160"/>
      <c r="AJ11" s="160"/>
      <c r="AK11" s="160"/>
      <c r="AL11" s="160"/>
    </row>
    <row r="12" spans="1:50" ht="20.149999999999999" customHeight="1" x14ac:dyDescent="0.25">
      <c r="A12" s="161"/>
      <c r="B12" s="7"/>
      <c r="C12" s="86" t="s">
        <v>112</v>
      </c>
      <c r="D12" s="93">
        <v>22</v>
      </c>
      <c r="E12" s="94">
        <v>23</v>
      </c>
      <c r="F12" s="94">
        <v>24</v>
      </c>
      <c r="G12" s="94">
        <v>25</v>
      </c>
      <c r="H12" s="94">
        <v>26</v>
      </c>
      <c r="I12" s="94">
        <v>27</v>
      </c>
      <c r="J12" s="95">
        <v>28</v>
      </c>
      <c r="K12" s="161"/>
      <c r="L12" s="161"/>
      <c r="M12" s="241" t="s">
        <v>103</v>
      </c>
      <c r="N12" s="242"/>
      <c r="O12" s="86" t="s">
        <v>112</v>
      </c>
      <c r="P12" s="93">
        <v>23</v>
      </c>
      <c r="Q12" s="94">
        <v>24</v>
      </c>
      <c r="R12" s="94">
        <v>25</v>
      </c>
      <c r="S12" s="94">
        <v>26</v>
      </c>
      <c r="T12" s="94">
        <v>27</v>
      </c>
      <c r="U12" s="94">
        <v>28</v>
      </c>
      <c r="V12" s="95">
        <v>29</v>
      </c>
      <c r="W12" s="161"/>
      <c r="X12" s="161"/>
      <c r="Y12" s="160"/>
      <c r="Z12" s="160"/>
      <c r="AA12" s="160"/>
      <c r="AB12" s="160"/>
      <c r="AC12" s="160"/>
      <c r="AD12" s="160"/>
      <c r="AE12" s="160"/>
      <c r="AF12" s="160"/>
      <c r="AG12" s="160"/>
      <c r="AH12" s="160"/>
      <c r="AI12" s="160"/>
      <c r="AJ12" s="160"/>
      <c r="AK12" s="160"/>
      <c r="AL12" s="160"/>
    </row>
    <row r="13" spans="1:50" ht="20.149999999999999" customHeight="1" x14ac:dyDescent="0.25">
      <c r="A13" s="161"/>
      <c r="B13" s="7"/>
      <c r="C13" s="86" t="s">
        <v>117</v>
      </c>
      <c r="D13" s="96">
        <v>29</v>
      </c>
      <c r="E13" s="97">
        <v>30</v>
      </c>
      <c r="F13" s="97">
        <v>31</v>
      </c>
      <c r="G13" s="97">
        <v>1</v>
      </c>
      <c r="H13" s="97">
        <v>2</v>
      </c>
      <c r="I13" s="97">
        <v>3</v>
      </c>
      <c r="J13" s="98">
        <v>4</v>
      </c>
      <c r="K13" s="161"/>
      <c r="L13" s="161"/>
      <c r="M13" s="241" t="s">
        <v>103</v>
      </c>
      <c r="N13" s="242"/>
      <c r="O13" s="86" t="s">
        <v>117</v>
      </c>
      <c r="P13" s="96">
        <v>30</v>
      </c>
      <c r="Q13" s="97">
        <v>31</v>
      </c>
      <c r="R13" s="97">
        <v>1</v>
      </c>
      <c r="S13" s="97">
        <v>2</v>
      </c>
      <c r="T13" s="97">
        <v>3</v>
      </c>
      <c r="U13" s="97">
        <v>4</v>
      </c>
      <c r="V13" s="98">
        <v>5</v>
      </c>
      <c r="W13" s="161"/>
      <c r="X13" s="161"/>
      <c r="Y13" s="160"/>
      <c r="Z13" s="160"/>
      <c r="AA13" s="160"/>
      <c r="AB13" s="160"/>
      <c r="AC13" s="160"/>
      <c r="AD13" s="160"/>
      <c r="AE13" s="160"/>
      <c r="AF13" s="160"/>
      <c r="AG13" s="160"/>
      <c r="AH13" s="160"/>
      <c r="AI13" s="160"/>
      <c r="AJ13" s="160"/>
      <c r="AK13" s="160"/>
      <c r="AL13" s="160"/>
    </row>
    <row r="14" spans="1:50" ht="20.149999999999999" customHeight="1" x14ac:dyDescent="0.25">
      <c r="A14" s="161"/>
      <c r="B14" s="7"/>
      <c r="C14" s="86" t="s">
        <v>118</v>
      </c>
      <c r="D14" s="99">
        <v>5</v>
      </c>
      <c r="E14" s="100">
        <v>6</v>
      </c>
      <c r="F14" s="100">
        <v>7</v>
      </c>
      <c r="G14" s="100">
        <v>8</v>
      </c>
      <c r="H14" s="100">
        <v>9</v>
      </c>
      <c r="I14" s="100">
        <v>10</v>
      </c>
      <c r="J14" s="101">
        <v>11</v>
      </c>
      <c r="K14" s="161"/>
      <c r="L14" s="161"/>
      <c r="M14" s="241" t="s">
        <v>103</v>
      </c>
      <c r="N14" s="242"/>
      <c r="O14" s="86" t="s">
        <v>118</v>
      </c>
      <c r="P14" s="99">
        <v>6</v>
      </c>
      <c r="Q14" s="100">
        <v>7</v>
      </c>
      <c r="R14" s="100">
        <v>8</v>
      </c>
      <c r="S14" s="100">
        <v>9</v>
      </c>
      <c r="T14" s="100">
        <v>10</v>
      </c>
      <c r="U14" s="100">
        <v>11</v>
      </c>
      <c r="V14" s="101">
        <v>12</v>
      </c>
      <c r="W14" s="161"/>
      <c r="X14" s="161"/>
      <c r="Y14" s="160"/>
      <c r="Z14" s="160"/>
      <c r="AA14" s="160"/>
      <c r="AB14" s="160"/>
      <c r="AC14" s="160"/>
      <c r="AD14" s="160"/>
      <c r="AE14" s="160"/>
      <c r="AF14" s="160"/>
      <c r="AG14" s="160"/>
      <c r="AH14" s="160"/>
      <c r="AI14" s="160"/>
      <c r="AJ14" s="160"/>
      <c r="AK14" s="160"/>
      <c r="AL14" s="160"/>
    </row>
    <row r="15" spans="1:50" ht="20.149999999999999" customHeight="1" x14ac:dyDescent="0.25">
      <c r="A15" s="161"/>
      <c r="B15" s="7"/>
      <c r="C15" s="86" t="s">
        <v>118</v>
      </c>
      <c r="D15" s="102">
        <v>12</v>
      </c>
      <c r="E15" s="103">
        <v>13</v>
      </c>
      <c r="F15" s="103">
        <v>14</v>
      </c>
      <c r="G15" s="103">
        <v>15</v>
      </c>
      <c r="H15" s="103">
        <v>16</v>
      </c>
      <c r="I15" s="103">
        <v>17</v>
      </c>
      <c r="J15" s="104">
        <v>18</v>
      </c>
      <c r="K15" s="161"/>
      <c r="L15" s="161"/>
      <c r="M15" s="241" t="s">
        <v>103</v>
      </c>
      <c r="N15" s="242"/>
      <c r="O15" s="86" t="s">
        <v>118</v>
      </c>
      <c r="P15" s="102">
        <v>13</v>
      </c>
      <c r="Q15" s="103">
        <v>14</v>
      </c>
      <c r="R15" s="103">
        <v>15</v>
      </c>
      <c r="S15" s="103">
        <v>16</v>
      </c>
      <c r="T15" s="103">
        <v>17</v>
      </c>
      <c r="U15" s="103">
        <v>18</v>
      </c>
      <c r="V15" s="104">
        <v>19</v>
      </c>
      <c r="W15" s="161"/>
      <c r="X15" s="161"/>
      <c r="Y15" s="160"/>
      <c r="Z15" s="160"/>
      <c r="AA15" s="160"/>
      <c r="AB15" s="160"/>
      <c r="AC15" s="160"/>
      <c r="AD15" s="160"/>
      <c r="AE15" s="160"/>
      <c r="AF15" s="160"/>
      <c r="AG15" s="160"/>
      <c r="AH15" s="160"/>
      <c r="AI15" s="160"/>
      <c r="AJ15" s="160"/>
      <c r="AK15" s="160"/>
      <c r="AL15" s="160"/>
    </row>
    <row r="16" spans="1:50" x14ac:dyDescent="0.25">
      <c r="A16" s="7"/>
      <c r="B16" s="7"/>
      <c r="C16" s="7"/>
      <c r="D16" s="7"/>
      <c r="E16" s="7"/>
      <c r="F16" s="7"/>
      <c r="G16" s="7"/>
      <c r="H16" s="7"/>
      <c r="I16" s="7"/>
      <c r="J16" s="7"/>
      <c r="K16" s="7"/>
      <c r="L16" s="7"/>
      <c r="M16" s="7"/>
      <c r="N16" s="7"/>
      <c r="O16" s="7"/>
      <c r="P16" s="7"/>
      <c r="Q16" s="7"/>
      <c r="R16" s="7"/>
      <c r="S16" s="7"/>
      <c r="T16" s="7"/>
      <c r="U16" s="7"/>
      <c r="V16" s="7"/>
      <c r="W16" s="7"/>
      <c r="X16" s="7"/>
      <c r="Y16" s="160"/>
      <c r="Z16" s="160"/>
      <c r="AA16" s="160"/>
      <c r="AB16" s="160"/>
      <c r="AC16" s="160"/>
      <c r="AD16" s="160"/>
      <c r="AE16" s="160"/>
      <c r="AF16" s="160"/>
      <c r="AG16" s="160"/>
      <c r="AH16" s="160"/>
      <c r="AI16" s="160"/>
      <c r="AJ16" s="160"/>
      <c r="AK16" s="160"/>
      <c r="AL16" s="160"/>
    </row>
    <row r="17" spans="1:50" x14ac:dyDescent="0.25">
      <c r="A17" s="7"/>
      <c r="B17" s="7"/>
      <c r="C17" s="7"/>
      <c r="D17" s="7"/>
      <c r="E17" s="7"/>
      <c r="F17" s="7"/>
      <c r="G17" s="7"/>
      <c r="H17" s="7"/>
      <c r="I17" s="7"/>
      <c r="J17" s="7"/>
      <c r="K17" s="7"/>
      <c r="L17" s="7"/>
      <c r="M17" s="7"/>
      <c r="N17" s="7"/>
      <c r="O17" s="7"/>
      <c r="P17" s="7"/>
      <c r="Q17" s="7"/>
      <c r="R17" s="7"/>
      <c r="S17" s="7"/>
      <c r="T17" s="7"/>
      <c r="U17" s="7"/>
      <c r="V17" s="7"/>
      <c r="W17" s="7"/>
      <c r="X17" s="7"/>
      <c r="Y17" s="160"/>
      <c r="Z17" s="160"/>
      <c r="AA17" s="160"/>
      <c r="AB17" s="160"/>
      <c r="AC17" s="160"/>
      <c r="AD17" s="160"/>
      <c r="AE17" s="160"/>
      <c r="AF17" s="160"/>
      <c r="AG17" s="160"/>
      <c r="AH17" s="160"/>
      <c r="AI17" s="160"/>
      <c r="AJ17" s="160"/>
      <c r="AK17" s="160"/>
      <c r="AL17" s="160"/>
    </row>
    <row r="18" spans="1:50" ht="13" x14ac:dyDescent="0.3">
      <c r="A18" s="7"/>
      <c r="B18" s="7"/>
      <c r="C18" s="7"/>
      <c r="D18" s="243" t="s">
        <v>104</v>
      </c>
      <c r="E18" s="243"/>
      <c r="F18" s="243"/>
      <c r="G18" s="243"/>
      <c r="H18" s="243"/>
      <c r="I18" s="243"/>
      <c r="J18" s="243"/>
      <c r="K18" s="7"/>
      <c r="L18" s="7"/>
      <c r="M18" s="7"/>
      <c r="N18" s="7"/>
      <c r="O18" s="7"/>
      <c r="P18" s="243" t="s">
        <v>105</v>
      </c>
      <c r="Q18" s="243"/>
      <c r="R18" s="243"/>
      <c r="S18" s="243"/>
      <c r="T18" s="243"/>
      <c r="U18" s="243"/>
      <c r="V18" s="243"/>
      <c r="W18" s="7"/>
      <c r="X18" s="7"/>
      <c r="Y18" s="160"/>
      <c r="Z18" s="160"/>
      <c r="AA18" s="160"/>
      <c r="AB18" s="160"/>
      <c r="AC18" s="160"/>
      <c r="AD18" s="160"/>
      <c r="AE18" s="160"/>
      <c r="AF18" s="160"/>
      <c r="AG18" s="160"/>
      <c r="AH18" s="160"/>
      <c r="AI18" s="160"/>
      <c r="AJ18" s="160"/>
      <c r="AK18" s="160"/>
      <c r="AL18" s="160"/>
    </row>
    <row r="19" spans="1:50" ht="13.15" customHeight="1" x14ac:dyDescent="0.25">
      <c r="A19" s="7"/>
      <c r="B19" s="7"/>
      <c r="C19" s="237" t="s">
        <v>116</v>
      </c>
      <c r="D19" s="237"/>
      <c r="E19" s="237"/>
      <c r="F19" s="237"/>
      <c r="G19" s="7"/>
      <c r="H19" s="7" t="s">
        <v>115</v>
      </c>
      <c r="I19" s="7"/>
      <c r="J19" s="7"/>
      <c r="K19" s="7"/>
      <c r="L19" s="7"/>
      <c r="M19" s="7"/>
      <c r="N19" s="7"/>
      <c r="O19" s="237" t="s">
        <v>114</v>
      </c>
      <c r="P19" s="237"/>
      <c r="Q19" s="237"/>
      <c r="R19" s="237"/>
      <c r="S19" s="7"/>
      <c r="T19" s="7" t="s">
        <v>115</v>
      </c>
      <c r="U19" s="7"/>
      <c r="V19" s="7"/>
      <c r="W19" s="7"/>
      <c r="X19" s="7"/>
      <c r="Y19" s="160"/>
      <c r="Z19" s="160"/>
      <c r="AA19" s="160"/>
      <c r="AB19" s="160"/>
      <c r="AC19" s="160"/>
      <c r="AD19" s="160"/>
      <c r="AE19" s="160"/>
      <c r="AF19" s="160"/>
      <c r="AG19" s="160"/>
      <c r="AH19" s="160"/>
      <c r="AI19" s="160"/>
      <c r="AJ19" s="160"/>
      <c r="AK19" s="160"/>
      <c r="AL19" s="160"/>
    </row>
    <row r="20" spans="1:50" x14ac:dyDescent="0.25">
      <c r="A20" s="105"/>
      <c r="B20" s="105"/>
      <c r="C20" s="237" t="s">
        <v>123</v>
      </c>
      <c r="D20" s="237"/>
      <c r="E20" s="237"/>
      <c r="F20" s="237"/>
      <c r="G20" s="7"/>
      <c r="H20" s="7" t="s">
        <v>124</v>
      </c>
      <c r="I20" s="7"/>
      <c r="J20" s="7"/>
      <c r="K20" s="105"/>
      <c r="L20" s="105"/>
      <c r="M20" s="105"/>
      <c r="N20" s="105"/>
      <c r="O20" s="237" t="s">
        <v>125</v>
      </c>
      <c r="P20" s="237"/>
      <c r="Q20" s="237"/>
      <c r="R20" s="237"/>
      <c r="S20" s="7"/>
      <c r="T20" s="7" t="s">
        <v>124</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237"/>
      <c r="D21" s="237"/>
      <c r="E21" s="237"/>
      <c r="F21" s="237"/>
      <c r="G21" s="7"/>
      <c r="H21" s="7"/>
      <c r="I21" s="7"/>
      <c r="J21" s="7"/>
      <c r="K21" s="105"/>
      <c r="L21" s="105"/>
      <c r="M21" s="105"/>
      <c r="N21" s="105"/>
      <c r="O21" s="237"/>
      <c r="P21" s="237"/>
      <c r="Q21" s="237"/>
      <c r="R21" s="237"/>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237"/>
      <c r="D22" s="237"/>
      <c r="E22" s="237"/>
      <c r="F22" s="237"/>
      <c r="G22" s="7"/>
      <c r="H22" s="7"/>
      <c r="I22" s="7"/>
      <c r="J22" s="7"/>
      <c r="K22" s="105"/>
      <c r="L22" s="105"/>
      <c r="M22" s="105"/>
      <c r="N22" s="105"/>
      <c r="O22" s="237"/>
      <c r="P22" s="237"/>
      <c r="Q22" s="237"/>
      <c r="R22" s="237"/>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237"/>
      <c r="D23" s="237"/>
      <c r="E23" s="237"/>
      <c r="F23" s="237"/>
      <c r="G23" s="7"/>
      <c r="H23" s="7"/>
      <c r="I23" s="7"/>
      <c r="J23" s="105"/>
      <c r="K23" s="105"/>
      <c r="L23" s="105"/>
      <c r="M23" s="105"/>
      <c r="N23" s="105"/>
      <c r="O23" s="237"/>
      <c r="P23" s="237"/>
      <c r="Q23" s="237"/>
      <c r="R23" s="237"/>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7"/>
      <c r="B24" s="7"/>
      <c r="C24" s="237"/>
      <c r="D24" s="237"/>
      <c r="E24" s="237"/>
      <c r="F24" s="237"/>
      <c r="G24" s="7"/>
      <c r="H24" s="7"/>
      <c r="I24" s="7"/>
      <c r="J24" s="7"/>
      <c r="K24" s="7"/>
      <c r="L24" s="7"/>
      <c r="M24" s="7"/>
      <c r="N24" s="7"/>
      <c r="O24" s="237"/>
      <c r="P24" s="237"/>
      <c r="Q24" s="237"/>
      <c r="R24" s="237"/>
      <c r="S24" s="7"/>
      <c r="T24" s="7"/>
      <c r="U24" s="7"/>
      <c r="V24" s="7"/>
      <c r="W24" s="7"/>
      <c r="X24" s="7"/>
      <c r="Y24" s="160"/>
      <c r="Z24" s="160"/>
      <c r="AA24" s="160"/>
      <c r="AB24" s="160"/>
      <c r="AC24" s="160"/>
      <c r="AD24" s="160"/>
      <c r="AE24" s="160"/>
      <c r="AF24" s="160"/>
      <c r="AG24" s="160"/>
      <c r="AH24" s="160"/>
      <c r="AI24" s="160"/>
      <c r="AJ24" s="160"/>
      <c r="AK24" s="160"/>
      <c r="AL24" s="160"/>
    </row>
    <row r="25" spans="1:50" ht="12.75" customHeight="1" x14ac:dyDescent="0.25">
      <c r="Y25" s="160"/>
      <c r="Z25" s="160"/>
      <c r="AA25" s="160"/>
      <c r="AB25" s="160"/>
      <c r="AC25" s="160"/>
      <c r="AD25" s="160"/>
      <c r="AE25" s="160"/>
      <c r="AF25" s="160"/>
      <c r="AG25" s="160"/>
      <c r="AH25" s="160"/>
      <c r="AI25" s="160"/>
      <c r="AJ25" s="160"/>
      <c r="AK25" s="160"/>
      <c r="AL25" s="160"/>
    </row>
    <row r="26" spans="1:50" x14ac:dyDescent="0.25">
      <c r="A26" s="7"/>
      <c r="B26" s="7"/>
      <c r="C26" s="237"/>
      <c r="D26" s="237"/>
      <c r="E26" s="237"/>
      <c r="F26" s="237"/>
      <c r="G26" s="7"/>
      <c r="H26" s="7"/>
      <c r="I26" s="7"/>
      <c r="J26" s="7"/>
      <c r="K26" s="7"/>
      <c r="L26" s="7"/>
      <c r="M26" s="7"/>
      <c r="N26" s="7"/>
      <c r="O26" s="237"/>
      <c r="P26" s="237"/>
      <c r="Q26" s="237"/>
      <c r="R26" s="237"/>
      <c r="S26" s="7"/>
      <c r="T26" s="7"/>
      <c r="U26" s="7"/>
      <c r="V26" s="7"/>
      <c r="W26" s="7"/>
      <c r="X26" s="7"/>
      <c r="Y26" s="160"/>
      <c r="Z26" s="160"/>
      <c r="AA26" s="160"/>
      <c r="AB26" s="160"/>
      <c r="AC26" s="160"/>
      <c r="AD26" s="160"/>
      <c r="AE26" s="160"/>
      <c r="AF26" s="160"/>
      <c r="AG26" s="160"/>
      <c r="AH26" s="160"/>
      <c r="AI26" s="160"/>
      <c r="AJ26" s="160"/>
      <c r="AK26" s="160"/>
      <c r="AL26" s="160"/>
    </row>
    <row r="27" spans="1:50" x14ac:dyDescent="0.25">
      <c r="A27" s="7"/>
      <c r="B27" s="7"/>
      <c r="C27" s="237"/>
      <c r="D27" s="239"/>
      <c r="E27" s="239"/>
      <c r="F27" s="7"/>
      <c r="G27" s="7"/>
      <c r="H27" s="7"/>
      <c r="I27" s="7"/>
      <c r="J27" s="7"/>
      <c r="K27" s="7"/>
      <c r="L27" s="7"/>
      <c r="M27" s="7"/>
      <c r="N27" s="7"/>
      <c r="O27" s="237"/>
      <c r="P27" s="239"/>
      <c r="Q27" s="239"/>
      <c r="R27" s="7"/>
      <c r="S27" s="7"/>
      <c r="T27" s="7"/>
      <c r="U27" s="7"/>
      <c r="V27" s="7"/>
      <c r="W27" s="7"/>
      <c r="X27" s="7"/>
      <c r="Y27" s="160"/>
      <c r="Z27" s="160"/>
      <c r="AA27" s="160"/>
      <c r="AB27" s="160"/>
      <c r="AC27" s="160"/>
      <c r="AD27" s="160"/>
      <c r="AE27" s="160"/>
      <c r="AF27" s="160"/>
      <c r="AG27" s="160"/>
      <c r="AH27" s="160"/>
      <c r="AI27" s="160"/>
      <c r="AJ27" s="160"/>
      <c r="AK27" s="160"/>
      <c r="AL27" s="160"/>
    </row>
    <row r="28" spans="1:50" x14ac:dyDescent="0.25">
      <c r="A28" s="7"/>
      <c r="B28" s="7"/>
      <c r="C28" s="237"/>
      <c r="D28" s="239"/>
      <c r="E28" s="239"/>
      <c r="F28" s="7"/>
      <c r="G28" s="7"/>
      <c r="H28" s="7"/>
      <c r="I28" s="7"/>
      <c r="J28" s="7"/>
      <c r="K28" s="7"/>
      <c r="L28" s="7"/>
      <c r="M28" s="7"/>
      <c r="N28" s="7"/>
      <c r="O28" s="237"/>
      <c r="P28" s="239"/>
      <c r="Q28" s="239"/>
      <c r="R28" s="7"/>
      <c r="S28" s="7"/>
      <c r="T28" s="7"/>
      <c r="U28" s="7"/>
      <c r="V28" s="7"/>
      <c r="W28" s="7"/>
      <c r="X28" s="7"/>
      <c r="Y28" s="160"/>
      <c r="Z28" s="160"/>
      <c r="AA28" s="160"/>
      <c r="AB28" s="160"/>
      <c r="AC28" s="160"/>
      <c r="AD28" s="160"/>
      <c r="AE28" s="160"/>
      <c r="AF28" s="160"/>
      <c r="AG28" s="160"/>
      <c r="AH28" s="160"/>
      <c r="AI28" s="160"/>
      <c r="AJ28" s="160"/>
      <c r="AK28" s="160"/>
      <c r="AL28" s="160"/>
    </row>
    <row r="29" spans="1:50" x14ac:dyDescent="0.25">
      <c r="A29" s="7"/>
      <c r="B29" s="7"/>
      <c r="C29" s="237"/>
      <c r="D29" s="239"/>
      <c r="E29" s="239"/>
      <c r="F29" s="7"/>
      <c r="G29" s="7"/>
      <c r="H29" s="7"/>
      <c r="I29" s="7"/>
      <c r="J29" s="7"/>
      <c r="K29" s="7"/>
      <c r="L29" s="7"/>
      <c r="M29" s="7"/>
      <c r="N29" s="7"/>
      <c r="O29" s="237"/>
      <c r="P29" s="239"/>
      <c r="Q29" s="239"/>
      <c r="R29" s="7"/>
      <c r="T29" s="7"/>
      <c r="U29" s="7"/>
      <c r="V29" s="7"/>
      <c r="W29" s="7"/>
      <c r="X29" s="7"/>
      <c r="Y29" s="160"/>
      <c r="Z29" s="160"/>
      <c r="AA29" s="160"/>
      <c r="AB29" s="160"/>
      <c r="AC29" s="160"/>
      <c r="AD29" s="160"/>
      <c r="AE29" s="160"/>
      <c r="AF29" s="160"/>
      <c r="AG29" s="160"/>
      <c r="AH29" s="160"/>
      <c r="AI29" s="160"/>
      <c r="AJ29" s="160"/>
      <c r="AK29" s="160"/>
      <c r="AL29" s="160"/>
    </row>
    <row r="30" spans="1:50" ht="13" x14ac:dyDescent="0.3">
      <c r="A30" s="7"/>
      <c r="B30" s="7"/>
      <c r="C30" s="162"/>
      <c r="D30" s="7"/>
      <c r="E30" s="7"/>
      <c r="F30" s="7"/>
      <c r="G30" s="109" t="s">
        <v>106</v>
      </c>
      <c r="H30" s="7">
        <v>30</v>
      </c>
      <c r="I30" s="7"/>
      <c r="J30" s="7"/>
      <c r="K30" s="7"/>
      <c r="L30" s="7"/>
      <c r="M30" s="7"/>
      <c r="N30" s="7"/>
      <c r="O30" s="162"/>
      <c r="P30" s="7"/>
      <c r="Q30" s="7"/>
      <c r="R30" s="7"/>
      <c r="S30" s="109" t="s">
        <v>106</v>
      </c>
      <c r="T30" s="7">
        <v>30</v>
      </c>
      <c r="U30" s="7"/>
      <c r="V30" s="7"/>
      <c r="W30" s="7"/>
      <c r="X30" s="7"/>
      <c r="Y30" s="160"/>
      <c r="Z30" s="160"/>
      <c r="AA30" s="160"/>
      <c r="AB30" s="160"/>
      <c r="AC30" s="160"/>
      <c r="AD30" s="160"/>
      <c r="AE30" s="160"/>
      <c r="AF30" s="160"/>
      <c r="AG30" s="160"/>
      <c r="AH30" s="160"/>
      <c r="AI30" s="160"/>
      <c r="AJ30" s="160"/>
      <c r="AK30" s="160"/>
      <c r="AL30" s="160"/>
    </row>
    <row r="31" spans="1:50" ht="13" x14ac:dyDescent="0.3">
      <c r="A31" s="7"/>
      <c r="B31" s="7"/>
      <c r="C31" s="162"/>
      <c r="D31" s="7"/>
      <c r="E31" s="7"/>
      <c r="F31" s="7"/>
      <c r="G31" s="109" t="s">
        <v>107</v>
      </c>
      <c r="H31" s="7">
        <v>12</v>
      </c>
      <c r="I31" s="7"/>
      <c r="J31" s="7"/>
      <c r="K31" s="7"/>
      <c r="L31" s="7"/>
      <c r="M31" s="7"/>
      <c r="N31" s="7"/>
      <c r="O31" s="162"/>
      <c r="P31" s="7"/>
      <c r="Q31" s="7"/>
      <c r="R31" s="7"/>
      <c r="S31" s="109" t="s">
        <v>107</v>
      </c>
      <c r="T31" s="7">
        <v>12</v>
      </c>
      <c r="U31" s="7"/>
      <c r="V31" s="7"/>
      <c r="W31" s="7"/>
      <c r="X31" s="7"/>
      <c r="Y31" s="160"/>
      <c r="Z31" s="160"/>
      <c r="AA31" s="160"/>
      <c r="AB31" s="160"/>
      <c r="AC31" s="160"/>
      <c r="AD31" s="160"/>
      <c r="AE31" s="160"/>
      <c r="AF31" s="160"/>
      <c r="AG31" s="160"/>
      <c r="AH31" s="160"/>
      <c r="AI31" s="160"/>
      <c r="AJ31" s="160"/>
      <c r="AK31" s="160"/>
      <c r="AL31" s="160"/>
    </row>
    <row r="32" spans="1:50" x14ac:dyDescent="0.25">
      <c r="A32" s="7"/>
      <c r="B32" s="7"/>
      <c r="C32" s="162"/>
      <c r="D32" s="7"/>
      <c r="E32" s="7"/>
      <c r="F32" s="7"/>
      <c r="G32" s="7"/>
      <c r="H32" s="7"/>
      <c r="I32" s="7"/>
      <c r="J32" s="7"/>
      <c r="K32" s="7"/>
      <c r="L32" s="7"/>
      <c r="M32" s="7"/>
      <c r="N32" s="7"/>
      <c r="O32" s="162"/>
      <c r="P32" s="7"/>
      <c r="Q32" s="7"/>
      <c r="R32" s="7"/>
      <c r="S32" s="7"/>
      <c r="T32" s="7"/>
      <c r="U32" s="7"/>
      <c r="V32" s="7"/>
      <c r="W32" s="7"/>
      <c r="X32" s="7"/>
      <c r="Y32" s="160"/>
      <c r="Z32" s="160"/>
      <c r="AA32" s="160"/>
      <c r="AB32" s="160"/>
      <c r="AC32" s="160"/>
      <c r="AD32" s="160"/>
      <c r="AE32" s="160"/>
      <c r="AF32" s="160"/>
      <c r="AG32" s="160"/>
      <c r="AH32" s="160"/>
      <c r="AI32" s="160"/>
      <c r="AJ32" s="160"/>
      <c r="AK32" s="160"/>
      <c r="AL32" s="160"/>
    </row>
    <row r="33" spans="1:38" x14ac:dyDescent="0.25">
      <c r="A33" s="7"/>
      <c r="B33" s="7"/>
      <c r="C33" s="162"/>
      <c r="D33" s="7"/>
      <c r="E33" s="7"/>
      <c r="F33" s="7"/>
      <c r="G33" s="7"/>
      <c r="H33" s="7"/>
      <c r="I33" s="7"/>
      <c r="J33" s="7"/>
      <c r="K33" s="7"/>
      <c r="L33" s="7"/>
      <c r="M33" s="7"/>
      <c r="N33" s="7"/>
      <c r="O33" s="162"/>
      <c r="P33" s="7"/>
      <c r="Q33" s="7"/>
      <c r="R33" s="7"/>
      <c r="S33" s="7"/>
      <c r="T33" s="7"/>
      <c r="U33" s="7"/>
      <c r="V33" s="7"/>
      <c r="W33" s="7"/>
      <c r="X33" s="7"/>
      <c r="Y33" s="160"/>
      <c r="Z33" s="160"/>
      <c r="AA33" s="160"/>
      <c r="AB33" s="160"/>
      <c r="AC33" s="160"/>
      <c r="AD33" s="160"/>
      <c r="AE33" s="160"/>
      <c r="AF33" s="160"/>
      <c r="AG33" s="160"/>
      <c r="AH33" s="160"/>
      <c r="AI33" s="160"/>
      <c r="AJ33" s="160"/>
      <c r="AK33" s="160"/>
      <c r="AL33" s="160"/>
    </row>
    <row r="34" spans="1:38" ht="13" x14ac:dyDescent="0.3">
      <c r="A34" s="7"/>
      <c r="B34" s="110"/>
      <c r="C34" s="111"/>
      <c r="D34" s="7"/>
      <c r="E34" s="7"/>
      <c r="F34" s="7"/>
      <c r="G34" s="7"/>
      <c r="H34" s="7"/>
      <c r="I34" s="7"/>
      <c r="J34" s="7"/>
      <c r="K34" s="7"/>
      <c r="L34" s="7"/>
      <c r="M34" s="7"/>
      <c r="N34" s="7"/>
      <c r="O34" s="162"/>
      <c r="P34" s="7"/>
      <c r="Q34" s="7"/>
      <c r="R34" s="7"/>
      <c r="S34" s="7"/>
      <c r="T34" s="7"/>
      <c r="U34" s="7"/>
      <c r="V34" s="7"/>
      <c r="W34" s="7"/>
      <c r="X34" s="7"/>
      <c r="Y34" s="160"/>
      <c r="Z34" s="160"/>
      <c r="AA34" s="160"/>
      <c r="AB34" s="160"/>
      <c r="AC34" s="160"/>
      <c r="AD34" s="160"/>
      <c r="AE34" s="160"/>
      <c r="AF34" s="160"/>
      <c r="AG34" s="160"/>
      <c r="AH34" s="160"/>
      <c r="AI34" s="160"/>
      <c r="AJ34" s="160"/>
      <c r="AK34" s="160"/>
      <c r="AL34" s="160"/>
    </row>
    <row r="35" spans="1:38" ht="13" x14ac:dyDescent="0.3">
      <c r="A35" s="7"/>
      <c r="B35" s="110"/>
      <c r="C35" s="111"/>
      <c r="D35" s="7"/>
      <c r="E35" s="7"/>
      <c r="F35" s="7"/>
      <c r="G35" s="7"/>
      <c r="H35" s="7"/>
      <c r="I35" s="7"/>
      <c r="J35" s="7"/>
      <c r="K35" s="7"/>
      <c r="L35" s="7"/>
      <c r="M35" s="7"/>
      <c r="N35" s="7"/>
      <c r="O35" s="7"/>
      <c r="P35" s="7"/>
      <c r="Q35" s="7"/>
      <c r="R35" s="7"/>
      <c r="S35" s="7"/>
      <c r="T35" s="7"/>
      <c r="U35" s="7"/>
      <c r="V35" s="7"/>
      <c r="W35" s="7"/>
      <c r="X35" s="7"/>
      <c r="Y35" s="160"/>
      <c r="Z35" s="160"/>
      <c r="AA35" s="160"/>
      <c r="AB35" s="160"/>
      <c r="AC35" s="160"/>
      <c r="AD35" s="160"/>
      <c r="AE35" s="160"/>
      <c r="AF35" s="160"/>
      <c r="AG35" s="160"/>
      <c r="AH35" s="160"/>
      <c r="AI35" s="160"/>
      <c r="AJ35" s="160"/>
      <c r="AK35" s="160"/>
      <c r="AL35" s="160"/>
    </row>
    <row r="36" spans="1:38" ht="13" x14ac:dyDescent="0.3">
      <c r="A36" s="7"/>
      <c r="B36" s="7"/>
      <c r="C36" s="111"/>
      <c r="D36" s="7"/>
      <c r="E36" s="7"/>
      <c r="F36" s="7"/>
      <c r="G36" s="7"/>
      <c r="H36" s="7"/>
      <c r="I36" s="7"/>
      <c r="J36" s="7"/>
      <c r="K36" s="7"/>
      <c r="L36" s="7"/>
      <c r="M36" s="7"/>
      <c r="N36" s="7"/>
      <c r="O36" s="7"/>
      <c r="P36" s="7"/>
      <c r="Q36" s="7"/>
      <c r="R36" s="7"/>
      <c r="S36" s="7"/>
      <c r="T36" s="7"/>
      <c r="U36" s="7"/>
      <c r="V36" s="7"/>
      <c r="W36" s="7"/>
      <c r="X36" s="7"/>
      <c r="Y36" s="160"/>
      <c r="Z36" s="160"/>
      <c r="AA36" s="160"/>
      <c r="AB36" s="160"/>
      <c r="AC36" s="160"/>
      <c r="AD36" s="160"/>
      <c r="AE36" s="160"/>
      <c r="AF36" s="160"/>
      <c r="AG36" s="160"/>
      <c r="AH36" s="160"/>
      <c r="AI36" s="160"/>
      <c r="AJ36" s="160"/>
      <c r="AK36" s="160"/>
      <c r="AL36" s="160"/>
    </row>
    <row r="37" spans="1:38" ht="13" x14ac:dyDescent="0.3">
      <c r="A37" s="7"/>
      <c r="C37" s="112" t="s">
        <v>119</v>
      </c>
      <c r="D37" s="7"/>
      <c r="E37" s="7"/>
      <c r="F37" s="7"/>
      <c r="G37" s="7"/>
      <c r="H37" s="7"/>
      <c r="I37" s="7"/>
      <c r="J37" s="7"/>
      <c r="K37" s="7"/>
      <c r="L37" s="7"/>
      <c r="M37" s="7"/>
      <c r="N37" s="7"/>
      <c r="O37" s="7"/>
      <c r="P37" s="7"/>
      <c r="Q37" s="7"/>
      <c r="R37" s="7"/>
      <c r="S37" s="7"/>
      <c r="T37" s="7"/>
      <c r="U37" s="7"/>
      <c r="V37" s="7"/>
      <c r="W37" s="7"/>
      <c r="X37" s="7"/>
      <c r="Y37" s="160"/>
      <c r="Z37" s="160"/>
      <c r="AA37" s="160"/>
      <c r="AB37" s="160"/>
      <c r="AC37" s="160"/>
      <c r="AD37" s="160"/>
      <c r="AE37" s="160"/>
      <c r="AF37" s="160"/>
      <c r="AG37" s="160"/>
      <c r="AH37" s="160"/>
      <c r="AI37" s="160"/>
      <c r="AJ37" s="160"/>
      <c r="AK37" s="160"/>
      <c r="AL37" s="160"/>
    </row>
    <row r="38" spans="1:38" x14ac:dyDescent="0.25">
      <c r="A38" s="7"/>
      <c r="B38" s="7"/>
      <c r="C38" s="7"/>
      <c r="D38" s="7"/>
      <c r="E38" s="7"/>
      <c r="F38" s="7"/>
      <c r="G38" s="7"/>
      <c r="H38" s="7"/>
      <c r="I38" s="7"/>
      <c r="J38" s="7"/>
      <c r="K38" s="7"/>
      <c r="L38" s="7"/>
      <c r="M38" s="7"/>
      <c r="N38" s="7"/>
      <c r="O38" s="7"/>
      <c r="P38" s="7"/>
      <c r="Q38" s="7"/>
      <c r="R38" s="7"/>
      <c r="S38" s="7"/>
      <c r="T38" s="7"/>
      <c r="U38" s="7"/>
      <c r="V38" s="7"/>
      <c r="W38" s="7"/>
      <c r="X38" s="7"/>
      <c r="Y38" s="160"/>
      <c r="Z38" s="160"/>
      <c r="AA38" s="160"/>
      <c r="AB38" s="160"/>
      <c r="AC38" s="160"/>
      <c r="AD38" s="160"/>
      <c r="AE38" s="160"/>
      <c r="AF38" s="160"/>
      <c r="AG38" s="160"/>
      <c r="AH38" s="160"/>
      <c r="AI38" s="160"/>
      <c r="AJ38" s="160"/>
      <c r="AK38" s="160"/>
      <c r="AL38" s="160"/>
    </row>
    <row r="39" spans="1:38" x14ac:dyDescent="0.25">
      <c r="A39" s="7"/>
      <c r="B39" s="7"/>
      <c r="C39" s="7"/>
      <c r="D39" s="7"/>
      <c r="E39" s="7"/>
      <c r="F39" s="7"/>
      <c r="G39" s="7"/>
      <c r="H39" s="7"/>
      <c r="I39" s="7"/>
      <c r="J39" s="7"/>
      <c r="K39" s="7"/>
      <c r="L39" s="7"/>
      <c r="M39" s="7"/>
      <c r="N39" s="7"/>
      <c r="O39" s="7"/>
      <c r="P39" s="7"/>
      <c r="Q39" s="7"/>
      <c r="R39" s="7"/>
      <c r="S39" s="7"/>
      <c r="T39" s="7"/>
      <c r="U39" s="7"/>
      <c r="V39" s="7"/>
      <c r="W39" s="7"/>
      <c r="X39" s="7"/>
      <c r="Y39" s="160"/>
      <c r="Z39" s="160"/>
      <c r="AA39" s="160"/>
      <c r="AB39" s="160"/>
      <c r="AC39" s="160"/>
      <c r="AD39" s="160"/>
      <c r="AE39" s="160"/>
      <c r="AF39" s="160"/>
      <c r="AG39" s="160"/>
      <c r="AH39" s="160"/>
      <c r="AI39" s="160"/>
      <c r="AJ39" s="160"/>
      <c r="AK39" s="160"/>
      <c r="AL39" s="160"/>
    </row>
    <row r="40" spans="1:38" x14ac:dyDescent="0.25">
      <c r="A40" s="7"/>
      <c r="B40" s="7"/>
      <c r="C40" s="7"/>
      <c r="D40" s="7"/>
      <c r="E40" s="7"/>
      <c r="F40" s="7"/>
      <c r="G40" s="7"/>
      <c r="H40" s="7"/>
      <c r="I40" s="7"/>
      <c r="J40" s="7"/>
      <c r="K40" s="7"/>
      <c r="L40" s="7"/>
      <c r="M40" s="7"/>
      <c r="N40" s="7"/>
      <c r="O40" s="7"/>
      <c r="P40" s="7"/>
      <c r="Q40" s="7"/>
      <c r="R40" s="7"/>
      <c r="S40" s="7"/>
      <c r="T40" s="7"/>
      <c r="U40" s="7"/>
      <c r="V40" s="7"/>
      <c r="W40" s="7"/>
      <c r="X40" s="7"/>
      <c r="Y40" s="160"/>
      <c r="Z40" s="160"/>
      <c r="AA40" s="160"/>
      <c r="AB40" s="160"/>
      <c r="AC40" s="160"/>
      <c r="AD40" s="160"/>
      <c r="AE40" s="160"/>
      <c r="AF40" s="160"/>
      <c r="AG40" s="160"/>
      <c r="AH40" s="160"/>
      <c r="AI40" s="160"/>
      <c r="AJ40" s="160"/>
      <c r="AK40" s="160"/>
      <c r="AL40" s="160"/>
    </row>
    <row r="41" spans="1:38" x14ac:dyDescent="0.25">
      <c r="A41" s="7"/>
      <c r="B41" s="7"/>
      <c r="C41" s="7"/>
      <c r="D41" s="7"/>
      <c r="E41" s="7"/>
      <c r="F41" s="7"/>
      <c r="G41" s="7"/>
      <c r="H41" s="7"/>
      <c r="I41" s="7"/>
      <c r="J41" s="7"/>
      <c r="K41" s="7"/>
      <c r="L41" s="7"/>
      <c r="M41" s="7"/>
      <c r="N41" s="7"/>
      <c r="O41" s="7"/>
      <c r="P41" s="7"/>
      <c r="Q41" s="7"/>
      <c r="R41" s="7"/>
      <c r="S41" s="7"/>
      <c r="T41" s="7"/>
      <c r="U41" s="7"/>
      <c r="V41" s="7"/>
      <c r="W41" s="7"/>
      <c r="X41" s="7"/>
      <c r="Y41" s="160"/>
      <c r="Z41" s="160"/>
      <c r="AA41" s="160"/>
      <c r="AB41" s="160"/>
      <c r="AC41" s="160"/>
      <c r="AD41" s="160"/>
      <c r="AE41" s="160"/>
      <c r="AF41" s="160"/>
      <c r="AG41" s="160"/>
      <c r="AH41" s="160"/>
      <c r="AI41" s="160"/>
      <c r="AJ41" s="160"/>
      <c r="AK41" s="160"/>
      <c r="AL41" s="160"/>
    </row>
    <row r="42" spans="1:38" x14ac:dyDescent="0.25">
      <c r="A42" s="7"/>
      <c r="B42" s="7"/>
      <c r="C42" s="7"/>
      <c r="D42" s="7"/>
      <c r="E42" s="7"/>
      <c r="F42" s="7"/>
      <c r="G42" s="7"/>
      <c r="H42" s="7"/>
      <c r="I42" s="7"/>
      <c r="J42" s="7"/>
      <c r="K42" s="7"/>
      <c r="L42" s="7"/>
      <c r="M42" s="7"/>
      <c r="N42" s="7"/>
      <c r="O42" s="7"/>
      <c r="P42" s="7"/>
      <c r="Q42" s="7"/>
      <c r="R42" s="7"/>
      <c r="S42" s="7"/>
      <c r="T42" s="7"/>
      <c r="U42" s="7"/>
      <c r="V42" s="7"/>
      <c r="W42" s="7"/>
      <c r="X42" s="7"/>
      <c r="Y42" s="160"/>
      <c r="Z42" s="160"/>
      <c r="AA42" s="160"/>
      <c r="AB42" s="160"/>
      <c r="AC42" s="160"/>
      <c r="AD42" s="160"/>
      <c r="AE42" s="160"/>
      <c r="AF42" s="160"/>
      <c r="AG42" s="160"/>
      <c r="AH42" s="160"/>
      <c r="AI42" s="160"/>
      <c r="AJ42" s="160"/>
      <c r="AK42" s="160"/>
      <c r="AL42" s="160"/>
    </row>
    <row r="43" spans="1:38" ht="12.75" customHeight="1" x14ac:dyDescent="0.25">
      <c r="A43" s="7"/>
      <c r="X43" s="7"/>
      <c r="Y43" s="160"/>
      <c r="Z43" s="160"/>
      <c r="AA43" s="160"/>
      <c r="AB43" s="160"/>
      <c r="AC43" s="160"/>
      <c r="AD43" s="160"/>
      <c r="AE43" s="160"/>
      <c r="AF43" s="160"/>
      <c r="AG43" s="160"/>
      <c r="AH43" s="160"/>
      <c r="AI43" s="160"/>
      <c r="AJ43" s="160"/>
      <c r="AK43" s="160"/>
      <c r="AL43" s="160"/>
    </row>
    <row r="44" spans="1:38" ht="41.25" customHeight="1" x14ac:dyDescent="0.25">
      <c r="A44" s="7"/>
      <c r="B44" s="238" t="s">
        <v>113</v>
      </c>
      <c r="C44" s="238"/>
      <c r="D44" s="238"/>
      <c r="E44" s="238"/>
      <c r="F44" s="238"/>
      <c r="G44" s="238"/>
      <c r="H44" s="238"/>
      <c r="I44" s="238"/>
      <c r="J44" s="238"/>
      <c r="K44" s="238"/>
      <c r="L44" s="238"/>
      <c r="M44" s="238"/>
      <c r="N44" s="238"/>
      <c r="O44" s="238"/>
      <c r="P44" s="238"/>
      <c r="Q44" s="238"/>
      <c r="R44" s="238"/>
      <c r="S44" s="238"/>
      <c r="T44" s="238"/>
      <c r="U44" s="238"/>
      <c r="V44" s="238"/>
      <c r="W44" s="238"/>
      <c r="X44" s="7"/>
      <c r="Y44" s="160"/>
      <c r="Z44" s="160"/>
      <c r="AA44" s="160"/>
      <c r="AB44" s="160"/>
      <c r="AC44" s="160"/>
      <c r="AD44" s="160"/>
      <c r="AE44" s="160"/>
      <c r="AF44" s="160"/>
      <c r="AG44" s="160"/>
      <c r="AH44" s="160"/>
      <c r="AI44" s="160"/>
      <c r="AJ44" s="160"/>
      <c r="AK44" s="160"/>
      <c r="AL44" s="160"/>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160"/>
      <c r="Z45" s="160"/>
      <c r="AA45" s="160"/>
      <c r="AB45" s="160"/>
      <c r="AC45" s="160"/>
      <c r="AD45" s="160"/>
      <c r="AE45" s="160"/>
      <c r="AF45" s="160"/>
      <c r="AG45" s="160"/>
      <c r="AH45" s="160"/>
      <c r="AI45" s="160"/>
      <c r="AJ45" s="160"/>
      <c r="AK45" s="160"/>
      <c r="AL45" s="160"/>
    </row>
    <row r="46" spans="1:38" x14ac:dyDescent="0.25">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row>
    <row r="47" spans="1:38" x14ac:dyDescent="0.25">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row>
    <row r="48" spans="1:38" x14ac:dyDescent="0.25">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row>
    <row r="49" spans="1:38" x14ac:dyDescent="0.25">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row>
    <row r="50" spans="1:38" x14ac:dyDescent="0.25">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row>
    <row r="51" spans="1:38" x14ac:dyDescent="0.25">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row>
    <row r="52" spans="1:38" x14ac:dyDescent="0.25">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row>
    <row r="53" spans="1:38" x14ac:dyDescent="0.25">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row>
    <row r="54" spans="1:38" x14ac:dyDescent="0.25">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row>
    <row r="55" spans="1:38" x14ac:dyDescent="0.25">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row>
    <row r="56" spans="1:38" x14ac:dyDescent="0.25">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row>
    <row r="57" spans="1:38" x14ac:dyDescent="0.25">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row>
    <row r="58" spans="1:38" x14ac:dyDescent="0.25">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36328125" customWidth="1"/>
    <col min="2" max="2" width="3.453125" customWidth="1"/>
    <col min="3" max="3" width="6.90625" customWidth="1"/>
    <col min="4" max="4" width="9.08984375" customWidth="1"/>
    <col min="5" max="5" width="39" customWidth="1"/>
    <col min="6" max="6" width="24.6328125" customWidth="1"/>
    <col min="7" max="11" width="9.08984375" customWidth="1"/>
    <col min="12" max="12" width="18.36328125" customWidth="1"/>
    <col min="13" max="50" width="9.089843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45" t="str">
        <f>HYPERLINK("http://www.str.com/data-insights/resources/glossary", "For all STR definitions, please visit www.str.com/data-insights/resources/glossary")</f>
        <v>For all STR definitions, please visit www.str.com/data-insights/resources/glossary</v>
      </c>
      <c r="B5" s="245"/>
      <c r="C5" s="245"/>
      <c r="D5" s="245"/>
      <c r="E5" s="245"/>
      <c r="F5" s="245"/>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45" t="str">
        <f>HYPERLINK("http://www.str.com/data-insights/resources/FAQ", "For all STR FAQs, please click here or visit http://www.str.com/data-insights/resources/FAQ")</f>
        <v>For all STR FAQs, please click here or visit http://www.str.com/data-insights/resources/FAQ</v>
      </c>
      <c r="B9" s="245"/>
      <c r="C9" s="245"/>
      <c r="D9" s="245"/>
      <c r="E9" s="245"/>
      <c r="F9" s="245"/>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45" t="str">
        <f>HYPERLINK("http://www.str.com/contact", "For additional support, please contact your regional office")</f>
        <v>For additional support, please contact your regional office</v>
      </c>
      <c r="B12" s="245"/>
      <c r="C12" s="245"/>
      <c r="D12" s="245"/>
      <c r="E12" s="245"/>
      <c r="F12" s="245"/>
      <c r="G12" s="245"/>
      <c r="H12" s="245"/>
      <c r="I12" s="245"/>
      <c r="J12" s="245"/>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44" t="str">
        <f>HYPERLINK("http://www.hotelnewsnow.com/", "For the latest in industry news, visit HotelNewsNow.com.")</f>
        <v>For the latest in industry news, visit HotelNewsNow.com.</v>
      </c>
      <c r="B14" s="244"/>
      <c r="C14" s="244"/>
      <c r="D14" s="244"/>
      <c r="E14" s="244"/>
      <c r="F14" s="244"/>
      <c r="G14" s="244"/>
      <c r="H14" s="244"/>
      <c r="I14" s="244"/>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44" t="str">
        <f>HYPERLINK("http://www.hoteldataconference.com/", "To learn more about the Hotel Data Conference, visit HotelDataConference.com.")</f>
        <v>To learn more about the Hotel Data Conference, visit HotelDataConference.com.</v>
      </c>
      <c r="B15" s="244"/>
      <c r="C15" s="244"/>
      <c r="D15" s="244"/>
      <c r="E15" s="244"/>
      <c r="F15" s="244"/>
      <c r="G15" s="244"/>
      <c r="H15" s="244"/>
      <c r="I15" s="244"/>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3945430-ECBB-4CEB-90FD-DBA13583C5D4}"/>
</file>

<file path=customXml/itemProps2.xml><?xml version="1.0" encoding="utf-8"?>
<ds:datastoreItem xmlns:ds="http://schemas.openxmlformats.org/officeDocument/2006/customXml" ds:itemID="{B6C4F98F-18A0-4781-9F64-6613281C5FA7}"/>
</file>

<file path=customXml/itemProps3.xml><?xml version="1.0" encoding="utf-8"?>
<ds:datastoreItem xmlns:ds="http://schemas.openxmlformats.org/officeDocument/2006/customXml" ds:itemID="{C1E8C9C0-08BD-4AC0-8549-7D193216F3D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2023-02-10T16:07:14Z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