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checkCompatibility="1"/>
  <xr:revisionPtr revIDLastSave="0" documentId="13_ncr:1_{DC64F3A8-1E86-4114-BE6B-46DE62ADE4EF}" xr6:coauthVersionLast="47" xr6:coauthVersionMax="47" xr10:uidLastSave="{00000000-0000-0000-0000-000000000000}"/>
  <workbookProtection workbookAlgorithmName="SHA-512" workbookHashValue="1TytOn0hMQnxv3QfqrvcT9SOLCGVO2o0qYoKHfmwZot6tW9e8YxvdVd45HStZXmu8FbZSzH8HB0OAKUC8vZ5Ow==" workbookSaltValue="FIEQbTcVlVhdOr2//NZEIA==" workbookSpinCount="100000" lockStructure="1"/>
  <bookViews>
    <workbookView xWindow="-110" yWindow="-110" windowWidth="19420" windowHeight="1150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<sst xmlns="http://schemas.openxmlformats.org/spreadsheetml/2006/main" count="764" uniqueCount="127">
  <si>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</si>
  <si>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</si>
  <si>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</si>
  <si>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</si>
  <si>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</si>
  <si>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</si>
  <si>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</si>
  <si>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</si>
  <si>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</si>
  <si>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</si>
  <si>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</si>
  <si>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</si>
  <si>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</si>
  <si>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</si>
  <si>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</si>
  <si>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</si>
  <si>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</si>
  <si>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</si>
  <si>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</si>
  <si>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</si>
  <si>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</si>
  <si>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</si>
  <si>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</si>
  <si>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</si>
  <si>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</si>
  <si>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</si>
  <si>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</si>
  <si>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</si>
  <si>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</si>
  <si>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</si>
  <si>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</si>
  <si>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</si>
  <si>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</si>
  <si>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</si>
  <si>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</si>
  <si>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</si>
  <si>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</si>
  <si>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</si>
  <si>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</si>
  <si>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</si>
  <si>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</si>
  <si>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</si>
  <si>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</si>
  <si>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</si>
  <si>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</si>
  <si>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</si>
  <si>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</si>
  <si>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</si>
  <si>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</si>
  <si>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</si>
  <si>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</si>
  <si>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</si>
  <si>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</si>
  <si>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</si>
  <si>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</si>
  <si>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</si>
  <si>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</si>
  <si>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</si>
  <si>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</si>
  <si>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</si>
  <si>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</si>
  <si>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</si>
  <si>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</si>
  <si>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</si>
  <si>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</si>
  <si>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</si>
  <si>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</si>
  <si>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</si>
  <si>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</si>
  <si>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</si>
  <si>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</si>
  <si>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</si>
  <si>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</si>
  <si>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</si>
  <si>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</si>
  <si>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</si>
  <si>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</si>
  <si>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</si>
  <si>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</si>
  <si>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</si>
  <si>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</si>
  <si>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</si>
  <si>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</si>
  <si>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</si>
  <si>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</si>
  <si>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</si>
  <si>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</si>
  <si>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</si>
  <si>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</si>
  <si>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</si>
  <si>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</si>
  <si>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</si>
  <si>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</si>
  <si>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</si>
  <si>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</si>
  <si>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</si>
  <si>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</si>
  <si>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</si>
  <si>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</si>
  <si>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</si>
  <si>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</si>
  <si>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</si>
  <si>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</si>
  <si>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</si>
  <si>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</si>
  <si>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</si>
  <si>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</si>
  <si>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</si>
  <si>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</si>
  <si>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</si>
  <si>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</si>
  <si>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</si>
  <si>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Jan</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</si>
  <si>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</si>
  <si>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Jan / Feb</t>
  </si>
  <si>
    <t>Feb</t>
  </si>
  <si>
    <t>Tuesday, Feb 14th</t>
  </si>
  <si>
    <t xml:space="preserve"> - Valentine's Day</t>
  </si>
  <si>
    <t>Monday, Feb 14th</t>
  </si>
  <si>
    <t>Monday, Feb 20th</t>
  </si>
  <si>
    <t xml:space="preserve"> - Presidents' Day</t>
  </si>
  <si>
    <t>Monday, Feb 21th</t>
  </si>
  <si>
    <t>Week of February 12, 2023 - February 18, 2023</t>
  </si>
  <si>
    <t>January 22, 2023 - February 18, 2023
Rolling-28 Day Period</t>
  </si>
  <si>
    <t>For the Week of February 12, 2023 to February 18, 2023</t>
  </si>
  <si>
    <t>Feb / Mar</t>
  </si>
  <si>
    <r>
      <t>Note:</t>
    </r>
    <r>
      <rPr>
        <sz val="10"/>
        <rFont val="Arial"/>
        <family val="2"/>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</si>
</sst>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3">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1"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6" activePane="bottomRight" state="frozen"/>
      <selection activeCell="D52" sqref="D52"/>
      <selection pane="topRight" activeCell="D52" sqref="D52"/>
      <selection pane="bottomLeft" activeCell="D52" sqref="D52"/>
      <selection pane="bottomRight" activeCell="W1" sqref="W1"/>
    </sheetView>
  </sheetViews>
  <sheetFormatPr defaultColWidth="9.08984375" defaultRowHeight="16" outlineLevelCol="1" x14ac:dyDescent="0.45"/>
  <cols>
    <col min="1" max="1" width="47.08984375" style="41" customWidth="1"/>
    <col min="2" max="2" width="6.90625" style="41" bestFit="1" customWidth="1"/>
    <col min="3" max="3" width="7.54296875" style="41" bestFit="1" customWidth="1"/>
    <col min="4" max="4" width="6.90625" style="41" bestFit="1" customWidth="1"/>
    <col min="5" max="5" width="7.36328125" style="41" bestFit="1" customWidth="1"/>
    <col min="6" max="6" width="6.90625" style="41" bestFit="1" customWidth="1"/>
    <col min="7" max="7" width="12.36328125" style="43" bestFit="1" customWidth="1"/>
    <col min="8" max="9" width="6.90625" style="41" bestFit="1" customWidth="1"/>
    <col min="10" max="10" width="12" style="43" bestFit="1" customWidth="1"/>
    <col min="11" max="11" width="14.08984375" style="43" bestFit="1" customWidth="1"/>
    <col min="12" max="12" width="11.36328125" style="41" hidden="1" customWidth="1" outlineLevel="1"/>
    <col min="13" max="13" width="8" style="41" hidden="1" customWidth="1" outlineLevel="1"/>
    <col min="14" max="17" width="7.54296875" style="41" hidden="1" customWidth="1" outlineLevel="1"/>
    <col min="18" max="18" width="12.36328125" style="41" hidden="1" customWidth="1" outlineLevel="1"/>
    <col min="19" max="19" width="8" style="41" hidden="1" customWidth="1" outlineLevel="1"/>
    <col min="20" max="20" width="7.54296875" style="41" hidden="1" customWidth="1" outlineLevel="1"/>
    <col min="21" max="21" width="12" style="41" hidden="1" customWidth="1" outlineLevel="1"/>
    <col min="22" max="22" width="14.08984375" style="41" hidden="1" customWidth="1" outlineLevel="1"/>
    <col min="23" max="23" width="9.08984375" style="41" collapsed="1"/>
    <col min="24" max="24" width="9" style="41" bestFit="1" customWidth="1"/>
    <col min="25" max="25" width="7.6328125" style="41" bestFit="1" customWidth="1"/>
    <col min="26" max="27" width="8.453125" style="41" bestFit="1" customWidth="1"/>
    <col min="28" max="28" width="8.36328125" style="41" bestFit="1" customWidth="1"/>
    <col min="29" max="29" width="12.36328125" style="43" bestFit="1" customWidth="1"/>
    <col min="30" max="30" width="7.6328125" style="41" bestFit="1" customWidth="1"/>
    <col min="31" max="31" width="8.36328125" style="41" bestFit="1" customWidth="1"/>
    <col min="32" max="32" width="12" style="41" bestFit="1" customWidth="1"/>
    <col min="33" max="33" width="14.08984375" style="41" bestFit="1" customWidth="1"/>
    <col min="34" max="34" width="9.453125" style="41" customWidth="1"/>
    <col min="35" max="35" width="7" style="41" hidden="1" customWidth="1" outlineLevel="1"/>
    <col min="36" max="36" width="7.54296875" style="41" hidden="1" customWidth="1" outlineLevel="1"/>
    <col min="37" max="37" width="6.90625" style="41" hidden="1" customWidth="1" outlineLevel="1"/>
    <col min="38" max="38" width="7.36328125" style="41" hidden="1" customWidth="1" outlineLevel="1"/>
    <col min="39" max="39" width="7.54296875" style="41" hidden="1" customWidth="1" outlineLevel="1"/>
    <col min="40" max="40" width="12.36328125" style="41" hidden="1" customWidth="1" outlineLevel="1"/>
    <col min="41" max="41" width="7.54296875" style="41" hidden="1" customWidth="1" outlineLevel="1"/>
    <col min="42" max="42" width="7.36328125" style="41" hidden="1" customWidth="1" outlineLevel="1"/>
    <col min="43" max="43" width="12" style="41" hidden="1" customWidth="1" outlineLevel="1"/>
    <col min="44" max="44" width="14.08984375" style="41" hidden="1" customWidth="1" outlineLevel="1"/>
    <col min="45" max="45" width="9.453125" style="41" hidden="1" customWidth="1" outlineLevel="1"/>
    <col min="46" max="46" width="7.6328125" style="41" bestFit="1" customWidth="1" collapsed="1"/>
    <col min="47" max="50" width="7.6328125" style="41" bestFit="1" customWidth="1"/>
    <col min="51" max="51" width="12.36328125" style="41" bestFit="1" customWidth="1"/>
    <col min="52" max="52" width="8.453125" style="41" bestFit="1" customWidth="1"/>
    <col min="53" max="53" width="8.6328125" style="41" bestFit="1" customWidth="1"/>
    <col min="54" max="54" width="12" style="41" bestFit="1" customWidth="1"/>
    <col min="55" max="55" width="14.08984375" style="41" bestFit="1" customWidth="1"/>
    <col min="56" max="56" width="9.08984375" style="41"/>
    <col min="57" max="61" width="7.453125" style="41" hidden="1" customWidth="1" outlineLevel="1"/>
    <col min="62" max="62" width="9.36328125" style="41" hidden="1" customWidth="1" outlineLevel="1"/>
    <col min="63" max="64" width="7.453125" style="41" hidden="1" customWidth="1" outlineLevel="1"/>
    <col min="65" max="65" width="9.08984375" style="41" hidden="1" customWidth="1" outlineLevel="1"/>
    <col min="66" max="66" width="11.453125" style="41" hidden="1" customWidth="1" outlineLevel="1"/>
    <col min="67" max="67" width="9.08984375" style="41" collapsed="1"/>
    <col min="68" max="16384" width="9.08984375" style="41"/>
  </cols>
  <sheetData>
    <row r="1" spans="1:66" x14ac:dyDescent="0.45">
      <c r="A1" s="209" t="str">
        <f>'Occupancy Raw Data'!B1</f>
        <v>Week of February 12, 2023 - February 18, 2023</v>
      </c>
      <c r="B1" s="205" t="s">
        <v>67</v>
      </c>
      <c r="C1" s="206"/>
      <c r="D1" s="206"/>
      <c r="E1" s="206"/>
      <c r="F1" s="206"/>
      <c r="G1" s="206"/>
      <c r="H1" s="206"/>
      <c r="I1" s="206"/>
      <c r="J1" s="206"/>
      <c r="K1" s="207"/>
      <c r="L1" s="40"/>
      <c r="M1" s="205" t="s">
        <v>74</v>
      </c>
      <c r="N1" s="206"/>
      <c r="O1" s="206"/>
      <c r="P1" s="206"/>
      <c r="Q1" s="206"/>
      <c r="R1" s="206"/>
      <c r="S1" s="206"/>
      <c r="T1" s="206"/>
      <c r="U1" s="206"/>
      <c r="V1" s="207"/>
      <c r="W1" s="40"/>
      <c r="X1" s="205" t="s">
        <v>68</v>
      </c>
      <c r="Y1" s="206"/>
      <c r="Z1" s="206"/>
      <c r="AA1" s="206"/>
      <c r="AB1" s="206"/>
      <c r="AC1" s="206"/>
      <c r="AD1" s="206"/>
      <c r="AE1" s="206"/>
      <c r="AF1" s="206"/>
      <c r="AG1" s="207"/>
      <c r="AH1" s="40"/>
      <c r="AI1" s="205" t="s">
        <v>75</v>
      </c>
      <c r="AJ1" s="206"/>
      <c r="AK1" s="206"/>
      <c r="AL1" s="206"/>
      <c r="AM1" s="206"/>
      <c r="AN1" s="206"/>
      <c r="AO1" s="206"/>
      <c r="AP1" s="206"/>
      <c r="AQ1" s="206"/>
      <c r="AR1" s="207"/>
      <c r="AS1" s="40"/>
      <c r="AT1" s="205" t="s">
        <v>69</v>
      </c>
      <c r="AU1" s="206"/>
      <c r="AV1" s="206"/>
      <c r="AW1" s="206"/>
      <c r="AX1" s="206"/>
      <c r="AY1" s="206"/>
      <c r="AZ1" s="206"/>
      <c r="BA1" s="206"/>
      <c r="BB1" s="206"/>
      <c r="BC1" s="207"/>
      <c r="BD1" s="40"/>
      <c r="BE1" s="205" t="s">
        <v>76</v>
      </c>
      <c r="BF1" s="206"/>
      <c r="BG1" s="206"/>
      <c r="BH1" s="206"/>
      <c r="BI1" s="206"/>
      <c r="BJ1" s="206"/>
      <c r="BK1" s="206"/>
      <c r="BL1" s="206"/>
      <c r="BM1" s="206"/>
      <c r="BN1" s="207"/>
    </row>
    <row r="2" spans="1:66" x14ac:dyDescent="0.45">
      <c r="A2" s="209"/>
      <c r="B2" s="42"/>
      <c r="C2" s="43"/>
      <c r="D2" s="43"/>
      <c r="E2" s="43"/>
      <c r="F2" s="43"/>
      <c r="G2" s="203" t="s">
        <v>65</v>
      </c>
      <c r="H2" s="43"/>
      <c r="I2" s="43"/>
      <c r="J2" s="203" t="s">
        <v>66</v>
      </c>
      <c r="K2" s="204" t="s">
        <v>57</v>
      </c>
      <c r="L2" s="44"/>
      <c r="M2" s="42"/>
      <c r="N2" s="43"/>
      <c r="O2" s="43"/>
      <c r="P2" s="43"/>
      <c r="Q2" s="43"/>
      <c r="R2" s="203" t="s">
        <v>65</v>
      </c>
      <c r="S2" s="43"/>
      <c r="T2" s="43"/>
      <c r="U2" s="203" t="s">
        <v>66</v>
      </c>
      <c r="V2" s="204" t="s">
        <v>57</v>
      </c>
      <c r="W2" s="44"/>
      <c r="X2" s="42"/>
      <c r="Y2" s="43"/>
      <c r="Z2" s="43"/>
      <c r="AA2" s="43"/>
      <c r="AB2" s="43"/>
      <c r="AC2" s="203" t="s">
        <v>65</v>
      </c>
      <c r="AD2" s="43"/>
      <c r="AE2" s="43"/>
      <c r="AF2" s="203" t="s">
        <v>66</v>
      </c>
      <c r="AG2" s="204" t="s">
        <v>57</v>
      </c>
      <c r="AH2" s="44"/>
      <c r="AI2" s="42"/>
      <c r="AJ2" s="43"/>
      <c r="AK2" s="43"/>
      <c r="AL2" s="43"/>
      <c r="AM2" s="43"/>
      <c r="AN2" s="203" t="s">
        <v>65</v>
      </c>
      <c r="AO2" s="43"/>
      <c r="AP2" s="43"/>
      <c r="AQ2" s="203" t="s">
        <v>66</v>
      </c>
      <c r="AR2" s="204" t="s">
        <v>57</v>
      </c>
      <c r="AS2" s="40"/>
      <c r="AT2" s="42"/>
      <c r="AU2" s="43"/>
      <c r="AV2" s="43"/>
      <c r="AW2" s="43"/>
      <c r="AX2" s="43"/>
      <c r="AY2" s="203" t="s">
        <v>65</v>
      </c>
      <c r="AZ2" s="43"/>
      <c r="BA2" s="43"/>
      <c r="BB2" s="203" t="s">
        <v>66</v>
      </c>
      <c r="BC2" s="204" t="s">
        <v>57</v>
      </c>
      <c r="BD2" s="44"/>
      <c r="BE2" s="42"/>
      <c r="BF2" s="43"/>
      <c r="BG2" s="43"/>
      <c r="BH2" s="43"/>
      <c r="BI2" s="43"/>
      <c r="BJ2" s="203" t="s">
        <v>65</v>
      </c>
      <c r="BK2" s="43"/>
      <c r="BL2" s="43"/>
      <c r="BM2" s="203" t="s">
        <v>66</v>
      </c>
      <c r="BN2" s="204" t="s">
        <v>57</v>
      </c>
    </row>
    <row r="3" spans="1:66" x14ac:dyDescent="0.45">
      <c r="A3" s="209"/>
      <c r="B3" s="45" t="s">
        <v>58</v>
      </c>
      <c r="C3" s="44" t="s">
        <v>59</v>
      </c>
      <c r="D3" s="44" t="s">
        <v>60</v>
      </c>
      <c r="E3" s="44" t="s">
        <v>61</v>
      </c>
      <c r="F3" s="44" t="s">
        <v>62</v>
      </c>
      <c r="G3" s="203"/>
      <c r="H3" s="44" t="s">
        <v>63</v>
      </c>
      <c r="I3" s="44" t="s">
        <v>64</v>
      </c>
      <c r="J3" s="203"/>
      <c r="K3" s="204"/>
      <c r="L3" s="44"/>
      <c r="M3" s="45" t="s">
        <v>58</v>
      </c>
      <c r="N3" s="44" t="s">
        <v>59</v>
      </c>
      <c r="O3" s="44" t="s">
        <v>60</v>
      </c>
      <c r="P3" s="44" t="s">
        <v>61</v>
      </c>
      <c r="Q3" s="44" t="s">
        <v>62</v>
      </c>
      <c r="R3" s="203"/>
      <c r="S3" s="44" t="s">
        <v>63</v>
      </c>
      <c r="T3" s="44" t="s">
        <v>64</v>
      </c>
      <c r="U3" s="203"/>
      <c r="V3" s="204"/>
      <c r="W3" s="44"/>
      <c r="X3" s="45" t="s">
        <v>58</v>
      </c>
      <c r="Y3" s="44" t="s">
        <v>59</v>
      </c>
      <c r="Z3" s="44" t="s">
        <v>60</v>
      </c>
      <c r="AA3" s="44" t="s">
        <v>61</v>
      </c>
      <c r="AB3" s="44" t="s">
        <v>62</v>
      </c>
      <c r="AC3" s="203"/>
      <c r="AD3" s="44" t="s">
        <v>63</v>
      </c>
      <c r="AE3" s="44" t="s">
        <v>64</v>
      </c>
      <c r="AF3" s="203"/>
      <c r="AG3" s="204"/>
      <c r="AH3" s="44"/>
      <c r="AI3" s="45" t="s">
        <v>58</v>
      </c>
      <c r="AJ3" s="44" t="s">
        <v>59</v>
      </c>
      <c r="AK3" s="44" t="s">
        <v>60</v>
      </c>
      <c r="AL3" s="44" t="s">
        <v>61</v>
      </c>
      <c r="AM3" s="44" t="s">
        <v>62</v>
      </c>
      <c r="AN3" s="203"/>
      <c r="AO3" s="44" t="s">
        <v>63</v>
      </c>
      <c r="AP3" s="44" t="s">
        <v>64</v>
      </c>
      <c r="AQ3" s="203"/>
      <c r="AR3" s="204"/>
      <c r="AS3" s="40"/>
      <c r="AT3" s="45" t="s">
        <v>58</v>
      </c>
      <c r="AU3" s="44" t="s">
        <v>59</v>
      </c>
      <c r="AV3" s="44" t="s">
        <v>60</v>
      </c>
      <c r="AW3" s="44" t="s">
        <v>61</v>
      </c>
      <c r="AX3" s="44" t="s">
        <v>62</v>
      </c>
      <c r="AY3" s="203"/>
      <c r="AZ3" s="44" t="s">
        <v>63</v>
      </c>
      <c r="BA3" s="44" t="s">
        <v>64</v>
      </c>
      <c r="BB3" s="203"/>
      <c r="BC3" s="204"/>
      <c r="BD3" s="44"/>
      <c r="BE3" s="45" t="s">
        <v>58</v>
      </c>
      <c r="BF3" s="44" t="s">
        <v>59</v>
      </c>
      <c r="BG3" s="44" t="s">
        <v>60</v>
      </c>
      <c r="BH3" s="44" t="s">
        <v>61</v>
      </c>
      <c r="BI3" s="44" t="s">
        <v>62</v>
      </c>
      <c r="BJ3" s="203"/>
      <c r="BK3" s="44" t="s">
        <v>63</v>
      </c>
      <c r="BL3" s="44" t="s">
        <v>64</v>
      </c>
      <c r="BM3" s="203"/>
      <c r="BN3" s="204"/>
    </row>
    <row r="4" spans="1:66" x14ac:dyDescent="0.45">
      <c r="A4" s="46" t="s">
        <v>15</v>
      </c>
      <c r="B4" s="47">
        <f>VLOOKUP($A4,'Occupancy Raw Data'!$B$8:$BE$45,'Occupancy Raw Data'!G$3,FALSE)</f>
        <v>44.209155735155498</v>
      </c>
      <c r="C4" s="48">
        <f>VLOOKUP($A4,'Occupancy Raw Data'!$B$8:$BE$45,'Occupancy Raw Data'!H$3,FALSE)</f>
        <v>52.566197059544898</v>
      </c>
      <c r="D4" s="48">
        <f>VLOOKUP($A4,'Occupancy Raw Data'!$B$8:$BE$45,'Occupancy Raw Data'!I$3,FALSE)</f>
        <v>58.898079312558004</v>
      </c>
      <c r="E4" s="48">
        <f>VLOOKUP($A4,'Occupancy Raw Data'!$B$8:$BE$45,'Occupancy Raw Data'!J$3,FALSE)</f>
        <v>61.076914967970701</v>
      </c>
      <c r="F4" s="48">
        <f>VLOOKUP($A4,'Occupancy Raw Data'!$B$8:$BE$45,'Occupancy Raw Data'!K$3,FALSE)</f>
        <v>60.982454569706803</v>
      </c>
      <c r="G4" s="49">
        <f>VLOOKUP($A4,'Occupancy Raw Data'!$B$8:$BE$45,'Occupancy Raw Data'!L$3,FALSE)</f>
        <v>55.546474993314803</v>
      </c>
      <c r="H4" s="48">
        <f>VLOOKUP($A4,'Occupancy Raw Data'!$B$8:$BE$45,'Occupancy Raw Data'!N$3,FALSE)</f>
        <v>71.084029880996795</v>
      </c>
      <c r="I4" s="48">
        <f>VLOOKUP($A4,'Occupancy Raw Data'!$B$8:$BE$45,'Occupancy Raw Data'!O$3,FALSE)</f>
        <v>76.929543661640295</v>
      </c>
      <c r="J4" s="49">
        <f>VLOOKUP($A4,'Occupancy Raw Data'!$B$8:$BE$45,'Occupancy Raw Data'!P$3,FALSE)</f>
        <v>74.006786771318602</v>
      </c>
      <c r="K4" s="50">
        <f>VLOOKUP($A4,'Occupancy Raw Data'!$B$8:$BE$45,'Occupancy Raw Data'!R$3,FALSE)</f>
        <v>60.8209905792407</v>
      </c>
      <c r="M4" s="47">
        <f>VLOOKUP($A4,'Occupancy Raw Data'!$B$8:$BE$45,'Occupancy Raw Data'!T$3,FALSE)</f>
        <v>-1.97473969587454</v>
      </c>
      <c r="N4" s="48">
        <f>VLOOKUP($A4,'Occupancy Raw Data'!$B$8:$BE$45,'Occupancy Raw Data'!U$3,FALSE)</f>
        <v>2.2187956947001499</v>
      </c>
      <c r="O4" s="48">
        <f>VLOOKUP($A4,'Occupancy Raw Data'!$B$8:$BE$45,'Occupancy Raw Data'!V$3,FALSE)</f>
        <v>8.2941001265290595</v>
      </c>
      <c r="P4" s="48">
        <f>VLOOKUP($A4,'Occupancy Raw Data'!$B$8:$BE$45,'Occupancy Raw Data'!W$3,FALSE)</f>
        <v>8.5732486973710103</v>
      </c>
      <c r="Q4" s="48">
        <f>VLOOKUP($A4,'Occupancy Raw Data'!$B$8:$BE$45,'Occupancy Raw Data'!X$3,FALSE)</f>
        <v>4.7808182429456201</v>
      </c>
      <c r="R4" s="49">
        <f>VLOOKUP($A4,'Occupancy Raw Data'!$B$8:$BE$45,'Occupancy Raw Data'!Y$3,FALSE)</f>
        <v>4.6598630164472601</v>
      </c>
      <c r="S4" s="48">
        <f>VLOOKUP($A4,'Occupancy Raw Data'!$B$8:$BE$45,'Occupancy Raw Data'!AA$3,FALSE)</f>
        <v>0.83635831037506903</v>
      </c>
      <c r="T4" s="48">
        <f>VLOOKUP($A4,'Occupancy Raw Data'!$B$8:$BE$45,'Occupancy Raw Data'!AB$3,FALSE)</f>
        <v>0.248118656933871</v>
      </c>
      <c r="U4" s="49">
        <f>VLOOKUP($A4,'Occupancy Raw Data'!$B$8:$BE$45,'Occupancy Raw Data'!AC$3,FALSE)</f>
        <v>0.52976382396909105</v>
      </c>
      <c r="V4" s="50">
        <f>VLOOKUP($A4,'Occupancy Raw Data'!$B$8:$BE$45,'Occupancy Raw Data'!AE$3,FALSE)</f>
        <v>3.1855740717627898</v>
      </c>
      <c r="X4" s="51">
        <f>VLOOKUP($A4,'ADR Raw Data'!$B$6:$BE$43,'ADR Raw Data'!G$1,FALSE)</f>
        <v>148.72820164172899</v>
      </c>
      <c r="Y4" s="52">
        <f>VLOOKUP($A4,'ADR Raw Data'!$B$6:$BE$43,'ADR Raw Data'!H$1,FALSE)</f>
        <v>141.337601733159</v>
      </c>
      <c r="Z4" s="52">
        <f>VLOOKUP($A4,'ADR Raw Data'!$B$6:$BE$43,'ADR Raw Data'!I$1,FALSE)</f>
        <v>144.62885927216001</v>
      </c>
      <c r="AA4" s="52">
        <f>VLOOKUP($A4,'ADR Raw Data'!$B$6:$BE$43,'ADR Raw Data'!J$1,FALSE)</f>
        <v>147.164195317956</v>
      </c>
      <c r="AB4" s="52">
        <f>VLOOKUP($A4,'ADR Raw Data'!$B$6:$BE$43,'ADR Raw Data'!K$1,FALSE)</f>
        <v>150.29861848149099</v>
      </c>
      <c r="AC4" s="53">
        <f>VLOOKUP($A4,'ADR Raw Data'!$B$6:$BE$43,'ADR Raw Data'!L$1,FALSE)</f>
        <v>146.460956545991</v>
      </c>
      <c r="AD4" s="52">
        <f>VLOOKUP($A4,'ADR Raw Data'!$B$6:$BE$43,'ADR Raw Data'!N$1,FALSE)</f>
        <v>169.510428682032</v>
      </c>
      <c r="AE4" s="52">
        <f>VLOOKUP($A4,'ADR Raw Data'!$B$6:$BE$43,'ADR Raw Data'!O$1,FALSE)</f>
        <v>178.50154782402001</v>
      </c>
      <c r="AF4" s="53">
        <f>VLOOKUP($A4,'ADR Raw Data'!$B$6:$BE$43,'ADR Raw Data'!P$1,FALSE)</f>
        <v>174.18353180389801</v>
      </c>
      <c r="AG4" s="54">
        <f>VLOOKUP($A4,'ADR Raw Data'!$B$6:$BE$43,'ADR Raw Data'!R$1,FALSE)</f>
        <v>156.099139785706</v>
      </c>
      <c r="AI4" s="47">
        <f>VLOOKUP($A4,'ADR Raw Data'!$B$6:$BE$43,'ADR Raw Data'!T$1,FALSE)</f>
        <v>8.5318917578305804</v>
      </c>
      <c r="AJ4" s="48">
        <f>VLOOKUP($A4,'ADR Raw Data'!$B$6:$BE$43,'ADR Raw Data'!U$1,FALSE)</f>
        <v>11.4997996388114</v>
      </c>
      <c r="AK4" s="48">
        <f>VLOOKUP($A4,'ADR Raw Data'!$B$6:$BE$43,'ADR Raw Data'!V$1,FALSE)</f>
        <v>13.601122812295699</v>
      </c>
      <c r="AL4" s="48">
        <f>VLOOKUP($A4,'ADR Raw Data'!$B$6:$BE$43,'ADR Raw Data'!W$1,FALSE)</f>
        <v>13.349252914894601</v>
      </c>
      <c r="AM4" s="48">
        <f>VLOOKUP($A4,'ADR Raw Data'!$B$6:$BE$43,'ADR Raw Data'!X$1,FALSE)</f>
        <v>10.614196023171701</v>
      </c>
      <c r="AN4" s="49">
        <f>VLOOKUP($A4,'ADR Raw Data'!$B$6:$BE$43,'ADR Raw Data'!Y$1,FALSE)</f>
        <v>11.571710602424901</v>
      </c>
      <c r="AO4" s="48">
        <f>VLOOKUP($A4,'ADR Raw Data'!$B$6:$BE$43,'ADR Raw Data'!AA$1,FALSE)</f>
        <v>7.9910994319043196</v>
      </c>
      <c r="AP4" s="48">
        <f>VLOOKUP($A4,'ADR Raw Data'!$B$6:$BE$43,'ADR Raw Data'!AB$1,FALSE)</f>
        <v>8.2331782626917391</v>
      </c>
      <c r="AQ4" s="49">
        <f>VLOOKUP($A4,'ADR Raw Data'!$B$6:$BE$43,'ADR Raw Data'!AC$1,FALSE)</f>
        <v>8.1121068599914494</v>
      </c>
      <c r="AR4" s="50">
        <f>VLOOKUP($A4,'ADR Raw Data'!$B$6:$BE$43,'ADR Raw Data'!AE$1,FALSE)</f>
        <v>9.9904069505236492</v>
      </c>
      <c r="AS4" s="40"/>
      <c r="AT4" s="51">
        <f>VLOOKUP($A4,'RevPAR Raw Data'!$B$6:$BE$43,'RevPAR Raw Data'!G$1,FALSE)</f>
        <v>65.7514822858885</v>
      </c>
      <c r="AU4" s="52">
        <f>VLOOKUP($A4,'RevPAR Raw Data'!$B$6:$BE$43,'RevPAR Raw Data'!H$1,FALSE)</f>
        <v>74.295802246287593</v>
      </c>
      <c r="AV4" s="52">
        <f>VLOOKUP($A4,'RevPAR Raw Data'!$B$6:$BE$43,'RevPAR Raw Data'!I$1,FALSE)</f>
        <v>85.183620242964807</v>
      </c>
      <c r="AW4" s="52">
        <f>VLOOKUP($A4,'RevPAR Raw Data'!$B$6:$BE$43,'RevPAR Raw Data'!J$1,FALSE)</f>
        <v>89.883350437646897</v>
      </c>
      <c r="AX4" s="52">
        <f>VLOOKUP($A4,'RevPAR Raw Data'!$B$6:$BE$43,'RevPAR Raw Data'!K$1,FALSE)</f>
        <v>91.655786734372597</v>
      </c>
      <c r="AY4" s="53">
        <f>VLOOKUP($A4,'RevPAR Raw Data'!$B$6:$BE$43,'RevPAR Raw Data'!L$1,FALSE)</f>
        <v>81.353898602789002</v>
      </c>
      <c r="AZ4" s="52">
        <f>VLOOKUP($A4,'RevPAR Raw Data'!$B$6:$BE$43,'RevPAR Raw Data'!N$1,FALSE)</f>
        <v>120.494843775742</v>
      </c>
      <c r="BA4" s="52">
        <f>VLOOKUP($A4,'RevPAR Raw Data'!$B$6:$BE$43,'RevPAR Raw Data'!O$1,FALSE)</f>
        <v>137.32042616998299</v>
      </c>
      <c r="BB4" s="53">
        <f>VLOOKUP($A4,'RevPAR Raw Data'!$B$6:$BE$43,'RevPAR Raw Data'!P$1,FALSE)</f>
        <v>128.90763497286201</v>
      </c>
      <c r="BC4" s="54">
        <f>VLOOKUP($A4,'RevPAR Raw Data'!$B$6:$BE$43,'RevPAR Raw Data'!R$1,FALSE)</f>
        <v>94.941043103340206</v>
      </c>
      <c r="BE4" s="47">
        <f>VLOOKUP($A4,'RevPAR Raw Data'!$B$6:$BE$43,'RevPAR Raw Data'!T$1,FALSE)</f>
        <v>6.3886694086051099</v>
      </c>
      <c r="BF4" s="48">
        <f>VLOOKUP($A4,'RevPAR Raw Data'!$B$6:$BE$43,'RevPAR Raw Data'!U$1,FALSE)</f>
        <v>13.973752392796699</v>
      </c>
      <c r="BG4" s="48">
        <f>VLOOKUP($A4,'RevPAR Raw Data'!$B$6:$BE$43,'RevPAR Raw Data'!V$1,FALSE)</f>
        <v>23.023313683208698</v>
      </c>
      <c r="BH4" s="48">
        <f>VLOOKUP($A4,'RevPAR Raw Data'!$B$6:$BE$43,'RevPAR Raw Data'!W$1,FALSE)</f>
        <v>23.0669662639006</v>
      </c>
      <c r="BI4" s="48">
        <f>VLOOKUP($A4,'RevPAR Raw Data'!$B$6:$BE$43,'RevPAR Raw Data'!X$1,FALSE)</f>
        <v>15.902459685935099</v>
      </c>
      <c r="BJ4" s="49">
        <f>VLOOKUP($A4,'RevPAR Raw Data'!$B$6:$BE$43,'RevPAR Raw Data'!Y$1,FALSE)</f>
        <v>16.7707994816049</v>
      </c>
      <c r="BK4" s="48">
        <f>VLOOKUP($A4,'RevPAR Raw Data'!$B$6:$BE$43,'RevPAR Raw Data'!AA$1,FALSE)</f>
        <v>8.8942919664684599</v>
      </c>
      <c r="BL4" s="48">
        <f>VLOOKUP($A4,'RevPAR Raw Data'!$B$6:$BE$43,'RevPAR Raw Data'!AB$1,FALSE)</f>
        <v>8.5017249709539708</v>
      </c>
      <c r="BM4" s="49">
        <f>VLOOKUP($A4,'RevPAR Raw Data'!$B$6:$BE$43,'RevPAR Raw Data'!AC$1,FALSE)</f>
        <v>8.6848456914664904</v>
      </c>
      <c r="BN4" s="50">
        <f>VLOOKUP($A4,'RevPAR Raw Data'!$B$6:$BE$43,'RevPAR Raw Data'!AE$1,FALSE)</f>
        <v>13.494232835765899</v>
      </c>
    </row>
    <row r="5" spans="1:66" x14ac:dyDescent="0.45">
      <c r="A5" s="46" t="s">
        <v>70</v>
      </c>
      <c r="B5" s="47">
        <f>VLOOKUP($A5,'Occupancy Raw Data'!$B$8:$BE$45,'Occupancy Raw Data'!G$3,FALSE)</f>
        <v>37.669532361932802</v>
      </c>
      <c r="C5" s="48">
        <f>VLOOKUP($A5,'Occupancy Raw Data'!$B$8:$BE$45,'Occupancy Raw Data'!H$3,FALSE)</f>
        <v>47.065055750218498</v>
      </c>
      <c r="D5" s="48">
        <f>VLOOKUP($A5,'Occupancy Raw Data'!$B$8:$BE$45,'Occupancy Raw Data'!I$3,FALSE)</f>
        <v>53.159604546818002</v>
      </c>
      <c r="E5" s="48">
        <f>VLOOKUP($A5,'Occupancy Raw Data'!$B$8:$BE$45,'Occupancy Raw Data'!J$3,FALSE)</f>
        <v>55.135593977572199</v>
      </c>
      <c r="F5" s="48">
        <f>VLOOKUP($A5,'Occupancy Raw Data'!$B$8:$BE$45,'Occupancy Raw Data'!K$3,FALSE)</f>
        <v>55.525558299985299</v>
      </c>
      <c r="G5" s="49">
        <f>VLOOKUP($A5,'Occupancy Raw Data'!$B$8:$BE$45,'Occupancy Raw Data'!L$3,FALSE)</f>
        <v>49.711068987305403</v>
      </c>
      <c r="H5" s="48">
        <f>VLOOKUP($A5,'Occupancy Raw Data'!$B$8:$BE$45,'Occupancy Raw Data'!N$3,FALSE)</f>
        <v>67.226182802218403</v>
      </c>
      <c r="I5" s="48">
        <f>VLOOKUP($A5,'Occupancy Raw Data'!$B$8:$BE$45,'Occupancy Raw Data'!O$3,FALSE)</f>
        <v>73.308527408844597</v>
      </c>
      <c r="J5" s="49">
        <f>VLOOKUP($A5,'Occupancy Raw Data'!$B$8:$BE$45,'Occupancy Raw Data'!P$3,FALSE)</f>
        <v>70.267355105531493</v>
      </c>
      <c r="K5" s="50">
        <f>VLOOKUP($A5,'Occupancy Raw Data'!$B$8:$BE$45,'Occupancy Raw Data'!R$3,FALSE)</f>
        <v>55.584347142657798</v>
      </c>
      <c r="M5" s="47">
        <f>VLOOKUP($A5,'Occupancy Raw Data'!$B$8:$BE$45,'Occupancy Raw Data'!T$3,FALSE)</f>
        <v>-0.51353685155409701</v>
      </c>
      <c r="N5" s="48">
        <f>VLOOKUP($A5,'Occupancy Raw Data'!$B$8:$BE$45,'Occupancy Raw Data'!U$3,FALSE)</f>
        <v>1.98794204242177</v>
      </c>
      <c r="O5" s="48">
        <f>VLOOKUP($A5,'Occupancy Raw Data'!$B$8:$BE$45,'Occupancy Raw Data'!V$3,FALSE)</f>
        <v>7.9642719036873499</v>
      </c>
      <c r="P5" s="48">
        <f>VLOOKUP($A5,'Occupancy Raw Data'!$B$8:$BE$45,'Occupancy Raw Data'!W$3,FALSE)</f>
        <v>9.7513735361521601</v>
      </c>
      <c r="Q5" s="48">
        <f>VLOOKUP($A5,'Occupancy Raw Data'!$B$8:$BE$45,'Occupancy Raw Data'!X$3,FALSE)</f>
        <v>6.3719197102629099</v>
      </c>
      <c r="R5" s="49">
        <f>VLOOKUP($A5,'Occupancy Raw Data'!$B$8:$BE$45,'Occupancy Raw Data'!Y$3,FALSE)</f>
        <v>5.4603526152797803</v>
      </c>
      <c r="S5" s="48">
        <f>VLOOKUP($A5,'Occupancy Raw Data'!$B$8:$BE$45,'Occupancy Raw Data'!AA$3,FALSE)</f>
        <v>4.2739269674825104</v>
      </c>
      <c r="T5" s="48">
        <f>VLOOKUP($A5,'Occupancy Raw Data'!$B$8:$BE$45,'Occupancy Raw Data'!AB$3,FALSE)</f>
        <v>4.9953060812922896</v>
      </c>
      <c r="U5" s="49">
        <f>VLOOKUP($A5,'Occupancy Raw Data'!$B$8:$BE$45,'Occupancy Raw Data'!AC$3,FALSE)</f>
        <v>4.6489859729665204</v>
      </c>
      <c r="V5" s="50">
        <f>VLOOKUP($A5,'Occupancy Raw Data'!$B$8:$BE$45,'Occupancy Raw Data'!AE$3,FALSE)</f>
        <v>5.1659505216904398</v>
      </c>
      <c r="X5" s="51">
        <f>VLOOKUP($A5,'ADR Raw Data'!$B$6:$BE$43,'ADR Raw Data'!G$1,FALSE)</f>
        <v>97.339893529421701</v>
      </c>
      <c r="Y5" s="52">
        <f>VLOOKUP($A5,'ADR Raw Data'!$B$6:$BE$43,'ADR Raw Data'!H$1,FALSE)</f>
        <v>104.726013874047</v>
      </c>
      <c r="Z5" s="52">
        <f>VLOOKUP($A5,'ADR Raw Data'!$B$6:$BE$43,'ADR Raw Data'!I$1,FALSE)</f>
        <v>109.542514816726</v>
      </c>
      <c r="AA5" s="52">
        <f>VLOOKUP($A5,'ADR Raw Data'!$B$6:$BE$43,'ADR Raw Data'!J$1,FALSE)</f>
        <v>110.456145729102</v>
      </c>
      <c r="AB5" s="52">
        <f>VLOOKUP($A5,'ADR Raw Data'!$B$6:$BE$43,'ADR Raw Data'!K$1,FALSE)</f>
        <v>107.913974304006</v>
      </c>
      <c r="AC5" s="53">
        <f>VLOOKUP($A5,'ADR Raw Data'!$B$6:$BE$43,'ADR Raw Data'!L$1,FALSE)</f>
        <v>106.619994839499</v>
      </c>
      <c r="AD5" s="52">
        <f>VLOOKUP($A5,'ADR Raw Data'!$B$6:$BE$43,'ADR Raw Data'!N$1,FALSE)</f>
        <v>118.959596020202</v>
      </c>
      <c r="AE5" s="52">
        <f>VLOOKUP($A5,'ADR Raw Data'!$B$6:$BE$43,'ADR Raw Data'!O$1,FALSE)</f>
        <v>122.660714980585</v>
      </c>
      <c r="AF5" s="53">
        <f>VLOOKUP($A5,'ADR Raw Data'!$B$6:$BE$43,'ADR Raw Data'!P$1,FALSE)</f>
        <v>120.890247745624</v>
      </c>
      <c r="AG5" s="54">
        <f>VLOOKUP($A5,'ADR Raw Data'!$B$6:$BE$43,'ADR Raw Data'!R$1,FALSE)</f>
        <v>111.774282859359</v>
      </c>
      <c r="AI5" s="47">
        <f>VLOOKUP($A5,'ADR Raw Data'!$B$6:$BE$43,'ADR Raw Data'!T$1,FALSE)</f>
        <v>6.1929556300851996</v>
      </c>
      <c r="AJ5" s="48">
        <f>VLOOKUP($A5,'ADR Raw Data'!$B$6:$BE$43,'ADR Raw Data'!U$1,FALSE)</f>
        <v>11.064056661153201</v>
      </c>
      <c r="AK5" s="48">
        <f>VLOOKUP($A5,'ADR Raw Data'!$B$6:$BE$43,'ADR Raw Data'!V$1,FALSE)</f>
        <v>14.0212729278918</v>
      </c>
      <c r="AL5" s="48">
        <f>VLOOKUP($A5,'ADR Raw Data'!$B$6:$BE$43,'ADR Raw Data'!W$1,FALSE)</f>
        <v>14.530955309712301</v>
      </c>
      <c r="AM5" s="48">
        <f>VLOOKUP($A5,'ADR Raw Data'!$B$6:$BE$43,'ADR Raw Data'!X$1,FALSE)</f>
        <v>11.5279248612899</v>
      </c>
      <c r="AN5" s="49">
        <f>VLOOKUP($A5,'ADR Raw Data'!$B$6:$BE$43,'ADR Raw Data'!Y$1,FALSE)</f>
        <v>11.940950142260601</v>
      </c>
      <c r="AO5" s="48">
        <f>VLOOKUP($A5,'ADR Raw Data'!$B$6:$BE$43,'ADR Raw Data'!AA$1,FALSE)</f>
        <v>8.7034704790009698</v>
      </c>
      <c r="AP5" s="48">
        <f>VLOOKUP($A5,'ADR Raw Data'!$B$6:$BE$43,'ADR Raw Data'!AB$1,FALSE)</f>
        <v>9.1935617608388007</v>
      </c>
      <c r="AQ5" s="49">
        <f>VLOOKUP($A5,'ADR Raw Data'!$B$6:$BE$43,'ADR Raw Data'!AC$1,FALSE)</f>
        <v>8.9672143072737605</v>
      </c>
      <c r="AR5" s="50">
        <f>VLOOKUP($A5,'ADR Raw Data'!$B$6:$BE$43,'ADR Raw Data'!AE$1,FALSE)</f>
        <v>10.7294787793653</v>
      </c>
      <c r="AS5" s="40"/>
      <c r="AT5" s="51">
        <f>VLOOKUP($A5,'RevPAR Raw Data'!$B$6:$BE$43,'RevPAR Raw Data'!G$1,FALSE)</f>
        <v>36.667482694136403</v>
      </c>
      <c r="AU5" s="52">
        <f>VLOOKUP($A5,'RevPAR Raw Data'!$B$6:$BE$43,'RevPAR Raw Data'!H$1,FALSE)</f>
        <v>49.289356814801899</v>
      </c>
      <c r="AV5" s="52">
        <f>VLOOKUP($A5,'RevPAR Raw Data'!$B$6:$BE$43,'RevPAR Raw Data'!I$1,FALSE)</f>
        <v>58.2323676872115</v>
      </c>
      <c r="AW5" s="52">
        <f>VLOOKUP($A5,'RevPAR Raw Data'!$B$6:$BE$43,'RevPAR Raw Data'!J$1,FALSE)</f>
        <v>60.900652032473602</v>
      </c>
      <c r="AX5" s="52">
        <f>VLOOKUP($A5,'RevPAR Raw Data'!$B$6:$BE$43,'RevPAR Raw Data'!K$1,FALSE)</f>
        <v>59.9198367160025</v>
      </c>
      <c r="AY5" s="53">
        <f>VLOOKUP($A5,'RevPAR Raw Data'!$B$6:$BE$43,'RevPAR Raw Data'!L$1,FALSE)</f>
        <v>53.001939188925199</v>
      </c>
      <c r="AZ5" s="52">
        <f>VLOOKUP($A5,'RevPAR Raw Data'!$B$6:$BE$43,'RevPAR Raw Data'!N$1,FALSE)</f>
        <v>79.971995481322097</v>
      </c>
      <c r="BA5" s="52">
        <f>VLOOKUP($A5,'RevPAR Raw Data'!$B$6:$BE$43,'RevPAR Raw Data'!O$1,FALSE)</f>
        <v>89.920763861427204</v>
      </c>
      <c r="BB5" s="53">
        <f>VLOOKUP($A5,'RevPAR Raw Data'!$B$6:$BE$43,'RevPAR Raw Data'!P$1,FALSE)</f>
        <v>84.946379671374601</v>
      </c>
      <c r="BC5" s="54">
        <f>VLOOKUP($A5,'RevPAR Raw Data'!$B$6:$BE$43,'RevPAR Raw Data'!R$1,FALSE)</f>
        <v>62.129005400762701</v>
      </c>
      <c r="BE5" s="47">
        <f>VLOOKUP($A5,'RevPAR Raw Data'!$B$6:$BE$43,'RevPAR Raw Data'!T$1,FALSE)</f>
        <v>5.6476156691702304</v>
      </c>
      <c r="BF5" s="48">
        <f>VLOOKUP($A5,'RevPAR Raw Data'!$B$6:$BE$43,'RevPAR Raw Data'!U$1,FALSE)</f>
        <v>13.271945737539401</v>
      </c>
      <c r="BG5" s="48">
        <f>VLOOKUP($A5,'RevPAR Raw Data'!$B$6:$BE$43,'RevPAR Raw Data'!V$1,FALSE)</f>
        <v>23.102237131914599</v>
      </c>
      <c r="BH5" s="48">
        <f>VLOOKUP($A5,'RevPAR Raw Data'!$B$6:$BE$43,'RevPAR Raw Data'!W$1,FALSE)</f>
        <v>25.699296576485899</v>
      </c>
      <c r="BI5" s="48">
        <f>VLOOKUP($A5,'RevPAR Raw Data'!$B$6:$BE$43,'RevPAR Raw Data'!X$1,FALSE)</f>
        <v>18.6343946879737</v>
      </c>
      <c r="BJ5" s="49">
        <f>VLOOKUP($A5,'RevPAR Raw Data'!$B$6:$BE$43,'RevPAR Raw Data'!Y$1,FALSE)</f>
        <v>18.053320740922601</v>
      </c>
      <c r="BK5" s="48">
        <f>VLOOKUP($A5,'RevPAR Raw Data'!$B$6:$BE$43,'RevPAR Raw Data'!AA$1,FALSE)</f>
        <v>13.349377418392301</v>
      </c>
      <c r="BL5" s="48">
        <f>VLOOKUP($A5,'RevPAR Raw Data'!$B$6:$BE$43,'RevPAR Raw Data'!AB$1,FALSE)</f>
        <v>14.6481143918576</v>
      </c>
      <c r="BM5" s="49">
        <f>VLOOKUP($A5,'RevPAR Raw Data'!$B$6:$BE$43,'RevPAR Raw Data'!AC$1,FALSE)</f>
        <v>14.0330848155512</v>
      </c>
      <c r="BN5" s="50">
        <f>VLOOKUP($A5,'RevPAR Raw Data'!$B$6:$BE$43,'RevPAR Raw Data'!AE$1,FALSE)</f>
        <v>16.449708866032999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40.859665635784999</v>
      </c>
      <c r="C7" s="48">
        <f>VLOOKUP($A7,'Occupancy Raw Data'!$B$8:$BE$45,'Occupancy Raw Data'!H$3,FALSE)</f>
        <v>51.264398727085201</v>
      </c>
      <c r="D7" s="48">
        <f>VLOOKUP($A7,'Occupancy Raw Data'!$B$8:$BE$45,'Occupancy Raw Data'!I$3,FALSE)</f>
        <v>58.141723813365601</v>
      </c>
      <c r="E7" s="48">
        <f>VLOOKUP($A7,'Occupancy Raw Data'!$B$8:$BE$45,'Occupancy Raw Data'!J$3,FALSE)</f>
        <v>56.762135269597898</v>
      </c>
      <c r="F7" s="48">
        <f>VLOOKUP($A7,'Occupancy Raw Data'!$B$8:$BE$45,'Occupancy Raw Data'!K$3,FALSE)</f>
        <v>56.137331361211899</v>
      </c>
      <c r="G7" s="49">
        <f>VLOOKUP($A7,'Occupancy Raw Data'!$B$8:$BE$45,'Occupancy Raw Data'!L$3,FALSE)</f>
        <v>52.633050961409097</v>
      </c>
      <c r="H7" s="48">
        <f>VLOOKUP($A7,'Occupancy Raw Data'!$B$8:$BE$45,'Occupancy Raw Data'!N$3,FALSE)</f>
        <v>69.817578772802605</v>
      </c>
      <c r="I7" s="48">
        <f>VLOOKUP($A7,'Occupancy Raw Data'!$B$8:$BE$45,'Occupancy Raw Data'!O$3,FALSE)</f>
        <v>80.4984088566178</v>
      </c>
      <c r="J7" s="49">
        <f>VLOOKUP($A7,'Occupancy Raw Data'!$B$8:$BE$45,'Occupancy Raw Data'!P$3,FALSE)</f>
        <v>75.157993814710196</v>
      </c>
      <c r="K7" s="50">
        <f>VLOOKUP($A7,'Occupancy Raw Data'!$B$8:$BE$45,'Occupancy Raw Data'!R$3,FALSE)</f>
        <v>59.0687489194951</v>
      </c>
      <c r="M7" s="47">
        <f>VLOOKUP($A7,'Occupancy Raw Data'!$B$8:$BE$45,'Occupancy Raw Data'!T$3,FALSE)</f>
        <v>12.143750281374199</v>
      </c>
      <c r="N7" s="48">
        <f>VLOOKUP($A7,'Occupancy Raw Data'!$B$8:$BE$45,'Occupancy Raw Data'!U$3,FALSE)</f>
        <v>23.239457785171901</v>
      </c>
      <c r="O7" s="48">
        <f>VLOOKUP($A7,'Occupancy Raw Data'!$B$8:$BE$45,'Occupancy Raw Data'!V$3,FALSE)</f>
        <v>38.986298214006403</v>
      </c>
      <c r="P7" s="48">
        <f>VLOOKUP($A7,'Occupancy Raw Data'!$B$8:$BE$45,'Occupancy Raw Data'!W$3,FALSE)</f>
        <v>36.6051807744361</v>
      </c>
      <c r="Q7" s="48">
        <f>VLOOKUP($A7,'Occupancy Raw Data'!$B$8:$BE$45,'Occupancy Raw Data'!X$3,FALSE)</f>
        <v>26.792818906150298</v>
      </c>
      <c r="R7" s="49">
        <f>VLOOKUP($A7,'Occupancy Raw Data'!$B$8:$BE$45,'Occupancy Raw Data'!Y$3,FALSE)</f>
        <v>27.941422448187101</v>
      </c>
      <c r="S7" s="48">
        <f>VLOOKUP($A7,'Occupancy Raw Data'!$B$8:$BE$45,'Occupancy Raw Data'!AA$3,FALSE)</f>
        <v>11.625168031405799</v>
      </c>
      <c r="T7" s="48">
        <f>VLOOKUP($A7,'Occupancy Raw Data'!$B$8:$BE$45,'Occupancy Raw Data'!AB$3,FALSE)</f>
        <v>10.8746917561987</v>
      </c>
      <c r="U7" s="49">
        <f>VLOOKUP($A7,'Occupancy Raw Data'!$B$8:$BE$45,'Occupancy Raw Data'!AC$3,FALSE)</f>
        <v>11.222008069694599</v>
      </c>
      <c r="V7" s="50">
        <f>VLOOKUP($A7,'Occupancy Raw Data'!$B$8:$BE$45,'Occupancy Raw Data'!AE$3,FALSE)</f>
        <v>21.3118876814709</v>
      </c>
      <c r="X7" s="51">
        <f>VLOOKUP($A7,'ADR Raw Data'!$B$6:$BE$43,'ADR Raw Data'!G$1,FALSE)</f>
        <v>144.64106469801001</v>
      </c>
      <c r="Y7" s="52">
        <f>VLOOKUP($A7,'ADR Raw Data'!$B$6:$BE$43,'ADR Raw Data'!H$1,FALSE)</f>
        <v>158.444712002518</v>
      </c>
      <c r="Z7" s="52">
        <f>VLOOKUP($A7,'ADR Raw Data'!$B$6:$BE$43,'ADR Raw Data'!I$1,FALSE)</f>
        <v>159.02776349059499</v>
      </c>
      <c r="AA7" s="52">
        <f>VLOOKUP($A7,'ADR Raw Data'!$B$6:$BE$43,'ADR Raw Data'!J$1,FALSE)</f>
        <v>156.15937398335399</v>
      </c>
      <c r="AB7" s="52">
        <f>VLOOKUP($A7,'ADR Raw Data'!$B$6:$BE$43,'ADR Raw Data'!K$1,FALSE)</f>
        <v>153.16785178206399</v>
      </c>
      <c r="AC7" s="53">
        <f>VLOOKUP($A7,'ADR Raw Data'!$B$6:$BE$43,'ADR Raw Data'!L$1,FALSE)</f>
        <v>154.81177682628501</v>
      </c>
      <c r="AD7" s="52">
        <f>VLOOKUP($A7,'ADR Raw Data'!$B$6:$BE$43,'ADR Raw Data'!N$1,FALSE)</f>
        <v>157.91954368620401</v>
      </c>
      <c r="AE7" s="52">
        <f>VLOOKUP($A7,'ADR Raw Data'!$B$6:$BE$43,'ADR Raw Data'!O$1,FALSE)</f>
        <v>165.00199721603499</v>
      </c>
      <c r="AF7" s="53">
        <f>VLOOKUP($A7,'ADR Raw Data'!$B$6:$BE$43,'ADR Raw Data'!P$1,FALSE)</f>
        <v>161.71239532456599</v>
      </c>
      <c r="AG7" s="54">
        <f>VLOOKUP($A7,'ADR Raw Data'!$B$6:$BE$43,'ADR Raw Data'!R$1,FALSE)</f>
        <v>157.32041126568799</v>
      </c>
      <c r="AI7" s="47">
        <f>VLOOKUP($A7,'ADR Raw Data'!$B$6:$BE$43,'ADR Raw Data'!T$1,FALSE)</f>
        <v>19.958976810972299</v>
      </c>
      <c r="AJ7" s="48">
        <f>VLOOKUP($A7,'ADR Raw Data'!$B$6:$BE$43,'ADR Raw Data'!U$1,FALSE)</f>
        <v>30.111276126697</v>
      </c>
      <c r="AK7" s="48">
        <f>VLOOKUP($A7,'ADR Raw Data'!$B$6:$BE$43,'ADR Raw Data'!V$1,FALSE)</f>
        <v>28.974837318984001</v>
      </c>
      <c r="AL7" s="48">
        <f>VLOOKUP($A7,'ADR Raw Data'!$B$6:$BE$43,'ADR Raw Data'!W$1,FALSE)</f>
        <v>29.437537127311799</v>
      </c>
      <c r="AM7" s="48">
        <f>VLOOKUP($A7,'ADR Raw Data'!$B$6:$BE$43,'ADR Raw Data'!X$1,FALSE)</f>
        <v>25.433040536818801</v>
      </c>
      <c r="AN7" s="49">
        <f>VLOOKUP($A7,'ADR Raw Data'!$B$6:$BE$43,'ADR Raw Data'!Y$1,FALSE)</f>
        <v>27.1896955499471</v>
      </c>
      <c r="AO7" s="48">
        <f>VLOOKUP($A7,'ADR Raw Data'!$B$6:$BE$43,'ADR Raw Data'!AA$1,FALSE)</f>
        <v>17.537009242263601</v>
      </c>
      <c r="AP7" s="48">
        <f>VLOOKUP($A7,'ADR Raw Data'!$B$6:$BE$43,'ADR Raw Data'!AB$1,FALSE)</f>
        <v>16.6554670304869</v>
      </c>
      <c r="AQ7" s="49">
        <f>VLOOKUP($A7,'ADR Raw Data'!$B$6:$BE$43,'ADR Raw Data'!AC$1,FALSE)</f>
        <v>17.043599459256399</v>
      </c>
      <c r="AR7" s="50">
        <f>VLOOKUP($A7,'ADR Raw Data'!$B$6:$BE$43,'ADR Raw Data'!AE$1,FALSE)</f>
        <v>22.6777471133157</v>
      </c>
      <c r="AS7" s="40"/>
      <c r="AT7" s="51">
        <f>VLOOKUP($A7,'RevPAR Raw Data'!$B$6:$BE$43,'RevPAR Raw Data'!G$1,FALSE)</f>
        <v>59.099855407646402</v>
      </c>
      <c r="AU7" s="52">
        <f>VLOOKUP($A7,'RevPAR Raw Data'!$B$6:$BE$43,'RevPAR Raw Data'!H$1,FALSE)</f>
        <v>81.225728922952797</v>
      </c>
      <c r="AV7" s="52">
        <f>VLOOKUP($A7,'RevPAR Raw Data'!$B$6:$BE$43,'RevPAR Raw Data'!I$1,FALSE)</f>
        <v>92.461483035274</v>
      </c>
      <c r="AW7" s="52">
        <f>VLOOKUP($A7,'RevPAR Raw Data'!$B$6:$BE$43,'RevPAR Raw Data'!J$1,FALSE)</f>
        <v>88.639395096589098</v>
      </c>
      <c r="AX7" s="52">
        <f>VLOOKUP($A7,'RevPAR Raw Data'!$B$6:$BE$43,'RevPAR Raw Data'!K$1,FALSE)</f>
        <v>85.9843444937474</v>
      </c>
      <c r="AY7" s="53">
        <f>VLOOKUP($A7,'RevPAR Raw Data'!$B$6:$BE$43,'RevPAR Raw Data'!L$1,FALSE)</f>
        <v>81.482161391241902</v>
      </c>
      <c r="AZ7" s="52">
        <f>VLOOKUP($A7,'RevPAR Raw Data'!$B$6:$BE$43,'RevPAR Raw Data'!N$1,FALSE)</f>
        <v>110.255601810765</v>
      </c>
      <c r="BA7" s="52">
        <f>VLOOKUP($A7,'RevPAR Raw Data'!$B$6:$BE$43,'RevPAR Raw Data'!O$1,FALSE)</f>
        <v>132.82398234054901</v>
      </c>
      <c r="BB7" s="53">
        <f>VLOOKUP($A7,'RevPAR Raw Data'!$B$6:$BE$43,'RevPAR Raw Data'!P$1,FALSE)</f>
        <v>121.539792075657</v>
      </c>
      <c r="BC7" s="54">
        <f>VLOOKUP($A7,'RevPAR Raw Data'!$B$6:$BE$43,'RevPAR Raw Data'!R$1,FALSE)</f>
        <v>92.927198729646406</v>
      </c>
      <c r="BE7" s="47">
        <f>VLOOKUP($A7,'RevPAR Raw Data'!$B$6:$BE$43,'RevPAR Raw Data'!T$1,FALSE)</f>
        <v>34.526495394988402</v>
      </c>
      <c r="BF7" s="48">
        <f>VLOOKUP($A7,'RevPAR Raw Data'!$B$6:$BE$43,'RevPAR Raw Data'!U$1,FALSE)</f>
        <v>60.348431215909301</v>
      </c>
      <c r="BG7" s="48">
        <f>VLOOKUP($A7,'RevPAR Raw Data'!$B$6:$BE$43,'RevPAR Raw Data'!V$1,FALSE)</f>
        <v>79.257352017192801</v>
      </c>
      <c r="BH7" s="48">
        <f>VLOOKUP($A7,'RevPAR Raw Data'!$B$6:$BE$43,'RevPAR Raw Data'!W$1,FALSE)</f>
        <v>76.818381582742305</v>
      </c>
      <c r="BI7" s="48">
        <f>VLOOKUP($A7,'RevPAR Raw Data'!$B$6:$BE$43,'RevPAR Raw Data'!X$1,FALSE)</f>
        <v>59.040087936326799</v>
      </c>
      <c r="BJ7" s="49">
        <f>VLOOKUP($A7,'RevPAR Raw Data'!$B$6:$BE$43,'RevPAR Raw Data'!Y$1,FALSE)</f>
        <v>62.728305694120898</v>
      </c>
      <c r="BK7" s="48">
        <f>VLOOKUP($A7,'RevPAR Raw Data'!$B$6:$BE$43,'RevPAR Raw Data'!AA$1,FALSE)</f>
        <v>31.200884065765798</v>
      </c>
      <c r="BL7" s="48">
        <f>VLOOKUP($A7,'RevPAR Raw Data'!$B$6:$BE$43,'RevPAR Raw Data'!AB$1,FALSE)</f>
        <v>29.3413894868063</v>
      </c>
      <c r="BM7" s="49">
        <f>VLOOKUP($A7,'RevPAR Raw Data'!$B$6:$BE$43,'RevPAR Raw Data'!AC$1,FALSE)</f>
        <v>30.178241635635199</v>
      </c>
      <c r="BN7" s="50">
        <f>VLOOKUP($A7,'RevPAR Raw Data'!$B$6:$BE$43,'RevPAR Raw Data'!AE$1,FALSE)</f>
        <v>48.822690788264502</v>
      </c>
    </row>
    <row r="8" spans="1:66" x14ac:dyDescent="0.45">
      <c r="A8" s="63" t="s">
        <v>89</v>
      </c>
      <c r="B8" s="47">
        <f>VLOOKUP($A8,'Occupancy Raw Data'!$B$8:$BE$45,'Occupancy Raw Data'!G$3,FALSE)</f>
        <v>37.356855462704999</v>
      </c>
      <c r="C8" s="48">
        <f>VLOOKUP($A8,'Occupancy Raw Data'!$B$8:$BE$45,'Occupancy Raw Data'!H$3,FALSE)</f>
        <v>49.107603425152099</v>
      </c>
      <c r="D8" s="48">
        <f>VLOOKUP($A8,'Occupancy Raw Data'!$B$8:$BE$45,'Occupancy Raw Data'!I$3,FALSE)</f>
        <v>58.1347364077169</v>
      </c>
      <c r="E8" s="48">
        <f>VLOOKUP($A8,'Occupancy Raw Data'!$B$8:$BE$45,'Occupancy Raw Data'!J$3,FALSE)</f>
        <v>59.352109769937002</v>
      </c>
      <c r="F8" s="48">
        <f>VLOOKUP($A8,'Occupancy Raw Data'!$B$8:$BE$45,'Occupancy Raw Data'!K$3,FALSE)</f>
        <v>60.280614876715099</v>
      </c>
      <c r="G8" s="49">
        <f>VLOOKUP($A8,'Occupancy Raw Data'!$B$8:$BE$45,'Occupancy Raw Data'!L$3,FALSE)</f>
        <v>52.846383988445197</v>
      </c>
      <c r="H8" s="48">
        <f>VLOOKUP($A8,'Occupancy Raw Data'!$B$8:$BE$45,'Occupancy Raw Data'!N$3,FALSE)</f>
        <v>75.260497266068199</v>
      </c>
      <c r="I8" s="48">
        <f>VLOOKUP($A8,'Occupancy Raw Data'!$B$8:$BE$45,'Occupancy Raw Data'!O$3,FALSE)</f>
        <v>89.5594759104508</v>
      </c>
      <c r="J8" s="49">
        <f>VLOOKUP($A8,'Occupancy Raw Data'!$B$8:$BE$45,'Occupancy Raw Data'!P$3,FALSE)</f>
        <v>82.4099865882595</v>
      </c>
      <c r="K8" s="50">
        <f>VLOOKUP($A8,'Occupancy Raw Data'!$B$8:$BE$45,'Occupancy Raw Data'!R$3,FALSE)</f>
        <v>61.293127588392203</v>
      </c>
      <c r="M8" s="47">
        <f>VLOOKUP($A8,'Occupancy Raw Data'!$B$8:$BE$45,'Occupancy Raw Data'!T$3,FALSE)</f>
        <v>3.5735875628366101</v>
      </c>
      <c r="N8" s="48">
        <f>VLOOKUP($A8,'Occupancy Raw Data'!$B$8:$BE$45,'Occupancy Raw Data'!U$3,FALSE)</f>
        <v>22.046653178652601</v>
      </c>
      <c r="O8" s="48">
        <f>VLOOKUP($A8,'Occupancy Raw Data'!$B$8:$BE$45,'Occupancy Raw Data'!V$3,FALSE)</f>
        <v>30.705615413323201</v>
      </c>
      <c r="P8" s="48">
        <f>VLOOKUP($A8,'Occupancy Raw Data'!$B$8:$BE$45,'Occupancy Raw Data'!W$3,FALSE)</f>
        <v>37.746236601753097</v>
      </c>
      <c r="Q8" s="48">
        <f>VLOOKUP($A8,'Occupancy Raw Data'!$B$8:$BE$45,'Occupancy Raw Data'!X$3,FALSE)</f>
        <v>27.310037723323401</v>
      </c>
      <c r="R8" s="49">
        <f>VLOOKUP($A8,'Occupancy Raw Data'!$B$8:$BE$45,'Occupancy Raw Data'!Y$3,FALSE)</f>
        <v>25.098104397598799</v>
      </c>
      <c r="S8" s="48">
        <f>VLOOKUP($A8,'Occupancy Raw Data'!$B$8:$BE$45,'Occupancy Raw Data'!AA$3,FALSE)</f>
        <v>18.4057863870208</v>
      </c>
      <c r="T8" s="48">
        <f>VLOOKUP($A8,'Occupancy Raw Data'!$B$8:$BE$45,'Occupancy Raw Data'!AB$3,FALSE)</f>
        <v>20.5250461933827</v>
      </c>
      <c r="U8" s="49">
        <f>VLOOKUP($A8,'Occupancy Raw Data'!$B$8:$BE$45,'Occupancy Raw Data'!AC$3,FALSE)</f>
        <v>19.548009512459501</v>
      </c>
      <c r="V8" s="50">
        <f>VLOOKUP($A8,'Occupancy Raw Data'!$B$8:$BE$45,'Occupancy Raw Data'!AE$3,FALSE)</f>
        <v>22.906149131586101</v>
      </c>
      <c r="X8" s="51">
        <f>VLOOKUP($A8,'ADR Raw Data'!$B$6:$BE$43,'ADR Raw Data'!G$1,FALSE)</f>
        <v>140.784247445457</v>
      </c>
      <c r="Y8" s="52">
        <f>VLOOKUP($A8,'ADR Raw Data'!$B$6:$BE$43,'ADR Raw Data'!H$1,FALSE)</f>
        <v>165.339915966386</v>
      </c>
      <c r="Z8" s="52">
        <f>VLOOKUP($A8,'ADR Raw Data'!$B$6:$BE$43,'ADR Raw Data'!I$1,FALSE)</f>
        <v>173.61090328305201</v>
      </c>
      <c r="AA8" s="52">
        <f>VLOOKUP($A8,'ADR Raw Data'!$B$6:$BE$43,'ADR Raw Data'!J$1,FALSE)</f>
        <v>174.13218842343099</v>
      </c>
      <c r="AB8" s="52">
        <f>VLOOKUP($A8,'ADR Raw Data'!$B$6:$BE$43,'ADR Raw Data'!K$1,FALSE)</f>
        <v>157.10352900907</v>
      </c>
      <c r="AC8" s="53">
        <f>VLOOKUP($A8,'ADR Raw Data'!$B$6:$BE$43,'ADR Raw Data'!L$1,FALSE)</f>
        <v>163.78391379041</v>
      </c>
      <c r="AD8" s="52">
        <f>VLOOKUP($A8,'ADR Raw Data'!$B$6:$BE$43,'ADR Raw Data'!N$1,FALSE)</f>
        <v>143.201273474982</v>
      </c>
      <c r="AE8" s="52">
        <f>VLOOKUP($A8,'ADR Raw Data'!$B$6:$BE$43,'ADR Raw Data'!O$1,FALSE)</f>
        <v>147.617516415159</v>
      </c>
      <c r="AF8" s="53">
        <f>VLOOKUP($A8,'ADR Raw Data'!$B$6:$BE$43,'ADR Raw Data'!P$1,FALSE)</f>
        <v>145.60096081622399</v>
      </c>
      <c r="AG8" s="54">
        <f>VLOOKUP($A8,'ADR Raw Data'!$B$6:$BE$43,'ADR Raw Data'!R$1,FALSE)</f>
        <v>156.79894560931001</v>
      </c>
      <c r="AI8" s="47">
        <f>VLOOKUP($A8,'ADR Raw Data'!$B$6:$BE$43,'ADR Raw Data'!T$1,FALSE)</f>
        <v>15.411786351258399</v>
      </c>
      <c r="AJ8" s="48">
        <f>VLOOKUP($A8,'ADR Raw Data'!$B$6:$BE$43,'ADR Raw Data'!U$1,FALSE)</f>
        <v>23.242982271236698</v>
      </c>
      <c r="AK8" s="48">
        <f>VLOOKUP($A8,'ADR Raw Data'!$B$6:$BE$43,'ADR Raw Data'!V$1,FALSE)</f>
        <v>24.991998286049299</v>
      </c>
      <c r="AL8" s="48">
        <f>VLOOKUP($A8,'ADR Raw Data'!$B$6:$BE$43,'ADR Raw Data'!W$1,FALSE)</f>
        <v>26.3684867931314</v>
      </c>
      <c r="AM8" s="48">
        <f>VLOOKUP($A8,'ADR Raw Data'!$B$6:$BE$43,'ADR Raw Data'!X$1,FALSE)</f>
        <v>26.140308879500701</v>
      </c>
      <c r="AN8" s="49">
        <f>VLOOKUP($A8,'ADR Raw Data'!$B$6:$BE$43,'ADR Raw Data'!Y$1,FALSE)</f>
        <v>24.394439406865999</v>
      </c>
      <c r="AO8" s="48">
        <f>VLOOKUP($A8,'ADR Raw Data'!$B$6:$BE$43,'ADR Raw Data'!AA$1,FALSE)</f>
        <v>19.670563872789401</v>
      </c>
      <c r="AP8" s="48">
        <f>VLOOKUP($A8,'ADR Raw Data'!$B$6:$BE$43,'ADR Raw Data'!AB$1,FALSE)</f>
        <v>21.671367753608799</v>
      </c>
      <c r="AQ8" s="49">
        <f>VLOOKUP($A8,'ADR Raw Data'!$B$6:$BE$43,'ADR Raw Data'!AC$1,FALSE)</f>
        <v>20.771931535131198</v>
      </c>
      <c r="AR8" s="50">
        <f>VLOOKUP($A8,'ADR Raw Data'!$B$6:$BE$43,'ADR Raw Data'!AE$1,FALSE)</f>
        <v>23.193459663759999</v>
      </c>
      <c r="AS8" s="40"/>
      <c r="AT8" s="51">
        <f>VLOOKUP($A8,'RevPAR Raw Data'!$B$6:$BE$43,'RevPAR Raw Data'!G$1,FALSE)</f>
        <v>52.592567832456403</v>
      </c>
      <c r="AU8" s="52">
        <f>VLOOKUP($A8,'RevPAR Raw Data'!$B$6:$BE$43,'RevPAR Raw Data'!H$1,FALSE)</f>
        <v>81.194470236252897</v>
      </c>
      <c r="AV8" s="52">
        <f>VLOOKUP($A8,'RevPAR Raw Data'!$B$6:$BE$43,'RevPAR Raw Data'!I$1,FALSE)</f>
        <v>100.928240998658</v>
      </c>
      <c r="AW8" s="52">
        <f>VLOOKUP($A8,'RevPAR Raw Data'!$B$6:$BE$43,'RevPAR Raw Data'!J$1,FALSE)</f>
        <v>103.351127617868</v>
      </c>
      <c r="AX8" s="52">
        <f>VLOOKUP($A8,'RevPAR Raw Data'!$B$6:$BE$43,'RevPAR Raw Data'!K$1,FALSE)</f>
        <v>94.702973279686304</v>
      </c>
      <c r="AY8" s="53">
        <f>VLOOKUP($A8,'RevPAR Raw Data'!$B$6:$BE$43,'RevPAR Raw Data'!L$1,FALSE)</f>
        <v>86.553875992984601</v>
      </c>
      <c r="AZ8" s="52">
        <f>VLOOKUP($A8,'RevPAR Raw Data'!$B$6:$BE$43,'RevPAR Raw Data'!N$1,FALSE)</f>
        <v>107.77399050861401</v>
      </c>
      <c r="BA8" s="52">
        <f>VLOOKUP($A8,'RevPAR Raw Data'!$B$6:$BE$43,'RevPAR Raw Data'!O$1,FALSE)</f>
        <v>132.20547405344001</v>
      </c>
      <c r="BB8" s="53">
        <f>VLOOKUP($A8,'RevPAR Raw Data'!$B$6:$BE$43,'RevPAR Raw Data'!P$1,FALSE)</f>
        <v>119.989732281027</v>
      </c>
      <c r="BC8" s="54">
        <f>VLOOKUP($A8,'RevPAR Raw Data'!$B$6:$BE$43,'RevPAR Raw Data'!R$1,FALSE)</f>
        <v>96.106977789568305</v>
      </c>
      <c r="BE8" s="47">
        <f>VLOOKUP($A8,'RevPAR Raw Data'!$B$6:$BE$43,'RevPAR Raw Data'!T$1,FALSE)</f>
        <v>19.5361275943546</v>
      </c>
      <c r="BF8" s="48">
        <f>VLOOKUP($A8,'RevPAR Raw Data'!$B$6:$BE$43,'RevPAR Raw Data'!U$1,FALSE)</f>
        <v>50.413935139604703</v>
      </c>
      <c r="BG8" s="48">
        <f>VLOOKUP($A8,'RevPAR Raw Data'!$B$6:$BE$43,'RevPAR Raw Data'!V$1,FALSE)</f>
        <v>63.371560577191197</v>
      </c>
      <c r="BH8" s="48">
        <f>VLOOKUP($A8,'RevPAR Raw Data'!$B$6:$BE$43,'RevPAR Raw Data'!W$1,FALSE)</f>
        <v>74.067834808121901</v>
      </c>
      <c r="BI8" s="48">
        <f>VLOOKUP($A8,'RevPAR Raw Data'!$B$6:$BE$43,'RevPAR Raw Data'!X$1,FALSE)</f>
        <v>60.589274818809002</v>
      </c>
      <c r="BJ8" s="49">
        <f>VLOOKUP($A8,'RevPAR Raw Data'!$B$6:$BE$43,'RevPAR Raw Data'!Y$1,FALSE)</f>
        <v>55.615085674009102</v>
      </c>
      <c r="BK8" s="48">
        <f>VLOOKUP($A8,'RevPAR Raw Data'!$B$6:$BE$43,'RevPAR Raw Data'!AA$1,FALSE)</f>
        <v>41.696872227358298</v>
      </c>
      <c r="BL8" s="48">
        <f>VLOOKUP($A8,'RevPAR Raw Data'!$B$6:$BE$43,'RevPAR Raw Data'!AB$1,FALSE)</f>
        <v>46.644472189157597</v>
      </c>
      <c r="BM8" s="49">
        <f>VLOOKUP($A8,'RevPAR Raw Data'!$B$6:$BE$43,'RevPAR Raw Data'!AC$1,FALSE)</f>
        <v>44.380440199999803</v>
      </c>
      <c r="BN8" s="50">
        <f>VLOOKUP($A8,'RevPAR Raw Data'!$B$6:$BE$43,'RevPAR Raw Data'!AE$1,FALSE)</f>
        <v>51.412337254701299</v>
      </c>
    </row>
    <row r="9" spans="1:66" x14ac:dyDescent="0.45">
      <c r="A9" s="63" t="s">
        <v>90</v>
      </c>
      <c r="B9" s="47">
        <f>VLOOKUP($A9,'Occupancy Raw Data'!$B$8:$BE$45,'Occupancy Raw Data'!G$3,FALSE)</f>
        <v>37.291765825797199</v>
      </c>
      <c r="C9" s="48">
        <f>VLOOKUP($A9,'Occupancy Raw Data'!$B$8:$BE$45,'Occupancy Raw Data'!H$3,FALSE)</f>
        <v>46.454069490718702</v>
      </c>
      <c r="D9" s="48">
        <f>VLOOKUP($A9,'Occupancy Raw Data'!$B$8:$BE$45,'Occupancy Raw Data'!I$3,FALSE)</f>
        <v>55.901951451689598</v>
      </c>
      <c r="E9" s="48">
        <f>VLOOKUP($A9,'Occupancy Raw Data'!$B$8:$BE$45,'Occupancy Raw Data'!J$3,FALSE)</f>
        <v>57.615421227986602</v>
      </c>
      <c r="F9" s="48">
        <f>VLOOKUP($A9,'Occupancy Raw Data'!$B$8:$BE$45,'Occupancy Raw Data'!K$3,FALSE)</f>
        <v>60.947168015230801</v>
      </c>
      <c r="G9" s="49">
        <f>VLOOKUP($A9,'Occupancy Raw Data'!$B$8:$BE$45,'Occupancy Raw Data'!L$3,FALSE)</f>
        <v>51.642075202284602</v>
      </c>
      <c r="H9" s="48">
        <f>VLOOKUP($A9,'Occupancy Raw Data'!$B$8:$BE$45,'Occupancy Raw Data'!N$3,FALSE)</f>
        <v>73.488814850071293</v>
      </c>
      <c r="I9" s="48">
        <f>VLOOKUP($A9,'Occupancy Raw Data'!$B$8:$BE$45,'Occupancy Raw Data'!O$3,FALSE)</f>
        <v>84.650166587339299</v>
      </c>
      <c r="J9" s="49">
        <f>VLOOKUP($A9,'Occupancy Raw Data'!$B$8:$BE$45,'Occupancy Raw Data'!P$3,FALSE)</f>
        <v>79.069490718705296</v>
      </c>
      <c r="K9" s="50">
        <f>VLOOKUP($A9,'Occupancy Raw Data'!$B$8:$BE$45,'Occupancy Raw Data'!R$3,FALSE)</f>
        <v>59.4784796355476</v>
      </c>
      <c r="M9" s="47">
        <f>VLOOKUP($A9,'Occupancy Raw Data'!$B$8:$BE$45,'Occupancy Raw Data'!T$3,FALSE)</f>
        <v>-3.4124478328060102</v>
      </c>
      <c r="N9" s="48">
        <f>VLOOKUP($A9,'Occupancy Raw Data'!$B$8:$BE$45,'Occupancy Raw Data'!U$3,FALSE)</f>
        <v>12.2924406790044</v>
      </c>
      <c r="O9" s="48">
        <f>VLOOKUP($A9,'Occupancy Raw Data'!$B$8:$BE$45,'Occupancy Raw Data'!V$3,FALSE)</f>
        <v>33.754930960325503</v>
      </c>
      <c r="P9" s="48">
        <f>VLOOKUP($A9,'Occupancy Raw Data'!$B$8:$BE$45,'Occupancy Raw Data'!W$3,FALSE)</f>
        <v>33.467883700765498</v>
      </c>
      <c r="Q9" s="48">
        <f>VLOOKUP($A9,'Occupancy Raw Data'!$B$8:$BE$45,'Occupancy Raw Data'!X$3,FALSE)</f>
        <v>30.018517659047902</v>
      </c>
      <c r="R9" s="49">
        <f>VLOOKUP($A9,'Occupancy Raw Data'!$B$8:$BE$45,'Occupancy Raw Data'!Y$3,FALSE)</f>
        <v>21.903039088037499</v>
      </c>
      <c r="S9" s="48">
        <f>VLOOKUP($A9,'Occupancy Raw Data'!$B$8:$BE$45,'Occupancy Raw Data'!AA$3,FALSE)</f>
        <v>11.761691801938801</v>
      </c>
      <c r="T9" s="48">
        <f>VLOOKUP($A9,'Occupancy Raw Data'!$B$8:$BE$45,'Occupancy Raw Data'!AB$3,FALSE)</f>
        <v>13.096032214951</v>
      </c>
      <c r="U9" s="49">
        <f>VLOOKUP($A9,'Occupancy Raw Data'!$B$8:$BE$45,'Occupancy Raw Data'!AC$3,FALSE)</f>
        <v>12.4720094504704</v>
      </c>
      <c r="V9" s="50">
        <f>VLOOKUP($A9,'Occupancy Raw Data'!$B$8:$BE$45,'Occupancy Raw Data'!AE$3,FALSE)</f>
        <v>18.140386835947101</v>
      </c>
      <c r="X9" s="51">
        <f>VLOOKUP($A9,'ADR Raw Data'!$B$6:$BE$43,'ADR Raw Data'!G$1,FALSE)</f>
        <v>114.667019783024</v>
      </c>
      <c r="Y9" s="52">
        <f>VLOOKUP($A9,'ADR Raw Data'!$B$6:$BE$43,'ADR Raw Data'!H$1,FALSE)</f>
        <v>124.201644467213</v>
      </c>
      <c r="Z9" s="52">
        <f>VLOOKUP($A9,'ADR Raw Data'!$B$6:$BE$43,'ADR Raw Data'!I$1,FALSE)</f>
        <v>129.73452745849201</v>
      </c>
      <c r="AA9" s="52">
        <f>VLOOKUP($A9,'ADR Raw Data'!$B$6:$BE$43,'ADR Raw Data'!J$1,FALSE)</f>
        <v>132.59222222222201</v>
      </c>
      <c r="AB9" s="52">
        <f>VLOOKUP($A9,'ADR Raw Data'!$B$6:$BE$43,'ADR Raw Data'!K$1,FALSE)</f>
        <v>131.98016204607501</v>
      </c>
      <c r="AC9" s="53">
        <f>VLOOKUP($A9,'ADR Raw Data'!$B$6:$BE$43,'ADR Raw Data'!L$1,FALSE)</f>
        <v>127.730709677419</v>
      </c>
      <c r="AD9" s="52">
        <f>VLOOKUP($A9,'ADR Raw Data'!$B$6:$BE$43,'ADR Raw Data'!N$1,FALSE)</f>
        <v>136.95300194300501</v>
      </c>
      <c r="AE9" s="52">
        <f>VLOOKUP($A9,'ADR Raw Data'!$B$6:$BE$43,'ADR Raw Data'!O$1,FALSE)</f>
        <v>143.65944053978001</v>
      </c>
      <c r="AF9" s="53">
        <f>VLOOKUP($A9,'ADR Raw Data'!$B$6:$BE$43,'ADR Raw Data'!P$1,FALSE)</f>
        <v>140.54288939051901</v>
      </c>
      <c r="AG9" s="54">
        <f>VLOOKUP($A9,'ADR Raw Data'!$B$6:$BE$43,'ADR Raw Data'!R$1,FALSE)</f>
        <v>132.597067733638</v>
      </c>
      <c r="AI9" s="47">
        <f>VLOOKUP($A9,'ADR Raw Data'!$B$6:$BE$43,'ADR Raw Data'!T$1,FALSE)</f>
        <v>8.08735518271844</v>
      </c>
      <c r="AJ9" s="48">
        <f>VLOOKUP($A9,'ADR Raw Data'!$B$6:$BE$43,'ADR Raw Data'!U$1,FALSE)</f>
        <v>14.8217126600935</v>
      </c>
      <c r="AK9" s="48">
        <f>VLOOKUP($A9,'ADR Raw Data'!$B$6:$BE$43,'ADR Raw Data'!V$1,FALSE)</f>
        <v>15.790676098866401</v>
      </c>
      <c r="AL9" s="48">
        <f>VLOOKUP($A9,'ADR Raw Data'!$B$6:$BE$43,'ADR Raw Data'!W$1,FALSE)</f>
        <v>17.506654395881299</v>
      </c>
      <c r="AM9" s="48">
        <f>VLOOKUP($A9,'ADR Raw Data'!$B$6:$BE$43,'ADR Raw Data'!X$1,FALSE)</f>
        <v>17.973115524909101</v>
      </c>
      <c r="AN9" s="49">
        <f>VLOOKUP($A9,'ADR Raw Data'!$B$6:$BE$43,'ADR Raw Data'!Y$1,FALSE)</f>
        <v>15.7766309957575</v>
      </c>
      <c r="AO9" s="48">
        <f>VLOOKUP($A9,'ADR Raw Data'!$B$6:$BE$43,'ADR Raw Data'!AA$1,FALSE)</f>
        <v>17.059709558408301</v>
      </c>
      <c r="AP9" s="48">
        <f>VLOOKUP($A9,'ADR Raw Data'!$B$6:$BE$43,'ADR Raw Data'!AB$1,FALSE)</f>
        <v>16.049515452939801</v>
      </c>
      <c r="AQ9" s="49">
        <f>VLOOKUP($A9,'ADR Raw Data'!$B$6:$BE$43,'ADR Raw Data'!AC$1,FALSE)</f>
        <v>16.524195938048202</v>
      </c>
      <c r="AR9" s="50">
        <f>VLOOKUP($A9,'ADR Raw Data'!$B$6:$BE$43,'ADR Raw Data'!AE$1,FALSE)</f>
        <v>15.876670538834601</v>
      </c>
      <c r="AS9" s="40"/>
      <c r="AT9" s="51">
        <f>VLOOKUP($A9,'RevPAR Raw Data'!$B$6:$BE$43,'RevPAR Raw Data'!G$1,FALSE)</f>
        <v>42.761356496906203</v>
      </c>
      <c r="AU9" s="52">
        <f>VLOOKUP($A9,'RevPAR Raw Data'!$B$6:$BE$43,'RevPAR Raw Data'!H$1,FALSE)</f>
        <v>57.6967182294145</v>
      </c>
      <c r="AV9" s="52">
        <f>VLOOKUP($A9,'RevPAR Raw Data'!$B$6:$BE$43,'RevPAR Raw Data'!I$1,FALSE)</f>
        <v>72.524132555925704</v>
      </c>
      <c r="AW9" s="52">
        <f>VLOOKUP($A9,'RevPAR Raw Data'!$B$6:$BE$43,'RevPAR Raw Data'!J$1,FALSE)</f>
        <v>76.393567348881405</v>
      </c>
      <c r="AX9" s="52">
        <f>VLOOKUP($A9,'RevPAR Raw Data'!$B$6:$BE$43,'RevPAR Raw Data'!K$1,FALSE)</f>
        <v>80.438171108995704</v>
      </c>
      <c r="AY9" s="53">
        <f>VLOOKUP($A9,'RevPAR Raw Data'!$B$6:$BE$43,'RevPAR Raw Data'!L$1,FALSE)</f>
        <v>65.962789148024697</v>
      </c>
      <c r="AZ9" s="52">
        <f>VLOOKUP($A9,'RevPAR Raw Data'!$B$6:$BE$43,'RevPAR Raw Data'!N$1,FALSE)</f>
        <v>100.645138029509</v>
      </c>
      <c r="BA9" s="52">
        <f>VLOOKUP($A9,'RevPAR Raw Data'!$B$6:$BE$43,'RevPAR Raw Data'!O$1,FALSE)</f>
        <v>121.607955735364</v>
      </c>
      <c r="BB9" s="53">
        <f>VLOOKUP($A9,'RevPAR Raw Data'!$B$6:$BE$43,'RevPAR Raw Data'!P$1,FALSE)</f>
        <v>111.126546882436</v>
      </c>
      <c r="BC9" s="54">
        <f>VLOOKUP($A9,'RevPAR Raw Data'!$B$6:$BE$43,'RevPAR Raw Data'!R$1,FALSE)</f>
        <v>78.866719929285296</v>
      </c>
      <c r="BE9" s="47">
        <f>VLOOKUP($A9,'RevPAR Raw Data'!$B$6:$BE$43,'RevPAR Raw Data'!T$1,FALSE)</f>
        <v>4.3989305732484203</v>
      </c>
      <c r="BF9" s="48">
        <f>VLOOKUP($A9,'RevPAR Raw Data'!$B$6:$BE$43,'RevPAR Raw Data'!U$1,FALSE)</f>
        <v>28.936103575452499</v>
      </c>
      <c r="BG9" s="48">
        <f>VLOOKUP($A9,'RevPAR Raw Data'!$B$6:$BE$43,'RevPAR Raw Data'!V$1,FALSE)</f>
        <v>54.8757388745329</v>
      </c>
      <c r="BH9" s="48">
        <f>VLOOKUP($A9,'RevPAR Raw Data'!$B$6:$BE$43,'RevPAR Raw Data'!W$1,FALSE)</f>
        <v>56.8336448297554</v>
      </c>
      <c r="BI9" s="48">
        <f>VLOOKUP($A9,'RevPAR Raw Data'!$B$6:$BE$43,'RevPAR Raw Data'!X$1,FALSE)</f>
        <v>53.386896041682903</v>
      </c>
      <c r="BJ9" s="49">
        <f>VLOOKUP($A9,'RevPAR Raw Data'!$B$6:$BE$43,'RevPAR Raw Data'!Y$1,FALSE)</f>
        <v>41.135231737571303</v>
      </c>
      <c r="BK9" s="48">
        <f>VLOOKUP($A9,'RevPAR Raw Data'!$B$6:$BE$43,'RevPAR Raw Data'!AA$1,FALSE)</f>
        <v>30.827911820913101</v>
      </c>
      <c r="BL9" s="48">
        <f>VLOOKUP($A9,'RevPAR Raw Data'!$B$6:$BE$43,'RevPAR Raw Data'!AB$1,FALSE)</f>
        <v>31.247397381951401</v>
      </c>
      <c r="BM9" s="49">
        <f>VLOOKUP($A9,'RevPAR Raw Data'!$B$6:$BE$43,'RevPAR Raw Data'!AC$1,FALSE)</f>
        <v>31.0571046675262</v>
      </c>
      <c r="BN9" s="50">
        <f>VLOOKUP($A9,'RevPAR Raw Data'!$B$6:$BE$43,'RevPAR Raw Data'!AE$1,FALSE)</f>
        <v>36.897146827195201</v>
      </c>
    </row>
    <row r="10" spans="1:66" x14ac:dyDescent="0.45">
      <c r="A10" s="63" t="s">
        <v>26</v>
      </c>
      <c r="B10" s="47">
        <f>VLOOKUP($A10,'Occupancy Raw Data'!$B$8:$BE$45,'Occupancy Raw Data'!G$3,FALSE)</f>
        <v>35.197596487173499</v>
      </c>
      <c r="C10" s="48">
        <f>VLOOKUP($A10,'Occupancy Raw Data'!$B$8:$BE$45,'Occupancy Raw Data'!H$3,FALSE)</f>
        <v>45.088976195978702</v>
      </c>
      <c r="D10" s="48">
        <f>VLOOKUP($A10,'Occupancy Raw Data'!$B$8:$BE$45,'Occupancy Raw Data'!I$3,FALSE)</f>
        <v>53.2701640859718</v>
      </c>
      <c r="E10" s="48">
        <f>VLOOKUP($A10,'Occupancy Raw Data'!$B$8:$BE$45,'Occupancy Raw Data'!J$3,FALSE)</f>
        <v>57.684307834527303</v>
      </c>
      <c r="F10" s="48">
        <f>VLOOKUP($A10,'Occupancy Raw Data'!$B$8:$BE$45,'Occupancy Raw Data'!K$3,FALSE)</f>
        <v>50.404437254448801</v>
      </c>
      <c r="G10" s="49">
        <f>VLOOKUP($A10,'Occupancy Raw Data'!$B$8:$BE$45,'Occupancy Raw Data'!L$3,FALSE)</f>
        <v>48.329096371619997</v>
      </c>
      <c r="H10" s="48">
        <f>VLOOKUP($A10,'Occupancy Raw Data'!$B$8:$BE$45,'Occupancy Raw Data'!N$3,FALSE)</f>
        <v>58.9669516986364</v>
      </c>
      <c r="I10" s="48">
        <f>VLOOKUP($A10,'Occupancy Raw Data'!$B$8:$BE$45,'Occupancy Raw Data'!O$3,FALSE)</f>
        <v>72.267159694938698</v>
      </c>
      <c r="J10" s="49">
        <f>VLOOKUP($A10,'Occupancy Raw Data'!$B$8:$BE$45,'Occupancy Raw Data'!P$3,FALSE)</f>
        <v>65.617055696787602</v>
      </c>
      <c r="K10" s="50">
        <f>VLOOKUP($A10,'Occupancy Raw Data'!$B$8:$BE$45,'Occupancy Raw Data'!R$3,FALSE)</f>
        <v>53.268513321667903</v>
      </c>
      <c r="M10" s="47">
        <f>VLOOKUP($A10,'Occupancy Raw Data'!$B$8:$BE$45,'Occupancy Raw Data'!T$3,FALSE)</f>
        <v>3.96529535203784</v>
      </c>
      <c r="N10" s="48">
        <f>VLOOKUP($A10,'Occupancy Raw Data'!$B$8:$BE$45,'Occupancy Raw Data'!U$3,FALSE)</f>
        <v>10.4641202740635</v>
      </c>
      <c r="O10" s="48">
        <f>VLOOKUP($A10,'Occupancy Raw Data'!$B$8:$BE$45,'Occupancy Raw Data'!V$3,FALSE)</f>
        <v>18.501196615363401</v>
      </c>
      <c r="P10" s="48">
        <f>VLOOKUP($A10,'Occupancy Raw Data'!$B$8:$BE$45,'Occupancy Raw Data'!W$3,FALSE)</f>
        <v>28.520998194574201</v>
      </c>
      <c r="Q10" s="48">
        <f>VLOOKUP($A10,'Occupancy Raw Data'!$B$8:$BE$45,'Occupancy Raw Data'!X$3,FALSE)</f>
        <v>19.850550805022699</v>
      </c>
      <c r="R10" s="49">
        <f>VLOOKUP($A10,'Occupancy Raw Data'!$B$8:$BE$45,'Occupancy Raw Data'!Y$3,FALSE)</f>
        <v>16.982542964898599</v>
      </c>
      <c r="S10" s="48">
        <f>VLOOKUP($A10,'Occupancy Raw Data'!$B$8:$BE$45,'Occupancy Raw Data'!AA$3,FALSE)</f>
        <v>15.6638649267479</v>
      </c>
      <c r="T10" s="48">
        <f>VLOOKUP($A10,'Occupancy Raw Data'!$B$8:$BE$45,'Occupancy Raw Data'!AB$3,FALSE)</f>
        <v>15.368684630487801</v>
      </c>
      <c r="U10" s="49">
        <f>VLOOKUP($A10,'Occupancy Raw Data'!$B$8:$BE$45,'Occupancy Raw Data'!AC$3,FALSE)</f>
        <v>15.501130323771701</v>
      </c>
      <c r="V10" s="50">
        <f>VLOOKUP($A10,'Occupancy Raw Data'!$B$8:$BE$45,'Occupancy Raw Data'!AE$3,FALSE)</f>
        <v>16.456849030733402</v>
      </c>
      <c r="X10" s="51">
        <f>VLOOKUP($A10,'ADR Raw Data'!$B$6:$BE$43,'ADR Raw Data'!G$1,FALSE)</f>
        <v>131.00976690741899</v>
      </c>
      <c r="Y10" s="52">
        <f>VLOOKUP($A10,'ADR Raw Data'!$B$6:$BE$43,'ADR Raw Data'!H$1,FALSE)</f>
        <v>146.31722706304399</v>
      </c>
      <c r="Z10" s="52">
        <f>VLOOKUP($A10,'ADR Raw Data'!$B$6:$BE$43,'ADR Raw Data'!I$1,FALSE)</f>
        <v>154.184462039045</v>
      </c>
      <c r="AA10" s="52">
        <f>VLOOKUP($A10,'ADR Raw Data'!$B$6:$BE$43,'ADR Raw Data'!J$1,FALSE)</f>
        <v>156.07588341346101</v>
      </c>
      <c r="AB10" s="52">
        <f>VLOOKUP($A10,'ADR Raw Data'!$B$6:$BE$43,'ADR Raw Data'!K$1,FALSE)</f>
        <v>141.49462861072899</v>
      </c>
      <c r="AC10" s="53">
        <f>VLOOKUP($A10,'ADR Raw Data'!$B$6:$BE$43,'ADR Raw Data'!L$1,FALSE)</f>
        <v>147.145482019892</v>
      </c>
      <c r="AD10" s="52">
        <f>VLOOKUP($A10,'ADR Raw Data'!$B$6:$BE$43,'ADR Raw Data'!N$1,FALSE)</f>
        <v>123.22881638251999</v>
      </c>
      <c r="AE10" s="52">
        <f>VLOOKUP($A10,'ADR Raw Data'!$B$6:$BE$43,'ADR Raw Data'!O$1,FALSE)</f>
        <v>129.59116885193399</v>
      </c>
      <c r="AF10" s="53">
        <f>VLOOKUP($A10,'ADR Raw Data'!$B$6:$BE$43,'ADR Raw Data'!P$1,FALSE)</f>
        <v>126.73239587919301</v>
      </c>
      <c r="AG10" s="54">
        <f>VLOOKUP($A10,'ADR Raw Data'!$B$6:$BE$43,'ADR Raw Data'!R$1,FALSE)</f>
        <v>139.961143512349</v>
      </c>
      <c r="AI10" s="47">
        <f>VLOOKUP($A10,'ADR Raw Data'!$B$6:$BE$43,'ADR Raw Data'!T$1,FALSE)</f>
        <v>14.1474989625852</v>
      </c>
      <c r="AJ10" s="48">
        <f>VLOOKUP($A10,'ADR Raw Data'!$B$6:$BE$43,'ADR Raw Data'!U$1,FALSE)</f>
        <v>18.876336206339701</v>
      </c>
      <c r="AK10" s="48">
        <f>VLOOKUP($A10,'ADR Raw Data'!$B$6:$BE$43,'ADR Raw Data'!V$1,FALSE)</f>
        <v>20.214244091521799</v>
      </c>
      <c r="AL10" s="48">
        <f>VLOOKUP($A10,'ADR Raw Data'!$B$6:$BE$43,'ADR Raw Data'!W$1,FALSE)</f>
        <v>21.5149922571266</v>
      </c>
      <c r="AM10" s="48">
        <f>VLOOKUP($A10,'ADR Raw Data'!$B$6:$BE$43,'ADR Raw Data'!X$1,FALSE)</f>
        <v>18.592681906200902</v>
      </c>
      <c r="AN10" s="49">
        <f>VLOOKUP($A10,'ADR Raw Data'!$B$6:$BE$43,'ADR Raw Data'!Y$1,FALSE)</f>
        <v>19.393906601044598</v>
      </c>
      <c r="AO10" s="48">
        <f>VLOOKUP($A10,'ADR Raw Data'!$B$6:$BE$43,'ADR Raw Data'!AA$1,FALSE)</f>
        <v>10.5324452571487</v>
      </c>
      <c r="AP10" s="48">
        <f>VLOOKUP($A10,'ADR Raw Data'!$B$6:$BE$43,'ADR Raw Data'!AB$1,FALSE)</f>
        <v>12.6663853607139</v>
      </c>
      <c r="AQ10" s="49">
        <f>VLOOKUP($A10,'ADR Raw Data'!$B$6:$BE$43,'ADR Raw Data'!AC$1,FALSE)</f>
        <v>11.7218051760776</v>
      </c>
      <c r="AR10" s="50">
        <f>VLOOKUP($A10,'ADR Raw Data'!$B$6:$BE$43,'ADR Raw Data'!AE$1,FALSE)</f>
        <v>16.8648639029159</v>
      </c>
      <c r="AS10" s="40"/>
      <c r="AT10" s="51">
        <f>VLOOKUP($A10,'RevPAR Raw Data'!$B$6:$BE$43,'RevPAR Raw Data'!G$1,FALSE)</f>
        <v>46.112289114860097</v>
      </c>
      <c r="AU10" s="52">
        <f>VLOOKUP($A10,'RevPAR Raw Data'!$B$6:$BE$43,'RevPAR Raw Data'!H$1,FALSE)</f>
        <v>65.972939681072305</v>
      </c>
      <c r="AV10" s="52">
        <f>VLOOKUP($A10,'RevPAR Raw Data'!$B$6:$BE$43,'RevPAR Raw Data'!I$1,FALSE)</f>
        <v>82.134315923272396</v>
      </c>
      <c r="AW10" s="52">
        <f>VLOOKUP($A10,'RevPAR Raw Data'!$B$6:$BE$43,'RevPAR Raw Data'!J$1,FALSE)</f>
        <v>90.031293043679199</v>
      </c>
      <c r="AX10" s="52">
        <f>VLOOKUP($A10,'RevPAR Raw Data'!$B$6:$BE$43,'RevPAR Raw Data'!K$1,FALSE)</f>
        <v>71.319571296510205</v>
      </c>
      <c r="AY10" s="53">
        <f>VLOOKUP($A10,'RevPAR Raw Data'!$B$6:$BE$43,'RevPAR Raw Data'!L$1,FALSE)</f>
        <v>71.114081811878805</v>
      </c>
      <c r="AZ10" s="52">
        <f>VLOOKUP($A10,'RevPAR Raw Data'!$B$6:$BE$43,'RevPAR Raw Data'!N$1,FALSE)</f>
        <v>72.664276635082004</v>
      </c>
      <c r="BA10" s="52">
        <f>VLOOKUP($A10,'RevPAR Raw Data'!$B$6:$BE$43,'RevPAR Raw Data'!O$1,FALSE)</f>
        <v>93.651856944765399</v>
      </c>
      <c r="BB10" s="53">
        <f>VLOOKUP($A10,'RevPAR Raw Data'!$B$6:$BE$43,'RevPAR Raw Data'!P$1,FALSE)</f>
        <v>83.158066789923694</v>
      </c>
      <c r="BC10" s="54">
        <f>VLOOKUP($A10,'RevPAR Raw Data'!$B$6:$BE$43,'RevPAR Raw Data'!R$1,FALSE)</f>
        <v>74.555220377034502</v>
      </c>
      <c r="BE10" s="47">
        <f>VLOOKUP($A10,'RevPAR Raw Data'!$B$6:$BE$43,'RevPAR Raw Data'!T$1,FALSE)</f>
        <v>18.673784433415999</v>
      </c>
      <c r="BF10" s="48">
        <f>VLOOKUP($A10,'RevPAR Raw Data'!$B$6:$BE$43,'RevPAR Raw Data'!U$1,FALSE)</f>
        <v>31.315699004371201</v>
      </c>
      <c r="BG10" s="48">
        <f>VLOOKUP($A10,'RevPAR Raw Data'!$B$6:$BE$43,'RevPAR Raw Data'!V$1,FALSE)</f>
        <v>42.455317750567197</v>
      </c>
      <c r="BH10" s="48">
        <f>VLOOKUP($A10,'RevPAR Raw Data'!$B$6:$BE$43,'RevPAR Raw Data'!W$1,FALSE)</f>
        <v>56.172281004918801</v>
      </c>
      <c r="BI10" s="48">
        <f>VLOOKUP($A10,'RevPAR Raw Data'!$B$6:$BE$43,'RevPAR Raw Data'!X$1,FALSE)</f>
        <v>42.133982479030301</v>
      </c>
      <c r="BJ10" s="49">
        <f>VLOOKUP($A10,'RevPAR Raw Data'!$B$6:$BE$43,'RevPAR Raw Data'!Y$1,FALSE)</f>
        <v>39.670028087037998</v>
      </c>
      <c r="BK10" s="48">
        <f>VLOOKUP($A10,'RevPAR Raw Data'!$B$6:$BE$43,'RevPAR Raw Data'!AA$1,FALSE)</f>
        <v>27.846098182460199</v>
      </c>
      <c r="BL10" s="48">
        <f>VLOOKUP($A10,'RevPAR Raw Data'!$B$6:$BE$43,'RevPAR Raw Data'!AB$1,FALSE)</f>
        <v>29.981726811372202</v>
      </c>
      <c r="BM10" s="49">
        <f>VLOOKUP($A10,'RevPAR Raw Data'!$B$6:$BE$43,'RevPAR Raw Data'!AC$1,FALSE)</f>
        <v>29.039947796491798</v>
      </c>
      <c r="BN10" s="50">
        <f>VLOOKUP($A10,'RevPAR Raw Data'!$B$6:$BE$43,'RevPAR Raw Data'!AE$1,FALSE)</f>
        <v>36.097138125390899</v>
      </c>
    </row>
    <row r="11" spans="1:66" x14ac:dyDescent="0.45">
      <c r="A11" s="63" t="s">
        <v>24</v>
      </c>
      <c r="B11" s="47">
        <f>VLOOKUP($A11,'Occupancy Raw Data'!$B$8:$BE$45,'Occupancy Raw Data'!G$3,FALSE)</f>
        <v>39.2235801581595</v>
      </c>
      <c r="C11" s="48">
        <f>VLOOKUP($A11,'Occupancy Raw Data'!$B$8:$BE$45,'Occupancy Raw Data'!H$3,FALSE)</f>
        <v>51.488138030194101</v>
      </c>
      <c r="D11" s="48">
        <f>VLOOKUP($A11,'Occupancy Raw Data'!$B$8:$BE$45,'Occupancy Raw Data'!I$3,FALSE)</f>
        <v>58.619698058950299</v>
      </c>
      <c r="E11" s="48">
        <f>VLOOKUP($A11,'Occupancy Raw Data'!$B$8:$BE$45,'Occupancy Raw Data'!J$3,FALSE)</f>
        <v>57.785765636232902</v>
      </c>
      <c r="F11" s="48">
        <f>VLOOKUP($A11,'Occupancy Raw Data'!$B$8:$BE$45,'Occupancy Raw Data'!K$3,FALSE)</f>
        <v>48.655643421998498</v>
      </c>
      <c r="G11" s="49">
        <f>VLOOKUP($A11,'Occupancy Raw Data'!$B$8:$BE$45,'Occupancy Raw Data'!L$3,FALSE)</f>
        <v>51.1545650611071</v>
      </c>
      <c r="H11" s="48">
        <f>VLOOKUP($A11,'Occupancy Raw Data'!$B$8:$BE$45,'Occupancy Raw Data'!N$3,FALSE)</f>
        <v>52.940330697340002</v>
      </c>
      <c r="I11" s="48">
        <f>VLOOKUP($A11,'Occupancy Raw Data'!$B$8:$BE$45,'Occupancy Raw Data'!O$3,FALSE)</f>
        <v>65.751258087706603</v>
      </c>
      <c r="J11" s="49">
        <f>VLOOKUP($A11,'Occupancy Raw Data'!$B$8:$BE$45,'Occupancy Raw Data'!P$3,FALSE)</f>
        <v>59.345794392523302</v>
      </c>
      <c r="K11" s="50">
        <f>VLOOKUP($A11,'Occupancy Raw Data'!$B$8:$BE$45,'Occupancy Raw Data'!R$3,FALSE)</f>
        <v>53.494916298654601</v>
      </c>
      <c r="M11" s="47">
        <f>VLOOKUP($A11,'Occupancy Raw Data'!$B$8:$BE$45,'Occupancy Raw Data'!T$3,FALSE)</f>
        <v>-5.3248235938023996</v>
      </c>
      <c r="N11" s="48">
        <f>VLOOKUP($A11,'Occupancy Raw Data'!$B$8:$BE$45,'Occupancy Raw Data'!U$3,FALSE)</f>
        <v>1.98904037544348</v>
      </c>
      <c r="O11" s="48">
        <f>VLOOKUP($A11,'Occupancy Raw Data'!$B$8:$BE$45,'Occupancy Raw Data'!V$3,FALSE)</f>
        <v>9.3420201294033003</v>
      </c>
      <c r="P11" s="48">
        <f>VLOOKUP($A11,'Occupancy Raw Data'!$B$8:$BE$45,'Occupancy Raw Data'!W$3,FALSE)</f>
        <v>9.5824389289195402</v>
      </c>
      <c r="Q11" s="48">
        <f>VLOOKUP($A11,'Occupancy Raw Data'!$B$8:$BE$45,'Occupancy Raw Data'!X$3,FALSE)</f>
        <v>-4.9672351428969304</v>
      </c>
      <c r="R11" s="49">
        <f>VLOOKUP($A11,'Occupancy Raw Data'!$B$8:$BE$45,'Occupancy Raw Data'!Y$3,FALSE)</f>
        <v>2.5320590965716301</v>
      </c>
      <c r="S11" s="48">
        <f>VLOOKUP($A11,'Occupancy Raw Data'!$B$8:$BE$45,'Occupancy Raw Data'!AA$3,FALSE)</f>
        <v>-9.5894403274062991</v>
      </c>
      <c r="T11" s="48">
        <f>VLOOKUP($A11,'Occupancy Raw Data'!$B$8:$BE$45,'Occupancy Raw Data'!AB$3,FALSE)</f>
        <v>-2.14545699048085</v>
      </c>
      <c r="U11" s="49">
        <f>VLOOKUP($A11,'Occupancy Raw Data'!$B$8:$BE$45,'Occupancy Raw Data'!AC$3,FALSE)</f>
        <v>-5.6117931440562696</v>
      </c>
      <c r="V11" s="50">
        <f>VLOOKUP($A11,'Occupancy Raw Data'!$B$8:$BE$45,'Occupancy Raw Data'!AE$3,FALSE)</f>
        <v>-0.197319284847777</v>
      </c>
      <c r="X11" s="51">
        <f>VLOOKUP($A11,'ADR Raw Data'!$B$6:$BE$43,'ADR Raw Data'!G$1,FALSE)</f>
        <v>98.464728739002894</v>
      </c>
      <c r="Y11" s="52">
        <f>VLOOKUP($A11,'ADR Raw Data'!$B$6:$BE$43,'ADR Raw Data'!H$1,FALSE)</f>
        <v>103.747752024574</v>
      </c>
      <c r="Z11" s="52">
        <f>VLOOKUP($A11,'ADR Raw Data'!$B$6:$BE$43,'ADR Raw Data'!I$1,FALSE)</f>
        <v>108.61895266127</v>
      </c>
      <c r="AA11" s="52">
        <f>VLOOKUP($A11,'ADR Raw Data'!$B$6:$BE$43,'ADR Raw Data'!J$1,FALSE)</f>
        <v>106.121915899477</v>
      </c>
      <c r="AB11" s="52">
        <f>VLOOKUP($A11,'ADR Raw Data'!$B$6:$BE$43,'ADR Raw Data'!K$1,FALSE)</f>
        <v>98.654669030732805</v>
      </c>
      <c r="AC11" s="53">
        <f>VLOOKUP($A11,'ADR Raw Data'!$B$6:$BE$43,'ADR Raw Data'!L$1,FALSE)</f>
        <v>103.621526224071</v>
      </c>
      <c r="AD11" s="52">
        <f>VLOOKUP($A11,'ADR Raw Data'!$B$6:$BE$43,'ADR Raw Data'!N$1,FALSE)</f>
        <v>104.97790874524701</v>
      </c>
      <c r="AE11" s="52">
        <f>VLOOKUP($A11,'ADR Raw Data'!$B$6:$BE$43,'ADR Raw Data'!O$1,FALSE)</f>
        <v>112.866711130548</v>
      </c>
      <c r="AF11" s="53">
        <f>VLOOKUP($A11,'ADR Raw Data'!$B$6:$BE$43,'ADR Raw Data'!P$1,FALSE)</f>
        <v>109.348047244094</v>
      </c>
      <c r="AG11" s="54">
        <f>VLOOKUP($A11,'ADR Raw Data'!$B$6:$BE$43,'ADR Raw Data'!R$1,FALSE)</f>
        <v>105.436624942405</v>
      </c>
      <c r="AI11" s="47">
        <f>VLOOKUP($A11,'ADR Raw Data'!$B$6:$BE$43,'ADR Raw Data'!T$1,FALSE)</f>
        <v>5.3639179398552601</v>
      </c>
      <c r="AJ11" s="48">
        <f>VLOOKUP($A11,'ADR Raw Data'!$B$6:$BE$43,'ADR Raw Data'!U$1,FALSE)</f>
        <v>12.614441794352601</v>
      </c>
      <c r="AK11" s="48">
        <f>VLOOKUP($A11,'ADR Raw Data'!$B$6:$BE$43,'ADR Raw Data'!V$1,FALSE)</f>
        <v>16.973544373245399</v>
      </c>
      <c r="AL11" s="48">
        <f>VLOOKUP($A11,'ADR Raw Data'!$B$6:$BE$43,'ADR Raw Data'!W$1,FALSE)</f>
        <v>12.746960407041801</v>
      </c>
      <c r="AM11" s="48">
        <f>VLOOKUP($A11,'ADR Raw Data'!$B$6:$BE$43,'ADR Raw Data'!X$1,FALSE)</f>
        <v>4.3952155754419202</v>
      </c>
      <c r="AN11" s="49">
        <f>VLOOKUP($A11,'ADR Raw Data'!$B$6:$BE$43,'ADR Raw Data'!Y$1,FALSE)</f>
        <v>10.9278881621495</v>
      </c>
      <c r="AO11" s="48">
        <f>VLOOKUP($A11,'ADR Raw Data'!$B$6:$BE$43,'ADR Raw Data'!AA$1,FALSE)</f>
        <v>-9.3183069350390095</v>
      </c>
      <c r="AP11" s="48">
        <f>VLOOKUP($A11,'ADR Raw Data'!$B$6:$BE$43,'ADR Raw Data'!AB$1,FALSE)</f>
        <v>-8.5481025683184306</v>
      </c>
      <c r="AQ11" s="49">
        <f>VLOOKUP($A11,'ADR Raw Data'!$B$6:$BE$43,'ADR Raw Data'!AC$1,FALSE)</f>
        <v>-8.7653571919947897</v>
      </c>
      <c r="AR11" s="50">
        <f>VLOOKUP($A11,'ADR Raw Data'!$B$6:$BE$43,'ADR Raw Data'!AE$1,FALSE)</f>
        <v>3.0915517611510999</v>
      </c>
      <c r="AS11" s="40"/>
      <c r="AT11" s="51">
        <f>VLOOKUP($A11,'RevPAR Raw Data'!$B$6:$BE$43,'RevPAR Raw Data'!G$1,FALSE)</f>
        <v>38.621391804457197</v>
      </c>
      <c r="AU11" s="52">
        <f>VLOOKUP($A11,'RevPAR Raw Data'!$B$6:$BE$43,'RevPAR Raw Data'!H$1,FALSE)</f>
        <v>53.417785765636197</v>
      </c>
      <c r="AV11" s="52">
        <f>VLOOKUP($A11,'RevPAR Raw Data'!$B$6:$BE$43,'RevPAR Raw Data'!I$1,FALSE)</f>
        <v>63.672102084831003</v>
      </c>
      <c r="AW11" s="52">
        <f>VLOOKUP($A11,'RevPAR Raw Data'!$B$6:$BE$43,'RevPAR Raw Data'!J$1,FALSE)</f>
        <v>61.323361610352201</v>
      </c>
      <c r="AX11" s="52">
        <f>VLOOKUP($A11,'RevPAR Raw Data'!$B$6:$BE$43,'RevPAR Raw Data'!K$1,FALSE)</f>
        <v>48.001063982746203</v>
      </c>
      <c r="AY11" s="53">
        <f>VLOOKUP($A11,'RevPAR Raw Data'!$B$6:$BE$43,'RevPAR Raw Data'!L$1,FALSE)</f>
        <v>53.007141049604598</v>
      </c>
      <c r="AZ11" s="52">
        <f>VLOOKUP($A11,'RevPAR Raw Data'!$B$6:$BE$43,'RevPAR Raw Data'!N$1,FALSE)</f>
        <v>55.575652048885601</v>
      </c>
      <c r="BA11" s="52">
        <f>VLOOKUP($A11,'RevPAR Raw Data'!$B$6:$BE$43,'RevPAR Raw Data'!O$1,FALSE)</f>
        <v>74.211282530553504</v>
      </c>
      <c r="BB11" s="53">
        <f>VLOOKUP($A11,'RevPAR Raw Data'!$B$6:$BE$43,'RevPAR Raw Data'!P$1,FALSE)</f>
        <v>64.893467289719595</v>
      </c>
      <c r="BC11" s="54">
        <f>VLOOKUP($A11,'RevPAR Raw Data'!$B$6:$BE$43,'RevPAR Raw Data'!R$1,FALSE)</f>
        <v>56.403234261065997</v>
      </c>
      <c r="BE11" s="47">
        <f>VLOOKUP($A11,'RevPAR Raw Data'!$B$6:$BE$43,'RevPAR Raw Data'!T$1,FALSE)</f>
        <v>-0.246524821960762</v>
      </c>
      <c r="BF11" s="48">
        <f>VLOOKUP($A11,'RevPAR Raw Data'!$B$6:$BE$43,'RevPAR Raw Data'!U$1,FALSE)</f>
        <v>14.8543885102226</v>
      </c>
      <c r="BG11" s="48">
        <f>VLOOKUP($A11,'RevPAR Raw Data'!$B$6:$BE$43,'RevPAR Raw Data'!V$1,FALSE)</f>
        <v>27.901236434670501</v>
      </c>
      <c r="BH11" s="48">
        <f>VLOOKUP($A11,'RevPAR Raw Data'!$B$6:$BE$43,'RevPAR Raw Data'!W$1,FALSE)</f>
        <v>23.550869032259602</v>
      </c>
      <c r="BI11" s="48">
        <f>VLOOKUP($A11,'RevPAR Raw Data'!$B$6:$BE$43,'RevPAR Raw Data'!X$1,FALSE)</f>
        <v>-0.79034026012444003</v>
      </c>
      <c r="BJ11" s="49">
        <f>VLOOKUP($A11,'RevPAR Raw Data'!$B$6:$BE$43,'RevPAR Raw Data'!Y$1,FALSE)</f>
        <v>13.736647844994</v>
      </c>
      <c r="BK11" s="48">
        <f>VLOOKUP($A11,'RevPAR Raw Data'!$B$6:$BE$43,'RevPAR Raw Data'!AA$1,FALSE)</f>
        <v>-18.0141737793851</v>
      </c>
      <c r="BL11" s="48">
        <f>VLOOKUP($A11,'RevPAR Raw Data'!$B$6:$BE$43,'RevPAR Raw Data'!AB$1,FALSE)</f>
        <v>-10.5101636946938</v>
      </c>
      <c r="BM11" s="49">
        <f>VLOOKUP($A11,'RevPAR Raw Data'!$B$6:$BE$43,'RevPAR Raw Data'!AC$1,FALSE)</f>
        <v>-13.8852566220986</v>
      </c>
      <c r="BN11" s="50">
        <f>VLOOKUP($A11,'RevPAR Raw Data'!$B$6:$BE$43,'RevPAR Raw Data'!AE$1,FALSE)</f>
        <v>2.88813224847752</v>
      </c>
    </row>
    <row r="12" spans="1:66" x14ac:dyDescent="0.45">
      <c r="A12" s="63" t="s">
        <v>27</v>
      </c>
      <c r="B12" s="47">
        <f>VLOOKUP($A12,'Occupancy Raw Data'!$B$8:$BE$45,'Occupancy Raw Data'!G$3,FALSE)</f>
        <v>45.650876983653497</v>
      </c>
      <c r="C12" s="48">
        <f>VLOOKUP($A12,'Occupancy Raw Data'!$B$8:$BE$45,'Occupancy Raw Data'!H$3,FALSE)</f>
        <v>50.948574155828602</v>
      </c>
      <c r="D12" s="48">
        <f>VLOOKUP($A12,'Occupancy Raw Data'!$B$8:$BE$45,'Occupancy Raw Data'!I$3,FALSE)</f>
        <v>55.828660064431403</v>
      </c>
      <c r="E12" s="48">
        <f>VLOOKUP($A12,'Occupancy Raw Data'!$B$8:$BE$45,'Occupancy Raw Data'!J$3,FALSE)</f>
        <v>57.224674859801901</v>
      </c>
      <c r="F12" s="48">
        <f>VLOOKUP($A12,'Occupancy Raw Data'!$B$8:$BE$45,'Occupancy Raw Data'!K$3,FALSE)</f>
        <v>57.248538360577399</v>
      </c>
      <c r="G12" s="49">
        <f>VLOOKUP($A12,'Occupancy Raw Data'!$B$8:$BE$45,'Occupancy Raw Data'!L$3,FALSE)</f>
        <v>53.380264884858597</v>
      </c>
      <c r="H12" s="48">
        <f>VLOOKUP($A12,'Occupancy Raw Data'!$B$8:$BE$45,'Occupancy Raw Data'!N$3,FALSE)</f>
        <v>67.450184942131003</v>
      </c>
      <c r="I12" s="48">
        <f>VLOOKUP($A12,'Occupancy Raw Data'!$B$8:$BE$45,'Occupancy Raw Data'!O$3,FALSE)</f>
        <v>72.413793103448199</v>
      </c>
      <c r="J12" s="49">
        <f>VLOOKUP($A12,'Occupancy Raw Data'!$B$8:$BE$45,'Occupancy Raw Data'!P$3,FALSE)</f>
        <v>69.931989022789594</v>
      </c>
      <c r="K12" s="50">
        <f>VLOOKUP($A12,'Occupancy Raw Data'!$B$8:$BE$45,'Occupancy Raw Data'!R$3,FALSE)</f>
        <v>58.109328924267402</v>
      </c>
      <c r="M12" s="47">
        <f>VLOOKUP($A12,'Occupancy Raw Data'!$B$8:$BE$45,'Occupancy Raw Data'!T$3,FALSE)</f>
        <v>5.8422203418781198</v>
      </c>
      <c r="N12" s="48">
        <f>VLOOKUP($A12,'Occupancy Raw Data'!$B$8:$BE$45,'Occupancy Raw Data'!U$3,FALSE)</f>
        <v>3.5804979212746599</v>
      </c>
      <c r="O12" s="48">
        <f>VLOOKUP($A12,'Occupancy Raw Data'!$B$8:$BE$45,'Occupancy Raw Data'!V$3,FALSE)</f>
        <v>9.4938155310896999</v>
      </c>
      <c r="P12" s="48">
        <f>VLOOKUP($A12,'Occupancy Raw Data'!$B$8:$BE$45,'Occupancy Raw Data'!W$3,FALSE)</f>
        <v>8.6202050767611897</v>
      </c>
      <c r="Q12" s="48">
        <f>VLOOKUP($A12,'Occupancy Raw Data'!$B$8:$BE$45,'Occupancy Raw Data'!X$3,FALSE)</f>
        <v>-1.2410753130255401</v>
      </c>
      <c r="R12" s="49">
        <f>VLOOKUP($A12,'Occupancy Raw Data'!$B$8:$BE$45,'Occupancy Raw Data'!Y$3,FALSE)</f>
        <v>5.0967739883512904</v>
      </c>
      <c r="S12" s="48">
        <f>VLOOKUP($A12,'Occupancy Raw Data'!$B$8:$BE$45,'Occupancy Raw Data'!AA$3,FALSE)</f>
        <v>-2.7639589061104699</v>
      </c>
      <c r="T12" s="48">
        <f>VLOOKUP($A12,'Occupancy Raw Data'!$B$8:$BE$45,'Occupancy Raw Data'!AB$3,FALSE)</f>
        <v>5.1715354752577802</v>
      </c>
      <c r="U12" s="49">
        <f>VLOOKUP($A12,'Occupancy Raw Data'!$B$8:$BE$45,'Occupancy Raw Data'!AC$3,FALSE)</f>
        <v>1.1890208275959699</v>
      </c>
      <c r="V12" s="50">
        <f>VLOOKUP($A12,'Occupancy Raw Data'!$B$8:$BE$45,'Occupancy Raw Data'!AE$3,FALSE)</f>
        <v>3.7195132225745402</v>
      </c>
      <c r="X12" s="51">
        <f>VLOOKUP($A12,'ADR Raw Data'!$B$6:$BE$43,'ADR Raw Data'!G$1,FALSE)</f>
        <v>84.122522216413998</v>
      </c>
      <c r="Y12" s="52">
        <f>VLOOKUP($A12,'ADR Raw Data'!$B$6:$BE$43,'ADR Raw Data'!H$1,FALSE)</f>
        <v>85.469252927400404</v>
      </c>
      <c r="Z12" s="52">
        <f>VLOOKUP($A12,'ADR Raw Data'!$B$6:$BE$43,'ADR Raw Data'!I$1,FALSE)</f>
        <v>87.675873049796905</v>
      </c>
      <c r="AA12" s="52">
        <f>VLOOKUP($A12,'ADR Raw Data'!$B$6:$BE$43,'ADR Raw Data'!J$1,FALSE)</f>
        <v>88.737831526271805</v>
      </c>
      <c r="AB12" s="52">
        <f>VLOOKUP($A12,'ADR Raw Data'!$B$6:$BE$43,'ADR Raw Data'!K$1,FALSE)</f>
        <v>89.332853272196701</v>
      </c>
      <c r="AC12" s="53">
        <f>VLOOKUP($A12,'ADR Raw Data'!$B$6:$BE$43,'ADR Raw Data'!L$1,FALSE)</f>
        <v>87.229986141535093</v>
      </c>
      <c r="AD12" s="52">
        <f>VLOOKUP($A12,'ADR Raw Data'!$B$6:$BE$43,'ADR Raw Data'!N$1,FALSE)</f>
        <v>95.215313992570302</v>
      </c>
      <c r="AE12" s="52">
        <f>VLOOKUP($A12,'ADR Raw Data'!$B$6:$BE$43,'ADR Raw Data'!O$1,FALSE)</f>
        <v>98.590589883012001</v>
      </c>
      <c r="AF12" s="53">
        <f>VLOOKUP($A12,'ADR Raw Data'!$B$6:$BE$43,'ADR Raw Data'!P$1,FALSE)</f>
        <v>96.962844224535004</v>
      </c>
      <c r="AG12" s="54">
        <f>VLOOKUP($A12,'ADR Raw Data'!$B$6:$BE$43,'ADR Raw Data'!R$1,FALSE)</f>
        <v>90.576575049133197</v>
      </c>
      <c r="AI12" s="47">
        <f>VLOOKUP($A12,'ADR Raw Data'!$B$6:$BE$43,'ADR Raw Data'!T$1,FALSE)</f>
        <v>5.49313148206737</v>
      </c>
      <c r="AJ12" s="48">
        <f>VLOOKUP($A12,'ADR Raw Data'!$B$6:$BE$43,'ADR Raw Data'!U$1,FALSE)</f>
        <v>5.8042049556144004</v>
      </c>
      <c r="AK12" s="48">
        <f>VLOOKUP($A12,'ADR Raw Data'!$B$6:$BE$43,'ADR Raw Data'!V$1,FALSE)</f>
        <v>5.3367957845732104</v>
      </c>
      <c r="AL12" s="48">
        <f>VLOOKUP($A12,'ADR Raw Data'!$B$6:$BE$43,'ADR Raw Data'!W$1,FALSE)</f>
        <v>7.5123859188891</v>
      </c>
      <c r="AM12" s="48">
        <f>VLOOKUP($A12,'ADR Raw Data'!$B$6:$BE$43,'ADR Raw Data'!X$1,FALSE)</f>
        <v>4.6851179622604802</v>
      </c>
      <c r="AN12" s="49">
        <f>VLOOKUP($A12,'ADR Raw Data'!$B$6:$BE$43,'ADR Raw Data'!Y$1,FALSE)</f>
        <v>5.7323559662403998</v>
      </c>
      <c r="AO12" s="48">
        <f>VLOOKUP($A12,'ADR Raw Data'!$B$6:$BE$43,'ADR Raw Data'!AA$1,FALSE)</f>
        <v>4.3423155422531803</v>
      </c>
      <c r="AP12" s="48">
        <f>VLOOKUP($A12,'ADR Raw Data'!$B$6:$BE$43,'ADR Raw Data'!AB$1,FALSE)</f>
        <v>7.5046056209463803</v>
      </c>
      <c r="AQ12" s="49">
        <f>VLOOKUP($A12,'ADR Raw Data'!$B$6:$BE$43,'ADR Raw Data'!AC$1,FALSE)</f>
        <v>5.9938482436733702</v>
      </c>
      <c r="AR12" s="50">
        <f>VLOOKUP($A12,'ADR Raw Data'!$B$6:$BE$43,'ADR Raw Data'!AE$1,FALSE)</f>
        <v>5.7330781444512002</v>
      </c>
      <c r="AS12" s="40"/>
      <c r="AT12" s="51">
        <f>VLOOKUP($A12,'RevPAR Raw Data'!$B$6:$BE$43,'RevPAR Raw Data'!G$1,FALSE)</f>
        <v>38.402669132561698</v>
      </c>
      <c r="AU12" s="52">
        <f>VLOOKUP($A12,'RevPAR Raw Data'!$B$6:$BE$43,'RevPAR Raw Data'!H$1,FALSE)</f>
        <v>43.545365708149298</v>
      </c>
      <c r="AV12" s="52">
        <f>VLOOKUP($A12,'RevPAR Raw Data'!$B$6:$BE$43,'RevPAR Raw Data'!I$1,FALSE)</f>
        <v>48.948265123493599</v>
      </c>
      <c r="AW12" s="52">
        <f>VLOOKUP($A12,'RevPAR Raw Data'!$B$6:$BE$43,'RevPAR Raw Data'!J$1,FALSE)</f>
        <v>50.779935568547899</v>
      </c>
      <c r="AX12" s="52">
        <f>VLOOKUP($A12,'RevPAR Raw Data'!$B$6:$BE$43,'RevPAR Raw Data'!K$1,FALSE)</f>
        <v>51.141752774131902</v>
      </c>
      <c r="AY12" s="53">
        <f>VLOOKUP($A12,'RevPAR Raw Data'!$B$6:$BE$43,'RevPAR Raw Data'!L$1,FALSE)</f>
        <v>46.563597661376903</v>
      </c>
      <c r="AZ12" s="52">
        <f>VLOOKUP($A12,'RevPAR Raw Data'!$B$6:$BE$43,'RevPAR Raw Data'!N$1,FALSE)</f>
        <v>64.222905381219405</v>
      </c>
      <c r="BA12" s="52">
        <f>VLOOKUP($A12,'RevPAR Raw Data'!$B$6:$BE$43,'RevPAR Raw Data'!O$1,FALSE)</f>
        <v>71.393185777353494</v>
      </c>
      <c r="BB12" s="53">
        <f>VLOOKUP($A12,'RevPAR Raw Data'!$B$6:$BE$43,'RevPAR Raw Data'!P$1,FALSE)</f>
        <v>67.8080455792864</v>
      </c>
      <c r="BC12" s="54">
        <f>VLOOKUP($A12,'RevPAR Raw Data'!$B$6:$BE$43,'RevPAR Raw Data'!R$1,FALSE)</f>
        <v>52.633439923636701</v>
      </c>
      <c r="BE12" s="47">
        <f>VLOOKUP($A12,'RevPAR Raw Data'!$B$6:$BE$43,'RevPAR Raw Data'!T$1,FALSE)</f>
        <v>11.6562726687969</v>
      </c>
      <c r="BF12" s="48">
        <f>VLOOKUP($A12,'RevPAR Raw Data'!$B$6:$BE$43,'RevPAR Raw Data'!U$1,FALSE)</f>
        <v>9.5925223146713705</v>
      </c>
      <c r="BG12" s="48">
        <f>VLOOKUP($A12,'RevPAR Raw Data'!$B$6:$BE$43,'RevPAR Raw Data'!V$1,FALSE)</f>
        <v>15.3372768627212</v>
      </c>
      <c r="BH12" s="48">
        <f>VLOOKUP($A12,'RevPAR Raw Data'!$B$6:$BE$43,'RevPAR Raw Data'!W$1,FALSE)</f>
        <v>16.780174068016201</v>
      </c>
      <c r="BI12" s="48">
        <f>VLOOKUP($A12,'RevPAR Raw Data'!$B$6:$BE$43,'RevPAR Raw Data'!X$1,FALSE)</f>
        <v>3.3858968068191899</v>
      </c>
      <c r="BJ12" s="49">
        <f>VLOOKUP($A12,'RevPAR Raw Data'!$B$6:$BE$43,'RevPAR Raw Data'!Y$1,FALSE)</f>
        <v>11.121295182398701</v>
      </c>
      <c r="BK12" s="48">
        <f>VLOOKUP($A12,'RevPAR Raw Data'!$B$6:$BE$43,'RevPAR Raw Data'!AA$1,FALSE)</f>
        <v>1.4583368189811801</v>
      </c>
      <c r="BL12" s="48">
        <f>VLOOKUP($A12,'RevPAR Raw Data'!$B$6:$BE$43,'RevPAR Raw Data'!AB$1,FALSE)</f>
        <v>13.064244438169601</v>
      </c>
      <c r="BM12" s="49">
        <f>VLOOKUP($A12,'RevPAR Raw Data'!$B$6:$BE$43,'RevPAR Raw Data'!AC$1,FALSE)</f>
        <v>7.2541371752611203</v>
      </c>
      <c r="BN12" s="50">
        <f>VLOOKUP($A12,'RevPAR Raw Data'!$B$6:$BE$43,'RevPAR Raw Data'!AE$1,FALSE)</f>
        <v>9.6658339666691493</v>
      </c>
    </row>
    <row r="13" spans="1:66" x14ac:dyDescent="0.45">
      <c r="A13" s="63" t="s">
        <v>91</v>
      </c>
      <c r="B13" s="47">
        <f>VLOOKUP($A13,'Occupancy Raw Data'!$B$8:$BE$45,'Occupancy Raw Data'!G$3,FALSE)</f>
        <v>42.0508442420793</v>
      </c>
      <c r="C13" s="48">
        <f>VLOOKUP($A13,'Occupancy Raw Data'!$B$8:$BE$45,'Occupancy Raw Data'!H$3,FALSE)</f>
        <v>53.471826977802998</v>
      </c>
      <c r="D13" s="48">
        <f>VLOOKUP($A13,'Occupancy Raw Data'!$B$8:$BE$45,'Occupancy Raw Data'!I$3,FALSE)</f>
        <v>60.396509201290002</v>
      </c>
      <c r="E13" s="48">
        <f>VLOOKUP($A13,'Occupancy Raw Data'!$B$8:$BE$45,'Occupancy Raw Data'!J$3,FALSE)</f>
        <v>65.5473344716372</v>
      </c>
      <c r="F13" s="48">
        <f>VLOOKUP($A13,'Occupancy Raw Data'!$B$8:$BE$45,'Occupancy Raw Data'!K$3,FALSE)</f>
        <v>60.017074558907197</v>
      </c>
      <c r="G13" s="49">
        <f>VLOOKUP($A13,'Occupancy Raw Data'!$B$8:$BE$45,'Occupancy Raw Data'!L$3,FALSE)</f>
        <v>56.296717890343302</v>
      </c>
      <c r="H13" s="48">
        <f>VLOOKUP($A13,'Occupancy Raw Data'!$B$8:$BE$45,'Occupancy Raw Data'!N$3,FALSE)</f>
        <v>61.705558717510897</v>
      </c>
      <c r="I13" s="48">
        <f>VLOOKUP($A13,'Occupancy Raw Data'!$B$8:$BE$45,'Occupancy Raw Data'!O$3,FALSE)</f>
        <v>66.818440523619799</v>
      </c>
      <c r="J13" s="49">
        <f>VLOOKUP($A13,'Occupancy Raw Data'!$B$8:$BE$45,'Occupancy Raw Data'!P$3,FALSE)</f>
        <v>64.261999620565305</v>
      </c>
      <c r="K13" s="50">
        <f>VLOOKUP($A13,'Occupancy Raw Data'!$B$8:$BE$45,'Occupancy Raw Data'!R$3,FALSE)</f>
        <v>58.572512670406802</v>
      </c>
      <c r="M13" s="47">
        <f>VLOOKUP($A13,'Occupancy Raw Data'!$B$8:$BE$45,'Occupancy Raw Data'!T$3,FALSE)</f>
        <v>19.650515896033198</v>
      </c>
      <c r="N13" s="48">
        <f>VLOOKUP($A13,'Occupancy Raw Data'!$B$8:$BE$45,'Occupancy Raw Data'!U$3,FALSE)</f>
        <v>22.185463394979902</v>
      </c>
      <c r="O13" s="48">
        <f>VLOOKUP($A13,'Occupancy Raw Data'!$B$8:$BE$45,'Occupancy Raw Data'!V$3,FALSE)</f>
        <v>27.156794485122202</v>
      </c>
      <c r="P13" s="48">
        <f>VLOOKUP($A13,'Occupancy Raw Data'!$B$8:$BE$45,'Occupancy Raw Data'!W$3,FALSE)</f>
        <v>28.6443012994749</v>
      </c>
      <c r="Q13" s="48">
        <f>VLOOKUP($A13,'Occupancy Raw Data'!$B$8:$BE$45,'Occupancy Raw Data'!X$3,FALSE)</f>
        <v>13.968593710265299</v>
      </c>
      <c r="R13" s="49">
        <f>VLOOKUP($A13,'Occupancy Raw Data'!$B$8:$BE$45,'Occupancy Raw Data'!Y$3,FALSE)</f>
        <v>22.374233530663201</v>
      </c>
      <c r="S13" s="48">
        <f>VLOOKUP($A13,'Occupancy Raw Data'!$B$8:$BE$45,'Occupancy Raw Data'!AA$3,FALSE)</f>
        <v>3.27653287459631</v>
      </c>
      <c r="T13" s="48">
        <f>VLOOKUP($A13,'Occupancy Raw Data'!$B$8:$BE$45,'Occupancy Raw Data'!AB$3,FALSE)</f>
        <v>3.1520549059005698E-2</v>
      </c>
      <c r="U13" s="49">
        <f>VLOOKUP($A13,'Occupancy Raw Data'!$B$8:$BE$45,'Occupancy Raw Data'!AC$3,FALSE)</f>
        <v>1.56364139839961</v>
      </c>
      <c r="V13" s="50">
        <f>VLOOKUP($A13,'Occupancy Raw Data'!$B$8:$BE$45,'Occupancy Raw Data'!AE$3,FALSE)</f>
        <v>14.988511440777099</v>
      </c>
      <c r="X13" s="51">
        <f>VLOOKUP($A13,'ADR Raw Data'!$B$6:$BE$43,'ADR Raw Data'!G$1,FALSE)</f>
        <v>106.547554703361</v>
      </c>
      <c r="Y13" s="52">
        <f>VLOOKUP($A13,'ADR Raw Data'!$B$6:$BE$43,'ADR Raw Data'!H$1,FALSE)</f>
        <v>118.63488202944799</v>
      </c>
      <c r="Z13" s="52">
        <f>VLOOKUP($A13,'ADR Raw Data'!$B$6:$BE$43,'ADR Raw Data'!I$1,FALSE)</f>
        <v>122.120903094078</v>
      </c>
      <c r="AA13" s="52">
        <f>VLOOKUP($A13,'ADR Raw Data'!$B$6:$BE$43,'ADR Raw Data'!J$1,FALSE)</f>
        <v>123.886243125904</v>
      </c>
      <c r="AB13" s="52">
        <f>VLOOKUP($A13,'ADR Raw Data'!$B$6:$BE$43,'ADR Raw Data'!K$1,FALSE)</f>
        <v>116.035718349928</v>
      </c>
      <c r="AC13" s="53">
        <f>VLOOKUP($A13,'ADR Raw Data'!$B$6:$BE$43,'ADR Raw Data'!L$1,FALSE)</f>
        <v>118.245799689964</v>
      </c>
      <c r="AD13" s="52">
        <f>VLOOKUP($A13,'ADR Raw Data'!$B$6:$BE$43,'ADR Raw Data'!N$1,FALSE)</f>
        <v>104.730026133743</v>
      </c>
      <c r="AE13" s="52">
        <f>VLOOKUP($A13,'ADR Raw Data'!$B$6:$BE$43,'ADR Raw Data'!O$1,FALSE)</f>
        <v>107.00514338444</v>
      </c>
      <c r="AF13" s="53">
        <f>VLOOKUP($A13,'ADR Raw Data'!$B$6:$BE$43,'ADR Raw Data'!P$1,FALSE)</f>
        <v>105.912838585873</v>
      </c>
      <c r="AG13" s="54">
        <f>VLOOKUP($A13,'ADR Raw Data'!$B$6:$BE$43,'ADR Raw Data'!R$1,FALSE)</f>
        <v>114.37981884644699</v>
      </c>
      <c r="AI13" s="47">
        <f>VLOOKUP($A13,'ADR Raw Data'!$B$6:$BE$43,'ADR Raw Data'!T$1,FALSE)</f>
        <v>17.92270322593</v>
      </c>
      <c r="AJ13" s="48">
        <f>VLOOKUP($A13,'ADR Raw Data'!$B$6:$BE$43,'ADR Raw Data'!U$1,FALSE)</f>
        <v>22.076357003545201</v>
      </c>
      <c r="AK13" s="48">
        <f>VLOOKUP($A13,'ADR Raw Data'!$B$6:$BE$43,'ADR Raw Data'!V$1,FALSE)</f>
        <v>18.334837315504799</v>
      </c>
      <c r="AL13" s="48">
        <f>VLOOKUP($A13,'ADR Raw Data'!$B$6:$BE$43,'ADR Raw Data'!W$1,FALSE)</f>
        <v>21.951647950992999</v>
      </c>
      <c r="AM13" s="48">
        <f>VLOOKUP($A13,'ADR Raw Data'!$B$6:$BE$43,'ADR Raw Data'!X$1,FALSE)</f>
        <v>20.691900598810498</v>
      </c>
      <c r="AN13" s="49">
        <f>VLOOKUP($A13,'ADR Raw Data'!$B$6:$BE$43,'ADR Raw Data'!Y$1,FALSE)</f>
        <v>20.5131188816821</v>
      </c>
      <c r="AO13" s="48">
        <f>VLOOKUP($A13,'ADR Raw Data'!$B$6:$BE$43,'ADR Raw Data'!AA$1,FALSE)</f>
        <v>9.4947413959367797</v>
      </c>
      <c r="AP13" s="48">
        <f>VLOOKUP($A13,'ADR Raw Data'!$B$6:$BE$43,'ADR Raw Data'!AB$1,FALSE)</f>
        <v>11.401426104574799</v>
      </c>
      <c r="AQ13" s="49">
        <f>VLOOKUP($A13,'ADR Raw Data'!$B$6:$BE$43,'ADR Raw Data'!AC$1,FALSE)</f>
        <v>10.4843020556153</v>
      </c>
      <c r="AR13" s="50">
        <f>VLOOKUP($A13,'ADR Raw Data'!$B$6:$BE$43,'ADR Raw Data'!AE$1,FALSE)</f>
        <v>17.5322006344112</v>
      </c>
      <c r="AS13" s="40"/>
      <c r="AT13" s="51">
        <f>VLOOKUP($A13,'RevPAR Raw Data'!$B$6:$BE$43,'RevPAR Raw Data'!G$1,FALSE)</f>
        <v>44.804146272054602</v>
      </c>
      <c r="AU13" s="52">
        <f>VLOOKUP($A13,'RevPAR Raw Data'!$B$6:$BE$43,'RevPAR Raw Data'!H$1,FALSE)</f>
        <v>63.436238854107302</v>
      </c>
      <c r="AV13" s="52">
        <f>VLOOKUP($A13,'RevPAR Raw Data'!$B$6:$BE$43,'RevPAR Raw Data'!I$1,FALSE)</f>
        <v>73.756762473913795</v>
      </c>
      <c r="AW13" s="52">
        <f>VLOOKUP($A13,'RevPAR Raw Data'!$B$6:$BE$43,'RevPAR Raw Data'!J$1,FALSE)</f>
        <v>81.204130146082306</v>
      </c>
      <c r="AX13" s="52">
        <f>VLOOKUP($A13,'RevPAR Raw Data'!$B$6:$BE$43,'RevPAR Raw Data'!K$1,FALSE)</f>
        <v>69.6412435970404</v>
      </c>
      <c r="AY13" s="53">
        <f>VLOOKUP($A13,'RevPAR Raw Data'!$B$6:$BE$43,'RevPAR Raw Data'!L$1,FALSE)</f>
        <v>66.5685042686397</v>
      </c>
      <c r="AZ13" s="52">
        <f>VLOOKUP($A13,'RevPAR Raw Data'!$B$6:$BE$43,'RevPAR Raw Data'!N$1,FALSE)</f>
        <v>64.624247770821398</v>
      </c>
      <c r="BA13" s="52">
        <f>VLOOKUP($A13,'RevPAR Raw Data'!$B$6:$BE$43,'RevPAR Raw Data'!O$1,FALSE)</f>
        <v>71.499168089546501</v>
      </c>
      <c r="BB13" s="53">
        <f>VLOOKUP($A13,'RevPAR Raw Data'!$B$6:$BE$43,'RevPAR Raw Data'!P$1,FALSE)</f>
        <v>68.061707930183999</v>
      </c>
      <c r="BC13" s="54">
        <f>VLOOKUP($A13,'RevPAR Raw Data'!$B$6:$BE$43,'RevPAR Raw Data'!R$1,FALSE)</f>
        <v>66.995133886223798</v>
      </c>
      <c r="BE13" s="47">
        <f>VLOOKUP($A13,'RevPAR Raw Data'!$B$6:$BE$43,'RevPAR Raw Data'!T$1,FALSE)</f>
        <v>41.095122768373599</v>
      </c>
      <c r="BF13" s="48">
        <f>VLOOKUP($A13,'RevPAR Raw Data'!$B$6:$BE$43,'RevPAR Raw Data'!U$1,FALSE)</f>
        <v>49.159562500491703</v>
      </c>
      <c r="BG13" s="48">
        <f>VLOOKUP($A13,'RevPAR Raw Data'!$B$6:$BE$43,'RevPAR Raw Data'!V$1,FALSE)</f>
        <v>50.4707858895801</v>
      </c>
      <c r="BH13" s="48">
        <f>VLOOKUP($A13,'RevPAR Raw Data'!$B$6:$BE$43,'RevPAR Raw Data'!W$1,FALSE)</f>
        <v>56.883845429750401</v>
      </c>
      <c r="BI13" s="48">
        <f>VLOOKUP($A13,'RevPAR Raw Data'!$B$6:$BE$43,'RevPAR Raw Data'!X$1,FALSE)</f>
        <v>37.550861834655699</v>
      </c>
      <c r="BJ13" s="49">
        <f>VLOOKUP($A13,'RevPAR Raw Data'!$B$6:$BE$43,'RevPAR Raw Data'!Y$1,FALSE)</f>
        <v>47.477005535355502</v>
      </c>
      <c r="BK13" s="48">
        <f>VLOOKUP($A13,'RevPAR Raw Data'!$B$6:$BE$43,'RevPAR Raw Data'!AA$1,FALSE)</f>
        <v>13.082372593728801</v>
      </c>
      <c r="BL13" s="48">
        <f>VLOOKUP($A13,'RevPAR Raw Data'!$B$6:$BE$43,'RevPAR Raw Data'!AB$1,FALSE)</f>
        <v>11.4365404457425</v>
      </c>
      <c r="BM13" s="49">
        <f>VLOOKUP($A13,'RevPAR Raw Data'!$B$6:$BE$43,'RevPAR Raw Data'!AC$1,FALSE)</f>
        <v>12.211880341289801</v>
      </c>
      <c r="BN13" s="50">
        <f>VLOOKUP($A13,'RevPAR Raw Data'!$B$6:$BE$43,'RevPAR Raw Data'!AE$1,FALSE)</f>
        <v>35.148527973097103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39.539447860787597</v>
      </c>
      <c r="C15" s="48">
        <f>VLOOKUP($A15,'Occupancy Raw Data'!$B$8:$BE$45,'Occupancy Raw Data'!H$3,FALSE)</f>
        <v>45.186445113175402</v>
      </c>
      <c r="D15" s="48">
        <f>VLOOKUP($A15,'Occupancy Raw Data'!$B$8:$BE$45,'Occupancy Raw Data'!I$3,FALSE)</f>
        <v>50.331021850058796</v>
      </c>
      <c r="E15" s="48">
        <f>VLOOKUP($A15,'Occupancy Raw Data'!$B$8:$BE$45,'Occupancy Raw Data'!J$3,FALSE)</f>
        <v>49.6977626586418</v>
      </c>
      <c r="F15" s="48">
        <f>VLOOKUP($A15,'Occupancy Raw Data'!$B$8:$BE$45,'Occupancy Raw Data'!K$3,FALSE)</f>
        <v>53.963103493392602</v>
      </c>
      <c r="G15" s="49">
        <f>VLOOKUP($A15,'Occupancy Raw Data'!$B$8:$BE$45,'Occupancy Raw Data'!L$3,FALSE)</f>
        <v>47.743556195211298</v>
      </c>
      <c r="H15" s="48">
        <f>VLOOKUP($A15,'Occupancy Raw Data'!$B$8:$BE$45,'Occupancy Raw Data'!N$3,FALSE)</f>
        <v>70.790485909411998</v>
      </c>
      <c r="I15" s="48">
        <f>VLOOKUP($A15,'Occupancy Raw Data'!$B$8:$BE$45,'Occupancy Raw Data'!O$3,FALSE)</f>
        <v>77.797838658188695</v>
      </c>
      <c r="J15" s="49">
        <f>VLOOKUP($A15,'Occupancy Raw Data'!$B$8:$BE$45,'Occupancy Raw Data'!P$3,FALSE)</f>
        <v>74.294162283800404</v>
      </c>
      <c r="K15" s="50">
        <f>VLOOKUP($A15,'Occupancy Raw Data'!$B$8:$BE$45,'Occupancy Raw Data'!R$3,FALSE)</f>
        <v>55.3297272241307</v>
      </c>
      <c r="M15" s="47">
        <f>VLOOKUP($A15,'Occupancy Raw Data'!$B$8:$BE$45,'Occupancy Raw Data'!T$3,FALSE)</f>
        <v>-5.4550278027212702</v>
      </c>
      <c r="N15" s="48">
        <f>VLOOKUP($A15,'Occupancy Raw Data'!$B$8:$BE$45,'Occupancy Raw Data'!U$3,FALSE)</f>
        <v>-6.5826680838372003</v>
      </c>
      <c r="O15" s="48">
        <f>VLOOKUP($A15,'Occupancy Raw Data'!$B$8:$BE$45,'Occupancy Raw Data'!V$3,FALSE)</f>
        <v>1.5553823397445601</v>
      </c>
      <c r="P15" s="48">
        <f>VLOOKUP($A15,'Occupancy Raw Data'!$B$8:$BE$45,'Occupancy Raw Data'!W$3,FALSE)</f>
        <v>3.2131710924152501</v>
      </c>
      <c r="Q15" s="48">
        <f>VLOOKUP($A15,'Occupancy Raw Data'!$B$8:$BE$45,'Occupancy Raw Data'!X$3,FALSE)</f>
        <v>5.7024834984235602</v>
      </c>
      <c r="R15" s="49">
        <f>VLOOKUP($A15,'Occupancy Raw Data'!$B$8:$BE$45,'Occupancy Raw Data'!Y$3,FALSE)</f>
        <v>-9.8834745988010703E-2</v>
      </c>
      <c r="S15" s="48">
        <f>VLOOKUP($A15,'Occupancy Raw Data'!$B$8:$BE$45,'Occupancy Raw Data'!AA$3,FALSE)</f>
        <v>5.71237315791047</v>
      </c>
      <c r="T15" s="48">
        <f>VLOOKUP($A15,'Occupancy Raw Data'!$B$8:$BE$45,'Occupancy Raw Data'!AB$3,FALSE)</f>
        <v>5.29085332367627</v>
      </c>
      <c r="U15" s="49">
        <f>VLOOKUP($A15,'Occupancy Raw Data'!$B$8:$BE$45,'Occupancy Raw Data'!AC$3,FALSE)</f>
        <v>5.4912538483171804</v>
      </c>
      <c r="V15" s="50">
        <f>VLOOKUP($A15,'Occupancy Raw Data'!$B$8:$BE$45,'Occupancy Raw Data'!AE$3,FALSE)</f>
        <v>1.97480208341999</v>
      </c>
      <c r="X15" s="51">
        <f>VLOOKUP($A15,'ADR Raw Data'!$B$6:$BE$43,'ADR Raw Data'!G$1,FALSE)</f>
        <v>88.583681125082705</v>
      </c>
      <c r="Y15" s="52">
        <f>VLOOKUP($A15,'ADR Raw Data'!$B$6:$BE$43,'ADR Raw Data'!H$1,FALSE)</f>
        <v>91.223170772527197</v>
      </c>
      <c r="Z15" s="52">
        <f>VLOOKUP($A15,'ADR Raw Data'!$B$6:$BE$43,'ADR Raw Data'!I$1,FALSE)</f>
        <v>94.619825132577702</v>
      </c>
      <c r="AA15" s="52">
        <f>VLOOKUP($A15,'ADR Raw Data'!$B$6:$BE$43,'ADR Raw Data'!J$1,FALSE)</f>
        <v>93.559691406908101</v>
      </c>
      <c r="AB15" s="52">
        <f>VLOOKUP($A15,'ADR Raw Data'!$B$6:$BE$43,'ADR Raw Data'!K$1,FALSE)</f>
        <v>96.725367161283998</v>
      </c>
      <c r="AC15" s="53">
        <f>VLOOKUP($A15,'ADR Raw Data'!$B$6:$BE$43,'ADR Raw Data'!L$1,FALSE)</f>
        <v>93.232357355359198</v>
      </c>
      <c r="AD15" s="52">
        <f>VLOOKUP($A15,'ADR Raw Data'!$B$6:$BE$43,'ADR Raw Data'!N$1,FALSE)</f>
        <v>120.543438149626</v>
      </c>
      <c r="AE15" s="52">
        <f>VLOOKUP($A15,'ADR Raw Data'!$B$6:$BE$43,'ADR Raw Data'!O$1,FALSE)</f>
        <v>119.607697948338</v>
      </c>
      <c r="AF15" s="53">
        <f>VLOOKUP($A15,'ADR Raw Data'!$B$6:$BE$43,'ADR Raw Data'!P$1,FALSE)</f>
        <v>120.053503523755</v>
      </c>
      <c r="AG15" s="54">
        <f>VLOOKUP($A15,'ADR Raw Data'!$B$6:$BE$43,'ADR Raw Data'!R$1,FALSE)</f>
        <v>103.52250684539</v>
      </c>
      <c r="AI15" s="47">
        <f>VLOOKUP($A15,'ADR Raw Data'!$B$6:$BE$43,'ADR Raw Data'!T$1,FALSE)</f>
        <v>2.8867343244543902</v>
      </c>
      <c r="AJ15" s="48">
        <f>VLOOKUP($A15,'ADR Raw Data'!$B$6:$BE$43,'ADR Raw Data'!U$1,FALSE)</f>
        <v>5.1650520375867597</v>
      </c>
      <c r="AK15" s="48">
        <f>VLOOKUP($A15,'ADR Raw Data'!$B$6:$BE$43,'ADR Raw Data'!V$1,FALSE)</f>
        <v>8.7892121266879908</v>
      </c>
      <c r="AL15" s="48">
        <f>VLOOKUP($A15,'ADR Raw Data'!$B$6:$BE$43,'ADR Raw Data'!W$1,FALSE)</f>
        <v>8.5388171488392501</v>
      </c>
      <c r="AM15" s="48">
        <f>VLOOKUP($A15,'ADR Raw Data'!$B$6:$BE$43,'ADR Raw Data'!X$1,FALSE)</f>
        <v>7.3747169350605102</v>
      </c>
      <c r="AN15" s="49">
        <f>VLOOKUP($A15,'ADR Raw Data'!$B$6:$BE$43,'ADR Raw Data'!Y$1,FALSE)</f>
        <v>6.8172115487701097</v>
      </c>
      <c r="AO15" s="48">
        <f>VLOOKUP($A15,'ADR Raw Data'!$B$6:$BE$43,'ADR Raw Data'!AA$1,FALSE)</f>
        <v>11.475275501903401</v>
      </c>
      <c r="AP15" s="48">
        <f>VLOOKUP($A15,'ADR Raw Data'!$B$6:$BE$43,'ADR Raw Data'!AB$1,FALSE)</f>
        <v>9.9790029037589996</v>
      </c>
      <c r="AQ15" s="49">
        <f>VLOOKUP($A15,'ADR Raw Data'!$B$6:$BE$43,'ADR Raw Data'!AC$1,FALSE)</f>
        <v>10.6890917959321</v>
      </c>
      <c r="AR15" s="50">
        <f>VLOOKUP($A15,'ADR Raw Data'!$B$6:$BE$43,'ADR Raw Data'!AE$1,FALSE)</f>
        <v>8.8151606702347607</v>
      </c>
      <c r="AS15" s="40"/>
      <c r="AT15" s="51">
        <f>VLOOKUP($A15,'RevPAR Raw Data'!$B$6:$BE$43,'RevPAR Raw Data'!G$1,FALSE)</f>
        <v>35.0254984116184</v>
      </c>
      <c r="AU15" s="52">
        <f>VLOOKUP($A15,'RevPAR Raw Data'!$B$6:$BE$43,'RevPAR Raw Data'!H$1,FALSE)</f>
        <v>41.220507991626299</v>
      </c>
      <c r="AV15" s="52">
        <f>VLOOKUP($A15,'RevPAR Raw Data'!$B$6:$BE$43,'RevPAR Raw Data'!I$1,FALSE)</f>
        <v>47.623124861965103</v>
      </c>
      <c r="AW15" s="52">
        <f>VLOOKUP($A15,'RevPAR Raw Data'!$B$6:$BE$43,'RevPAR Raw Data'!J$1,FALSE)</f>
        <v>46.497073379562899</v>
      </c>
      <c r="AX15" s="52">
        <f>VLOOKUP($A15,'RevPAR Raw Data'!$B$6:$BE$43,'RevPAR Raw Data'!K$1,FALSE)</f>
        <v>52.196009985607702</v>
      </c>
      <c r="AY15" s="53">
        <f>VLOOKUP($A15,'RevPAR Raw Data'!$B$6:$BE$43,'RevPAR Raw Data'!L$1,FALSE)</f>
        <v>44.512442926076098</v>
      </c>
      <c r="AZ15" s="52">
        <f>VLOOKUP($A15,'RevPAR Raw Data'!$B$6:$BE$43,'RevPAR Raw Data'!N$1,FALSE)</f>
        <v>85.333285598032205</v>
      </c>
      <c r="BA15" s="52">
        <f>VLOOKUP($A15,'RevPAR Raw Data'!$B$6:$BE$43,'RevPAR Raw Data'!O$1,FALSE)</f>
        <v>93.052203872622101</v>
      </c>
      <c r="BB15" s="53">
        <f>VLOOKUP($A15,'RevPAR Raw Data'!$B$6:$BE$43,'RevPAR Raw Data'!P$1,FALSE)</f>
        <v>89.192744735327196</v>
      </c>
      <c r="BC15" s="54">
        <f>VLOOKUP($A15,'RevPAR Raw Data'!$B$6:$BE$43,'RevPAR Raw Data'!R$1,FALSE)</f>
        <v>57.278720653136901</v>
      </c>
      <c r="BE15" s="47">
        <f>VLOOKUP($A15,'RevPAR Raw Data'!$B$6:$BE$43,'RevPAR Raw Data'!T$1,FALSE)</f>
        <v>-2.72576563825656</v>
      </c>
      <c r="BF15" s="48">
        <f>VLOOKUP($A15,'RevPAR Raw Data'!$B$6:$BE$43,'RevPAR Raw Data'!U$1,FALSE)</f>
        <v>-1.7576142782422399</v>
      </c>
      <c r="BG15" s="48">
        <f>VLOOKUP($A15,'RevPAR Raw Data'!$B$6:$BE$43,'RevPAR Raw Data'!V$1,FALSE)</f>
        <v>10.4813003196537</v>
      </c>
      <c r="BH15" s="48">
        <f>VLOOKUP($A15,'RevPAR Raw Data'!$B$6:$BE$43,'RevPAR Raw Data'!W$1,FALSE)</f>
        <v>12.026355045515199</v>
      </c>
      <c r="BI15" s="48">
        <f>VLOOKUP($A15,'RevPAR Raw Data'!$B$6:$BE$43,'RevPAR Raw Data'!X$1,FALSE)</f>
        <v>13.497742449761301</v>
      </c>
      <c r="BJ15" s="49">
        <f>VLOOKUP($A15,'RevPAR Raw Data'!$B$6:$BE$43,'RevPAR Raw Data'!Y$1,FALSE)</f>
        <v>6.7116390290643997</v>
      </c>
      <c r="BK15" s="48">
        <f>VLOOKUP($A15,'RevPAR Raw Data'!$B$6:$BE$43,'RevPAR Raw Data'!AA$1,FALSE)</f>
        <v>17.843159217380901</v>
      </c>
      <c r="BL15" s="48">
        <f>VLOOKUP($A15,'RevPAR Raw Data'!$B$6:$BE$43,'RevPAR Raw Data'!AB$1,FALSE)</f>
        <v>15.797830634238499</v>
      </c>
      <c r="BM15" s="49">
        <f>VLOOKUP($A15,'RevPAR Raw Data'!$B$6:$BE$43,'RevPAR Raw Data'!AC$1,FALSE)</f>
        <v>16.7673108088436</v>
      </c>
      <c r="BN15" s="50">
        <f>VLOOKUP($A15,'RevPAR Raw Data'!$B$6:$BE$43,'RevPAR Raw Data'!AE$1,FALSE)</f>
        <v>10.9640447302273</v>
      </c>
    </row>
    <row r="16" spans="1:66" x14ac:dyDescent="0.45">
      <c r="A16" s="63" t="s">
        <v>92</v>
      </c>
      <c r="B16" s="47">
        <f>VLOOKUP($A16,'Occupancy Raw Data'!$B$8:$BE$45,'Occupancy Raw Data'!G$3,FALSE)</f>
        <v>54.540691582256301</v>
      </c>
      <c r="C16" s="48">
        <f>VLOOKUP($A16,'Occupancy Raw Data'!$B$8:$BE$45,'Occupancy Raw Data'!H$3,FALSE)</f>
        <v>65.176388403772194</v>
      </c>
      <c r="D16" s="48">
        <f>VLOOKUP($A16,'Occupancy Raw Data'!$B$8:$BE$45,'Occupancy Raw Data'!I$3,FALSE)</f>
        <v>70.066363953894495</v>
      </c>
      <c r="E16" s="48">
        <f>VLOOKUP($A16,'Occupancy Raw Data'!$B$8:$BE$45,'Occupancy Raw Data'!J$3,FALSE)</f>
        <v>70.013971358714599</v>
      </c>
      <c r="F16" s="48">
        <f>VLOOKUP($A16,'Occupancy Raw Data'!$B$8:$BE$45,'Occupancy Raw Data'!K$3,FALSE)</f>
        <v>64.390499476073998</v>
      </c>
      <c r="G16" s="49">
        <f>VLOOKUP($A16,'Occupancy Raw Data'!$B$8:$BE$45,'Occupancy Raw Data'!L$3,FALSE)</f>
        <v>64.837582954942306</v>
      </c>
      <c r="H16" s="48">
        <f>VLOOKUP($A16,'Occupancy Raw Data'!$B$8:$BE$45,'Occupancy Raw Data'!N$3,FALSE)</f>
        <v>72.860635696821504</v>
      </c>
      <c r="I16" s="48">
        <f>VLOOKUP($A16,'Occupancy Raw Data'!$B$8:$BE$45,'Occupancy Raw Data'!O$3,FALSE)</f>
        <v>79.549423681453007</v>
      </c>
      <c r="J16" s="49">
        <f>VLOOKUP($A16,'Occupancy Raw Data'!$B$8:$BE$45,'Occupancy Raw Data'!P$3,FALSE)</f>
        <v>76.205029689137206</v>
      </c>
      <c r="K16" s="50">
        <f>VLOOKUP($A16,'Occupancy Raw Data'!$B$8:$BE$45,'Occupancy Raw Data'!R$3,FALSE)</f>
        <v>68.085424878997998</v>
      </c>
      <c r="M16" s="47">
        <f>VLOOKUP($A16,'Occupancy Raw Data'!$B$8:$BE$45,'Occupancy Raw Data'!T$3,FALSE)</f>
        <v>0.67698259187620802</v>
      </c>
      <c r="N16" s="48">
        <f>VLOOKUP($A16,'Occupancy Raw Data'!$B$8:$BE$45,'Occupancy Raw Data'!U$3,FALSE)</f>
        <v>-1.4523369421705801</v>
      </c>
      <c r="O16" s="48">
        <f>VLOOKUP($A16,'Occupancy Raw Data'!$B$8:$BE$45,'Occupancy Raw Data'!V$3,FALSE)</f>
        <v>1.7499365965001199</v>
      </c>
      <c r="P16" s="48">
        <f>VLOOKUP($A16,'Occupancy Raw Data'!$B$8:$BE$45,'Occupancy Raw Data'!W$3,FALSE)</f>
        <v>2.4271844660194102</v>
      </c>
      <c r="Q16" s="48">
        <f>VLOOKUP($A16,'Occupancy Raw Data'!$B$8:$BE$45,'Occupancy Raw Data'!X$3,FALSE)</f>
        <v>0.38115981486523198</v>
      </c>
      <c r="R16" s="49">
        <f>VLOOKUP($A16,'Occupancy Raw Data'!$B$8:$BE$45,'Occupancy Raw Data'!Y$3,FALSE)</f>
        <v>0.78180140072750903</v>
      </c>
      <c r="S16" s="48">
        <f>VLOOKUP($A16,'Occupancy Raw Data'!$B$8:$BE$45,'Occupancy Raw Data'!AA$3,FALSE)</f>
        <v>3.0377871079278802</v>
      </c>
      <c r="T16" s="48">
        <f>VLOOKUP($A16,'Occupancy Raw Data'!$B$8:$BE$45,'Occupancy Raw Data'!AB$3,FALSE)</f>
        <v>1.6741071428571399</v>
      </c>
      <c r="U16" s="49">
        <f>VLOOKUP($A16,'Occupancy Raw Data'!$B$8:$BE$45,'Occupancy Raw Data'!AC$3,FALSE)</f>
        <v>2.32149138234259</v>
      </c>
      <c r="V16" s="50">
        <f>VLOOKUP($A16,'Occupancy Raw Data'!$B$8:$BE$45,'Occupancy Raw Data'!AE$3,FALSE)</f>
        <v>1.2691108802137401</v>
      </c>
      <c r="X16" s="51">
        <f>VLOOKUP($A16,'ADR Raw Data'!$B$6:$BE$43,'ADR Raw Data'!G$1,FALSE)</f>
        <v>81.698159686199105</v>
      </c>
      <c r="Y16" s="52">
        <f>VLOOKUP($A16,'ADR Raw Data'!$B$6:$BE$43,'ADR Raw Data'!H$1,FALSE)</f>
        <v>87.085372374062104</v>
      </c>
      <c r="Z16" s="52">
        <f>VLOOKUP($A16,'ADR Raw Data'!$B$6:$BE$43,'ADR Raw Data'!I$1,FALSE)</f>
        <v>88.537391001993996</v>
      </c>
      <c r="AA16" s="52">
        <f>VLOOKUP($A16,'ADR Raw Data'!$B$6:$BE$43,'ADR Raw Data'!J$1,FALSE)</f>
        <v>89.669198129209207</v>
      </c>
      <c r="AB16" s="52">
        <f>VLOOKUP($A16,'ADR Raw Data'!$B$6:$BE$43,'ADR Raw Data'!K$1,FALSE)</f>
        <v>85.621628288581505</v>
      </c>
      <c r="AC16" s="53">
        <f>VLOOKUP($A16,'ADR Raw Data'!$B$6:$BE$43,'ADR Raw Data'!L$1,FALSE)</f>
        <v>86.760153741313303</v>
      </c>
      <c r="AD16" s="52">
        <f>VLOOKUP($A16,'ADR Raw Data'!$B$6:$BE$43,'ADR Raw Data'!N$1,FALSE)</f>
        <v>93.389067689357603</v>
      </c>
      <c r="AE16" s="52">
        <f>VLOOKUP($A16,'ADR Raw Data'!$B$6:$BE$43,'ADR Raw Data'!O$1,FALSE)</f>
        <v>96.098490581778194</v>
      </c>
      <c r="AF16" s="53">
        <f>VLOOKUP($A16,'ADR Raw Data'!$B$6:$BE$43,'ADR Raw Data'!P$1,FALSE)</f>
        <v>94.803233069783403</v>
      </c>
      <c r="AG16" s="54">
        <f>VLOOKUP($A16,'ADR Raw Data'!$B$6:$BE$43,'ADR Raw Data'!R$1,FALSE)</f>
        <v>89.332229714180997</v>
      </c>
      <c r="AI16" s="47">
        <f>VLOOKUP($A16,'ADR Raw Data'!$B$6:$BE$43,'ADR Raw Data'!T$1,FALSE)</f>
        <v>10.509104058042601</v>
      </c>
      <c r="AJ16" s="48">
        <f>VLOOKUP($A16,'ADR Raw Data'!$B$6:$BE$43,'ADR Raw Data'!U$1,FALSE)</f>
        <v>11.781852773876899</v>
      </c>
      <c r="AK16" s="48">
        <f>VLOOKUP($A16,'ADR Raw Data'!$B$6:$BE$43,'ADR Raw Data'!V$1,FALSE)</f>
        <v>10.7770913695201</v>
      </c>
      <c r="AL16" s="48">
        <f>VLOOKUP($A16,'ADR Raw Data'!$B$6:$BE$43,'ADR Raw Data'!W$1,FALSE)</f>
        <v>13.907626137479999</v>
      </c>
      <c r="AM16" s="48">
        <f>VLOOKUP($A16,'ADR Raw Data'!$B$6:$BE$43,'ADR Raw Data'!X$1,FALSE)</f>
        <v>11.0271754030321</v>
      </c>
      <c r="AN16" s="49">
        <f>VLOOKUP($A16,'ADR Raw Data'!$B$6:$BE$43,'ADR Raw Data'!Y$1,FALSE)</f>
        <v>11.683020892108599</v>
      </c>
      <c r="AO16" s="48">
        <f>VLOOKUP($A16,'ADR Raw Data'!$B$6:$BE$43,'ADR Raw Data'!AA$1,FALSE)</f>
        <v>12.385883948469701</v>
      </c>
      <c r="AP16" s="48">
        <f>VLOOKUP($A16,'ADR Raw Data'!$B$6:$BE$43,'ADR Raw Data'!AB$1,FALSE)</f>
        <v>9.7784537963651097</v>
      </c>
      <c r="AQ16" s="49">
        <f>VLOOKUP($A16,'ADR Raw Data'!$B$6:$BE$43,'ADR Raw Data'!AC$1,FALSE)</f>
        <v>10.971941959177601</v>
      </c>
      <c r="AR16" s="50">
        <f>VLOOKUP($A16,'ADR Raw Data'!$B$6:$BE$43,'ADR Raw Data'!AE$1,FALSE)</f>
        <v>11.476108643265</v>
      </c>
      <c r="AS16" s="40"/>
      <c r="AT16" s="51">
        <f>VLOOKUP($A16,'RevPAR Raw Data'!$B$6:$BE$43,'RevPAR Raw Data'!G$1,FALSE)</f>
        <v>44.558741302829198</v>
      </c>
      <c r="AU16" s="52">
        <f>VLOOKUP($A16,'RevPAR Raw Data'!$B$6:$BE$43,'RevPAR Raw Data'!H$1,FALSE)</f>
        <v>56.759100541390097</v>
      </c>
      <c r="AV16" s="52">
        <f>VLOOKUP($A16,'RevPAR Raw Data'!$B$6:$BE$43,'RevPAR Raw Data'!I$1,FALSE)</f>
        <v>62.0349306147397</v>
      </c>
      <c r="AW16" s="52">
        <f>VLOOKUP($A16,'RevPAR Raw Data'!$B$6:$BE$43,'RevPAR Raw Data'!J$1,FALSE)</f>
        <v>62.7809666957736</v>
      </c>
      <c r="AX16" s="52">
        <f>VLOOKUP($A16,'RevPAR Raw Data'!$B$6:$BE$43,'RevPAR Raw Data'!K$1,FALSE)</f>
        <v>55.132194114565102</v>
      </c>
      <c r="AY16" s="53">
        <f>VLOOKUP($A16,'RevPAR Raw Data'!$B$6:$BE$43,'RevPAR Raw Data'!L$1,FALSE)</f>
        <v>56.253186653859501</v>
      </c>
      <c r="AZ16" s="52">
        <f>VLOOKUP($A16,'RevPAR Raw Data'!$B$6:$BE$43,'RevPAR Raw Data'!N$1,FALSE)</f>
        <v>68.043868389800906</v>
      </c>
      <c r="BA16" s="52">
        <f>VLOOKUP($A16,'RevPAR Raw Data'!$B$6:$BE$43,'RevPAR Raw Data'!O$1,FALSE)</f>
        <v>76.445795424379995</v>
      </c>
      <c r="BB16" s="53">
        <f>VLOOKUP($A16,'RevPAR Raw Data'!$B$6:$BE$43,'RevPAR Raw Data'!P$1,FALSE)</f>
        <v>72.244831907090401</v>
      </c>
      <c r="BC16" s="54">
        <f>VLOOKUP($A16,'RevPAR Raw Data'!$B$6:$BE$43,'RevPAR Raw Data'!R$1,FALSE)</f>
        <v>60.8222281547826</v>
      </c>
      <c r="BE16" s="47">
        <f>VLOOKUP($A16,'RevPAR Raw Data'!$B$6:$BE$43,'RevPAR Raw Data'!T$1,FALSE)</f>
        <v>11.257231454953899</v>
      </c>
      <c r="BF16" s="48">
        <f>VLOOKUP($A16,'RevPAR Raw Data'!$B$6:$BE$43,'RevPAR Raw Data'!U$1,FALSE)</f>
        <v>10.158403631399199</v>
      </c>
      <c r="BG16" s="48">
        <f>VLOOKUP($A16,'RevPAR Raw Data'!$B$6:$BE$43,'RevPAR Raw Data'!V$1,FALSE)</f>
        <v>12.7156202319337</v>
      </c>
      <c r="BH16" s="48">
        <f>VLOOKUP($A16,'RevPAR Raw Data'!$B$6:$BE$43,'RevPAR Raw Data'!W$1,FALSE)</f>
        <v>16.672374344700401</v>
      </c>
      <c r="BI16" s="48">
        <f>VLOOKUP($A16,'RevPAR Raw Data'!$B$6:$BE$43,'RevPAR Raw Data'!X$1,FALSE)</f>
        <v>11.450366379248401</v>
      </c>
      <c r="BJ16" s="49">
        <f>VLOOKUP($A16,'RevPAR Raw Data'!$B$6:$BE$43,'RevPAR Raw Data'!Y$1,FALSE)</f>
        <v>12.5561603138179</v>
      </c>
      <c r="BK16" s="48">
        <f>VLOOKUP($A16,'RevPAR Raw Data'!$B$6:$BE$43,'RevPAR Raw Data'!AA$1,FALSE)</f>
        <v>15.7999278421872</v>
      </c>
      <c r="BL16" s="48">
        <f>VLOOKUP($A16,'RevPAR Raw Data'!$B$6:$BE$43,'RevPAR Raw Data'!AB$1,FALSE)</f>
        <v>11.616262732688099</v>
      </c>
      <c r="BM16" s="49">
        <f>VLOOKUP($A16,'RevPAR Raw Data'!$B$6:$BE$43,'RevPAR Raw Data'!AC$1,FALSE)</f>
        <v>13.548146028578101</v>
      </c>
      <c r="BN16" s="50">
        <f>VLOOKUP($A16,'RevPAR Raw Data'!$B$6:$BE$43,'RevPAR Raw Data'!AE$1,FALSE)</f>
        <v>12.890864066895499</v>
      </c>
    </row>
    <row r="17" spans="1:66" x14ac:dyDescent="0.45">
      <c r="A17" s="63" t="s">
        <v>32</v>
      </c>
      <c r="B17" s="47">
        <f>VLOOKUP($A17,'Occupancy Raw Data'!$B$8:$BE$45,'Occupancy Raw Data'!G$3,FALSE)</f>
        <v>43.804990624549198</v>
      </c>
      <c r="C17" s="48">
        <f>VLOOKUP($A17,'Occupancy Raw Data'!$B$8:$BE$45,'Occupancy Raw Data'!H$3,FALSE)</f>
        <v>51.002452040963497</v>
      </c>
      <c r="D17" s="48">
        <f>VLOOKUP($A17,'Occupancy Raw Data'!$B$8:$BE$45,'Occupancy Raw Data'!I$3,FALSE)</f>
        <v>56.382518390307197</v>
      </c>
      <c r="E17" s="48">
        <f>VLOOKUP($A17,'Occupancy Raw Data'!$B$8:$BE$45,'Occupancy Raw Data'!J$3,FALSE)</f>
        <v>57.089283138612402</v>
      </c>
      <c r="F17" s="48">
        <f>VLOOKUP($A17,'Occupancy Raw Data'!$B$8:$BE$45,'Occupancy Raw Data'!K$3,FALSE)</f>
        <v>56.483484782922197</v>
      </c>
      <c r="G17" s="49">
        <f>VLOOKUP($A17,'Occupancy Raw Data'!$B$8:$BE$45,'Occupancy Raw Data'!L$3,FALSE)</f>
        <v>52.952545795470897</v>
      </c>
      <c r="H17" s="48">
        <f>VLOOKUP($A17,'Occupancy Raw Data'!$B$8:$BE$45,'Occupancy Raw Data'!N$3,FALSE)</f>
        <v>70.690898600894201</v>
      </c>
      <c r="I17" s="48">
        <f>VLOOKUP($A17,'Occupancy Raw Data'!$B$8:$BE$45,'Occupancy Raw Data'!O$3,FALSE)</f>
        <v>73.460262512620702</v>
      </c>
      <c r="J17" s="49">
        <f>VLOOKUP($A17,'Occupancy Raw Data'!$B$8:$BE$45,'Occupancy Raw Data'!P$3,FALSE)</f>
        <v>72.075580556757501</v>
      </c>
      <c r="K17" s="50">
        <f>VLOOKUP($A17,'Occupancy Raw Data'!$B$8:$BE$45,'Occupancy Raw Data'!R$3,FALSE)</f>
        <v>58.4162700129813</v>
      </c>
      <c r="M17" s="47">
        <f>VLOOKUP($A17,'Occupancy Raw Data'!$B$8:$BE$45,'Occupancy Raw Data'!T$3,FALSE)</f>
        <v>-3.3878670961223598</v>
      </c>
      <c r="N17" s="48">
        <f>VLOOKUP($A17,'Occupancy Raw Data'!$B$8:$BE$45,'Occupancy Raw Data'!U$3,FALSE)</f>
        <v>-2.1979088004259699</v>
      </c>
      <c r="O17" s="48">
        <f>VLOOKUP($A17,'Occupancy Raw Data'!$B$8:$BE$45,'Occupancy Raw Data'!V$3,FALSE)</f>
        <v>6.7543332894887804</v>
      </c>
      <c r="P17" s="48">
        <f>VLOOKUP($A17,'Occupancy Raw Data'!$B$8:$BE$45,'Occupancy Raw Data'!W$3,FALSE)</f>
        <v>7.4003562994547103</v>
      </c>
      <c r="Q17" s="48">
        <f>VLOOKUP($A17,'Occupancy Raw Data'!$B$8:$BE$45,'Occupancy Raw Data'!X$3,FALSE)</f>
        <v>10.1092206813339</v>
      </c>
      <c r="R17" s="49">
        <f>VLOOKUP($A17,'Occupancy Raw Data'!$B$8:$BE$45,'Occupancy Raw Data'!Y$3,FALSE)</f>
        <v>3.9270724277307698</v>
      </c>
      <c r="S17" s="48">
        <f>VLOOKUP($A17,'Occupancy Raw Data'!$B$8:$BE$45,'Occupancy Raw Data'!AA$3,FALSE)</f>
        <v>10.1284856462451</v>
      </c>
      <c r="T17" s="48">
        <f>VLOOKUP($A17,'Occupancy Raw Data'!$B$8:$BE$45,'Occupancy Raw Data'!AB$3,FALSE)</f>
        <v>6.2717092688734599</v>
      </c>
      <c r="U17" s="49">
        <f>VLOOKUP($A17,'Occupancy Raw Data'!$B$8:$BE$45,'Occupancy Raw Data'!AC$3,FALSE)</f>
        <v>8.1287060650419907</v>
      </c>
      <c r="V17" s="50">
        <f>VLOOKUP($A17,'Occupancy Raw Data'!$B$8:$BE$45,'Occupancy Raw Data'!AE$3,FALSE)</f>
        <v>5.3704578822030697</v>
      </c>
      <c r="X17" s="51">
        <f>VLOOKUP($A17,'ADR Raw Data'!$B$6:$BE$43,'ADR Raw Data'!G$1,FALSE)</f>
        <v>72.2652606848864</v>
      </c>
      <c r="Y17" s="52">
        <f>VLOOKUP($A17,'ADR Raw Data'!$B$6:$BE$43,'ADR Raw Data'!H$1,FALSE)</f>
        <v>76.524281928733004</v>
      </c>
      <c r="Z17" s="52">
        <f>VLOOKUP($A17,'ADR Raw Data'!$B$6:$BE$43,'ADR Raw Data'!I$1,FALSE)</f>
        <v>79.766496392939302</v>
      </c>
      <c r="AA17" s="52">
        <f>VLOOKUP($A17,'ADR Raw Data'!$B$6:$BE$43,'ADR Raw Data'!J$1,FALSE)</f>
        <v>81.098998079838296</v>
      </c>
      <c r="AB17" s="52">
        <f>VLOOKUP($A17,'ADR Raw Data'!$B$6:$BE$43,'ADR Raw Data'!K$1,FALSE)</f>
        <v>79.734602681307393</v>
      </c>
      <c r="AC17" s="53">
        <f>VLOOKUP($A17,'ADR Raw Data'!$B$6:$BE$43,'ADR Raw Data'!L$1,FALSE)</f>
        <v>78.181370151449102</v>
      </c>
      <c r="AD17" s="52">
        <f>VLOOKUP($A17,'ADR Raw Data'!$B$6:$BE$43,'ADR Raw Data'!N$1,FALSE)</f>
        <v>101.626386921036</v>
      </c>
      <c r="AE17" s="52">
        <f>VLOOKUP($A17,'ADR Raw Data'!$B$6:$BE$43,'ADR Raw Data'!O$1,FALSE)</f>
        <v>100.85192291380299</v>
      </c>
      <c r="AF17" s="53">
        <f>VLOOKUP($A17,'ADR Raw Data'!$B$6:$BE$43,'ADR Raw Data'!P$1,FALSE)</f>
        <v>101.23171559935901</v>
      </c>
      <c r="AG17" s="54">
        <f>VLOOKUP($A17,'ADR Raw Data'!$B$6:$BE$43,'ADR Raw Data'!R$1,FALSE)</f>
        <v>86.307125086419703</v>
      </c>
      <c r="AI17" s="47">
        <f>VLOOKUP($A17,'ADR Raw Data'!$B$6:$BE$43,'ADR Raw Data'!T$1,FALSE)</f>
        <v>3.3063868297271899</v>
      </c>
      <c r="AJ17" s="48">
        <f>VLOOKUP($A17,'ADR Raw Data'!$B$6:$BE$43,'ADR Raw Data'!U$1,FALSE)</f>
        <v>6.9214212537230599</v>
      </c>
      <c r="AK17" s="48">
        <f>VLOOKUP($A17,'ADR Raw Data'!$B$6:$BE$43,'ADR Raw Data'!V$1,FALSE)</f>
        <v>6.9127949957239503</v>
      </c>
      <c r="AL17" s="48">
        <f>VLOOKUP($A17,'ADR Raw Data'!$B$6:$BE$43,'ADR Raw Data'!W$1,FALSE)</f>
        <v>11.125787347189</v>
      </c>
      <c r="AM17" s="48">
        <f>VLOOKUP($A17,'ADR Raw Data'!$B$6:$BE$43,'ADR Raw Data'!X$1,FALSE)</f>
        <v>9.7541123204236992</v>
      </c>
      <c r="AN17" s="49">
        <f>VLOOKUP($A17,'ADR Raw Data'!$B$6:$BE$43,'ADR Raw Data'!Y$1,FALSE)</f>
        <v>7.9503339264322896</v>
      </c>
      <c r="AO17" s="48">
        <f>VLOOKUP($A17,'ADR Raw Data'!$B$6:$BE$43,'ADR Raw Data'!AA$1,FALSE)</f>
        <v>23.6837108129325</v>
      </c>
      <c r="AP17" s="48">
        <f>VLOOKUP($A17,'ADR Raw Data'!$B$6:$BE$43,'ADR Raw Data'!AB$1,FALSE)</f>
        <v>20.682504931814702</v>
      </c>
      <c r="AQ17" s="49">
        <f>VLOOKUP($A17,'ADR Raw Data'!$B$6:$BE$43,'ADR Raw Data'!AC$1,FALSE)</f>
        <v>22.123204056903599</v>
      </c>
      <c r="AR17" s="50">
        <f>VLOOKUP($A17,'ADR Raw Data'!$B$6:$BE$43,'ADR Raw Data'!AE$1,FALSE)</f>
        <v>13.5319883690973</v>
      </c>
      <c r="AS17" s="40"/>
      <c r="AT17" s="51">
        <f>VLOOKUP($A17,'RevPAR Raw Data'!$B$6:$BE$43,'RevPAR Raw Data'!G$1,FALSE)</f>
        <v>31.655790667820501</v>
      </c>
      <c r="AU17" s="52">
        <f>VLOOKUP($A17,'RevPAR Raw Data'!$B$6:$BE$43,'RevPAR Raw Data'!H$1,FALSE)</f>
        <v>39.0292601903937</v>
      </c>
      <c r="AV17" s="52">
        <f>VLOOKUP($A17,'RevPAR Raw Data'!$B$6:$BE$43,'RevPAR Raw Data'!I$1,FALSE)</f>
        <v>44.974359498052699</v>
      </c>
      <c r="AW17" s="52">
        <f>VLOOKUP($A17,'RevPAR Raw Data'!$B$6:$BE$43,'RevPAR Raw Data'!J$1,FALSE)</f>
        <v>46.298836636376699</v>
      </c>
      <c r="AX17" s="52">
        <f>VLOOKUP($A17,'RevPAR Raw Data'!$B$6:$BE$43,'RevPAR Raw Data'!K$1,FALSE)</f>
        <v>45.036882172219798</v>
      </c>
      <c r="AY17" s="53">
        <f>VLOOKUP($A17,'RevPAR Raw Data'!$B$6:$BE$43,'RevPAR Raw Data'!L$1,FALSE)</f>
        <v>41.399025832972697</v>
      </c>
      <c r="AZ17" s="52">
        <f>VLOOKUP($A17,'RevPAR Raw Data'!$B$6:$BE$43,'RevPAR Raw Data'!N$1,FALSE)</f>
        <v>71.840606130102401</v>
      </c>
      <c r="BA17" s="52">
        <f>VLOOKUP($A17,'RevPAR Raw Data'!$B$6:$BE$43,'RevPAR Raw Data'!O$1,FALSE)</f>
        <v>74.086087321505801</v>
      </c>
      <c r="BB17" s="53">
        <f>VLOOKUP($A17,'RevPAR Raw Data'!$B$6:$BE$43,'RevPAR Raw Data'!P$1,FALSE)</f>
        <v>72.963346725804101</v>
      </c>
      <c r="BC17" s="54">
        <f>VLOOKUP($A17,'RevPAR Raw Data'!$B$6:$BE$43,'RevPAR Raw Data'!R$1,FALSE)</f>
        <v>50.417403230924499</v>
      </c>
      <c r="BE17" s="47">
        <f>VLOOKUP($A17,'RevPAR Raw Data'!$B$6:$BE$43,'RevPAR Raw Data'!T$1,FALSE)</f>
        <v>-0.19349625787001401</v>
      </c>
      <c r="BF17" s="48">
        <f>VLOOKUP($A17,'RevPAR Raw Data'!$B$6:$BE$43,'RevPAR Raw Data'!U$1,FALSE)</f>
        <v>4.5713859264469496</v>
      </c>
      <c r="BG17" s="48">
        <f>VLOOKUP($A17,'RevPAR Raw Data'!$B$6:$BE$43,'RevPAR Raw Data'!V$1,FALSE)</f>
        <v>14.134041498843001</v>
      </c>
      <c r="BH17" s="48">
        <f>VLOOKUP($A17,'RevPAR Raw Data'!$B$6:$BE$43,'RevPAR Raw Data'!W$1,FALSE)</f>
        <v>19.349491551455301</v>
      </c>
      <c r="BI17" s="48">
        <f>VLOOKUP($A17,'RevPAR Raw Data'!$B$6:$BE$43,'RevPAR Raw Data'!X$1,FALSE)</f>
        <v>20.8493977417344</v>
      </c>
      <c r="BJ17" s="49">
        <f>VLOOKUP($A17,'RevPAR Raw Data'!$B$6:$BE$43,'RevPAR Raw Data'!Y$1,FALSE)</f>
        <v>12.1896217257005</v>
      </c>
      <c r="BK17" s="48">
        <f>VLOOKUP($A17,'RevPAR Raw Data'!$B$6:$BE$43,'RevPAR Raw Data'!AA$1,FALSE)</f>
        <v>36.210997709363703</v>
      </c>
      <c r="BL17" s="48">
        <f>VLOOKUP($A17,'RevPAR Raw Data'!$B$6:$BE$43,'RevPAR Raw Data'!AB$1,FALSE)</f>
        <v>28.251360779532</v>
      </c>
      <c r="BM17" s="49">
        <f>VLOOKUP($A17,'RevPAR Raw Data'!$B$6:$BE$43,'RevPAR Raw Data'!AC$1,FALSE)</f>
        <v>32.050240351900797</v>
      </c>
      <c r="BN17" s="50">
        <f>VLOOKUP($A17,'RevPAR Raw Data'!$B$6:$BE$43,'RevPAR Raw Data'!AE$1,FALSE)</f>
        <v>19.6291759872874</v>
      </c>
    </row>
    <row r="18" spans="1:66" x14ac:dyDescent="0.45">
      <c r="A18" s="63" t="s">
        <v>93</v>
      </c>
      <c r="B18" s="47">
        <f>VLOOKUP($A18,'Occupancy Raw Data'!$B$8:$BE$45,'Occupancy Raw Data'!G$3,FALSE)</f>
        <v>52.819251712629502</v>
      </c>
      <c r="C18" s="48">
        <f>VLOOKUP($A18,'Occupancy Raw Data'!$B$8:$BE$45,'Occupancy Raw Data'!H$3,FALSE)</f>
        <v>59.7224661865448</v>
      </c>
      <c r="D18" s="48">
        <f>VLOOKUP($A18,'Occupancy Raw Data'!$B$8:$BE$45,'Occupancy Raw Data'!I$3,FALSE)</f>
        <v>64.851572106095205</v>
      </c>
      <c r="E18" s="48">
        <f>VLOOKUP($A18,'Occupancy Raw Data'!$B$8:$BE$45,'Occupancy Raw Data'!J$3,FALSE)</f>
        <v>63.797646232215001</v>
      </c>
      <c r="F18" s="48">
        <f>VLOOKUP($A18,'Occupancy Raw Data'!$B$8:$BE$45,'Occupancy Raw Data'!K$3,FALSE)</f>
        <v>64.359740031617704</v>
      </c>
      <c r="G18" s="49">
        <f>VLOOKUP($A18,'Occupancy Raw Data'!$B$8:$BE$45,'Occupancy Raw Data'!L$3,FALSE)</f>
        <v>61.110135253820403</v>
      </c>
      <c r="H18" s="48">
        <f>VLOOKUP($A18,'Occupancy Raw Data'!$B$8:$BE$45,'Occupancy Raw Data'!N$3,FALSE)</f>
        <v>74.319339539785702</v>
      </c>
      <c r="I18" s="48">
        <f>VLOOKUP($A18,'Occupancy Raw Data'!$B$8:$BE$45,'Occupancy Raw Data'!O$3,FALSE)</f>
        <v>79.237660284559894</v>
      </c>
      <c r="J18" s="49">
        <f>VLOOKUP($A18,'Occupancy Raw Data'!$B$8:$BE$45,'Occupancy Raw Data'!P$3,FALSE)</f>
        <v>76.778499912172805</v>
      </c>
      <c r="K18" s="50">
        <f>VLOOKUP($A18,'Occupancy Raw Data'!$B$8:$BE$45,'Occupancy Raw Data'!R$3,FALSE)</f>
        <v>65.586810870492499</v>
      </c>
      <c r="M18" s="47">
        <f>VLOOKUP($A18,'Occupancy Raw Data'!$B$8:$BE$45,'Occupancy Raw Data'!T$3,FALSE)</f>
        <v>3.4763118346836102</v>
      </c>
      <c r="N18" s="48">
        <f>VLOOKUP($A18,'Occupancy Raw Data'!$B$8:$BE$45,'Occupancy Raw Data'!U$3,FALSE)</f>
        <v>6.8549936953732598</v>
      </c>
      <c r="O18" s="48">
        <f>VLOOKUP($A18,'Occupancy Raw Data'!$B$8:$BE$45,'Occupancy Raw Data'!V$3,FALSE)</f>
        <v>15.632342875457701</v>
      </c>
      <c r="P18" s="48">
        <f>VLOOKUP($A18,'Occupancy Raw Data'!$B$8:$BE$45,'Occupancy Raw Data'!W$3,FALSE)</f>
        <v>13.5753658307172</v>
      </c>
      <c r="Q18" s="48">
        <f>VLOOKUP($A18,'Occupancy Raw Data'!$B$8:$BE$45,'Occupancy Raw Data'!X$3,FALSE)</f>
        <v>13.970372972656399</v>
      </c>
      <c r="R18" s="49">
        <f>VLOOKUP($A18,'Occupancy Raw Data'!$B$8:$BE$45,'Occupancy Raw Data'!Y$3,FALSE)</f>
        <v>10.8421620072958</v>
      </c>
      <c r="S18" s="48">
        <f>VLOOKUP($A18,'Occupancy Raw Data'!$B$8:$BE$45,'Occupancy Raw Data'!AA$3,FALSE)</f>
        <v>10.393489483328</v>
      </c>
      <c r="T18" s="48">
        <f>VLOOKUP($A18,'Occupancy Raw Data'!$B$8:$BE$45,'Occupancy Raw Data'!AB$3,FALSE)</f>
        <v>6.8573230690431197</v>
      </c>
      <c r="U18" s="49">
        <f>VLOOKUP($A18,'Occupancy Raw Data'!$B$8:$BE$45,'Occupancy Raw Data'!AC$3,FALSE)</f>
        <v>8.5400414545921102</v>
      </c>
      <c r="V18" s="50">
        <f>VLOOKUP($A18,'Occupancy Raw Data'!$B$8:$BE$45,'Occupancy Raw Data'!AE$3,FALSE)</f>
        <v>10.0613830338519</v>
      </c>
      <c r="X18" s="51">
        <f>VLOOKUP($A18,'ADR Raw Data'!$B$6:$BE$43,'ADR Raw Data'!G$1,FALSE)</f>
        <v>89.185821316927104</v>
      </c>
      <c r="Y18" s="52">
        <f>VLOOKUP($A18,'ADR Raw Data'!$B$6:$BE$43,'ADR Raw Data'!H$1,FALSE)</f>
        <v>100.29184297058799</v>
      </c>
      <c r="Z18" s="52">
        <f>VLOOKUP($A18,'ADR Raw Data'!$B$6:$BE$43,'ADR Raw Data'!I$1,FALSE)</f>
        <v>103.886285102925</v>
      </c>
      <c r="AA18" s="52">
        <f>VLOOKUP($A18,'ADR Raw Data'!$B$6:$BE$43,'ADR Raw Data'!J$1,FALSE)</f>
        <v>98.428410242290695</v>
      </c>
      <c r="AB18" s="52">
        <f>VLOOKUP($A18,'ADR Raw Data'!$B$6:$BE$43,'ADR Raw Data'!K$1,FALSE)</f>
        <v>93.882200655021805</v>
      </c>
      <c r="AC18" s="53">
        <f>VLOOKUP($A18,'ADR Raw Data'!$B$6:$BE$43,'ADR Raw Data'!L$1,FALSE)</f>
        <v>97.395720873814298</v>
      </c>
      <c r="AD18" s="52">
        <f>VLOOKUP($A18,'ADR Raw Data'!$B$6:$BE$43,'ADR Raw Data'!N$1,FALSE)</f>
        <v>104.614548900969</v>
      </c>
      <c r="AE18" s="52">
        <f>VLOOKUP($A18,'ADR Raw Data'!$B$6:$BE$43,'ADR Raw Data'!O$1,FALSE)</f>
        <v>108.335220106406</v>
      </c>
      <c r="AF18" s="53">
        <f>VLOOKUP($A18,'ADR Raw Data'!$B$6:$BE$43,'ADR Raw Data'!P$1,FALSE)</f>
        <v>106.534469720887</v>
      </c>
      <c r="AG18" s="54">
        <f>VLOOKUP($A18,'ADR Raw Data'!$B$6:$BE$43,'ADR Raw Data'!R$1,FALSE)</f>
        <v>100.452343379117</v>
      </c>
      <c r="AI18" s="47">
        <f>VLOOKUP($A18,'ADR Raw Data'!$B$6:$BE$43,'ADR Raw Data'!T$1,FALSE)</f>
        <v>8.7698719293512806</v>
      </c>
      <c r="AJ18" s="48">
        <f>VLOOKUP($A18,'ADR Raw Data'!$B$6:$BE$43,'ADR Raw Data'!U$1,FALSE)</f>
        <v>17.464378596126299</v>
      </c>
      <c r="AK18" s="48">
        <f>VLOOKUP($A18,'ADR Raw Data'!$B$6:$BE$43,'ADR Raw Data'!V$1,FALSE)</f>
        <v>19.6936331173928</v>
      </c>
      <c r="AL18" s="48">
        <f>VLOOKUP($A18,'ADR Raw Data'!$B$6:$BE$43,'ADR Raw Data'!W$1,FALSE)</f>
        <v>14.7570503931462</v>
      </c>
      <c r="AM18" s="48">
        <f>VLOOKUP($A18,'ADR Raw Data'!$B$6:$BE$43,'ADR Raw Data'!X$1,FALSE)</f>
        <v>7.7561582087871699</v>
      </c>
      <c r="AN18" s="49">
        <f>VLOOKUP($A18,'ADR Raw Data'!$B$6:$BE$43,'ADR Raw Data'!Y$1,FALSE)</f>
        <v>13.942440195485201</v>
      </c>
      <c r="AO18" s="48">
        <f>VLOOKUP($A18,'ADR Raw Data'!$B$6:$BE$43,'ADR Raw Data'!AA$1,FALSE)</f>
        <v>15.6110389694392</v>
      </c>
      <c r="AP18" s="48">
        <f>VLOOKUP($A18,'ADR Raw Data'!$B$6:$BE$43,'ADR Raw Data'!AB$1,FALSE)</f>
        <v>9.6203113988650095</v>
      </c>
      <c r="AQ18" s="49">
        <f>VLOOKUP($A18,'ADR Raw Data'!$B$6:$BE$43,'ADR Raw Data'!AC$1,FALSE)</f>
        <v>12.307826028972499</v>
      </c>
      <c r="AR18" s="50">
        <f>VLOOKUP($A18,'ADR Raw Data'!$B$6:$BE$43,'ADR Raw Data'!AE$1,FALSE)</f>
        <v>13.300961358501301</v>
      </c>
      <c r="AS18" s="40"/>
      <c r="AT18" s="51">
        <f>VLOOKUP($A18,'RevPAR Raw Data'!$B$6:$BE$43,'RevPAR Raw Data'!G$1,FALSE)</f>
        <v>47.107283453363699</v>
      </c>
      <c r="AU18" s="52">
        <f>VLOOKUP($A18,'RevPAR Raw Data'!$B$6:$BE$43,'RevPAR Raw Data'!H$1,FALSE)</f>
        <v>59.896762005972199</v>
      </c>
      <c r="AV18" s="52">
        <f>VLOOKUP($A18,'RevPAR Raw Data'!$B$6:$BE$43,'RevPAR Raw Data'!I$1,FALSE)</f>
        <v>67.371889091867203</v>
      </c>
      <c r="AW18" s="52">
        <f>VLOOKUP($A18,'RevPAR Raw Data'!$B$6:$BE$43,'RevPAR Raw Data'!J$1,FALSE)</f>
        <v>62.795008958369898</v>
      </c>
      <c r="AX18" s="52">
        <f>VLOOKUP($A18,'RevPAR Raw Data'!$B$6:$BE$43,'RevPAR Raw Data'!K$1,FALSE)</f>
        <v>60.422340277533799</v>
      </c>
      <c r="AY18" s="53">
        <f>VLOOKUP($A18,'RevPAR Raw Data'!$B$6:$BE$43,'RevPAR Raw Data'!L$1,FALSE)</f>
        <v>59.518656757421297</v>
      </c>
      <c r="AZ18" s="52">
        <f>VLOOKUP($A18,'RevPAR Raw Data'!$B$6:$BE$43,'RevPAR Raw Data'!N$1,FALSE)</f>
        <v>77.7488418057263</v>
      </c>
      <c r="BA18" s="52">
        <f>VLOOKUP($A18,'RevPAR Raw Data'!$B$6:$BE$43,'RevPAR Raw Data'!O$1,FALSE)</f>
        <v>85.842293676444697</v>
      </c>
      <c r="BB18" s="53">
        <f>VLOOKUP($A18,'RevPAR Raw Data'!$B$6:$BE$43,'RevPAR Raw Data'!P$1,FALSE)</f>
        <v>81.795567741085506</v>
      </c>
      <c r="BC18" s="54">
        <f>VLOOKUP($A18,'RevPAR Raw Data'!$B$6:$BE$43,'RevPAR Raw Data'!R$1,FALSE)</f>
        <v>65.883488467039697</v>
      </c>
      <c r="BE18" s="47">
        <f>VLOOKUP($A18,'RevPAR Raw Data'!$B$6:$BE$43,'RevPAR Raw Data'!T$1,FALSE)</f>
        <v>12.5510518598015</v>
      </c>
      <c r="BF18" s="48">
        <f>VLOOKUP($A18,'RevPAR Raw Data'!$B$6:$BE$43,'RevPAR Raw Data'!U$1,FALSE)</f>
        <v>25.516554343200099</v>
      </c>
      <c r="BG18" s="48">
        <f>VLOOKUP($A18,'RevPAR Raw Data'!$B$6:$BE$43,'RevPAR Raw Data'!V$1,FALSE)</f>
        <v>38.404552246396101</v>
      </c>
      <c r="BH18" s="48">
        <f>VLOOKUP($A18,'RevPAR Raw Data'!$B$6:$BE$43,'RevPAR Raw Data'!W$1,FALSE)</f>
        <v>30.335739800556301</v>
      </c>
      <c r="BI18" s="48">
        <f>VLOOKUP($A18,'RevPAR Raw Data'!$B$6:$BE$43,'RevPAR Raw Data'!X$1,FALSE)</f>
        <v>22.8100954115605</v>
      </c>
      <c r="BJ18" s="49">
        <f>VLOOKUP($A18,'RevPAR Raw Data'!$B$6:$BE$43,'RevPAR Raw Data'!Y$1,FALSE)</f>
        <v>26.296264156545998</v>
      </c>
      <c r="BK18" s="48">
        <f>VLOOKUP($A18,'RevPAR Raw Data'!$B$6:$BE$43,'RevPAR Raw Data'!AA$1,FALSE)</f>
        <v>27.627060146294099</v>
      </c>
      <c r="BL18" s="48">
        <f>VLOOKUP($A18,'RevPAR Raw Data'!$B$6:$BE$43,'RevPAR Raw Data'!AB$1,FALSE)</f>
        <v>17.137330300776199</v>
      </c>
      <c r="BM18" s="49">
        <f>VLOOKUP($A18,'RevPAR Raw Data'!$B$6:$BE$43,'RevPAR Raw Data'!AC$1,FALSE)</f>
        <v>21.898960928597901</v>
      </c>
      <c r="BN18" s="50">
        <f>VLOOKUP($A18,'RevPAR Raw Data'!$B$6:$BE$43,'RevPAR Raw Data'!AE$1,FALSE)</f>
        <v>24.700605061816699</v>
      </c>
    </row>
    <row r="19" spans="1:66" x14ac:dyDescent="0.45">
      <c r="A19" s="63" t="s">
        <v>94</v>
      </c>
      <c r="B19" s="47">
        <f>VLOOKUP($A19,'Occupancy Raw Data'!$B$8:$BE$45,'Occupancy Raw Data'!G$3,FALSE)</f>
        <v>31.753592766026099</v>
      </c>
      <c r="C19" s="48">
        <f>VLOOKUP($A19,'Occupancy Raw Data'!$B$8:$BE$45,'Occupancy Raw Data'!H$3,FALSE)</f>
        <v>36.307120943000101</v>
      </c>
      <c r="D19" s="48">
        <f>VLOOKUP($A19,'Occupancy Raw Data'!$B$8:$BE$45,'Occupancy Raw Data'!I$3,FALSE)</f>
        <v>43.088971419344404</v>
      </c>
      <c r="E19" s="48">
        <f>VLOOKUP($A19,'Occupancy Raw Data'!$B$8:$BE$45,'Occupancy Raw Data'!J$3,FALSE)</f>
        <v>41.264330695947002</v>
      </c>
      <c r="F19" s="48">
        <f>VLOOKUP($A19,'Occupancy Raw Data'!$B$8:$BE$45,'Occupancy Raw Data'!K$3,FALSE)</f>
        <v>54.537380913935003</v>
      </c>
      <c r="G19" s="49">
        <f>VLOOKUP($A19,'Occupancy Raw Data'!$B$8:$BE$45,'Occupancy Raw Data'!L$3,FALSE)</f>
        <v>41.390279347650498</v>
      </c>
      <c r="H19" s="48">
        <f>VLOOKUP($A19,'Occupancy Raw Data'!$B$8:$BE$45,'Occupancy Raw Data'!N$3,FALSE)</f>
        <v>73.603487245721595</v>
      </c>
      <c r="I19" s="48">
        <f>VLOOKUP($A19,'Occupancy Raw Data'!$B$8:$BE$45,'Occupancy Raw Data'!O$3,FALSE)</f>
        <v>81.0946076848563</v>
      </c>
      <c r="J19" s="49">
        <f>VLOOKUP($A19,'Occupancy Raw Data'!$B$8:$BE$45,'Occupancy Raw Data'!P$3,FALSE)</f>
        <v>77.349047465288905</v>
      </c>
      <c r="K19" s="50">
        <f>VLOOKUP($A19,'Occupancy Raw Data'!$B$8:$BE$45,'Occupancy Raw Data'!R$3,FALSE)</f>
        <v>51.665398011671599</v>
      </c>
      <c r="M19" s="47">
        <f>VLOOKUP($A19,'Occupancy Raw Data'!$B$8:$BE$45,'Occupancy Raw Data'!T$3,FALSE)</f>
        <v>-19.514223163527198</v>
      </c>
      <c r="N19" s="48">
        <f>VLOOKUP($A19,'Occupancy Raw Data'!$B$8:$BE$45,'Occupancy Raw Data'!U$3,FALSE)</f>
        <v>-19.341131580917001</v>
      </c>
      <c r="O19" s="48">
        <f>VLOOKUP($A19,'Occupancy Raw Data'!$B$8:$BE$45,'Occupancy Raw Data'!V$3,FALSE)</f>
        <v>-5.59437539811666</v>
      </c>
      <c r="P19" s="48">
        <f>VLOOKUP($A19,'Occupancy Raw Data'!$B$8:$BE$45,'Occupancy Raw Data'!W$3,FALSE)</f>
        <v>-1.29961494508173</v>
      </c>
      <c r="Q19" s="48">
        <f>VLOOKUP($A19,'Occupancy Raw Data'!$B$8:$BE$45,'Occupancy Raw Data'!X$3,FALSE)</f>
        <v>2.8896594367646</v>
      </c>
      <c r="R19" s="49">
        <f>VLOOKUP($A19,'Occupancy Raw Data'!$B$8:$BE$45,'Occupancy Raw Data'!Y$3,FALSE)</f>
        <v>-7.9894387389486203</v>
      </c>
      <c r="S19" s="48">
        <f>VLOOKUP($A19,'Occupancy Raw Data'!$B$8:$BE$45,'Occupancy Raw Data'!AA$3,FALSE)</f>
        <v>0.91520325214881204</v>
      </c>
      <c r="T19" s="48">
        <f>VLOOKUP($A19,'Occupancy Raw Data'!$B$8:$BE$45,'Occupancy Raw Data'!AB$3,FALSE)</f>
        <v>4.3722566186906402</v>
      </c>
      <c r="U19" s="49">
        <f>VLOOKUP($A19,'Occupancy Raw Data'!$B$8:$BE$45,'Occupancy Raw Data'!AC$3,FALSE)</f>
        <v>2.6983683945883699</v>
      </c>
      <c r="V19" s="50">
        <f>VLOOKUP($A19,'Occupancy Raw Data'!$B$8:$BE$45,'Occupancy Raw Data'!AE$3,FALSE)</f>
        <v>-3.7003957049765601</v>
      </c>
      <c r="X19" s="51">
        <f>VLOOKUP($A19,'ADR Raw Data'!$B$6:$BE$43,'ADR Raw Data'!G$1,FALSE)</f>
        <v>96.942521662852698</v>
      </c>
      <c r="Y19" s="52">
        <f>VLOOKUP($A19,'ADR Raw Data'!$B$6:$BE$43,'ADR Raw Data'!H$1,FALSE)</f>
        <v>98.627897754058196</v>
      </c>
      <c r="Z19" s="52">
        <f>VLOOKUP($A19,'ADR Raw Data'!$B$6:$BE$43,'ADR Raw Data'!I$1,FALSE)</f>
        <v>104.711629173693</v>
      </c>
      <c r="AA19" s="52">
        <f>VLOOKUP($A19,'ADR Raw Data'!$B$6:$BE$43,'ADR Raw Data'!J$1,FALSE)</f>
        <v>103.615619937389</v>
      </c>
      <c r="AB19" s="52">
        <f>VLOOKUP($A19,'ADR Raw Data'!$B$6:$BE$43,'ADR Raw Data'!K$1,FALSE)</f>
        <v>111.619246602516</v>
      </c>
      <c r="AC19" s="53">
        <f>VLOOKUP($A19,'ADR Raw Data'!$B$6:$BE$43,'ADR Raw Data'!L$1,FALSE)</f>
        <v>104.05407104513699</v>
      </c>
      <c r="AD19" s="52">
        <f>VLOOKUP($A19,'ADR Raw Data'!$B$6:$BE$43,'ADR Raw Data'!N$1,FALSE)</f>
        <v>134.86422972143001</v>
      </c>
      <c r="AE19" s="52">
        <f>VLOOKUP($A19,'ADR Raw Data'!$B$6:$BE$43,'ADR Raw Data'!O$1,FALSE)</f>
        <v>139.400680818236</v>
      </c>
      <c r="AF19" s="53">
        <f>VLOOKUP($A19,'ADR Raw Data'!$B$6:$BE$43,'ADR Raw Data'!P$1,FALSE)</f>
        <v>137.24229211542399</v>
      </c>
      <c r="AG19" s="54">
        <f>VLOOKUP($A19,'ADR Raw Data'!$B$6:$BE$43,'ADR Raw Data'!R$1,FALSE)</f>
        <v>118.251876000625</v>
      </c>
      <c r="AI19" s="47">
        <f>VLOOKUP($A19,'ADR Raw Data'!$B$6:$BE$43,'ADR Raw Data'!T$1,FALSE)</f>
        <v>-1.3660756578478499</v>
      </c>
      <c r="AJ19" s="48">
        <f>VLOOKUP($A19,'ADR Raw Data'!$B$6:$BE$43,'ADR Raw Data'!U$1,FALSE)</f>
        <v>-1.7747629863929599</v>
      </c>
      <c r="AK19" s="48">
        <f>VLOOKUP($A19,'ADR Raw Data'!$B$6:$BE$43,'ADR Raw Data'!V$1,FALSE)</f>
        <v>7.6590677477542197</v>
      </c>
      <c r="AL19" s="48">
        <f>VLOOKUP($A19,'ADR Raw Data'!$B$6:$BE$43,'ADR Raw Data'!W$1,FALSE)</f>
        <v>7.3912077934711</v>
      </c>
      <c r="AM19" s="48">
        <f>VLOOKUP($A19,'ADR Raw Data'!$B$6:$BE$43,'ADR Raw Data'!X$1,FALSE)</f>
        <v>9.2689949174246404</v>
      </c>
      <c r="AN19" s="49">
        <f>VLOOKUP($A19,'ADR Raw Data'!$B$6:$BE$43,'ADR Raw Data'!Y$1,FALSE)</f>
        <v>5.0212323213621204</v>
      </c>
      <c r="AO19" s="48">
        <f>VLOOKUP($A19,'ADR Raw Data'!$B$6:$BE$43,'ADR Raw Data'!AA$1,FALSE)</f>
        <v>8.1868802407693497</v>
      </c>
      <c r="AP19" s="48">
        <f>VLOOKUP($A19,'ADR Raw Data'!$B$6:$BE$43,'ADR Raw Data'!AB$1,FALSE)</f>
        <v>6.2590637483602096</v>
      </c>
      <c r="AQ19" s="49">
        <f>VLOOKUP($A19,'ADR Raw Data'!$B$6:$BE$43,'ADR Raw Data'!AC$1,FALSE)</f>
        <v>7.1977317746756801</v>
      </c>
      <c r="AR19" s="50">
        <f>VLOOKUP($A19,'ADR Raw Data'!$B$6:$BE$43,'ADR Raw Data'!AE$1,FALSE)</f>
        <v>6.8315189649978398</v>
      </c>
      <c r="AS19" s="40"/>
      <c r="AT19" s="51">
        <f>VLOOKUP($A19,'RevPAR Raw Data'!$B$6:$BE$43,'RevPAR Raw Data'!G$1,FALSE)</f>
        <v>30.7827335459389</v>
      </c>
      <c r="AU19" s="52">
        <f>VLOOKUP($A19,'RevPAR Raw Data'!$B$6:$BE$43,'RevPAR Raw Data'!H$1,FALSE)</f>
        <v>35.808950121104402</v>
      </c>
      <c r="AV19" s="52">
        <f>VLOOKUP($A19,'RevPAR Raw Data'!$B$6:$BE$43,'RevPAR Raw Data'!I$1,FALSE)</f>
        <v>45.119163967382498</v>
      </c>
      <c r="AW19" s="52">
        <f>VLOOKUP($A19,'RevPAR Raw Data'!$B$6:$BE$43,'RevPAR Raw Data'!J$1,FALSE)</f>
        <v>42.756292063620201</v>
      </c>
      <c r="AX19" s="52">
        <f>VLOOKUP($A19,'RevPAR Raw Data'!$B$6:$BE$43,'RevPAR Raw Data'!K$1,FALSE)</f>
        <v>60.874213692879003</v>
      </c>
      <c r="AY19" s="53">
        <f>VLOOKUP($A19,'RevPAR Raw Data'!$B$6:$BE$43,'RevPAR Raw Data'!L$1,FALSE)</f>
        <v>43.068270678185002</v>
      </c>
      <c r="AZ19" s="52">
        <f>VLOOKUP($A19,'RevPAR Raw Data'!$B$6:$BE$43,'RevPAR Raw Data'!N$1,FALSE)</f>
        <v>99.264776122053604</v>
      </c>
      <c r="BA19" s="52">
        <f>VLOOKUP($A19,'RevPAR Raw Data'!$B$6:$BE$43,'RevPAR Raw Data'!O$1,FALSE)</f>
        <v>113.046435219567</v>
      </c>
      <c r="BB19" s="53">
        <f>VLOOKUP($A19,'RevPAR Raw Data'!$B$6:$BE$43,'RevPAR Raw Data'!P$1,FALSE)</f>
        <v>106.15560567081</v>
      </c>
      <c r="BC19" s="54">
        <f>VLOOKUP($A19,'RevPAR Raw Data'!$B$6:$BE$43,'RevPAR Raw Data'!R$1,FALSE)</f>
        <v>61.095302391991297</v>
      </c>
      <c r="BE19" s="47">
        <f>VLOOKUP($A19,'RevPAR Raw Data'!$B$6:$BE$43,'RevPAR Raw Data'!T$1,FALSE)</f>
        <v>-20.613719768919999</v>
      </c>
      <c r="BF19" s="48">
        <f>VLOOKUP($A19,'RevPAR Raw Data'!$B$6:$BE$43,'RevPAR Raw Data'!U$1,FALSE)</f>
        <v>-20.7726353228623</v>
      </c>
      <c r="BG19" s="48">
        <f>VLOOKUP($A19,'RevPAR Raw Data'!$B$6:$BE$43,'RevPAR Raw Data'!V$1,FALSE)</f>
        <v>1.6362153478321</v>
      </c>
      <c r="BH19" s="48">
        <f>VLOOKUP($A19,'RevPAR Raw Data'!$B$6:$BE$43,'RevPAR Raw Data'!W$1,FALSE)</f>
        <v>5.9955356072833697</v>
      </c>
      <c r="BI19" s="48">
        <f>VLOOKUP($A19,'RevPAR Raw Data'!$B$6:$BE$43,'RevPAR Raw Data'!X$1,FALSE)</f>
        <v>12.4264967405138</v>
      </c>
      <c r="BJ19" s="49">
        <f>VLOOKUP($A19,'RevPAR Raw Data'!$B$6:$BE$43,'RevPAR Raw Data'!Y$1,FALSE)</f>
        <v>-3.36937469784201</v>
      </c>
      <c r="BK19" s="48">
        <f>VLOOKUP($A19,'RevPAR Raw Data'!$B$6:$BE$43,'RevPAR Raw Data'!AA$1,FALSE)</f>
        <v>9.1770100871312099</v>
      </c>
      <c r="BL19" s="48">
        <f>VLOOKUP($A19,'RevPAR Raw Data'!$B$6:$BE$43,'RevPAR Raw Data'!AB$1,FALSE)</f>
        <v>10.9049826960565</v>
      </c>
      <c r="BM19" s="49">
        <f>VLOOKUP($A19,'RevPAR Raw Data'!$B$6:$BE$43,'RevPAR Raw Data'!AC$1,FALSE)</f>
        <v>10.0903214885991</v>
      </c>
      <c r="BN19" s="50">
        <f>VLOOKUP($A19,'RevPAR Raw Data'!$B$6:$BE$43,'RevPAR Raw Data'!AE$1,FALSE)</f>
        <v>2.8783300256558402</v>
      </c>
    </row>
    <row r="20" spans="1:66" x14ac:dyDescent="0.45">
      <c r="A20" s="63" t="s">
        <v>29</v>
      </c>
      <c r="B20" s="47">
        <f>VLOOKUP($A20,'Occupancy Raw Data'!$B$8:$BE$45,'Occupancy Raw Data'!G$3,FALSE)</f>
        <v>26.882439481075199</v>
      </c>
      <c r="C20" s="48">
        <f>VLOOKUP($A20,'Occupancy Raw Data'!$B$8:$BE$45,'Occupancy Raw Data'!H$3,FALSE)</f>
        <v>28.126253845124999</v>
      </c>
      <c r="D20" s="48">
        <f>VLOOKUP($A20,'Occupancy Raw Data'!$B$8:$BE$45,'Occupancy Raw Data'!I$3,FALSE)</f>
        <v>30.547010833221801</v>
      </c>
      <c r="E20" s="48">
        <f>VLOOKUP($A20,'Occupancy Raw Data'!$B$8:$BE$45,'Occupancy Raw Data'!J$3,FALSE)</f>
        <v>30.520262137220801</v>
      </c>
      <c r="F20" s="48">
        <f>VLOOKUP($A20,'Occupancy Raw Data'!$B$8:$BE$45,'Occupancy Raw Data'!K$3,FALSE)</f>
        <v>34.7733048013909</v>
      </c>
      <c r="G20" s="49">
        <f>VLOOKUP($A20,'Occupancy Raw Data'!$B$8:$BE$45,'Occupancy Raw Data'!L$3,FALSE)</f>
        <v>30.169854219606702</v>
      </c>
      <c r="H20" s="48">
        <f>VLOOKUP($A20,'Occupancy Raw Data'!$B$8:$BE$45,'Occupancy Raw Data'!N$3,FALSE)</f>
        <v>61.949979938477902</v>
      </c>
      <c r="I20" s="48">
        <f>VLOOKUP($A20,'Occupancy Raw Data'!$B$8:$BE$45,'Occupancy Raw Data'!O$3,FALSE)</f>
        <v>73.920021398956806</v>
      </c>
      <c r="J20" s="49">
        <f>VLOOKUP($A20,'Occupancy Raw Data'!$B$8:$BE$45,'Occupancy Raw Data'!P$3,FALSE)</f>
        <v>67.935000668717393</v>
      </c>
      <c r="K20" s="50">
        <f>VLOOKUP($A20,'Occupancy Raw Data'!$B$8:$BE$45,'Occupancy Raw Data'!R$3,FALSE)</f>
        <v>40.959896062209801</v>
      </c>
      <c r="M20" s="47">
        <f>VLOOKUP($A20,'Occupancy Raw Data'!$B$8:$BE$45,'Occupancy Raw Data'!T$3,FALSE)</f>
        <v>4.15904956831496</v>
      </c>
      <c r="N20" s="48">
        <f>VLOOKUP($A20,'Occupancy Raw Data'!$B$8:$BE$45,'Occupancy Raw Data'!U$3,FALSE)</f>
        <v>-8.7688811563524798</v>
      </c>
      <c r="O20" s="48">
        <f>VLOOKUP($A20,'Occupancy Raw Data'!$B$8:$BE$45,'Occupancy Raw Data'!V$3,FALSE)</f>
        <v>-7.3596509100714398</v>
      </c>
      <c r="P20" s="48">
        <f>VLOOKUP($A20,'Occupancy Raw Data'!$B$8:$BE$45,'Occupancy Raw Data'!W$3,FALSE)</f>
        <v>-4.31037645578661</v>
      </c>
      <c r="Q20" s="48">
        <f>VLOOKUP($A20,'Occupancy Raw Data'!$B$8:$BE$45,'Occupancy Raw Data'!X$3,FALSE)</f>
        <v>3.2882696810302599</v>
      </c>
      <c r="R20" s="49">
        <f>VLOOKUP($A20,'Occupancy Raw Data'!$B$8:$BE$45,'Occupancy Raw Data'!Y$3,FALSE)</f>
        <v>-2.7868883732288801</v>
      </c>
      <c r="S20" s="48">
        <f>VLOOKUP($A20,'Occupancy Raw Data'!$B$8:$BE$45,'Occupancy Raw Data'!AA$3,FALSE)</f>
        <v>8.5100068481528499</v>
      </c>
      <c r="T20" s="48">
        <f>VLOOKUP($A20,'Occupancy Raw Data'!$B$8:$BE$45,'Occupancy Raw Data'!AB$3,FALSE)</f>
        <v>7.3212375647267196</v>
      </c>
      <c r="U20" s="49">
        <f>VLOOKUP($A20,'Occupancy Raw Data'!$B$8:$BE$45,'Occupancy Raw Data'!AC$3,FALSE)</f>
        <v>7.8600105764666299</v>
      </c>
      <c r="V20" s="50">
        <f>VLOOKUP($A20,'Occupancy Raw Data'!$B$8:$BE$45,'Occupancy Raw Data'!AE$3,FALSE)</f>
        <v>1.98356386329093</v>
      </c>
      <c r="X20" s="51">
        <f>VLOOKUP($A20,'ADR Raw Data'!$B$6:$BE$43,'ADR Raw Data'!G$1,FALSE)</f>
        <v>106.68147761194</v>
      </c>
      <c r="Y20" s="52">
        <f>VLOOKUP($A20,'ADR Raw Data'!$B$6:$BE$43,'ADR Raw Data'!H$1,FALSE)</f>
        <v>92.785221112696107</v>
      </c>
      <c r="Z20" s="52">
        <f>VLOOKUP($A20,'ADR Raw Data'!$B$6:$BE$43,'ADR Raw Data'!I$1,FALSE)</f>
        <v>92.164772329246901</v>
      </c>
      <c r="AA20" s="52">
        <f>VLOOKUP($A20,'ADR Raw Data'!$B$6:$BE$43,'ADR Raw Data'!J$1,FALSE)</f>
        <v>91.735578439964897</v>
      </c>
      <c r="AB20" s="52">
        <f>VLOOKUP($A20,'ADR Raw Data'!$B$6:$BE$43,'ADR Raw Data'!K$1,FALSE)</f>
        <v>103.37326153846099</v>
      </c>
      <c r="AC20" s="53">
        <f>VLOOKUP($A20,'ADR Raw Data'!$B$6:$BE$43,'ADR Raw Data'!L$1,FALSE)</f>
        <v>97.364349676389693</v>
      </c>
      <c r="AD20" s="52">
        <f>VLOOKUP($A20,'ADR Raw Data'!$B$6:$BE$43,'ADR Raw Data'!N$1,FALSE)</f>
        <v>151.376481001727</v>
      </c>
      <c r="AE20" s="52">
        <f>VLOOKUP($A20,'ADR Raw Data'!$B$6:$BE$43,'ADR Raw Data'!O$1,FALSE)</f>
        <v>129.48963090283999</v>
      </c>
      <c r="AF20" s="53">
        <f>VLOOKUP($A20,'ADR Raw Data'!$B$6:$BE$43,'ADR Raw Data'!P$1,FALSE)</f>
        <v>139.46894871542401</v>
      </c>
      <c r="AG20" s="54">
        <f>VLOOKUP($A20,'ADR Raw Data'!$B$6:$BE$43,'ADR Raw Data'!R$1,FALSE)</f>
        <v>117.316799608172</v>
      </c>
      <c r="AI20" s="47">
        <f>VLOOKUP($A20,'ADR Raw Data'!$B$6:$BE$43,'ADR Raw Data'!T$1,FALSE)</f>
        <v>-2.2959607351868399</v>
      </c>
      <c r="AJ20" s="48">
        <f>VLOOKUP($A20,'ADR Raw Data'!$B$6:$BE$43,'ADR Raw Data'!U$1,FALSE)</f>
        <v>-3.2632911771197199</v>
      </c>
      <c r="AK20" s="48">
        <f>VLOOKUP($A20,'ADR Raw Data'!$B$6:$BE$43,'ADR Raw Data'!V$1,FALSE)</f>
        <v>-2.7150160210243799</v>
      </c>
      <c r="AL20" s="48">
        <f>VLOOKUP($A20,'ADR Raw Data'!$B$6:$BE$43,'ADR Raw Data'!W$1,FALSE)</f>
        <v>-6.92911275029837</v>
      </c>
      <c r="AM20" s="48">
        <f>VLOOKUP($A20,'ADR Raw Data'!$B$6:$BE$43,'ADR Raw Data'!X$1,FALSE)</f>
        <v>-4.1622471526832303</v>
      </c>
      <c r="AN20" s="49">
        <f>VLOOKUP($A20,'ADR Raw Data'!$B$6:$BE$43,'ADR Raw Data'!Y$1,FALSE)</f>
        <v>-3.60852668421769</v>
      </c>
      <c r="AO20" s="48">
        <f>VLOOKUP($A20,'ADR Raw Data'!$B$6:$BE$43,'ADR Raw Data'!AA$1,FALSE)</f>
        <v>6.6654478472496104</v>
      </c>
      <c r="AP20" s="48">
        <f>VLOOKUP($A20,'ADR Raw Data'!$B$6:$BE$43,'ADR Raw Data'!AB$1,FALSE)</f>
        <v>8.5077151514776492</v>
      </c>
      <c r="AQ20" s="49">
        <f>VLOOKUP($A20,'ADR Raw Data'!$B$6:$BE$43,'ADR Raw Data'!AC$1,FALSE)</f>
        <v>7.6393394414727096</v>
      </c>
      <c r="AR20" s="50">
        <f>VLOOKUP($A20,'ADR Raw Data'!$B$6:$BE$43,'ADR Raw Data'!AE$1,FALSE)</f>
        <v>3.0844581302832301</v>
      </c>
      <c r="AS20" s="40"/>
      <c r="AT20" s="51">
        <f>VLOOKUP($A20,'RevPAR Raw Data'!$B$6:$BE$43,'RevPAR Raw Data'!G$1,FALSE)</f>
        <v>28.678583656546699</v>
      </c>
      <c r="AU20" s="52">
        <f>VLOOKUP($A20,'RevPAR Raw Data'!$B$6:$BE$43,'RevPAR Raw Data'!H$1,FALSE)</f>
        <v>26.0970068209174</v>
      </c>
      <c r="AV20" s="52">
        <f>VLOOKUP($A20,'RevPAR Raw Data'!$B$6:$BE$43,'RevPAR Raw Data'!I$1,FALSE)</f>
        <v>28.153582987829299</v>
      </c>
      <c r="AW20" s="52">
        <f>VLOOKUP($A20,'RevPAR Raw Data'!$B$6:$BE$43,'RevPAR Raw Data'!J$1,FALSE)</f>
        <v>27.997939012973099</v>
      </c>
      <c r="AX20" s="52">
        <f>VLOOKUP($A20,'RevPAR Raw Data'!$B$6:$BE$43,'RevPAR Raw Data'!K$1,FALSE)</f>
        <v>35.946299317908199</v>
      </c>
      <c r="AY20" s="53">
        <f>VLOOKUP($A20,'RevPAR Raw Data'!$B$6:$BE$43,'RevPAR Raw Data'!L$1,FALSE)</f>
        <v>29.3746823592349</v>
      </c>
      <c r="AZ20" s="52">
        <f>VLOOKUP($A20,'RevPAR Raw Data'!$B$6:$BE$43,'RevPAR Raw Data'!N$1,FALSE)</f>
        <v>93.777699612143905</v>
      </c>
      <c r="BA20" s="52">
        <f>VLOOKUP($A20,'RevPAR Raw Data'!$B$6:$BE$43,'RevPAR Raw Data'!O$1,FALSE)</f>
        <v>95.718762872809904</v>
      </c>
      <c r="BB20" s="53">
        <f>VLOOKUP($A20,'RevPAR Raw Data'!$B$6:$BE$43,'RevPAR Raw Data'!P$1,FALSE)</f>
        <v>94.748231242476905</v>
      </c>
      <c r="BC20" s="54">
        <f>VLOOKUP($A20,'RevPAR Raw Data'!$B$6:$BE$43,'RevPAR Raw Data'!R$1,FALSE)</f>
        <v>48.0528391830183</v>
      </c>
      <c r="BE20" s="47">
        <f>VLOOKUP($A20,'RevPAR Raw Data'!$B$6:$BE$43,'RevPAR Raw Data'!T$1,FALSE)</f>
        <v>1.76759868808265</v>
      </c>
      <c r="BF20" s="48">
        <f>VLOOKUP($A20,'RevPAR Raw Data'!$B$6:$BE$43,'RevPAR Raw Data'!U$1,FALSE)</f>
        <v>-11.7460182083648</v>
      </c>
      <c r="BG20" s="48">
        <f>VLOOKUP($A20,'RevPAR Raw Data'!$B$6:$BE$43,'RevPAR Raw Data'!V$1,FALSE)</f>
        <v>-9.8748512297959206</v>
      </c>
      <c r="BH20" s="48">
        <f>VLOOKUP($A20,'RevPAR Raw Data'!$B$6:$BE$43,'RevPAR Raw Data'!W$1,FALSE)</f>
        <v>-10.940818361501201</v>
      </c>
      <c r="BI20" s="48">
        <f>VLOOKUP($A20,'RevPAR Raw Data'!$B$6:$BE$43,'RevPAR Raw Data'!X$1,FALSE)</f>
        <v>-1.0108433828242001</v>
      </c>
      <c r="BJ20" s="49">
        <f>VLOOKUP($A20,'RevPAR Raw Data'!$B$6:$BE$43,'RevPAR Raw Data'!Y$1,FALSE)</f>
        <v>-6.2948494468392404</v>
      </c>
      <c r="BK20" s="48">
        <f>VLOOKUP($A20,'RevPAR Raw Data'!$B$6:$BE$43,'RevPAR Raw Data'!AA$1,FALSE)</f>
        <v>15.7426847636634</v>
      </c>
      <c r="BL20" s="48">
        <f>VLOOKUP($A20,'RevPAR Raw Data'!$B$6:$BE$43,'RevPAR Raw Data'!AB$1,FALSE)</f>
        <v>16.451822753774302</v>
      </c>
      <c r="BM20" s="49">
        <f>VLOOKUP($A20,'RevPAR Raw Data'!$B$6:$BE$43,'RevPAR Raw Data'!AC$1,FALSE)</f>
        <v>16.099802906011199</v>
      </c>
      <c r="BN20" s="50">
        <f>VLOOKUP($A20,'RevPAR Raw Data'!$B$6:$BE$43,'RevPAR Raw Data'!AE$1,FALSE)</f>
        <v>5.1292041904248</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31.8194673580014</v>
      </c>
      <c r="C22" s="48">
        <f>VLOOKUP($A22,'Occupancy Raw Data'!$B$8:$BE$45,'Occupancy Raw Data'!H$3,FALSE)</f>
        <v>43.132217770445401</v>
      </c>
      <c r="D22" s="48">
        <f>VLOOKUP($A22,'Occupancy Raw Data'!$B$8:$BE$45,'Occupancy Raw Data'!I$3,FALSE)</f>
        <v>47.541833608296002</v>
      </c>
      <c r="E22" s="48">
        <f>VLOOKUP($A22,'Occupancy Raw Data'!$B$8:$BE$45,'Occupancy Raw Data'!J$3,FALSE)</f>
        <v>50.4949328305444</v>
      </c>
      <c r="F22" s="48">
        <f>VLOOKUP($A22,'Occupancy Raw Data'!$B$8:$BE$45,'Occupancy Raw Data'!K$3,FALSE)</f>
        <v>53.683714353051997</v>
      </c>
      <c r="G22" s="49">
        <f>VLOOKUP($A22,'Occupancy Raw Data'!$B$8:$BE$45,'Occupancy Raw Data'!L$3,FALSE)</f>
        <v>45.334433184067798</v>
      </c>
      <c r="H22" s="48">
        <f>VLOOKUP($A22,'Occupancy Raw Data'!$B$8:$BE$45,'Occupancy Raw Data'!N$3,FALSE)</f>
        <v>65.149658260664594</v>
      </c>
      <c r="I22" s="48">
        <f>VLOOKUP($A22,'Occupancy Raw Data'!$B$8:$BE$45,'Occupancy Raw Data'!O$3,FALSE)</f>
        <v>66.4859769031345</v>
      </c>
      <c r="J22" s="49">
        <f>VLOOKUP($A22,'Occupancy Raw Data'!$B$8:$BE$45,'Occupancy Raw Data'!P$3,FALSE)</f>
        <v>65.817817581899504</v>
      </c>
      <c r="K22" s="50">
        <f>VLOOKUP($A22,'Occupancy Raw Data'!$B$8:$BE$45,'Occupancy Raw Data'!R$3,FALSE)</f>
        <v>51.1868287263055</v>
      </c>
      <c r="M22" s="47">
        <f>VLOOKUP($A22,'Occupancy Raw Data'!$B$8:$BE$45,'Occupancy Raw Data'!T$3,FALSE)</f>
        <v>-1.8313345578629401</v>
      </c>
      <c r="N22" s="48">
        <f>VLOOKUP($A22,'Occupancy Raw Data'!$B$8:$BE$45,'Occupancy Raw Data'!U$3,FALSE)</f>
        <v>-0.355312610989302</v>
      </c>
      <c r="O22" s="48">
        <f>VLOOKUP($A22,'Occupancy Raw Data'!$B$8:$BE$45,'Occupancy Raw Data'!V$3,FALSE)</f>
        <v>1.3257352202224799</v>
      </c>
      <c r="P22" s="48">
        <f>VLOOKUP($A22,'Occupancy Raw Data'!$B$8:$BE$45,'Occupancy Raw Data'!W$3,FALSE)</f>
        <v>1.58587457746479</v>
      </c>
      <c r="Q22" s="48">
        <f>VLOOKUP($A22,'Occupancy Raw Data'!$B$8:$BE$45,'Occupancy Raw Data'!X$3,FALSE)</f>
        <v>8.8682326372250597E-2</v>
      </c>
      <c r="R22" s="49">
        <f>VLOOKUP($A22,'Occupancy Raw Data'!$B$8:$BE$45,'Occupancy Raw Data'!Y$3,FALSE)</f>
        <v>0.31442985795533301</v>
      </c>
      <c r="S22" s="48">
        <f>VLOOKUP($A22,'Occupancy Raw Data'!$B$8:$BE$45,'Occupancy Raw Data'!AA$3,FALSE)</f>
        <v>-0.96108556864368599</v>
      </c>
      <c r="T22" s="48">
        <f>VLOOKUP($A22,'Occupancy Raw Data'!$B$8:$BE$45,'Occupancy Raw Data'!AB$3,FALSE)</f>
        <v>-1.1653861897134301</v>
      </c>
      <c r="U22" s="49">
        <f>VLOOKUP($A22,'Occupancy Raw Data'!$B$8:$BE$45,'Occupancy Raw Data'!AC$3,FALSE)</f>
        <v>-1.06437832944307</v>
      </c>
      <c r="V22" s="50">
        <f>VLOOKUP($A22,'Occupancy Raw Data'!$B$8:$BE$45,'Occupancy Raw Data'!AE$3,FALSE)</f>
        <v>-0.19656188048803699</v>
      </c>
      <c r="X22" s="51">
        <f>VLOOKUP($A22,'ADR Raw Data'!$B$6:$BE$43,'ADR Raw Data'!G$1,FALSE)</f>
        <v>90.354922598325999</v>
      </c>
      <c r="Y22" s="52">
        <f>VLOOKUP($A22,'ADR Raw Data'!$B$6:$BE$43,'ADR Raw Data'!H$1,FALSE)</f>
        <v>94.601422326648802</v>
      </c>
      <c r="Z22" s="52">
        <f>VLOOKUP($A22,'ADR Raw Data'!$B$6:$BE$43,'ADR Raw Data'!I$1,FALSE)</f>
        <v>97.261502082093898</v>
      </c>
      <c r="AA22" s="52">
        <f>VLOOKUP($A22,'ADR Raw Data'!$B$6:$BE$43,'ADR Raw Data'!J$1,FALSE)</f>
        <v>97.633677012835406</v>
      </c>
      <c r="AB22" s="52">
        <f>VLOOKUP($A22,'ADR Raw Data'!$B$6:$BE$43,'ADR Raw Data'!K$1,FALSE)</f>
        <v>101.991472912459</v>
      </c>
      <c r="AC22" s="53">
        <f>VLOOKUP($A22,'ADR Raw Data'!$B$6:$BE$43,'ADR Raw Data'!L$1,FALSE)</f>
        <v>96.988934568555806</v>
      </c>
      <c r="AD22" s="52">
        <f>VLOOKUP($A22,'ADR Raw Data'!$B$6:$BE$43,'ADR Raw Data'!N$1,FALSE)</f>
        <v>121.445101110588</v>
      </c>
      <c r="AE22" s="52">
        <f>VLOOKUP($A22,'ADR Raw Data'!$B$6:$BE$43,'ADR Raw Data'!O$1,FALSE)</f>
        <v>127.12476993973701</v>
      </c>
      <c r="AF22" s="53">
        <f>VLOOKUP($A22,'ADR Raw Data'!$B$6:$BE$43,'ADR Raw Data'!P$1,FALSE)</f>
        <v>124.313764524734</v>
      </c>
      <c r="AG22" s="54">
        <f>VLOOKUP($A22,'ADR Raw Data'!$B$6:$BE$43,'ADR Raw Data'!R$1,FALSE)</f>
        <v>107.02756988752201</v>
      </c>
      <c r="AI22" s="47">
        <f>VLOOKUP($A22,'ADR Raw Data'!$B$6:$BE$43,'ADR Raw Data'!T$1,FALSE)</f>
        <v>0.62917453916077204</v>
      </c>
      <c r="AJ22" s="48">
        <f>VLOOKUP($A22,'ADR Raw Data'!$B$6:$BE$43,'ADR Raw Data'!U$1,FALSE)</f>
        <v>3.8702519274449299</v>
      </c>
      <c r="AK22" s="48">
        <f>VLOOKUP($A22,'ADR Raw Data'!$B$6:$BE$43,'ADR Raw Data'!V$1,FALSE)</f>
        <v>7.6616446391212998</v>
      </c>
      <c r="AL22" s="48">
        <f>VLOOKUP($A22,'ADR Raw Data'!$B$6:$BE$43,'ADR Raw Data'!W$1,FALSE)</f>
        <v>6.1594000191126996</v>
      </c>
      <c r="AM22" s="48">
        <f>VLOOKUP($A22,'ADR Raw Data'!$B$6:$BE$43,'ADR Raw Data'!X$1,FALSE)</f>
        <v>5.7862891434673802</v>
      </c>
      <c r="AN22" s="49">
        <f>VLOOKUP($A22,'ADR Raw Data'!$B$6:$BE$43,'ADR Raw Data'!Y$1,FALSE)</f>
        <v>5.1917886864459302</v>
      </c>
      <c r="AO22" s="48">
        <f>VLOOKUP($A22,'ADR Raw Data'!$B$6:$BE$43,'ADR Raw Data'!AA$1,FALSE)</f>
        <v>4.9795489139762097</v>
      </c>
      <c r="AP22" s="48">
        <f>VLOOKUP($A22,'ADR Raw Data'!$B$6:$BE$43,'ADR Raw Data'!AB$1,FALSE)</f>
        <v>6.2093273592429199</v>
      </c>
      <c r="AQ22" s="49">
        <f>VLOOKUP($A22,'ADR Raw Data'!$B$6:$BE$43,'ADR Raw Data'!AC$1,FALSE)</f>
        <v>5.6092917947334104</v>
      </c>
      <c r="AR22" s="50">
        <f>VLOOKUP($A22,'ADR Raw Data'!$B$6:$BE$43,'ADR Raw Data'!AE$1,FALSE)</f>
        <v>5.2843344495760602</v>
      </c>
      <c r="AS22" s="40"/>
      <c r="AT22" s="51">
        <f>VLOOKUP($A22,'RevPAR Raw Data'!$B$6:$BE$43,'RevPAR Raw Data'!G$1,FALSE)</f>
        <v>28.750455102521801</v>
      </c>
      <c r="AU22" s="52">
        <f>VLOOKUP($A22,'RevPAR Raw Data'!$B$6:$BE$43,'RevPAR Raw Data'!H$1,FALSE)</f>
        <v>40.803691491868904</v>
      </c>
      <c r="AV22" s="52">
        <f>VLOOKUP($A22,'RevPAR Raw Data'!$B$6:$BE$43,'RevPAR Raw Data'!I$1,FALSE)</f>
        <v>46.239901484798402</v>
      </c>
      <c r="AW22" s="52">
        <f>VLOOKUP($A22,'RevPAR Raw Data'!$B$6:$BE$43,'RevPAR Raw Data'!J$1,FALSE)</f>
        <v>49.300059627621899</v>
      </c>
      <c r="AX22" s="52">
        <f>VLOOKUP($A22,'RevPAR Raw Data'!$B$6:$BE$43,'RevPAR Raw Data'!K$1,FALSE)</f>
        <v>54.752810982795097</v>
      </c>
      <c r="AY22" s="53">
        <f>VLOOKUP($A22,'RevPAR Raw Data'!$B$6:$BE$43,'RevPAR Raw Data'!L$1,FALSE)</f>
        <v>43.969383737921198</v>
      </c>
      <c r="AZ22" s="52">
        <f>VLOOKUP($A22,'RevPAR Raw Data'!$B$6:$BE$43,'RevPAR Raw Data'!N$1,FALSE)</f>
        <v>79.121068347866995</v>
      </c>
      <c r="BA22" s="52">
        <f>VLOOKUP($A22,'RevPAR Raw Data'!$B$6:$BE$43,'RevPAR Raw Data'!O$1,FALSE)</f>
        <v>84.520145180296893</v>
      </c>
      <c r="BB22" s="53">
        <f>VLOOKUP($A22,'RevPAR Raw Data'!$B$6:$BE$43,'RevPAR Raw Data'!P$1,FALSE)</f>
        <v>81.820606764082001</v>
      </c>
      <c r="BC22" s="54">
        <f>VLOOKUP($A22,'RevPAR Raw Data'!$B$6:$BE$43,'RevPAR Raw Data'!R$1,FALSE)</f>
        <v>54.784018888252902</v>
      </c>
      <c r="BE22" s="47">
        <f>VLOOKUP($A22,'RevPAR Raw Data'!$B$6:$BE$43,'RevPAR Raw Data'!T$1,FALSE)</f>
        <v>-1.2136823094671001</v>
      </c>
      <c r="BF22" s="48">
        <f>VLOOKUP($A22,'RevPAR Raw Data'!$B$6:$BE$43,'RevPAR Raw Data'!U$1,FALSE)</f>
        <v>3.5011878232803602</v>
      </c>
      <c r="BG22" s="48">
        <f>VLOOKUP($A22,'RevPAR Raw Data'!$B$6:$BE$43,'RevPAR Raw Data'!V$1,FALSE)</f>
        <v>9.0889529807729108</v>
      </c>
      <c r="BH22" s="48">
        <f>VLOOKUP($A22,'RevPAR Raw Data'!$B$6:$BE$43,'RevPAR Raw Data'!W$1,FALSE)</f>
        <v>7.84295495560497</v>
      </c>
      <c r="BI22" s="48">
        <f>VLOOKUP($A22,'RevPAR Raw Data'!$B$6:$BE$43,'RevPAR Raw Data'!X$1,FALSE)</f>
        <v>5.8801028856626898</v>
      </c>
      <c r="BJ22" s="49">
        <f>VLOOKUP($A22,'RevPAR Raw Data'!$B$6:$BE$43,'RevPAR Raw Data'!Y$1,FALSE)</f>
        <v>5.5225430781934</v>
      </c>
      <c r="BK22" s="48">
        <f>VLOOKUP($A22,'RevPAR Raw Data'!$B$6:$BE$43,'RevPAR Raw Data'!AA$1,FALSE)</f>
        <v>3.9706056193367498</v>
      </c>
      <c r="BL22" s="48">
        <f>VLOOKUP($A22,'RevPAR Raw Data'!$B$6:$BE$43,'RevPAR Raw Data'!AB$1,FALSE)</f>
        <v>4.9715785260107701</v>
      </c>
      <c r="BM22" s="49">
        <f>VLOOKUP($A22,'RevPAR Raw Data'!$B$6:$BE$43,'RevPAR Raw Data'!AC$1,FALSE)</f>
        <v>4.4852093789919598</v>
      </c>
      <c r="BN22" s="50">
        <f>VLOOKUP($A22,'RevPAR Raw Data'!$B$6:$BE$43,'RevPAR Raw Data'!AE$1,FALSE)</f>
        <v>5.0773855819226599</v>
      </c>
    </row>
    <row r="23" spans="1:66" x14ac:dyDescent="0.45">
      <c r="A23" s="63" t="s">
        <v>71</v>
      </c>
      <c r="B23" s="47">
        <f>VLOOKUP($A23,'Occupancy Raw Data'!$B$8:$BE$45,'Occupancy Raw Data'!G$3,FALSE)</f>
        <v>32.187385883457601</v>
      </c>
      <c r="C23" s="48">
        <f>VLOOKUP($A23,'Occupancy Raw Data'!$B$8:$BE$45,'Occupancy Raw Data'!H$3,FALSE)</f>
        <v>42.9495539673431</v>
      </c>
      <c r="D23" s="48">
        <f>VLOOKUP($A23,'Occupancy Raw Data'!$B$8:$BE$45,'Occupancy Raw Data'!I$3,FALSE)</f>
        <v>46.496948197610699</v>
      </c>
      <c r="E23" s="48">
        <f>VLOOKUP($A23,'Occupancy Raw Data'!$B$8:$BE$45,'Occupancy Raw Data'!J$3,FALSE)</f>
        <v>48.630601491992202</v>
      </c>
      <c r="F23" s="48">
        <f>VLOOKUP($A23,'Occupancy Raw Data'!$B$8:$BE$45,'Occupancy Raw Data'!K$3,FALSE)</f>
        <v>47.4098805362825</v>
      </c>
      <c r="G23" s="49">
        <f>VLOOKUP($A23,'Occupancy Raw Data'!$B$8:$BE$45,'Occupancy Raw Data'!L$3,FALSE)</f>
        <v>43.534874015337202</v>
      </c>
      <c r="H23" s="48">
        <f>VLOOKUP($A23,'Occupancy Raw Data'!$B$8:$BE$45,'Occupancy Raw Data'!N$3,FALSE)</f>
        <v>56.294016380614501</v>
      </c>
      <c r="I23" s="48">
        <f>VLOOKUP($A23,'Occupancy Raw Data'!$B$8:$BE$45,'Occupancy Raw Data'!O$3,FALSE)</f>
        <v>58.318117794355402</v>
      </c>
      <c r="J23" s="49">
        <f>VLOOKUP($A23,'Occupancy Raw Data'!$B$8:$BE$45,'Occupancy Raw Data'!P$3,FALSE)</f>
        <v>57.306067087484998</v>
      </c>
      <c r="K23" s="50">
        <f>VLOOKUP($A23,'Occupancy Raw Data'!$B$8:$BE$45,'Occupancy Raw Data'!R$3,FALSE)</f>
        <v>47.469500607379402</v>
      </c>
      <c r="M23" s="47">
        <f>VLOOKUP($A23,'Occupancy Raw Data'!$B$8:$BE$45,'Occupancy Raw Data'!T$3,FALSE)</f>
        <v>6.1628875856616903</v>
      </c>
      <c r="N23" s="48">
        <f>VLOOKUP($A23,'Occupancy Raw Data'!$B$8:$BE$45,'Occupancy Raw Data'!U$3,FALSE)</f>
        <v>4.2612394270681904</v>
      </c>
      <c r="O23" s="48">
        <f>VLOOKUP($A23,'Occupancy Raw Data'!$B$8:$BE$45,'Occupancy Raw Data'!V$3,FALSE)</f>
        <v>5.4027277117211998</v>
      </c>
      <c r="P23" s="48">
        <f>VLOOKUP($A23,'Occupancy Raw Data'!$B$8:$BE$45,'Occupancy Raw Data'!W$3,FALSE)</f>
        <v>6.8012583723266902</v>
      </c>
      <c r="Q23" s="48">
        <f>VLOOKUP($A23,'Occupancy Raw Data'!$B$8:$BE$45,'Occupancy Raw Data'!X$3,FALSE)</f>
        <v>3.8434270488279201</v>
      </c>
      <c r="R23" s="49">
        <f>VLOOKUP($A23,'Occupancy Raw Data'!$B$8:$BE$45,'Occupancy Raw Data'!Y$3,FALSE)</f>
        <v>5.2504892914509798</v>
      </c>
      <c r="S23" s="48">
        <f>VLOOKUP($A23,'Occupancy Raw Data'!$B$8:$BE$45,'Occupancy Raw Data'!AA$3,FALSE)</f>
        <v>-1.04665383429839</v>
      </c>
      <c r="T23" s="48">
        <f>VLOOKUP($A23,'Occupancy Raw Data'!$B$8:$BE$45,'Occupancy Raw Data'!AB$3,FALSE)</f>
        <v>-1.1045848468503701</v>
      </c>
      <c r="U23" s="49">
        <f>VLOOKUP($A23,'Occupancy Raw Data'!$B$8:$BE$45,'Occupancy Raw Data'!AC$3,FALSE)</f>
        <v>-1.0761393628778899</v>
      </c>
      <c r="V23" s="50">
        <f>VLOOKUP($A23,'Occupancy Raw Data'!$B$8:$BE$45,'Occupancy Raw Data'!AE$3,FALSE)</f>
        <v>2.97886100578972</v>
      </c>
      <c r="X23" s="51">
        <f>VLOOKUP($A23,'ADR Raw Data'!$B$6:$BE$43,'ADR Raw Data'!G$1,FALSE)</f>
        <v>89.519967585089105</v>
      </c>
      <c r="Y23" s="52">
        <f>VLOOKUP($A23,'ADR Raw Data'!$B$6:$BE$43,'ADR Raw Data'!H$1,FALSE)</f>
        <v>93.463817563464104</v>
      </c>
      <c r="Z23" s="52">
        <f>VLOOKUP($A23,'ADR Raw Data'!$B$6:$BE$43,'ADR Raw Data'!I$1,FALSE)</f>
        <v>95.151050151464105</v>
      </c>
      <c r="AA23" s="52">
        <f>VLOOKUP($A23,'ADR Raw Data'!$B$6:$BE$43,'ADR Raw Data'!J$1,FALSE)</f>
        <v>94.590548165629599</v>
      </c>
      <c r="AB23" s="52">
        <f>VLOOKUP($A23,'ADR Raw Data'!$B$6:$BE$43,'ADR Raw Data'!K$1,FALSE)</f>
        <v>97.201384242957701</v>
      </c>
      <c r="AC23" s="53">
        <f>VLOOKUP($A23,'ADR Raw Data'!$B$6:$BE$43,'ADR Raw Data'!L$1,FALSE)</f>
        <v>94.306820447682497</v>
      </c>
      <c r="AD23" s="52">
        <f>VLOOKUP($A23,'ADR Raw Data'!$B$6:$BE$43,'ADR Raw Data'!N$1,FALSE)</f>
        <v>114.11650171439101</v>
      </c>
      <c r="AE23" s="52">
        <f>VLOOKUP($A23,'ADR Raw Data'!$B$6:$BE$43,'ADR Raw Data'!O$1,FALSE)</f>
        <v>118.30099651131501</v>
      </c>
      <c r="AF23" s="53">
        <f>VLOOKUP($A23,'ADR Raw Data'!$B$6:$BE$43,'ADR Raw Data'!P$1,FALSE)</f>
        <v>116.245699135184</v>
      </c>
      <c r="AG23" s="54">
        <f>VLOOKUP($A23,'ADR Raw Data'!$B$6:$BE$43,'ADR Raw Data'!R$1,FALSE)</f>
        <v>101.873970108013</v>
      </c>
      <c r="AI23" s="47">
        <f>VLOOKUP($A23,'ADR Raw Data'!$B$6:$BE$43,'ADR Raw Data'!T$1,FALSE)</f>
        <v>0.54829861542945901</v>
      </c>
      <c r="AJ23" s="48">
        <f>VLOOKUP($A23,'ADR Raw Data'!$B$6:$BE$43,'ADR Raw Data'!U$1,FALSE)</f>
        <v>3.41068794295425</v>
      </c>
      <c r="AK23" s="48">
        <f>VLOOKUP($A23,'ADR Raw Data'!$B$6:$BE$43,'ADR Raw Data'!V$1,FALSE)</f>
        <v>7.2970882452621098</v>
      </c>
      <c r="AL23" s="48">
        <f>VLOOKUP($A23,'ADR Raw Data'!$B$6:$BE$43,'ADR Raw Data'!W$1,FALSE)</f>
        <v>6.7617210517706896</v>
      </c>
      <c r="AM23" s="48">
        <f>VLOOKUP($A23,'ADR Raw Data'!$B$6:$BE$43,'ADR Raw Data'!X$1,FALSE)</f>
        <v>6.9734183818708804</v>
      </c>
      <c r="AN23" s="49">
        <f>VLOOKUP($A23,'ADR Raw Data'!$B$6:$BE$43,'ADR Raw Data'!Y$1,FALSE)</f>
        <v>5.3294613276000096</v>
      </c>
      <c r="AO23" s="48">
        <f>VLOOKUP($A23,'ADR Raw Data'!$B$6:$BE$43,'ADR Raw Data'!AA$1,FALSE)</f>
        <v>1.88025145063017</v>
      </c>
      <c r="AP23" s="48">
        <f>VLOOKUP($A23,'ADR Raw Data'!$B$6:$BE$43,'ADR Raw Data'!AB$1,FALSE)</f>
        <v>3.6334800891372701</v>
      </c>
      <c r="AQ23" s="49">
        <f>VLOOKUP($A23,'ADR Raw Data'!$B$6:$BE$43,'ADR Raw Data'!AC$1,FALSE)</f>
        <v>2.7803638617150002</v>
      </c>
      <c r="AR23" s="50">
        <f>VLOOKUP($A23,'ADR Raw Data'!$B$6:$BE$43,'ADR Raw Data'!AE$1,FALSE)</f>
        <v>3.9565865038252199</v>
      </c>
      <c r="AS23" s="40"/>
      <c r="AT23" s="51">
        <f>VLOOKUP($A23,'RevPAR Raw Data'!$B$6:$BE$43,'RevPAR Raw Data'!G$1,FALSE)</f>
        <v>28.8141374093588</v>
      </c>
      <c r="AU23" s="52">
        <f>VLOOKUP($A23,'RevPAR Raw Data'!$B$6:$BE$43,'RevPAR Raw Data'!H$1,FALSE)</f>
        <v>40.142292764359098</v>
      </c>
      <c r="AV23" s="52">
        <f>VLOOKUP($A23,'RevPAR Raw Data'!$B$6:$BE$43,'RevPAR Raw Data'!I$1,FALSE)</f>
        <v>44.242334498408802</v>
      </c>
      <c r="AW23" s="52">
        <f>VLOOKUP($A23,'RevPAR Raw Data'!$B$6:$BE$43,'RevPAR Raw Data'!J$1,FALSE)</f>
        <v>45.999952527518303</v>
      </c>
      <c r="AX23" s="52">
        <f>VLOOKUP($A23,'RevPAR Raw Data'!$B$6:$BE$43,'RevPAR Raw Data'!K$1,FALSE)</f>
        <v>46.083060149199198</v>
      </c>
      <c r="AY23" s="53">
        <f>VLOOKUP($A23,'RevPAR Raw Data'!$B$6:$BE$43,'RevPAR Raw Data'!L$1,FALSE)</f>
        <v>41.056355469768803</v>
      </c>
      <c r="AZ23" s="52">
        <f>VLOOKUP($A23,'RevPAR Raw Data'!$B$6:$BE$43,'RevPAR Raw Data'!N$1,FALSE)</f>
        <v>64.240762168083805</v>
      </c>
      <c r="BA23" s="52">
        <f>VLOOKUP($A23,'RevPAR Raw Data'!$B$6:$BE$43,'RevPAR Raw Data'!O$1,FALSE)</f>
        <v>68.990914497365495</v>
      </c>
      <c r="BB23" s="53">
        <f>VLOOKUP($A23,'RevPAR Raw Data'!$B$6:$BE$43,'RevPAR Raw Data'!P$1,FALSE)</f>
        <v>66.615838332724707</v>
      </c>
      <c r="BC23" s="54">
        <f>VLOOKUP($A23,'RevPAR Raw Data'!$B$6:$BE$43,'RevPAR Raw Data'!R$1,FALSE)</f>
        <v>48.359064859184798</v>
      </c>
      <c r="BE23" s="47">
        <f>VLOOKUP($A23,'RevPAR Raw Data'!$B$6:$BE$43,'RevPAR Raw Data'!T$1,FALSE)</f>
        <v>6.7449772283938101</v>
      </c>
      <c r="BF23" s="48">
        <f>VLOOKUP($A23,'RevPAR Raw Data'!$B$6:$BE$43,'RevPAR Raw Data'!U$1,FALSE)</f>
        <v>7.8172649493818698</v>
      </c>
      <c r="BG23" s="48">
        <f>VLOOKUP($A23,'RevPAR Raw Data'!$B$6:$BE$43,'RevPAR Raw Data'!V$1,FALSE)</f>
        <v>13.0940577657588</v>
      </c>
      <c r="BH23" s="48">
        <f>VLOOKUP($A23,'RevPAR Raw Data'!$B$6:$BE$43,'RevPAR Raw Data'!W$1,FALSE)</f>
        <v>14.0228615432443</v>
      </c>
      <c r="BI23" s="48">
        <f>VLOOKUP($A23,'RevPAR Raw Data'!$B$6:$BE$43,'RevPAR Raw Data'!X$1,FALSE)</f>
        <v>11.0848636790155</v>
      </c>
      <c r="BJ23" s="49">
        <f>VLOOKUP($A23,'RevPAR Raw Data'!$B$6:$BE$43,'RevPAR Raw Data'!Y$1,FALSE)</f>
        <v>10.859773415348601</v>
      </c>
      <c r="BK23" s="48">
        <f>VLOOKUP($A23,'RevPAR Raw Data'!$B$6:$BE$43,'RevPAR Raw Data'!AA$1,FALSE)</f>
        <v>0.81391789242930601</v>
      </c>
      <c r="BL23" s="48">
        <f>VLOOKUP($A23,'RevPAR Raw Data'!$B$6:$BE$43,'RevPAR Raw Data'!AB$1,FALSE)</f>
        <v>2.4887603718089601</v>
      </c>
      <c r="BM23" s="49">
        <f>VLOOKUP($A23,'RevPAR Raw Data'!$B$6:$BE$43,'RevPAR Raw Data'!AC$1,FALSE)</f>
        <v>1.6743039088899601</v>
      </c>
      <c r="BN23" s="50">
        <f>VLOOKUP($A23,'RevPAR Raw Data'!$B$6:$BE$43,'RevPAR Raw Data'!AE$1,FALSE)</f>
        <v>7.0533087221377402</v>
      </c>
    </row>
    <row r="24" spans="1:66" x14ac:dyDescent="0.45">
      <c r="A24" s="63" t="s">
        <v>53</v>
      </c>
      <c r="B24" s="47">
        <f>VLOOKUP($A24,'Occupancy Raw Data'!$B$8:$BE$45,'Occupancy Raw Data'!G$3,FALSE)</f>
        <v>30.263586072242099</v>
      </c>
      <c r="C24" s="48">
        <f>VLOOKUP($A24,'Occupancy Raw Data'!$B$8:$BE$45,'Occupancy Raw Data'!H$3,FALSE)</f>
        <v>45.916042954767299</v>
      </c>
      <c r="D24" s="48">
        <f>VLOOKUP($A24,'Occupancy Raw Data'!$B$8:$BE$45,'Occupancy Raw Data'!I$3,FALSE)</f>
        <v>53.563293198828497</v>
      </c>
      <c r="E24" s="48">
        <f>VLOOKUP($A24,'Occupancy Raw Data'!$B$8:$BE$45,'Occupancy Raw Data'!J$3,FALSE)</f>
        <v>53.107712333224804</v>
      </c>
      <c r="F24" s="48">
        <f>VLOOKUP($A24,'Occupancy Raw Data'!$B$8:$BE$45,'Occupancy Raw Data'!K$3,FALSE)</f>
        <v>64.8226488773185</v>
      </c>
      <c r="G24" s="49">
        <f>VLOOKUP($A24,'Occupancy Raw Data'!$B$8:$BE$45,'Occupancy Raw Data'!L$3,FALSE)</f>
        <v>49.534656687276197</v>
      </c>
      <c r="H24" s="48">
        <f>VLOOKUP($A24,'Occupancy Raw Data'!$B$8:$BE$45,'Occupancy Raw Data'!N$3,FALSE)</f>
        <v>73.446143833387495</v>
      </c>
      <c r="I24" s="48">
        <f>VLOOKUP($A24,'Occupancy Raw Data'!$B$8:$BE$45,'Occupancy Raw Data'!O$3,FALSE)</f>
        <v>69.996745850959897</v>
      </c>
      <c r="J24" s="49">
        <f>VLOOKUP($A24,'Occupancy Raw Data'!$B$8:$BE$45,'Occupancy Raw Data'!P$3,FALSE)</f>
        <v>71.721444842173696</v>
      </c>
      <c r="K24" s="50">
        <f>VLOOKUP($A24,'Occupancy Raw Data'!$B$8:$BE$45,'Occupancy Raw Data'!R$3,FALSE)</f>
        <v>55.873739017246898</v>
      </c>
      <c r="M24" s="47">
        <f>VLOOKUP($A24,'Occupancy Raw Data'!$B$8:$BE$45,'Occupancy Raw Data'!T$3,FALSE)</f>
        <v>-12.7000562080288</v>
      </c>
      <c r="N24" s="48">
        <f>VLOOKUP($A24,'Occupancy Raw Data'!$B$8:$BE$45,'Occupancy Raw Data'!U$3,FALSE)</f>
        <v>-10.2065985689076</v>
      </c>
      <c r="O24" s="48">
        <f>VLOOKUP($A24,'Occupancy Raw Data'!$B$8:$BE$45,'Occupancy Raw Data'!V$3,FALSE)</f>
        <v>-14.374172139900899</v>
      </c>
      <c r="P24" s="48">
        <f>VLOOKUP($A24,'Occupancy Raw Data'!$B$8:$BE$45,'Occupancy Raw Data'!W$3,FALSE)</f>
        <v>-23.288859963119599</v>
      </c>
      <c r="Q24" s="48">
        <f>VLOOKUP($A24,'Occupancy Raw Data'!$B$8:$BE$45,'Occupancy Raw Data'!X$3,FALSE)</f>
        <v>-22.239172017493001</v>
      </c>
      <c r="R24" s="49">
        <f>VLOOKUP($A24,'Occupancy Raw Data'!$B$8:$BE$45,'Occupancy Raw Data'!Y$3,FALSE)</f>
        <v>-17.7025268077061</v>
      </c>
      <c r="S24" s="48">
        <f>VLOOKUP($A24,'Occupancy Raw Data'!$B$8:$BE$45,'Occupancy Raw Data'!AA$3,FALSE)</f>
        <v>-14.635852519761</v>
      </c>
      <c r="T24" s="48">
        <f>VLOOKUP($A24,'Occupancy Raw Data'!$B$8:$BE$45,'Occupancy Raw Data'!AB$3,FALSE)</f>
        <v>-11.309404462781</v>
      </c>
      <c r="U24" s="49">
        <f>VLOOKUP($A24,'Occupancy Raw Data'!$B$8:$BE$45,'Occupancy Raw Data'!AC$3,FALSE)</f>
        <v>-13.0443780898706</v>
      </c>
      <c r="V24" s="50">
        <f>VLOOKUP($A24,'Occupancy Raw Data'!$B$8:$BE$45,'Occupancy Raw Data'!AE$3,FALSE)</f>
        <v>-16.0532528271677</v>
      </c>
      <c r="X24" s="51">
        <f>VLOOKUP($A24,'ADR Raw Data'!$B$6:$BE$43,'ADR Raw Data'!G$1,FALSE)</f>
        <v>96.369322580645104</v>
      </c>
      <c r="Y24" s="52">
        <f>VLOOKUP($A24,'ADR Raw Data'!$B$6:$BE$43,'ADR Raw Data'!H$1,FALSE)</f>
        <v>104.065726435152</v>
      </c>
      <c r="Z24" s="52">
        <f>VLOOKUP($A24,'ADR Raw Data'!$B$6:$BE$43,'ADR Raw Data'!I$1,FALSE)</f>
        <v>108.041051032806</v>
      </c>
      <c r="AA24" s="52">
        <f>VLOOKUP($A24,'ADR Raw Data'!$B$6:$BE$43,'ADR Raw Data'!J$1,FALSE)</f>
        <v>107.46827818627401</v>
      </c>
      <c r="AB24" s="52">
        <f>VLOOKUP($A24,'ADR Raw Data'!$B$6:$BE$43,'ADR Raw Data'!K$1,FALSE)</f>
        <v>117.39787650602401</v>
      </c>
      <c r="AC24" s="53">
        <f>VLOOKUP($A24,'ADR Raw Data'!$B$6:$BE$43,'ADR Raw Data'!L$1,FALSE)</f>
        <v>108.203991591118</v>
      </c>
      <c r="AD24" s="52">
        <f>VLOOKUP($A24,'ADR Raw Data'!$B$6:$BE$43,'ADR Raw Data'!N$1,FALSE)</f>
        <v>132.54873283119099</v>
      </c>
      <c r="AE24" s="52">
        <f>VLOOKUP($A24,'ADR Raw Data'!$B$6:$BE$43,'ADR Raw Data'!O$1,FALSE)</f>
        <v>131.64463040446299</v>
      </c>
      <c r="AF24" s="53">
        <f>VLOOKUP($A24,'ADR Raw Data'!$B$6:$BE$43,'ADR Raw Data'!P$1,FALSE)</f>
        <v>132.107552177858</v>
      </c>
      <c r="AG24" s="54">
        <f>VLOOKUP($A24,'ADR Raw Data'!$B$6:$BE$43,'ADR Raw Data'!R$1,FALSE)</f>
        <v>116.970685581163</v>
      </c>
      <c r="AI24" s="47">
        <f>VLOOKUP($A24,'ADR Raw Data'!$B$6:$BE$43,'ADR Raw Data'!T$1,FALSE)</f>
        <v>2.99918800724733</v>
      </c>
      <c r="AJ24" s="48">
        <f>VLOOKUP($A24,'ADR Raw Data'!$B$6:$BE$43,'ADR Raw Data'!U$1,FALSE)</f>
        <v>3.6353478593436499</v>
      </c>
      <c r="AK24" s="48">
        <f>VLOOKUP($A24,'ADR Raw Data'!$B$6:$BE$43,'ADR Raw Data'!V$1,FALSE)</f>
        <v>3.5448111251876102</v>
      </c>
      <c r="AL24" s="48">
        <f>VLOOKUP($A24,'ADR Raw Data'!$B$6:$BE$43,'ADR Raw Data'!W$1,FALSE)</f>
        <v>-0.37988063765404001</v>
      </c>
      <c r="AM24" s="48">
        <f>VLOOKUP($A24,'ADR Raw Data'!$B$6:$BE$43,'ADR Raw Data'!X$1,FALSE)</f>
        <v>-5.3541693763074596</v>
      </c>
      <c r="AN24" s="49">
        <f>VLOOKUP($A24,'ADR Raw Data'!$B$6:$BE$43,'ADR Raw Data'!Y$1,FALSE)</f>
        <v>-0.45880790028118401</v>
      </c>
      <c r="AO24" s="48">
        <f>VLOOKUP($A24,'ADR Raw Data'!$B$6:$BE$43,'ADR Raw Data'!AA$1,FALSE)</f>
        <v>-3.0553602280999002</v>
      </c>
      <c r="AP24" s="48">
        <f>VLOOKUP($A24,'ADR Raw Data'!$B$6:$BE$43,'ADR Raw Data'!AB$1,FALSE)</f>
        <v>-2.2409268021648301</v>
      </c>
      <c r="AQ24" s="49">
        <f>VLOOKUP($A24,'ADR Raw Data'!$B$6:$BE$43,'ADR Raw Data'!AC$1,FALSE)</f>
        <v>-2.6751585760654901</v>
      </c>
      <c r="AR24" s="50">
        <f>VLOOKUP($A24,'ADR Raw Data'!$B$6:$BE$43,'ADR Raw Data'!AE$1,FALSE)</f>
        <v>-1.1029231674230999</v>
      </c>
      <c r="AS24" s="40"/>
      <c r="AT24" s="51">
        <f>VLOOKUP($A24,'RevPAR Raw Data'!$B$6:$BE$43,'RevPAR Raw Data'!G$1,FALSE)</f>
        <v>29.164812886430099</v>
      </c>
      <c r="AU24" s="52">
        <f>VLOOKUP($A24,'RevPAR Raw Data'!$B$6:$BE$43,'RevPAR Raw Data'!H$1,FALSE)</f>
        <v>47.782863651155203</v>
      </c>
      <c r="AV24" s="52">
        <f>VLOOKUP($A24,'RevPAR Raw Data'!$B$6:$BE$43,'RevPAR Raw Data'!I$1,FALSE)</f>
        <v>57.870344939798201</v>
      </c>
      <c r="AW24" s="52">
        <f>VLOOKUP($A24,'RevPAR Raw Data'!$B$6:$BE$43,'RevPAR Raw Data'!J$1,FALSE)</f>
        <v>57.073944028636497</v>
      </c>
      <c r="AX24" s="52">
        <f>VLOOKUP($A24,'RevPAR Raw Data'!$B$6:$BE$43,'RevPAR Raw Data'!K$1,FALSE)</f>
        <v>76.100413276927995</v>
      </c>
      <c r="AY24" s="53">
        <f>VLOOKUP($A24,'RevPAR Raw Data'!$B$6:$BE$43,'RevPAR Raw Data'!L$1,FALSE)</f>
        <v>53.5984757565896</v>
      </c>
      <c r="AZ24" s="52">
        <f>VLOOKUP($A24,'RevPAR Raw Data'!$B$6:$BE$43,'RevPAR Raw Data'!N$1,FALSE)</f>
        <v>97.351932964529695</v>
      </c>
      <c r="BA24" s="52">
        <f>VLOOKUP($A24,'RevPAR Raw Data'!$B$6:$BE$43,'RevPAR Raw Data'!O$1,FALSE)</f>
        <v>92.146957370647499</v>
      </c>
      <c r="BB24" s="53">
        <f>VLOOKUP($A24,'RevPAR Raw Data'!$B$6:$BE$43,'RevPAR Raw Data'!P$1,FALSE)</f>
        <v>94.749445167588604</v>
      </c>
      <c r="BC24" s="54">
        <f>VLOOKUP($A24,'RevPAR Raw Data'!$B$6:$BE$43,'RevPAR Raw Data'!R$1,FALSE)</f>
        <v>65.355895588303596</v>
      </c>
      <c r="BE24" s="47">
        <f>VLOOKUP($A24,'RevPAR Raw Data'!$B$6:$BE$43,'RevPAR Raw Data'!T$1,FALSE)</f>
        <v>-10.081766763486399</v>
      </c>
      <c r="BF24" s="48">
        <f>VLOOKUP($A24,'RevPAR Raw Data'!$B$6:$BE$43,'RevPAR Raw Data'!U$1,FALSE)</f>
        <v>-6.94229607215056</v>
      </c>
      <c r="BG24" s="48">
        <f>VLOOKUP($A24,'RevPAR Raw Data'!$B$6:$BE$43,'RevPAR Raw Data'!V$1,FALSE)</f>
        <v>-11.338898267882101</v>
      </c>
      <c r="BH24" s="48">
        <f>VLOOKUP($A24,'RevPAR Raw Data'!$B$6:$BE$43,'RevPAR Raw Data'!W$1,FALSE)</f>
        <v>-23.580270731043399</v>
      </c>
      <c r="BI24" s="48">
        <f>VLOOKUP($A24,'RevPAR Raw Data'!$B$6:$BE$43,'RevPAR Raw Data'!X$1,FALSE)</f>
        <v>-26.4026184560955</v>
      </c>
      <c r="BJ24" s="49">
        <f>VLOOKUP($A24,'RevPAR Raw Data'!$B$6:$BE$43,'RevPAR Raw Data'!Y$1,FALSE)</f>
        <v>-18.0801141164442</v>
      </c>
      <c r="BK24" s="48">
        <f>VLOOKUP($A24,'RevPAR Raw Data'!$B$6:$BE$43,'RevPAR Raw Data'!AA$1,FALSE)</f>
        <v>-17.244034730928799</v>
      </c>
      <c r="BL24" s="48">
        <f>VLOOKUP($A24,'RevPAR Raw Data'!$B$6:$BE$43,'RevPAR Raw Data'!AB$1,FALSE)</f>
        <v>-13.296895789174201</v>
      </c>
      <c r="BM24" s="49">
        <f>VLOOKUP($A24,'RevPAR Raw Data'!$B$6:$BE$43,'RevPAR Raw Data'!AC$1,FALSE)</f>
        <v>-15.370578866770501</v>
      </c>
      <c r="BN24" s="50">
        <f>VLOOKUP($A24,'RevPAR Raw Data'!$B$6:$BE$43,'RevPAR Raw Data'!AE$1,FALSE)</f>
        <v>-16.979120950034901</v>
      </c>
    </row>
    <row r="25" spans="1:66" x14ac:dyDescent="0.45">
      <c r="A25" s="63" t="s">
        <v>52</v>
      </c>
      <c r="B25" s="47">
        <f>VLOOKUP($A25,'Occupancy Raw Data'!$B$8:$BE$45,'Occupancy Raw Data'!G$3,FALSE)</f>
        <v>28.858144972720101</v>
      </c>
      <c r="C25" s="48">
        <f>VLOOKUP($A25,'Occupancy Raw Data'!$B$8:$BE$45,'Occupancy Raw Data'!H$3,FALSE)</f>
        <v>38.7178487918939</v>
      </c>
      <c r="D25" s="48">
        <f>VLOOKUP($A25,'Occupancy Raw Data'!$B$8:$BE$45,'Occupancy Raw Data'!I$3,FALSE)</f>
        <v>44.855806703039697</v>
      </c>
      <c r="E25" s="48">
        <f>VLOOKUP($A25,'Occupancy Raw Data'!$B$8:$BE$45,'Occupancy Raw Data'!J$3,FALSE)</f>
        <v>49.318004676539303</v>
      </c>
      <c r="F25" s="48">
        <f>VLOOKUP($A25,'Occupancy Raw Data'!$B$8:$BE$45,'Occupancy Raw Data'!K$3,FALSE)</f>
        <v>51.792673421667899</v>
      </c>
      <c r="G25" s="49">
        <f>VLOOKUP($A25,'Occupancy Raw Data'!$B$8:$BE$45,'Occupancy Raw Data'!L$3,FALSE)</f>
        <v>42.708495713172198</v>
      </c>
      <c r="H25" s="48">
        <f>VLOOKUP($A25,'Occupancy Raw Data'!$B$8:$BE$45,'Occupancy Raw Data'!N$3,FALSE)</f>
        <v>66.289945440374098</v>
      </c>
      <c r="I25" s="48">
        <f>VLOOKUP($A25,'Occupancy Raw Data'!$B$8:$BE$45,'Occupancy Raw Data'!O$3,FALSE)</f>
        <v>66.504286827747407</v>
      </c>
      <c r="J25" s="49">
        <f>VLOOKUP($A25,'Occupancy Raw Data'!$B$8:$BE$45,'Occupancy Raw Data'!P$3,FALSE)</f>
        <v>66.397116134060695</v>
      </c>
      <c r="K25" s="50">
        <f>VLOOKUP($A25,'Occupancy Raw Data'!$B$8:$BE$45,'Occupancy Raw Data'!R$3,FALSE)</f>
        <v>49.476672976283197</v>
      </c>
      <c r="M25" s="47">
        <f>VLOOKUP($A25,'Occupancy Raw Data'!$B$8:$BE$45,'Occupancy Raw Data'!T$3,FALSE)</f>
        <v>6.1235008674226199</v>
      </c>
      <c r="N25" s="48">
        <f>VLOOKUP($A25,'Occupancy Raw Data'!$B$8:$BE$45,'Occupancy Raw Data'!U$3,FALSE)</f>
        <v>-5.9106753659800004</v>
      </c>
      <c r="O25" s="48">
        <f>VLOOKUP($A25,'Occupancy Raw Data'!$B$8:$BE$45,'Occupancy Raw Data'!V$3,FALSE)</f>
        <v>-1.2825875647387699</v>
      </c>
      <c r="P25" s="48">
        <f>VLOOKUP($A25,'Occupancy Raw Data'!$B$8:$BE$45,'Occupancy Raw Data'!W$3,FALSE)</f>
        <v>-3.6552307727924802</v>
      </c>
      <c r="Q25" s="48">
        <f>VLOOKUP($A25,'Occupancy Raw Data'!$B$8:$BE$45,'Occupancy Raw Data'!X$3,FALSE)</f>
        <v>-3.4182425833672601</v>
      </c>
      <c r="R25" s="49">
        <f>VLOOKUP($A25,'Occupancy Raw Data'!$B$8:$BE$45,'Occupancy Raw Data'!Y$3,FALSE)</f>
        <v>-2.3120282644133798</v>
      </c>
      <c r="S25" s="48">
        <f>VLOOKUP($A25,'Occupancy Raw Data'!$B$8:$BE$45,'Occupancy Raw Data'!AA$3,FALSE)</f>
        <v>0.13763843024712899</v>
      </c>
      <c r="T25" s="48">
        <f>VLOOKUP($A25,'Occupancy Raw Data'!$B$8:$BE$45,'Occupancy Raw Data'!AB$3,FALSE)</f>
        <v>-9.6742595707781098E-3</v>
      </c>
      <c r="U25" s="49">
        <f>VLOOKUP($A25,'Occupancy Raw Data'!$B$8:$BE$45,'Occupancy Raw Data'!AC$3,FALSE)</f>
        <v>6.3808979944735097E-2</v>
      </c>
      <c r="V25" s="50">
        <f>VLOOKUP($A25,'Occupancy Raw Data'!$B$8:$BE$45,'Occupancy Raw Data'!AE$3,FALSE)</f>
        <v>-1.41453076360381</v>
      </c>
      <c r="X25" s="51">
        <f>VLOOKUP($A25,'ADR Raw Data'!$B$6:$BE$43,'ADR Raw Data'!G$1,FALSE)</f>
        <v>81.650337609723096</v>
      </c>
      <c r="Y25" s="52">
        <f>VLOOKUP($A25,'ADR Raw Data'!$B$6:$BE$43,'ADR Raw Data'!H$1,FALSE)</f>
        <v>85.686446904881706</v>
      </c>
      <c r="Z25" s="52">
        <f>VLOOKUP($A25,'ADR Raw Data'!$B$6:$BE$43,'ADR Raw Data'!I$1,FALSE)</f>
        <v>90.155234578627201</v>
      </c>
      <c r="AA25" s="52">
        <f>VLOOKUP($A25,'ADR Raw Data'!$B$6:$BE$43,'ADR Raw Data'!J$1,FALSE)</f>
        <v>90.915393125246894</v>
      </c>
      <c r="AB25" s="52">
        <f>VLOOKUP($A25,'ADR Raw Data'!$B$6:$BE$43,'ADR Raw Data'!K$1,FALSE)</f>
        <v>93.262426636568804</v>
      </c>
      <c r="AC25" s="53">
        <f>VLOOKUP($A25,'ADR Raw Data'!$B$6:$BE$43,'ADR Raw Data'!L$1,FALSE)</f>
        <v>89.124816132858797</v>
      </c>
      <c r="AD25" s="52">
        <f>VLOOKUP($A25,'ADR Raw Data'!$B$6:$BE$43,'ADR Raw Data'!N$1,FALSE)</f>
        <v>117.53517342739499</v>
      </c>
      <c r="AE25" s="52">
        <f>VLOOKUP($A25,'ADR Raw Data'!$B$6:$BE$43,'ADR Raw Data'!O$1,FALSE)</f>
        <v>122.887216525051</v>
      </c>
      <c r="AF25" s="53">
        <f>VLOOKUP($A25,'ADR Raw Data'!$B$6:$BE$43,'ADR Raw Data'!P$1,FALSE)</f>
        <v>120.215514306676</v>
      </c>
      <c r="AG25" s="54">
        <f>VLOOKUP($A25,'ADR Raw Data'!$B$6:$BE$43,'ADR Raw Data'!R$1,FALSE)</f>
        <v>101.045774164509</v>
      </c>
      <c r="AI25" s="47">
        <f>VLOOKUP($A25,'ADR Raw Data'!$B$6:$BE$43,'ADR Raw Data'!T$1,FALSE)</f>
        <v>-2.9014418849916699</v>
      </c>
      <c r="AJ25" s="48">
        <f>VLOOKUP($A25,'ADR Raw Data'!$B$6:$BE$43,'ADR Raw Data'!U$1,FALSE)</f>
        <v>0.58544287523579497</v>
      </c>
      <c r="AK25" s="48">
        <f>VLOOKUP($A25,'ADR Raw Data'!$B$6:$BE$43,'ADR Raw Data'!V$1,FALSE)</f>
        <v>1.8441660854986099</v>
      </c>
      <c r="AL25" s="48">
        <f>VLOOKUP($A25,'ADR Raw Data'!$B$6:$BE$43,'ADR Raw Data'!W$1,FALSE)</f>
        <v>-3.1822441523241501E-3</v>
      </c>
      <c r="AM25" s="48">
        <f>VLOOKUP($A25,'ADR Raw Data'!$B$6:$BE$43,'ADR Raw Data'!X$1,FALSE)</f>
        <v>1.5517262266236001E-2</v>
      </c>
      <c r="AN25" s="49">
        <f>VLOOKUP($A25,'ADR Raw Data'!$B$6:$BE$43,'ADR Raw Data'!Y$1,FALSE)</f>
        <v>6.8644924916753794E-2</v>
      </c>
      <c r="AO25" s="48">
        <f>VLOOKUP($A25,'ADR Raw Data'!$B$6:$BE$43,'ADR Raw Data'!AA$1,FALSE)</f>
        <v>4.0011725479245301</v>
      </c>
      <c r="AP25" s="48">
        <f>VLOOKUP($A25,'ADR Raw Data'!$B$6:$BE$43,'ADR Raw Data'!AB$1,FALSE)</f>
        <v>7.3580039644370299</v>
      </c>
      <c r="AQ25" s="49">
        <f>VLOOKUP($A25,'ADR Raw Data'!$B$6:$BE$43,'ADR Raw Data'!AC$1,FALSE)</f>
        <v>5.6925109880400102</v>
      </c>
      <c r="AR25" s="50">
        <f>VLOOKUP($A25,'ADR Raw Data'!$B$6:$BE$43,'ADR Raw Data'!AE$1,FALSE)</f>
        <v>2.7036963067833399</v>
      </c>
      <c r="AS25" s="40"/>
      <c r="AT25" s="51">
        <f>VLOOKUP($A25,'RevPAR Raw Data'!$B$6:$BE$43,'RevPAR Raw Data'!G$1,FALSE)</f>
        <v>23.562772798129298</v>
      </c>
      <c r="AU25" s="52">
        <f>VLOOKUP($A25,'RevPAR Raw Data'!$B$6:$BE$43,'RevPAR Raw Data'!H$1,FALSE)</f>
        <v>33.1759489477786</v>
      </c>
      <c r="AV25" s="52">
        <f>VLOOKUP($A25,'RevPAR Raw Data'!$B$6:$BE$43,'RevPAR Raw Data'!I$1,FALSE)</f>
        <v>40.439857755261102</v>
      </c>
      <c r="AW25" s="52">
        <f>VLOOKUP($A25,'RevPAR Raw Data'!$B$6:$BE$43,'RevPAR Raw Data'!J$1,FALSE)</f>
        <v>44.837657833203401</v>
      </c>
      <c r="AX25" s="52">
        <f>VLOOKUP($A25,'RevPAR Raw Data'!$B$6:$BE$43,'RevPAR Raw Data'!K$1,FALSE)</f>
        <v>48.303104053000702</v>
      </c>
      <c r="AY25" s="53">
        <f>VLOOKUP($A25,'RevPAR Raw Data'!$B$6:$BE$43,'RevPAR Raw Data'!L$1,FALSE)</f>
        <v>38.063868277474597</v>
      </c>
      <c r="AZ25" s="52">
        <f>VLOOKUP($A25,'RevPAR Raw Data'!$B$6:$BE$43,'RevPAR Raw Data'!N$1,FALSE)</f>
        <v>77.914002338269597</v>
      </c>
      <c r="BA25" s="52">
        <f>VLOOKUP($A25,'RevPAR Raw Data'!$B$6:$BE$43,'RevPAR Raw Data'!O$1,FALSE)</f>
        <v>81.725266952455101</v>
      </c>
      <c r="BB25" s="53">
        <f>VLOOKUP($A25,'RevPAR Raw Data'!$B$6:$BE$43,'RevPAR Raw Data'!P$1,FALSE)</f>
        <v>79.819634645362399</v>
      </c>
      <c r="BC25" s="54">
        <f>VLOOKUP($A25,'RevPAR Raw Data'!$B$6:$BE$43,'RevPAR Raw Data'!R$1,FALSE)</f>
        <v>49.994087239728302</v>
      </c>
      <c r="BE25" s="47">
        <f>VLOOKUP($A25,'RevPAR Raw Data'!$B$6:$BE$43,'RevPAR Raw Data'!T$1,FALSE)</f>
        <v>3.0443891634357101</v>
      </c>
      <c r="BF25" s="48">
        <f>VLOOKUP($A25,'RevPAR Raw Data'!$B$6:$BE$43,'RevPAR Raw Data'!U$1,FALSE)</f>
        <v>-5.35983611855265</v>
      </c>
      <c r="BG25" s="48">
        <f>VLOOKUP($A25,'RevPAR Raw Data'!$B$6:$BE$43,'RevPAR Raw Data'!V$1,FALSE)</f>
        <v>0.53792547587411099</v>
      </c>
      <c r="BH25" s="48">
        <f>VLOOKUP($A25,'RevPAR Raw Data'!$B$6:$BE$43,'RevPAR Raw Data'!W$1,FALSE)</f>
        <v>-3.6582966985772898</v>
      </c>
      <c r="BI25" s="48">
        <f>VLOOKUP($A25,'RevPAR Raw Data'!$B$6:$BE$43,'RevPAR Raw Data'!X$1,FALSE)</f>
        <v>-3.4032557387675801</v>
      </c>
      <c r="BJ25" s="49">
        <f>VLOOKUP($A25,'RevPAR Raw Data'!$B$6:$BE$43,'RevPAR Raw Data'!Y$1,FALSE)</f>
        <v>-2.2449704295627901</v>
      </c>
      <c r="BK25" s="48">
        <f>VLOOKUP($A25,'RevPAR Raw Data'!$B$6:$BE$43,'RevPAR Raw Data'!AA$1,FALSE)</f>
        <v>4.1443181292581004</v>
      </c>
      <c r="BL25" s="48">
        <f>VLOOKUP($A25,'RevPAR Raw Data'!$B$6:$BE$43,'RevPAR Raw Data'!AB$1,FALSE)</f>
        <v>7.3476178724635002</v>
      </c>
      <c r="BM25" s="49">
        <f>VLOOKUP($A25,'RevPAR Raw Data'!$B$6:$BE$43,'RevPAR Raw Data'!AC$1,FALSE)</f>
        <v>5.7599523011794602</v>
      </c>
      <c r="BN25" s="50">
        <f>VLOOKUP($A25,'RevPAR Raw Data'!$B$6:$BE$43,'RevPAR Raw Data'!AE$1,FALSE)</f>
        <v>1.2509209271656501</v>
      </c>
    </row>
    <row r="26" spans="1:66" x14ac:dyDescent="0.45">
      <c r="A26" s="63" t="s">
        <v>51</v>
      </c>
      <c r="B26" s="47">
        <f>VLOOKUP($A26,'Occupancy Raw Data'!$B$8:$BE$45,'Occupancy Raw Data'!G$3,FALSE)</f>
        <v>31.858892341436601</v>
      </c>
      <c r="C26" s="48">
        <f>VLOOKUP($A26,'Occupancy Raw Data'!$B$8:$BE$45,'Occupancy Raw Data'!H$3,FALSE)</f>
        <v>41.802229939681901</v>
      </c>
      <c r="D26" s="48">
        <f>VLOOKUP($A26,'Occupancy Raw Data'!$B$8:$BE$45,'Occupancy Raw Data'!I$3,FALSE)</f>
        <v>44.7815755803326</v>
      </c>
      <c r="E26" s="48">
        <f>VLOOKUP($A26,'Occupancy Raw Data'!$B$8:$BE$45,'Occupancy Raw Data'!J$3,FALSE)</f>
        <v>52.1294096143301</v>
      </c>
      <c r="F26" s="48">
        <f>VLOOKUP($A26,'Occupancy Raw Data'!$B$8:$BE$45,'Occupancy Raw Data'!K$3,FALSE)</f>
        <v>55.035642478523101</v>
      </c>
      <c r="G26" s="49">
        <f>VLOOKUP($A26,'Occupancy Raw Data'!$B$8:$BE$45,'Occupancy Raw Data'!L$3,FALSE)</f>
        <v>45.121549990860899</v>
      </c>
      <c r="H26" s="48">
        <f>VLOOKUP($A26,'Occupancy Raw Data'!$B$8:$BE$45,'Occupancy Raw Data'!N$3,FALSE)</f>
        <v>75.342716139645404</v>
      </c>
      <c r="I26" s="48">
        <f>VLOOKUP($A26,'Occupancy Raw Data'!$B$8:$BE$45,'Occupancy Raw Data'!O$3,FALSE)</f>
        <v>78.779016633156601</v>
      </c>
      <c r="J26" s="49">
        <f>VLOOKUP($A26,'Occupancy Raw Data'!$B$8:$BE$45,'Occupancy Raw Data'!P$3,FALSE)</f>
        <v>77.060866386401003</v>
      </c>
      <c r="K26" s="50">
        <f>VLOOKUP($A26,'Occupancy Raw Data'!$B$8:$BE$45,'Occupancy Raw Data'!R$3,FALSE)</f>
        <v>54.247068961015202</v>
      </c>
      <c r="M26" s="47">
        <f>VLOOKUP($A26,'Occupancy Raw Data'!$B$8:$BE$45,'Occupancy Raw Data'!T$3,FALSE)</f>
        <v>-8.7753552100951104</v>
      </c>
      <c r="N26" s="48">
        <f>VLOOKUP($A26,'Occupancy Raw Data'!$B$8:$BE$45,'Occupancy Raw Data'!U$3,FALSE)</f>
        <v>-4.4445025926175301</v>
      </c>
      <c r="O26" s="48">
        <f>VLOOKUP($A26,'Occupancy Raw Data'!$B$8:$BE$45,'Occupancy Raw Data'!V$3,FALSE)</f>
        <v>-1.73032585867985</v>
      </c>
      <c r="P26" s="48">
        <f>VLOOKUP($A26,'Occupancy Raw Data'!$B$8:$BE$45,'Occupancy Raw Data'!W$3,FALSE)</f>
        <v>10.464701325604199</v>
      </c>
      <c r="Q26" s="48">
        <f>VLOOKUP($A26,'Occupancy Raw Data'!$B$8:$BE$45,'Occupancy Raw Data'!X$3,FALSE)</f>
        <v>7.2849202929630197</v>
      </c>
      <c r="R26" s="49">
        <f>VLOOKUP($A26,'Occupancy Raw Data'!$B$8:$BE$45,'Occupancy Raw Data'!Y$3,FALSE)</f>
        <v>1.29213318738994</v>
      </c>
      <c r="S26" s="48">
        <f>VLOOKUP($A26,'Occupancy Raw Data'!$B$8:$BE$45,'Occupancy Raw Data'!AA$3,FALSE)</f>
        <v>-3.5293382259115802</v>
      </c>
      <c r="T26" s="48">
        <f>VLOOKUP($A26,'Occupancy Raw Data'!$B$8:$BE$45,'Occupancy Raw Data'!AB$3,FALSE)</f>
        <v>-0.62934914000756903</v>
      </c>
      <c r="U26" s="49">
        <f>VLOOKUP($A26,'Occupancy Raw Data'!$B$8:$BE$45,'Occupancy Raw Data'!AC$3,FALSE)</f>
        <v>-2.0684823006153601</v>
      </c>
      <c r="V26" s="50">
        <f>VLOOKUP($A26,'Occupancy Raw Data'!$B$8:$BE$45,'Occupancy Raw Data'!AE$3,FALSE)</f>
        <v>-9.9274969690757595E-2</v>
      </c>
      <c r="X26" s="51">
        <f>VLOOKUP($A26,'ADR Raw Data'!$B$6:$BE$43,'ADR Raw Data'!G$1,FALSE)</f>
        <v>88.346018359150804</v>
      </c>
      <c r="Y26" s="52">
        <f>VLOOKUP($A26,'ADR Raw Data'!$B$6:$BE$43,'ADR Raw Data'!H$1,FALSE)</f>
        <v>91.921613467424507</v>
      </c>
      <c r="Z26" s="52">
        <f>VLOOKUP($A26,'ADR Raw Data'!$B$6:$BE$43,'ADR Raw Data'!I$1,FALSE)</f>
        <v>93.955702040816305</v>
      </c>
      <c r="AA26" s="52">
        <f>VLOOKUP($A26,'ADR Raw Data'!$B$6:$BE$43,'ADR Raw Data'!J$1,FALSE)</f>
        <v>97.2526437587657</v>
      </c>
      <c r="AB26" s="52">
        <f>VLOOKUP($A26,'ADR Raw Data'!$B$6:$BE$43,'ADR Raw Data'!K$1,FALSE)</f>
        <v>99.624520092992299</v>
      </c>
      <c r="AC26" s="53">
        <f>VLOOKUP($A26,'ADR Raw Data'!$B$6:$BE$43,'ADR Raw Data'!L$1,FALSE)</f>
        <v>94.931319776391405</v>
      </c>
      <c r="AD26" s="52">
        <f>VLOOKUP($A26,'ADR Raw Data'!$B$6:$BE$43,'ADR Raw Data'!N$1,FALSE)</f>
        <v>127.14945414847099</v>
      </c>
      <c r="AE26" s="52">
        <f>VLOOKUP($A26,'ADR Raw Data'!$B$6:$BE$43,'ADR Raw Data'!O$1,FALSE)</f>
        <v>131.775823665893</v>
      </c>
      <c r="AF26" s="53">
        <f>VLOOKUP($A26,'ADR Raw Data'!$B$6:$BE$43,'ADR Raw Data'!P$1,FALSE)</f>
        <v>129.51421370967699</v>
      </c>
      <c r="AG26" s="54">
        <f>VLOOKUP($A26,'ADR Raw Data'!$B$6:$BE$43,'ADR Raw Data'!R$1,FALSE)</f>
        <v>108.967563417569</v>
      </c>
      <c r="AI26" s="47">
        <f>VLOOKUP($A26,'ADR Raw Data'!$B$6:$BE$43,'ADR Raw Data'!T$1,FALSE)</f>
        <v>-2.5989740233674898</v>
      </c>
      <c r="AJ26" s="48">
        <f>VLOOKUP($A26,'ADR Raw Data'!$B$6:$BE$43,'ADR Raw Data'!U$1,FALSE)</f>
        <v>10.1742818371936</v>
      </c>
      <c r="AK26" s="48">
        <f>VLOOKUP($A26,'ADR Raw Data'!$B$6:$BE$43,'ADR Raw Data'!V$1,FALSE)</f>
        <v>13.0168586365417</v>
      </c>
      <c r="AL26" s="48">
        <f>VLOOKUP($A26,'ADR Raw Data'!$B$6:$BE$43,'ADR Raw Data'!W$1,FALSE)</f>
        <v>12.9821644580214</v>
      </c>
      <c r="AM26" s="48">
        <f>VLOOKUP($A26,'ADR Raw Data'!$B$6:$BE$43,'ADR Raw Data'!X$1,FALSE)</f>
        <v>13.168091218876601</v>
      </c>
      <c r="AN26" s="49">
        <f>VLOOKUP($A26,'ADR Raw Data'!$B$6:$BE$43,'ADR Raw Data'!Y$1,FALSE)</f>
        <v>10.216689239293199</v>
      </c>
      <c r="AO26" s="48">
        <f>VLOOKUP($A26,'ADR Raw Data'!$B$6:$BE$43,'ADR Raw Data'!AA$1,FALSE)</f>
        <v>7.66548951715433</v>
      </c>
      <c r="AP26" s="48">
        <f>VLOOKUP($A26,'ADR Raw Data'!$B$6:$BE$43,'ADR Raw Data'!AB$1,FALSE)</f>
        <v>8.6278206299483493</v>
      </c>
      <c r="AQ26" s="49">
        <f>VLOOKUP($A26,'ADR Raw Data'!$B$6:$BE$43,'ADR Raw Data'!AC$1,FALSE)</f>
        <v>8.1853228347085203</v>
      </c>
      <c r="AR26" s="50">
        <f>VLOOKUP($A26,'ADR Raw Data'!$B$6:$BE$43,'ADR Raw Data'!AE$1,FALSE)</f>
        <v>8.9280466490273902</v>
      </c>
      <c r="AS26" s="40"/>
      <c r="AT26" s="51">
        <f>VLOOKUP($A26,'RevPAR Raw Data'!$B$6:$BE$43,'RevPAR Raw Data'!G$1,FALSE)</f>
        <v>28.146062876987699</v>
      </c>
      <c r="AU26" s="52">
        <f>VLOOKUP($A26,'RevPAR Raw Data'!$B$6:$BE$43,'RevPAR Raw Data'!H$1,FALSE)</f>
        <v>38.425284225918404</v>
      </c>
      <c r="AV26" s="52">
        <f>VLOOKUP($A26,'RevPAR Raw Data'!$B$6:$BE$43,'RevPAR Raw Data'!I$1,FALSE)</f>
        <v>42.074843721440303</v>
      </c>
      <c r="AW26" s="52">
        <f>VLOOKUP($A26,'RevPAR Raw Data'!$B$6:$BE$43,'RevPAR Raw Data'!J$1,FALSE)</f>
        <v>50.697229025772202</v>
      </c>
      <c r="AX26" s="52">
        <f>VLOOKUP($A26,'RevPAR Raw Data'!$B$6:$BE$43,'RevPAR Raw Data'!K$1,FALSE)</f>
        <v>54.828994699323701</v>
      </c>
      <c r="AY26" s="53">
        <f>VLOOKUP($A26,'RevPAR Raw Data'!$B$6:$BE$43,'RevPAR Raw Data'!L$1,FALSE)</f>
        <v>42.8344829098885</v>
      </c>
      <c r="AZ26" s="52">
        <f>VLOOKUP($A26,'RevPAR Raw Data'!$B$6:$BE$43,'RevPAR Raw Data'!N$1,FALSE)</f>
        <v>95.797852312191495</v>
      </c>
      <c r="BA26" s="52">
        <f>VLOOKUP($A26,'RevPAR Raw Data'!$B$6:$BE$43,'RevPAR Raw Data'!O$1,FALSE)</f>
        <v>103.811698044233</v>
      </c>
      <c r="BB26" s="53">
        <f>VLOOKUP($A26,'RevPAR Raw Data'!$B$6:$BE$43,'RevPAR Raw Data'!P$1,FALSE)</f>
        <v>99.804775178212296</v>
      </c>
      <c r="BC26" s="54">
        <f>VLOOKUP($A26,'RevPAR Raw Data'!$B$6:$BE$43,'RevPAR Raw Data'!R$1,FALSE)</f>
        <v>59.111709272266701</v>
      </c>
      <c r="BE26" s="47">
        <f>VLOOKUP($A26,'RevPAR Raw Data'!$B$6:$BE$43,'RevPAR Raw Data'!T$1,FALSE)</f>
        <v>-11.146260031094</v>
      </c>
      <c r="BF26" s="48">
        <f>VLOOKUP($A26,'RevPAR Raw Data'!$B$6:$BE$43,'RevPAR Raw Data'!U$1,FALSE)</f>
        <v>5.2775830245417801</v>
      </c>
      <c r="BG26" s="48">
        <f>VLOOKUP($A26,'RevPAR Raw Data'!$B$6:$BE$43,'RevPAR Raw Data'!V$1,FALSE)</f>
        <v>11.061298706885999</v>
      </c>
      <c r="BH26" s="48">
        <f>VLOOKUP($A26,'RevPAR Raw Data'!$B$6:$BE$43,'RevPAR Raw Data'!W$1,FALSE)</f>
        <v>24.8054105197563</v>
      </c>
      <c r="BI26" s="48">
        <f>VLOOKUP($A26,'RevPAR Raw Data'!$B$6:$BE$43,'RevPAR Raw Data'!X$1,FALSE)</f>
        <v>21.4122964612394</v>
      </c>
      <c r="BJ26" s="49">
        <f>VLOOKUP($A26,'RevPAR Raw Data'!$B$6:$BE$43,'RevPAR Raw Data'!Y$1,FALSE)</f>
        <v>11.6408356589966</v>
      </c>
      <c r="BK26" s="48">
        <f>VLOOKUP($A26,'RevPAR Raw Data'!$B$6:$BE$43,'RevPAR Raw Data'!AA$1,FALSE)</f>
        <v>3.86561023951058</v>
      </c>
      <c r="BL26" s="48">
        <f>VLOOKUP($A26,'RevPAR Raw Data'!$B$6:$BE$43,'RevPAR Raw Data'!AB$1,FALSE)</f>
        <v>7.9441723750047997</v>
      </c>
      <c r="BM26" s="49">
        <f>VLOOKUP($A26,'RevPAR Raw Data'!$B$6:$BE$43,'RevPAR Raw Data'!AC$1,FALSE)</f>
        <v>5.9475285800089797</v>
      </c>
      <c r="BN26" s="50">
        <f>VLOOKUP($A26,'RevPAR Raw Data'!$B$6:$BE$43,'RevPAR Raw Data'!AE$1,FALSE)</f>
        <v>8.8199083637318303</v>
      </c>
    </row>
    <row r="27" spans="1:66" x14ac:dyDescent="0.45">
      <c r="A27" s="63" t="s">
        <v>48</v>
      </c>
      <c r="B27" s="47">
        <f>VLOOKUP($A27,'Occupancy Raw Data'!$B$8:$BE$45,'Occupancy Raw Data'!G$3,FALSE)</f>
        <v>33.116400148754103</v>
      </c>
      <c r="C27" s="48">
        <f>VLOOKUP($A27,'Occupancy Raw Data'!$B$8:$BE$45,'Occupancy Raw Data'!H$3,FALSE)</f>
        <v>44.923763480847803</v>
      </c>
      <c r="D27" s="48">
        <f>VLOOKUP($A27,'Occupancy Raw Data'!$B$8:$BE$45,'Occupancy Raw Data'!I$3,FALSE)</f>
        <v>49.851245816288497</v>
      </c>
      <c r="E27" s="48">
        <f>VLOOKUP($A27,'Occupancy Raw Data'!$B$8:$BE$45,'Occupancy Raw Data'!J$3,FALSE)</f>
        <v>51.9523986612123</v>
      </c>
      <c r="F27" s="48">
        <f>VLOOKUP($A27,'Occupancy Raw Data'!$B$8:$BE$45,'Occupancy Raw Data'!K$3,FALSE)</f>
        <v>70.119003346969095</v>
      </c>
      <c r="G27" s="49">
        <f>VLOOKUP($A27,'Occupancy Raw Data'!$B$8:$BE$45,'Occupancy Raw Data'!L$3,FALSE)</f>
        <v>49.992562290814398</v>
      </c>
      <c r="H27" s="48">
        <f>VLOOKUP($A27,'Occupancy Raw Data'!$B$8:$BE$45,'Occupancy Raw Data'!N$3,FALSE)</f>
        <v>76.664187430271397</v>
      </c>
      <c r="I27" s="48">
        <f>VLOOKUP($A27,'Occupancy Raw Data'!$B$8:$BE$45,'Occupancy Raw Data'!O$3,FALSE)</f>
        <v>66.9021941242097</v>
      </c>
      <c r="J27" s="49">
        <f>VLOOKUP($A27,'Occupancy Raw Data'!$B$8:$BE$45,'Occupancy Raw Data'!P$3,FALSE)</f>
        <v>71.783190777240605</v>
      </c>
      <c r="K27" s="50">
        <f>VLOOKUP($A27,'Occupancy Raw Data'!$B$8:$BE$45,'Occupancy Raw Data'!R$3,FALSE)</f>
        <v>56.218456144078999</v>
      </c>
      <c r="M27" s="47">
        <f>VLOOKUP($A27,'Occupancy Raw Data'!$B$8:$BE$45,'Occupancy Raw Data'!T$3,FALSE)</f>
        <v>2.8425660453319801</v>
      </c>
      <c r="N27" s="48">
        <f>VLOOKUP($A27,'Occupancy Raw Data'!$B$8:$BE$45,'Occupancy Raw Data'!U$3,FALSE)</f>
        <v>10.350028373309</v>
      </c>
      <c r="O27" s="48">
        <f>VLOOKUP($A27,'Occupancy Raw Data'!$B$8:$BE$45,'Occupancy Raw Data'!V$3,FALSE)</f>
        <v>10.1109935063077</v>
      </c>
      <c r="P27" s="48">
        <f>VLOOKUP($A27,'Occupancy Raw Data'!$B$8:$BE$45,'Occupancy Raw Data'!W$3,FALSE)</f>
        <v>8.0765638102094108</v>
      </c>
      <c r="Q27" s="48">
        <f>VLOOKUP($A27,'Occupancy Raw Data'!$B$8:$BE$45,'Occupancy Raw Data'!X$3,FALSE)</f>
        <v>15.752951149669499</v>
      </c>
      <c r="R27" s="49">
        <f>VLOOKUP($A27,'Occupancy Raw Data'!$B$8:$BE$45,'Occupancy Raw Data'!Y$3,FALSE)</f>
        <v>10.1976424115706</v>
      </c>
      <c r="S27" s="48">
        <f>VLOOKUP($A27,'Occupancy Raw Data'!$B$8:$BE$45,'Occupancy Raw Data'!AA$3,FALSE)</f>
        <v>12.9329159795431</v>
      </c>
      <c r="T27" s="48">
        <f>VLOOKUP($A27,'Occupancy Raw Data'!$B$8:$BE$45,'Occupancy Raw Data'!AB$3,FALSE)</f>
        <v>5.0573517106731103</v>
      </c>
      <c r="U27" s="49">
        <f>VLOOKUP($A27,'Occupancy Raw Data'!$B$8:$BE$45,'Occupancy Raw Data'!AC$3,FALSE)</f>
        <v>9.1209333786766198</v>
      </c>
      <c r="V27" s="50">
        <f>VLOOKUP($A27,'Occupancy Raw Data'!$B$8:$BE$45,'Occupancy Raw Data'!AE$3,FALSE)</f>
        <v>9.8023869631352003</v>
      </c>
      <c r="X27" s="51">
        <f>VLOOKUP($A27,'ADR Raw Data'!$B$6:$BE$43,'ADR Raw Data'!G$1,FALSE)</f>
        <v>85.629258843346406</v>
      </c>
      <c r="Y27" s="52">
        <f>VLOOKUP($A27,'ADR Raw Data'!$B$6:$BE$43,'ADR Raw Data'!H$1,FALSE)</f>
        <v>91.199428807947001</v>
      </c>
      <c r="Z27" s="52">
        <f>VLOOKUP($A27,'ADR Raw Data'!$B$6:$BE$43,'ADR Raw Data'!I$1,FALSE)</f>
        <v>93.786497575531499</v>
      </c>
      <c r="AA27" s="52">
        <f>VLOOKUP($A27,'ADR Raw Data'!$B$6:$BE$43,'ADR Raw Data'!J$1,FALSE)</f>
        <v>96.964985683607694</v>
      </c>
      <c r="AB27" s="52">
        <f>VLOOKUP($A27,'ADR Raw Data'!$B$6:$BE$43,'ADR Raw Data'!K$1,FALSE)</f>
        <v>105.02549191195899</v>
      </c>
      <c r="AC27" s="53">
        <f>VLOOKUP($A27,'ADR Raw Data'!$B$6:$BE$43,'ADR Raw Data'!L$1,FALSE)</f>
        <v>96.054186565498696</v>
      </c>
      <c r="AD27" s="52">
        <f>VLOOKUP($A27,'ADR Raw Data'!$B$6:$BE$43,'ADR Raw Data'!N$1,FALSE)</f>
        <v>110.31783895221901</v>
      </c>
      <c r="AE27" s="52">
        <f>VLOOKUP($A27,'ADR Raw Data'!$B$6:$BE$43,'ADR Raw Data'!O$1,FALSE)</f>
        <v>108.826839911061</v>
      </c>
      <c r="AF27" s="53">
        <f>VLOOKUP($A27,'ADR Raw Data'!$B$6:$BE$43,'ADR Raw Data'!P$1,FALSE)</f>
        <v>109.62303069550499</v>
      </c>
      <c r="AG27" s="54">
        <f>VLOOKUP($A27,'ADR Raw Data'!$B$6:$BE$43,'ADR Raw Data'!R$1,FALSE)</f>
        <v>101.004339916839</v>
      </c>
      <c r="AI27" s="47">
        <f>VLOOKUP($A27,'ADR Raw Data'!$B$6:$BE$43,'ADR Raw Data'!T$1,FALSE)</f>
        <v>12.1139872701626</v>
      </c>
      <c r="AJ27" s="48">
        <f>VLOOKUP($A27,'ADR Raw Data'!$B$6:$BE$43,'ADR Raw Data'!U$1,FALSE)</f>
        <v>14.0703576592381</v>
      </c>
      <c r="AK27" s="48">
        <f>VLOOKUP($A27,'ADR Raw Data'!$B$6:$BE$43,'ADR Raw Data'!V$1,FALSE)</f>
        <v>14.083131724100699</v>
      </c>
      <c r="AL27" s="48">
        <f>VLOOKUP($A27,'ADR Raw Data'!$B$6:$BE$43,'ADR Raw Data'!W$1,FALSE)</f>
        <v>15.7482300671114</v>
      </c>
      <c r="AM27" s="48">
        <f>VLOOKUP($A27,'ADR Raw Data'!$B$6:$BE$43,'ADR Raw Data'!X$1,FALSE)</f>
        <v>19.749270020501701</v>
      </c>
      <c r="AN27" s="49">
        <f>VLOOKUP($A27,'ADR Raw Data'!$B$6:$BE$43,'ADR Raw Data'!Y$1,FALSE)</f>
        <v>16.043126833613901</v>
      </c>
      <c r="AO27" s="48">
        <f>VLOOKUP($A27,'ADR Raw Data'!$B$6:$BE$43,'ADR Raw Data'!AA$1,FALSE)</f>
        <v>16.504744347137699</v>
      </c>
      <c r="AP27" s="48">
        <f>VLOOKUP($A27,'ADR Raw Data'!$B$6:$BE$43,'ADR Raw Data'!AB$1,FALSE)</f>
        <v>14.067394713611399</v>
      </c>
      <c r="AQ27" s="49">
        <f>VLOOKUP($A27,'ADR Raw Data'!$B$6:$BE$43,'ADR Raw Data'!AC$1,FALSE)</f>
        <v>15.3486937858434</v>
      </c>
      <c r="AR27" s="50">
        <f>VLOOKUP($A27,'ADR Raw Data'!$B$6:$BE$43,'ADR Raw Data'!AE$1,FALSE)</f>
        <v>15.730115464606699</v>
      </c>
      <c r="AS27" s="40"/>
      <c r="AT27" s="51">
        <f>VLOOKUP($A27,'RevPAR Raw Data'!$B$6:$BE$43,'RevPAR Raw Data'!G$1,FALSE)</f>
        <v>28.357328002974999</v>
      </c>
      <c r="AU27" s="52">
        <f>VLOOKUP($A27,'RevPAR Raw Data'!$B$6:$BE$43,'RevPAR Raw Data'!H$1,FALSE)</f>
        <v>40.970215693566303</v>
      </c>
      <c r="AV27" s="52">
        <f>VLOOKUP($A27,'RevPAR Raw Data'!$B$6:$BE$43,'RevPAR Raw Data'!I$1,FALSE)</f>
        <v>46.753737448865699</v>
      </c>
      <c r="AW27" s="52">
        <f>VLOOKUP($A27,'RevPAR Raw Data'!$B$6:$BE$43,'RevPAR Raw Data'!J$1,FALSE)</f>
        <v>50.375635924135302</v>
      </c>
      <c r="AX27" s="52">
        <f>VLOOKUP($A27,'RevPAR Raw Data'!$B$6:$BE$43,'RevPAR Raw Data'!K$1,FALSE)</f>
        <v>73.642828188917804</v>
      </c>
      <c r="AY27" s="53">
        <f>VLOOKUP($A27,'RevPAR Raw Data'!$B$6:$BE$43,'RevPAR Raw Data'!L$1,FALSE)</f>
        <v>48.019949051692002</v>
      </c>
      <c r="AZ27" s="52">
        <f>VLOOKUP($A27,'RevPAR Raw Data'!$B$6:$BE$43,'RevPAR Raw Data'!N$1,FALSE)</f>
        <v>84.574274823354401</v>
      </c>
      <c r="BA27" s="52">
        <f>VLOOKUP($A27,'RevPAR Raw Data'!$B$6:$BE$43,'RevPAR Raw Data'!O$1,FALSE)</f>
        <v>72.807543696541401</v>
      </c>
      <c r="BB27" s="53">
        <f>VLOOKUP($A27,'RevPAR Raw Data'!$B$6:$BE$43,'RevPAR Raw Data'!P$1,FALSE)</f>
        <v>78.690909259947901</v>
      </c>
      <c r="BC27" s="54">
        <f>VLOOKUP($A27,'RevPAR Raw Data'!$B$6:$BE$43,'RevPAR Raw Data'!R$1,FALSE)</f>
        <v>56.783080539765102</v>
      </c>
      <c r="BE27" s="47">
        <f>VLOOKUP($A27,'RevPAR Raw Data'!$B$6:$BE$43,'RevPAR Raw Data'!T$1,FALSE)</f>
        <v>15.3009014043721</v>
      </c>
      <c r="BF27" s="48">
        <f>VLOOKUP($A27,'RevPAR Raw Data'!$B$6:$BE$43,'RevPAR Raw Data'!U$1,FALSE)</f>
        <v>25.8766720425043</v>
      </c>
      <c r="BG27" s="48">
        <f>VLOOKUP($A27,'RevPAR Raw Data'!$B$6:$BE$43,'RevPAR Raw Data'!V$1,FALSE)</f>
        <v>25.618069764516999</v>
      </c>
      <c r="BH27" s="48">
        <f>VLOOKUP($A27,'RevPAR Raw Data'!$B$6:$BE$43,'RevPAR Raw Data'!W$1,FALSE)</f>
        <v>25.096709727669701</v>
      </c>
      <c r="BI27" s="48">
        <f>VLOOKUP($A27,'RevPAR Raw Data'!$B$6:$BE$43,'RevPAR Raw Data'!X$1,FALSE)</f>
        <v>38.613314028917202</v>
      </c>
      <c r="BJ27" s="49">
        <f>VLOOKUP($A27,'RevPAR Raw Data'!$B$6:$BE$43,'RevPAR Raw Data'!Y$1,FALSE)</f>
        <v>27.8767899513111</v>
      </c>
      <c r="BK27" s="48">
        <f>VLOOKUP($A27,'RevPAR Raw Data'!$B$6:$BE$43,'RevPAR Raw Data'!AA$1,FALSE)</f>
        <v>31.572205045734702</v>
      </c>
      <c r="BL27" s="48">
        <f>VLOOKUP($A27,'RevPAR Raw Data'!$B$6:$BE$43,'RevPAR Raw Data'!AB$1,FALSE)</f>
        <v>19.836184051480501</v>
      </c>
      <c r="BM27" s="49">
        <f>VLOOKUP($A27,'RevPAR Raw Data'!$B$6:$BE$43,'RevPAR Raw Data'!AC$1,FALSE)</f>
        <v>25.8695712992239</v>
      </c>
      <c r="BN27" s="50">
        <f>VLOOKUP($A27,'RevPAR Raw Data'!$B$6:$BE$43,'RevPAR Raw Data'!AE$1,FALSE)</f>
        <v>27.0744292153306</v>
      </c>
    </row>
    <row r="28" spans="1:66" x14ac:dyDescent="0.45">
      <c r="A28" s="63" t="s">
        <v>49</v>
      </c>
      <c r="B28" s="47">
        <f>VLOOKUP($A28,'Occupancy Raw Data'!$B$8:$BE$45,'Occupancy Raw Data'!G$3,FALSE)</f>
        <v>33.182790587116699</v>
      </c>
      <c r="C28" s="48">
        <f>VLOOKUP($A28,'Occupancy Raw Data'!$B$8:$BE$45,'Occupancy Raw Data'!H$3,FALSE)</f>
        <v>46.755407653910098</v>
      </c>
      <c r="D28" s="48">
        <f>VLOOKUP($A28,'Occupancy Raw Data'!$B$8:$BE$45,'Occupancy Raw Data'!I$3,FALSE)</f>
        <v>51.818397908248102</v>
      </c>
      <c r="E28" s="48">
        <f>VLOOKUP($A28,'Occupancy Raw Data'!$B$8:$BE$45,'Occupancy Raw Data'!J$3,FALSE)</f>
        <v>54.528167340147299</v>
      </c>
      <c r="F28" s="48">
        <f>VLOOKUP($A28,'Occupancy Raw Data'!$B$8:$BE$45,'Occupancy Raw Data'!K$3,FALSE)</f>
        <v>53.672450677442299</v>
      </c>
      <c r="G28" s="49">
        <f>VLOOKUP($A28,'Occupancy Raw Data'!$B$8:$BE$45,'Occupancy Raw Data'!L$3,FALSE)</f>
        <v>47.991442833372901</v>
      </c>
      <c r="H28" s="48">
        <f>VLOOKUP($A28,'Occupancy Raw Data'!$B$8:$BE$45,'Occupancy Raw Data'!N$3,FALSE)</f>
        <v>70.073686712621793</v>
      </c>
      <c r="I28" s="48">
        <f>VLOOKUP($A28,'Occupancy Raw Data'!$B$8:$BE$45,'Occupancy Raw Data'!O$3,FALSE)</f>
        <v>84.597100071309697</v>
      </c>
      <c r="J28" s="49">
        <f>VLOOKUP($A28,'Occupancy Raw Data'!$B$8:$BE$45,'Occupancy Raw Data'!P$3,FALSE)</f>
        <v>77.335393391965695</v>
      </c>
      <c r="K28" s="50">
        <f>VLOOKUP($A28,'Occupancy Raw Data'!$B$8:$BE$45,'Occupancy Raw Data'!R$3,FALSE)</f>
        <v>56.375428707256603</v>
      </c>
      <c r="M28" s="47">
        <f>VLOOKUP($A28,'Occupancy Raw Data'!$B$8:$BE$45,'Occupancy Raw Data'!T$3,FALSE)</f>
        <v>-25.089897197505</v>
      </c>
      <c r="N28" s="48">
        <f>VLOOKUP($A28,'Occupancy Raw Data'!$B$8:$BE$45,'Occupancy Raw Data'!U$3,FALSE)</f>
        <v>-12.273132111266399</v>
      </c>
      <c r="O28" s="48">
        <f>VLOOKUP($A28,'Occupancy Raw Data'!$B$8:$BE$45,'Occupancy Raw Data'!V$3,FALSE)</f>
        <v>-5.4853272720613102</v>
      </c>
      <c r="P28" s="48">
        <f>VLOOKUP($A28,'Occupancy Raw Data'!$B$8:$BE$45,'Occupancy Raw Data'!W$3,FALSE)</f>
        <v>-7.5593457204216401</v>
      </c>
      <c r="Q28" s="48">
        <f>VLOOKUP($A28,'Occupancy Raw Data'!$B$8:$BE$45,'Occupancy Raw Data'!X$3,FALSE)</f>
        <v>-14.2573465148908</v>
      </c>
      <c r="R28" s="49">
        <f>VLOOKUP($A28,'Occupancy Raw Data'!$B$8:$BE$45,'Occupancy Raw Data'!Y$3,FALSE)</f>
        <v>-12.425496128854199</v>
      </c>
      <c r="S28" s="48">
        <f>VLOOKUP($A28,'Occupancy Raw Data'!$B$8:$BE$45,'Occupancy Raw Data'!AA$3,FALSE)</f>
        <v>-3.5459157016395899</v>
      </c>
      <c r="T28" s="48">
        <f>VLOOKUP($A28,'Occupancy Raw Data'!$B$8:$BE$45,'Occupancy Raw Data'!AB$3,FALSE)</f>
        <v>-3.8033545654348599</v>
      </c>
      <c r="U28" s="49">
        <f>VLOOKUP($A28,'Occupancy Raw Data'!$B$8:$BE$45,'Occupancy Raw Data'!AC$3,FALSE)</f>
        <v>-3.6868922133776199</v>
      </c>
      <c r="V28" s="50">
        <f>VLOOKUP($A28,'Occupancy Raw Data'!$B$8:$BE$45,'Occupancy Raw Data'!AE$3,FALSE)</f>
        <v>-9.1964065647942697</v>
      </c>
      <c r="X28" s="51">
        <f>VLOOKUP($A28,'ADR Raw Data'!$B$6:$BE$43,'ADR Raw Data'!G$1,FALSE)</f>
        <v>107.810293696275</v>
      </c>
      <c r="Y28" s="52">
        <f>VLOOKUP($A28,'ADR Raw Data'!$B$6:$BE$43,'ADR Raw Data'!H$1,FALSE)</f>
        <v>108.87379766141299</v>
      </c>
      <c r="Z28" s="52">
        <f>VLOOKUP($A28,'ADR Raw Data'!$B$6:$BE$43,'ADR Raw Data'!I$1,FALSE)</f>
        <v>113.24390825688</v>
      </c>
      <c r="AA28" s="52">
        <f>VLOOKUP($A28,'ADR Raw Data'!$B$6:$BE$43,'ADR Raw Data'!J$1,FALSE)</f>
        <v>111.70385353095</v>
      </c>
      <c r="AB28" s="52">
        <f>VLOOKUP($A28,'ADR Raw Data'!$B$6:$BE$43,'ADR Raw Data'!K$1,FALSE)</f>
        <v>116.043813108945</v>
      </c>
      <c r="AC28" s="53">
        <f>VLOOKUP($A28,'ADR Raw Data'!$B$6:$BE$43,'ADR Raw Data'!L$1,FALSE)</f>
        <v>111.91730757800801</v>
      </c>
      <c r="AD28" s="52">
        <f>VLOOKUP($A28,'ADR Raw Data'!$B$6:$BE$43,'ADR Raw Data'!N$1,FALSE)</f>
        <v>151.86842265943</v>
      </c>
      <c r="AE28" s="52">
        <f>VLOOKUP($A28,'ADR Raw Data'!$B$6:$BE$43,'ADR Raw Data'!O$1,FALSE)</f>
        <v>169.038628828322</v>
      </c>
      <c r="AF28" s="53">
        <f>VLOOKUP($A28,'ADR Raw Data'!$B$6:$BE$43,'ADR Raw Data'!P$1,FALSE)</f>
        <v>161.25965729214599</v>
      </c>
      <c r="AG28" s="54">
        <f>VLOOKUP($A28,'ADR Raw Data'!$B$6:$BE$43,'ADR Raw Data'!R$1,FALSE)</f>
        <v>131.256584146488</v>
      </c>
      <c r="AI28" s="47">
        <f>VLOOKUP($A28,'ADR Raw Data'!$B$6:$BE$43,'ADR Raw Data'!T$1,FALSE)</f>
        <v>-2.5227670573284101E-2</v>
      </c>
      <c r="AJ28" s="48">
        <f>VLOOKUP($A28,'ADR Raw Data'!$B$6:$BE$43,'ADR Raw Data'!U$1,FALSE)</f>
        <v>-4.3332453145213199</v>
      </c>
      <c r="AK28" s="48">
        <f>VLOOKUP($A28,'ADR Raw Data'!$B$6:$BE$43,'ADR Raw Data'!V$1,FALSE)</f>
        <v>8.0952291896935904</v>
      </c>
      <c r="AL28" s="48">
        <f>VLOOKUP($A28,'ADR Raw Data'!$B$6:$BE$43,'ADR Raw Data'!W$1,FALSE)</f>
        <v>3.57000334555579</v>
      </c>
      <c r="AM28" s="48">
        <f>VLOOKUP($A28,'ADR Raw Data'!$B$6:$BE$43,'ADR Raw Data'!X$1,FALSE)</f>
        <v>2.1893443906157799</v>
      </c>
      <c r="AN28" s="49">
        <f>VLOOKUP($A28,'ADR Raw Data'!$B$6:$BE$43,'ADR Raw Data'!Y$1,FALSE)</f>
        <v>2.0274235008691801</v>
      </c>
      <c r="AO28" s="48">
        <f>VLOOKUP($A28,'ADR Raw Data'!$B$6:$BE$43,'ADR Raw Data'!AA$1,FALSE)</f>
        <v>9.1170402642395008</v>
      </c>
      <c r="AP28" s="48">
        <f>VLOOKUP($A28,'ADR Raw Data'!$B$6:$BE$43,'ADR Raw Data'!AB$1,FALSE)</f>
        <v>8.2243792192323593</v>
      </c>
      <c r="AQ28" s="49">
        <f>VLOOKUP($A28,'ADR Raw Data'!$B$6:$BE$43,'ADR Raw Data'!AC$1,FALSE)</f>
        <v>8.5952157034408003</v>
      </c>
      <c r="AR28" s="50">
        <f>VLOOKUP($A28,'ADR Raw Data'!$B$6:$BE$43,'ADR Raw Data'!AE$1,FALSE)</f>
        <v>5.8249880654237796</v>
      </c>
      <c r="AS28" s="40"/>
      <c r="AT28" s="51">
        <f>VLOOKUP($A28,'RevPAR Raw Data'!$B$6:$BE$43,'RevPAR Raw Data'!G$1,FALSE)</f>
        <v>35.774463988590398</v>
      </c>
      <c r="AU28" s="52">
        <f>VLOOKUP($A28,'RevPAR Raw Data'!$B$6:$BE$43,'RevPAR Raw Data'!H$1,FALSE)</f>
        <v>50.904387924886997</v>
      </c>
      <c r="AV28" s="52">
        <f>VLOOKUP($A28,'RevPAR Raw Data'!$B$6:$BE$43,'RevPAR Raw Data'!I$1,FALSE)</f>
        <v>58.6811789874019</v>
      </c>
      <c r="AW28" s="52">
        <f>VLOOKUP($A28,'RevPAR Raw Data'!$B$6:$BE$43,'RevPAR Raw Data'!J$1,FALSE)</f>
        <v>60.9100641787497</v>
      </c>
      <c r="AX28" s="52">
        <f>VLOOKUP($A28,'RevPAR Raw Data'!$B$6:$BE$43,'RevPAR Raw Data'!K$1,FALSE)</f>
        <v>62.283558355122402</v>
      </c>
      <c r="AY28" s="53">
        <f>VLOOKUP($A28,'RevPAR Raw Data'!$B$6:$BE$43,'RevPAR Raw Data'!L$1,FALSE)</f>
        <v>53.710730686950299</v>
      </c>
      <c r="AZ28" s="52">
        <f>VLOOKUP($A28,'RevPAR Raw Data'!$B$6:$BE$43,'RevPAR Raw Data'!N$1,FALSE)</f>
        <v>106.419802709769</v>
      </c>
      <c r="BA28" s="52">
        <f>VLOOKUP($A28,'RevPAR Raw Data'!$B$6:$BE$43,'RevPAR Raw Data'!O$1,FALSE)</f>
        <v>143.001777989065</v>
      </c>
      <c r="BB28" s="53">
        <f>VLOOKUP($A28,'RevPAR Raw Data'!$B$6:$BE$43,'RevPAR Raw Data'!P$1,FALSE)</f>
        <v>124.710790349417</v>
      </c>
      <c r="BC28" s="54">
        <f>VLOOKUP($A28,'RevPAR Raw Data'!$B$6:$BE$43,'RevPAR Raw Data'!R$1,FALSE)</f>
        <v>73.996462019083793</v>
      </c>
      <c r="BE28" s="47">
        <f>VLOOKUP($A28,'RevPAR Raw Data'!$B$6:$BE$43,'RevPAR Raw Data'!T$1,FALSE)</f>
        <v>-25.1087952714661</v>
      </c>
      <c r="BF28" s="48">
        <f>VLOOKUP($A28,'RevPAR Raw Data'!$B$6:$BE$43,'RevPAR Raw Data'!U$1,FALSE)</f>
        <v>-16.0745525036312</v>
      </c>
      <c r="BG28" s="48">
        <f>VLOOKUP($A28,'RevPAR Raw Data'!$B$6:$BE$43,'RevPAR Raw Data'!V$1,FALSE)</f>
        <v>2.16585210315414</v>
      </c>
      <c r="BH28" s="48">
        <f>VLOOKUP($A28,'RevPAR Raw Data'!$B$6:$BE$43,'RevPAR Raw Data'!W$1,FALSE)</f>
        <v>-4.2592112699870297</v>
      </c>
      <c r="BI28" s="48">
        <f>VLOOKUP($A28,'RevPAR Raw Data'!$B$6:$BE$43,'RevPAR Raw Data'!X$1,FALSE)</f>
        <v>-12.3801445404494</v>
      </c>
      <c r="BJ28" s="49">
        <f>VLOOKUP($A28,'RevPAR Raw Data'!$B$6:$BE$43,'RevPAR Raw Data'!Y$1,FALSE)</f>
        <v>-10.649990056601</v>
      </c>
      <c r="BK28" s="48">
        <f>VLOOKUP($A28,'RevPAR Raw Data'!$B$6:$BE$43,'RevPAR Raw Data'!AA$1,FALSE)</f>
        <v>5.2478420003454298</v>
      </c>
      <c r="BL28" s="48">
        <f>VLOOKUP($A28,'RevPAR Raw Data'!$B$6:$BE$43,'RevPAR Raw Data'!AB$1,FALSE)</f>
        <v>4.10822235128414</v>
      </c>
      <c r="BM28" s="49">
        <f>VLOOKUP($A28,'RevPAR Raw Data'!$B$6:$BE$43,'RevPAR Raw Data'!AC$1,FALSE)</f>
        <v>4.5914271515699996</v>
      </c>
      <c r="BN28" s="50">
        <f>VLOOKUP($A28,'RevPAR Raw Data'!$B$6:$BE$43,'RevPAR Raw Data'!AE$1,FALSE)</f>
        <v>-3.9071080842176</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32.822268532301202</v>
      </c>
      <c r="C30" s="48">
        <f>VLOOKUP($A30,'Occupancy Raw Data'!$B$8:$BE$45,'Occupancy Raw Data'!H$3,FALSE)</f>
        <v>46.353081274188703</v>
      </c>
      <c r="D30" s="48">
        <f>VLOOKUP($A30,'Occupancy Raw Data'!$B$8:$BE$45,'Occupancy Raw Data'!I$3,FALSE)</f>
        <v>52.500744269127701</v>
      </c>
      <c r="E30" s="48">
        <f>VLOOKUP($A30,'Occupancy Raw Data'!$B$8:$BE$45,'Occupancy Raw Data'!J$3,FALSE)</f>
        <v>55.626674605537303</v>
      </c>
      <c r="F30" s="48">
        <f>VLOOKUP($A30,'Occupancy Raw Data'!$B$8:$BE$45,'Occupancy Raw Data'!K$3,FALSE)</f>
        <v>51.086632926466201</v>
      </c>
      <c r="G30" s="49">
        <f>VLOOKUP($A30,'Occupancy Raw Data'!$B$8:$BE$45,'Occupancy Raw Data'!L$3,FALSE)</f>
        <v>47.677880321524199</v>
      </c>
      <c r="H30" s="48">
        <f>VLOOKUP($A30,'Occupancy Raw Data'!$B$8:$BE$45,'Occupancy Raw Data'!N$3,FALSE)</f>
        <v>53.870199464126202</v>
      </c>
      <c r="I30" s="48">
        <f>VLOOKUP($A30,'Occupancy Raw Data'!$B$8:$BE$45,'Occupancy Raw Data'!O$3,FALSE)</f>
        <v>57.219410538850802</v>
      </c>
      <c r="J30" s="49">
        <f>VLOOKUP($A30,'Occupancy Raw Data'!$B$8:$BE$45,'Occupancy Raw Data'!P$3,FALSE)</f>
        <v>55.544805001488498</v>
      </c>
      <c r="K30" s="50">
        <f>VLOOKUP($A30,'Occupancy Raw Data'!$B$8:$BE$45,'Occupancy Raw Data'!R$3,FALSE)</f>
        <v>49.925573087228301</v>
      </c>
      <c r="M30" s="47">
        <f>VLOOKUP($A30,'Occupancy Raw Data'!$B$8:$BE$45,'Occupancy Raw Data'!T$3,FALSE)</f>
        <v>-13.7205337086254</v>
      </c>
      <c r="N30" s="48">
        <f>VLOOKUP($A30,'Occupancy Raw Data'!$B$8:$BE$45,'Occupancy Raw Data'!U$3,FALSE)</f>
        <v>-7.8603279041026601</v>
      </c>
      <c r="O30" s="48">
        <f>VLOOKUP($A30,'Occupancy Raw Data'!$B$8:$BE$45,'Occupancy Raw Data'!V$3,FALSE)</f>
        <v>-10.278475908866501</v>
      </c>
      <c r="P30" s="48">
        <f>VLOOKUP($A30,'Occupancy Raw Data'!$B$8:$BE$45,'Occupancy Raw Data'!W$3,FALSE)</f>
        <v>-5.0361729247897902</v>
      </c>
      <c r="Q30" s="48">
        <f>VLOOKUP($A30,'Occupancy Raw Data'!$B$8:$BE$45,'Occupancy Raw Data'!X$3,FALSE)</f>
        <v>-10.7253199517622</v>
      </c>
      <c r="R30" s="49">
        <f>VLOOKUP($A30,'Occupancy Raw Data'!$B$8:$BE$45,'Occupancy Raw Data'!Y$3,FALSE)</f>
        <v>-9.24211792034734</v>
      </c>
      <c r="S30" s="48">
        <f>VLOOKUP($A30,'Occupancy Raw Data'!$B$8:$BE$45,'Occupancy Raw Data'!AA$3,FALSE)</f>
        <v>-15.035268433065299</v>
      </c>
      <c r="T30" s="48">
        <f>VLOOKUP($A30,'Occupancy Raw Data'!$B$8:$BE$45,'Occupancy Raw Data'!AB$3,FALSE)</f>
        <v>-13.4860597337291</v>
      </c>
      <c r="U30" s="49">
        <f>VLOOKUP($A30,'Occupancy Raw Data'!$B$8:$BE$45,'Occupancy Raw Data'!AC$3,FALSE)</f>
        <v>-14.244304380710799</v>
      </c>
      <c r="V30" s="50">
        <f>VLOOKUP($A30,'Occupancy Raw Data'!$B$8:$BE$45,'Occupancy Raw Data'!AE$3,FALSE)</f>
        <v>-10.8942881397282</v>
      </c>
      <c r="X30" s="51">
        <f>VLOOKUP($A30,'ADR Raw Data'!$B$6:$BE$43,'ADR Raw Data'!G$1,FALSE)</f>
        <v>82.376920634920594</v>
      </c>
      <c r="Y30" s="52">
        <f>VLOOKUP($A30,'ADR Raw Data'!$B$6:$BE$43,'ADR Raw Data'!H$1,FALSE)</f>
        <v>92.344110468850303</v>
      </c>
      <c r="Z30" s="52">
        <f>VLOOKUP($A30,'ADR Raw Data'!$B$6:$BE$43,'ADR Raw Data'!I$1,FALSE)</f>
        <v>93.7230138928267</v>
      </c>
      <c r="AA30" s="52">
        <f>VLOOKUP($A30,'ADR Raw Data'!$B$6:$BE$43,'ADR Raw Data'!J$1,FALSE)</f>
        <v>95.877334760503004</v>
      </c>
      <c r="AB30" s="52">
        <f>VLOOKUP($A30,'ADR Raw Data'!$B$6:$BE$43,'ADR Raw Data'!K$1,FALSE)</f>
        <v>94.093111888111807</v>
      </c>
      <c r="AC30" s="53">
        <f>VLOOKUP($A30,'ADR Raw Data'!$B$6:$BE$43,'ADR Raw Data'!L$1,FALSE)</f>
        <v>92.474736184826696</v>
      </c>
      <c r="AD30" s="52">
        <f>VLOOKUP($A30,'ADR Raw Data'!$B$6:$BE$43,'ADR Raw Data'!N$1,FALSE)</f>
        <v>97.5771262779773</v>
      </c>
      <c r="AE30" s="52">
        <f>VLOOKUP($A30,'ADR Raw Data'!$B$6:$BE$43,'ADR Raw Data'!O$1,FALSE)</f>
        <v>100.330668574401</v>
      </c>
      <c r="AF30" s="53">
        <f>VLOOKUP($A30,'ADR Raw Data'!$B$6:$BE$43,'ADR Raw Data'!P$1,FALSE)</f>
        <v>98.995405332976006</v>
      </c>
      <c r="AG30" s="54">
        <f>VLOOKUP($A30,'ADR Raw Data'!$B$6:$BE$43,'ADR Raw Data'!R$1,FALSE)</f>
        <v>94.547474657125804</v>
      </c>
      <c r="AH30" s="65"/>
      <c r="AI30" s="47">
        <f>VLOOKUP($A30,'ADR Raw Data'!$B$6:$BE$43,'ADR Raw Data'!T$1,FALSE)</f>
        <v>6.8259265878309501</v>
      </c>
      <c r="AJ30" s="48">
        <f>VLOOKUP($A30,'ADR Raw Data'!$B$6:$BE$43,'ADR Raw Data'!U$1,FALSE)</f>
        <v>8.0157696564410994</v>
      </c>
      <c r="AK30" s="48">
        <f>VLOOKUP($A30,'ADR Raw Data'!$B$6:$BE$43,'ADR Raw Data'!V$1,FALSE)</f>
        <v>4.6712100477010496</v>
      </c>
      <c r="AL30" s="48">
        <f>VLOOKUP($A30,'ADR Raw Data'!$B$6:$BE$43,'ADR Raw Data'!W$1,FALSE)</f>
        <v>8.2449750112676394</v>
      </c>
      <c r="AM30" s="48">
        <f>VLOOKUP($A30,'ADR Raw Data'!$B$6:$BE$43,'ADR Raw Data'!X$1,FALSE)</f>
        <v>6.28166638600886</v>
      </c>
      <c r="AN30" s="49">
        <f>VLOOKUP($A30,'ADR Raw Data'!$B$6:$BE$43,'ADR Raw Data'!Y$1,FALSE)</f>
        <v>6.8702523582927899</v>
      </c>
      <c r="AO30" s="48">
        <f>VLOOKUP($A30,'ADR Raw Data'!$B$6:$BE$43,'ADR Raw Data'!AA$1,FALSE)</f>
        <v>8.3090572135999601</v>
      </c>
      <c r="AP30" s="48">
        <f>VLOOKUP($A30,'ADR Raw Data'!$B$6:$BE$43,'ADR Raw Data'!AB$1,FALSE)</f>
        <v>7.6258745013281599</v>
      </c>
      <c r="AQ30" s="49">
        <f>VLOOKUP($A30,'ADR Raw Data'!$B$6:$BE$43,'ADR Raw Data'!AC$1,FALSE)</f>
        <v>7.96798003528985</v>
      </c>
      <c r="AR30" s="50">
        <f>VLOOKUP($A30,'ADR Raw Data'!$B$6:$BE$43,'ADR Raw Data'!AE$1,FALSE)</f>
        <v>7.1552514333695401</v>
      </c>
      <c r="AS30" s="40"/>
      <c r="AT30" s="51">
        <f>VLOOKUP($A30,'RevPAR Raw Data'!$B$6:$BE$43,'RevPAR Raw Data'!G$1,FALSE)</f>
        <v>27.037974099434301</v>
      </c>
      <c r="AU30" s="52">
        <f>VLOOKUP($A30,'RevPAR Raw Data'!$B$6:$BE$43,'RevPAR Raw Data'!H$1,FALSE)</f>
        <v>42.8043405775528</v>
      </c>
      <c r="AV30" s="52">
        <f>VLOOKUP($A30,'RevPAR Raw Data'!$B$6:$BE$43,'RevPAR Raw Data'!I$1,FALSE)</f>
        <v>49.205279845192003</v>
      </c>
      <c r="AW30" s="52">
        <f>VLOOKUP($A30,'RevPAR Raw Data'!$B$6:$BE$43,'RevPAR Raw Data'!J$1,FALSE)</f>
        <v>53.333373027686797</v>
      </c>
      <c r="AX30" s="52">
        <f>VLOOKUP($A30,'RevPAR Raw Data'!$B$6:$BE$43,'RevPAR Raw Data'!K$1,FALSE)</f>
        <v>48.069002679368801</v>
      </c>
      <c r="AY30" s="53">
        <f>VLOOKUP($A30,'RevPAR Raw Data'!$B$6:$BE$43,'RevPAR Raw Data'!L$1,FALSE)</f>
        <v>44.0899940458469</v>
      </c>
      <c r="AZ30" s="52">
        <f>VLOOKUP($A30,'RevPAR Raw Data'!$B$6:$BE$43,'RevPAR Raw Data'!N$1,FALSE)</f>
        <v>52.564992557308699</v>
      </c>
      <c r="BA30" s="52">
        <f>VLOOKUP($A30,'RevPAR Raw Data'!$B$6:$BE$43,'RevPAR Raw Data'!O$1,FALSE)</f>
        <v>57.408617147960697</v>
      </c>
      <c r="BB30" s="53">
        <f>VLOOKUP($A30,'RevPAR Raw Data'!$B$6:$BE$43,'RevPAR Raw Data'!P$1,FALSE)</f>
        <v>54.986804852634698</v>
      </c>
      <c r="BC30" s="54">
        <f>VLOOKUP($A30,'RevPAR Raw Data'!$B$6:$BE$43,'RevPAR Raw Data'!R$1,FALSE)</f>
        <v>47.203368562072001</v>
      </c>
      <c r="BE30" s="47">
        <f>VLOOKUP($A30,'RevPAR Raw Data'!$B$6:$BE$43,'RevPAR Raw Data'!T$1,FALSE)</f>
        <v>-7.83116067920382</v>
      </c>
      <c r="BF30" s="48">
        <f>VLOOKUP($A30,'RevPAR Raw Data'!$B$6:$BE$43,'RevPAR Raw Data'!U$1,FALSE)</f>
        <v>-0.474624026695391</v>
      </c>
      <c r="BG30" s="48">
        <f>VLOOKUP($A30,'RevPAR Raw Data'!$B$6:$BE$43,'RevPAR Raw Data'!V$1,FALSE)</f>
        <v>-6.0873950605710299</v>
      </c>
      <c r="BH30" s="48">
        <f>VLOOKUP($A30,'RevPAR Raw Data'!$B$6:$BE$43,'RevPAR Raw Data'!W$1,FALSE)</f>
        <v>2.7935708873046998</v>
      </c>
      <c r="BI30" s="48">
        <f>VLOOKUP($A30,'RevPAR Raw Data'!$B$6:$BE$43,'RevPAR Raw Data'!X$1,FALSE)</f>
        <v>-5.11738238395513</v>
      </c>
      <c r="BJ30" s="49">
        <f>VLOOKUP($A30,'RevPAR Raw Data'!$B$6:$BE$43,'RevPAR Raw Data'!Y$1,FALSE)</f>
        <v>-3.0068223864334001</v>
      </c>
      <c r="BK30" s="48">
        <f>VLOOKUP($A30,'RevPAR Raw Data'!$B$6:$BE$43,'RevPAR Raw Data'!AA$1,FALSE)</f>
        <v>-7.9755002757871702</v>
      </c>
      <c r="BL30" s="48">
        <f>VLOOKUP($A30,'RevPAR Raw Data'!$B$6:$BE$43,'RevPAR Raw Data'!AB$1,FALSE)</f>
        <v>-6.8886152228692801</v>
      </c>
      <c r="BM30" s="49">
        <f>VLOOKUP($A30,'RevPAR Raw Data'!$B$6:$BE$43,'RevPAR Raw Data'!AC$1,FALSE)</f>
        <v>-7.4113076746419599</v>
      </c>
      <c r="BN30" s="50">
        <f>VLOOKUP($A30,'RevPAR Raw Data'!$B$6:$BE$43,'RevPAR Raw Data'!AE$1,FALSE)</f>
        <v>-4.5185504146320596</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42.741682007992402</v>
      </c>
      <c r="C32" s="48">
        <f>VLOOKUP($A32,'Occupancy Raw Data'!$B$8:$BE$45,'Occupancy Raw Data'!H$3,FALSE)</f>
        <v>52.988190920928503</v>
      </c>
      <c r="D32" s="48">
        <f>VLOOKUP($A32,'Occupancy Raw Data'!$B$8:$BE$45,'Occupancy Raw Data'!I$3,FALSE)</f>
        <v>60.455300615149703</v>
      </c>
      <c r="E32" s="48">
        <f>VLOOKUP($A32,'Occupancy Raw Data'!$B$8:$BE$45,'Occupancy Raw Data'!J$3,FALSE)</f>
        <v>63.742086120964402</v>
      </c>
      <c r="F32" s="48">
        <f>VLOOKUP($A32,'Occupancy Raw Data'!$B$8:$BE$45,'Occupancy Raw Data'!K$3,FALSE)</f>
        <v>59.117237663328901</v>
      </c>
      <c r="G32" s="49">
        <f>VLOOKUP($A32,'Occupancy Raw Data'!$B$8:$BE$45,'Occupancy Raw Data'!L$3,FALSE)</f>
        <v>55.808899465672802</v>
      </c>
      <c r="H32" s="48">
        <f>VLOOKUP($A32,'Occupancy Raw Data'!$B$8:$BE$45,'Occupancy Raw Data'!N$3,FALSE)</f>
        <v>71.025099905706895</v>
      </c>
      <c r="I32" s="48">
        <f>VLOOKUP($A32,'Occupancy Raw Data'!$B$8:$BE$45,'Occupancy Raw Data'!O$3,FALSE)</f>
        <v>75.982219029230805</v>
      </c>
      <c r="J32" s="49">
        <f>VLOOKUP($A32,'Occupancy Raw Data'!$B$8:$BE$45,'Occupancy Raw Data'!P$3,FALSE)</f>
        <v>73.503659467468907</v>
      </c>
      <c r="K32" s="50">
        <f>VLOOKUP($A32,'Occupancy Raw Data'!$B$8:$BE$45,'Occupancy Raw Data'!R$3,FALSE)</f>
        <v>60.864545180471701</v>
      </c>
      <c r="M32" s="47">
        <f>VLOOKUP($A32,'Occupancy Raw Data'!$B$8:$BE$45,'Occupancy Raw Data'!T$3,FALSE)</f>
        <v>-1.0155153997101201</v>
      </c>
      <c r="N32" s="48">
        <f>VLOOKUP($A32,'Occupancy Raw Data'!$B$8:$BE$45,'Occupancy Raw Data'!U$3,FALSE)</f>
        <v>-1.3335577728833901</v>
      </c>
      <c r="O32" s="48">
        <f>VLOOKUP($A32,'Occupancy Raw Data'!$B$8:$BE$45,'Occupancy Raw Data'!V$3,FALSE)</f>
        <v>3.1580014485571399</v>
      </c>
      <c r="P32" s="48">
        <f>VLOOKUP($A32,'Occupancy Raw Data'!$B$8:$BE$45,'Occupancy Raw Data'!W$3,FALSE)</f>
        <v>4.9192662183464497</v>
      </c>
      <c r="Q32" s="48">
        <f>VLOOKUP($A32,'Occupancy Raw Data'!$B$8:$BE$45,'Occupancy Raw Data'!X$3,FALSE)</f>
        <v>2.5664015742211999</v>
      </c>
      <c r="R32" s="49">
        <f>VLOOKUP($A32,'Occupancy Raw Data'!$B$8:$BE$45,'Occupancy Raw Data'!Y$3,FALSE)</f>
        <v>1.88545679019293</v>
      </c>
      <c r="S32" s="48">
        <f>VLOOKUP($A32,'Occupancy Raw Data'!$B$8:$BE$45,'Occupancy Raw Data'!AA$3,FALSE)</f>
        <v>7.1978777515637002</v>
      </c>
      <c r="T32" s="48">
        <f>VLOOKUP($A32,'Occupancy Raw Data'!$B$8:$BE$45,'Occupancy Raw Data'!AB$3,FALSE)</f>
        <v>6.5398688909613396</v>
      </c>
      <c r="U32" s="49">
        <f>VLOOKUP($A32,'Occupancy Raw Data'!$B$8:$BE$45,'Occupancy Raw Data'!AC$3,FALSE)</f>
        <v>6.8567676095927199</v>
      </c>
      <c r="V32" s="50">
        <f>VLOOKUP($A32,'Occupancy Raw Data'!$B$8:$BE$45,'Occupancy Raw Data'!AE$3,FALSE)</f>
        <v>3.54766619641723</v>
      </c>
      <c r="X32" s="51">
        <f>VLOOKUP($A32,'ADR Raw Data'!$B$6:$BE$43,'ADR Raw Data'!G$1,FALSE)</f>
        <v>89.888973022376305</v>
      </c>
      <c r="Y32" s="52">
        <f>VLOOKUP($A32,'ADR Raw Data'!$B$6:$BE$43,'ADR Raw Data'!H$1,FALSE)</f>
        <v>97.472229658503494</v>
      </c>
      <c r="Z32" s="52">
        <f>VLOOKUP($A32,'ADR Raw Data'!$B$6:$BE$43,'ADR Raw Data'!I$1,FALSE)</f>
        <v>102.839840686274</v>
      </c>
      <c r="AA32" s="52">
        <f>VLOOKUP($A32,'ADR Raw Data'!$B$6:$BE$43,'ADR Raw Data'!J$1,FALSE)</f>
        <v>105.89753042406301</v>
      </c>
      <c r="AB32" s="52">
        <f>VLOOKUP($A32,'ADR Raw Data'!$B$6:$BE$43,'ADR Raw Data'!K$1,FALSE)</f>
        <v>99.581534627069701</v>
      </c>
      <c r="AC32" s="53">
        <f>VLOOKUP($A32,'ADR Raw Data'!$B$6:$BE$43,'ADR Raw Data'!L$1,FALSE)</f>
        <v>99.845048083545194</v>
      </c>
      <c r="AD32" s="52">
        <f>VLOOKUP($A32,'ADR Raw Data'!$B$6:$BE$43,'ADR Raw Data'!N$1,FALSE)</f>
        <v>111.05914226198</v>
      </c>
      <c r="AE32" s="52">
        <f>VLOOKUP($A32,'ADR Raw Data'!$B$6:$BE$43,'ADR Raw Data'!O$1,FALSE)</f>
        <v>115.45041063113101</v>
      </c>
      <c r="AF32" s="53">
        <f>VLOOKUP($A32,'ADR Raw Data'!$B$6:$BE$43,'ADR Raw Data'!P$1,FALSE)</f>
        <v>113.32881371411101</v>
      </c>
      <c r="AG32" s="54">
        <f>VLOOKUP($A32,'ADR Raw Data'!$B$6:$BE$43,'ADR Raw Data'!R$1,FALSE)</f>
        <v>104.49756254031099</v>
      </c>
      <c r="AI32" s="47">
        <f>VLOOKUP($A32,'ADR Raw Data'!$B$6:$BE$43,'ADR Raw Data'!T$1,FALSE)</f>
        <v>4.7000238472994802</v>
      </c>
      <c r="AJ32" s="48">
        <f>VLOOKUP($A32,'ADR Raw Data'!$B$6:$BE$43,'ADR Raw Data'!U$1,FALSE)</f>
        <v>8.5487898114057703</v>
      </c>
      <c r="AK32" s="48">
        <f>VLOOKUP($A32,'ADR Raw Data'!$B$6:$BE$43,'ADR Raw Data'!V$1,FALSE)</f>
        <v>11.2225142572163</v>
      </c>
      <c r="AL32" s="48">
        <f>VLOOKUP($A32,'ADR Raw Data'!$B$6:$BE$43,'ADR Raw Data'!W$1,FALSE)</f>
        <v>12.3833730108949</v>
      </c>
      <c r="AM32" s="48">
        <f>VLOOKUP($A32,'ADR Raw Data'!$B$6:$BE$43,'ADR Raw Data'!X$1,FALSE)</f>
        <v>8.3488856637131104</v>
      </c>
      <c r="AN32" s="49">
        <f>VLOOKUP($A32,'ADR Raw Data'!$B$6:$BE$43,'ADR Raw Data'!Y$1,FALSE)</f>
        <v>9.5116782687361905</v>
      </c>
      <c r="AO32" s="48">
        <f>VLOOKUP($A32,'ADR Raw Data'!$B$6:$BE$43,'ADR Raw Data'!AA$1,FALSE)</f>
        <v>6.1653341902694399</v>
      </c>
      <c r="AP32" s="48">
        <f>VLOOKUP($A32,'ADR Raw Data'!$B$6:$BE$43,'ADR Raw Data'!AB$1,FALSE)</f>
        <v>5.8354209933984702</v>
      </c>
      <c r="AQ32" s="49">
        <f>VLOOKUP($A32,'ADR Raw Data'!$B$6:$BE$43,'ADR Raw Data'!AC$1,FALSE)</f>
        <v>5.9845472414678298</v>
      </c>
      <c r="AR32" s="50">
        <f>VLOOKUP($A32,'ADR Raw Data'!$B$6:$BE$43,'ADR Raw Data'!AE$1,FALSE)</f>
        <v>8.35348404412726</v>
      </c>
      <c r="AS32" s="40"/>
      <c r="AT32" s="51">
        <f>VLOOKUP($A32,'RevPAR Raw Data'!$B$6:$BE$43,'RevPAR Raw Data'!G$1,FALSE)</f>
        <v>38.420059009474201</v>
      </c>
      <c r="AU32" s="52">
        <f>VLOOKUP($A32,'RevPAR Raw Data'!$B$6:$BE$43,'RevPAR Raw Data'!H$1,FALSE)</f>
        <v>51.648771146333701</v>
      </c>
      <c r="AV32" s="52">
        <f>VLOOKUP($A32,'RevPAR Raw Data'!$B$6:$BE$43,'RevPAR Raw Data'!I$1,FALSE)</f>
        <v>62.172134839028303</v>
      </c>
      <c r="AW32" s="52">
        <f>VLOOKUP($A32,'RevPAR Raw Data'!$B$6:$BE$43,'RevPAR Raw Data'!J$1,FALSE)</f>
        <v>67.501295042880798</v>
      </c>
      <c r="AX32" s="52">
        <f>VLOOKUP($A32,'RevPAR Raw Data'!$B$6:$BE$43,'RevPAR Raw Data'!K$1,FALSE)</f>
        <v>58.869852494275001</v>
      </c>
      <c r="AY32" s="53">
        <f>VLOOKUP($A32,'RevPAR Raw Data'!$B$6:$BE$43,'RevPAR Raw Data'!L$1,FALSE)</f>
        <v>55.722422506398402</v>
      </c>
      <c r="AZ32" s="52">
        <f>VLOOKUP($A32,'RevPAR Raw Data'!$B$6:$BE$43,'RevPAR Raw Data'!N$1,FALSE)</f>
        <v>78.879866745992501</v>
      </c>
      <c r="BA32" s="52">
        <f>VLOOKUP($A32,'RevPAR Raw Data'!$B$6:$BE$43,'RevPAR Raw Data'!O$1,FALSE)</f>
        <v>87.721783875892399</v>
      </c>
      <c r="BB32" s="53">
        <f>VLOOKUP($A32,'RevPAR Raw Data'!$B$6:$BE$43,'RevPAR Raw Data'!P$1,FALSE)</f>
        <v>83.3008253109424</v>
      </c>
      <c r="BC32" s="54">
        <f>VLOOKUP($A32,'RevPAR Raw Data'!$B$6:$BE$43,'RevPAR Raw Data'!R$1,FALSE)</f>
        <v>63.601966164839602</v>
      </c>
      <c r="BD32" s="65"/>
      <c r="BE32" s="47">
        <f>VLOOKUP($A32,'RevPAR Raw Data'!$B$6:$BE$43,'RevPAR Raw Data'!T$1,FALSE)</f>
        <v>3.6367789816299698</v>
      </c>
      <c r="BF32" s="48">
        <f>VLOOKUP($A32,'RevPAR Raw Data'!$B$6:$BE$43,'RevPAR Raw Data'!U$1,FALSE)</f>
        <v>7.1012289875049097</v>
      </c>
      <c r="BG32" s="48">
        <f>VLOOKUP($A32,'RevPAR Raw Data'!$B$6:$BE$43,'RevPAR Raw Data'!V$1,FALSE)</f>
        <v>14.734922868580901</v>
      </c>
      <c r="BH32" s="48">
        <f>VLOOKUP($A32,'RevPAR Raw Data'!$B$6:$BE$43,'RevPAR Raw Data'!W$1,FALSE)</f>
        <v>17.911810314458101</v>
      </c>
      <c r="BI32" s="48">
        <f>VLOOKUP($A32,'RevPAR Raw Data'!$B$6:$BE$43,'RevPAR Raw Data'!X$1,FALSE)</f>
        <v>11.129553171037699</v>
      </c>
      <c r="BJ32" s="49">
        <f>VLOOKUP($A32,'RevPAR Raw Data'!$B$6:$BE$43,'RevPAR Raw Data'!Y$1,FALSE)</f>
        <v>11.576473642708301</v>
      </c>
      <c r="BK32" s="48">
        <f>VLOOKUP($A32,'RevPAR Raw Data'!$B$6:$BE$43,'RevPAR Raw Data'!AA$1,FALSE)</f>
        <v>13.8069851598241</v>
      </c>
      <c r="BL32" s="48">
        <f>VLOOKUP($A32,'RevPAR Raw Data'!$B$6:$BE$43,'RevPAR Raw Data'!AB$1,FALSE)</f>
        <v>12.7569187665637</v>
      </c>
      <c r="BM32" s="49">
        <f>VLOOKUP($A32,'RevPAR Raw Data'!$B$6:$BE$43,'RevPAR Raw Data'!AC$1,FALSE)</f>
        <v>13.2516613478943</v>
      </c>
      <c r="BN32" s="50">
        <f>VLOOKUP($A32,'RevPAR Raw Data'!$B$6:$BE$43,'RevPAR Raw Data'!AE$1,FALSE)</f>
        <v>12.197503970201099</v>
      </c>
    </row>
    <row r="33" spans="1:66" x14ac:dyDescent="0.45">
      <c r="A33" s="63" t="s">
        <v>46</v>
      </c>
      <c r="B33" s="47">
        <f>VLOOKUP($A33,'Occupancy Raw Data'!$B$8:$BE$45,'Occupancy Raw Data'!G$3,FALSE)</f>
        <v>53.576952822892402</v>
      </c>
      <c r="C33" s="48">
        <f>VLOOKUP($A33,'Occupancy Raw Data'!$B$8:$BE$45,'Occupancy Raw Data'!H$3,FALSE)</f>
        <v>62.529002320185597</v>
      </c>
      <c r="D33" s="48">
        <f>VLOOKUP($A33,'Occupancy Raw Data'!$B$8:$BE$45,'Occupancy Raw Data'!I$3,FALSE)</f>
        <v>65.235885537509603</v>
      </c>
      <c r="E33" s="48">
        <f>VLOOKUP($A33,'Occupancy Raw Data'!$B$8:$BE$45,'Occupancy Raw Data'!J$3,FALSE)</f>
        <v>66.260634184067996</v>
      </c>
      <c r="F33" s="48">
        <f>VLOOKUP($A33,'Occupancy Raw Data'!$B$8:$BE$45,'Occupancy Raw Data'!K$3,FALSE)</f>
        <v>64.907192575406</v>
      </c>
      <c r="G33" s="49">
        <f>VLOOKUP($A33,'Occupancy Raw Data'!$B$8:$BE$45,'Occupancy Raw Data'!L$3,FALSE)</f>
        <v>62.501933488012298</v>
      </c>
      <c r="H33" s="48">
        <f>VLOOKUP($A33,'Occupancy Raw Data'!$B$8:$BE$45,'Occupancy Raw Data'!N$3,FALSE)</f>
        <v>70.630317092034005</v>
      </c>
      <c r="I33" s="48">
        <f>VLOOKUP($A33,'Occupancy Raw Data'!$B$8:$BE$45,'Occupancy Raw Data'!O$3,FALSE)</f>
        <v>73.085846867749396</v>
      </c>
      <c r="J33" s="49">
        <f>VLOOKUP($A33,'Occupancy Raw Data'!$B$8:$BE$45,'Occupancy Raw Data'!P$3,FALSE)</f>
        <v>71.858081979891693</v>
      </c>
      <c r="K33" s="50">
        <f>VLOOKUP($A33,'Occupancy Raw Data'!$B$8:$BE$45,'Occupancy Raw Data'!R$3,FALSE)</f>
        <v>65.175118771406403</v>
      </c>
      <c r="M33" s="47">
        <f>VLOOKUP($A33,'Occupancy Raw Data'!$B$8:$BE$45,'Occupancy Raw Data'!T$3,FALSE)</f>
        <v>5.8581866331776098</v>
      </c>
      <c r="N33" s="48">
        <f>VLOOKUP($A33,'Occupancy Raw Data'!$B$8:$BE$45,'Occupancy Raw Data'!U$3,FALSE)</f>
        <v>2.4305458122200299</v>
      </c>
      <c r="O33" s="48">
        <f>VLOOKUP($A33,'Occupancy Raw Data'!$B$8:$BE$45,'Occupancy Raw Data'!V$3,FALSE)</f>
        <v>3.8247071309716301</v>
      </c>
      <c r="P33" s="48">
        <f>VLOOKUP($A33,'Occupancy Raw Data'!$B$8:$BE$45,'Occupancy Raw Data'!W$3,FALSE)</f>
        <v>5.0981461156851404</v>
      </c>
      <c r="Q33" s="48">
        <f>VLOOKUP($A33,'Occupancy Raw Data'!$B$8:$BE$45,'Occupancy Raw Data'!X$3,FALSE)</f>
        <v>9.3184948251357405</v>
      </c>
      <c r="R33" s="49">
        <f>VLOOKUP($A33,'Occupancy Raw Data'!$B$8:$BE$45,'Occupancy Raw Data'!Y$3,FALSE)</f>
        <v>5.25371406321152</v>
      </c>
      <c r="S33" s="48">
        <f>VLOOKUP($A33,'Occupancy Raw Data'!$B$8:$BE$45,'Occupancy Raw Data'!AA$3,FALSE)</f>
        <v>10.1952840474989</v>
      </c>
      <c r="T33" s="48">
        <f>VLOOKUP($A33,'Occupancy Raw Data'!$B$8:$BE$45,'Occupancy Raw Data'!AB$3,FALSE)</f>
        <v>8.6576700832773703</v>
      </c>
      <c r="U33" s="49">
        <f>VLOOKUP($A33,'Occupancy Raw Data'!$B$8:$BE$45,'Occupancy Raw Data'!AC$3,FALSE)</f>
        <v>9.4079420057691703</v>
      </c>
      <c r="V33" s="50">
        <f>VLOOKUP($A33,'Occupancy Raw Data'!$B$8:$BE$45,'Occupancy Raw Data'!AE$3,FALSE)</f>
        <v>6.5278933999457296</v>
      </c>
      <c r="X33" s="51">
        <f>VLOOKUP($A33,'ADR Raw Data'!$B$6:$BE$43,'ADR Raw Data'!G$1,FALSE)</f>
        <v>81.022301804402701</v>
      </c>
      <c r="Y33" s="52">
        <f>VLOOKUP($A33,'ADR Raw Data'!$B$6:$BE$43,'ADR Raw Data'!H$1,FALSE)</f>
        <v>85.758023407544798</v>
      </c>
      <c r="Z33" s="52">
        <f>VLOOKUP($A33,'ADR Raw Data'!$B$6:$BE$43,'ADR Raw Data'!I$1,FALSE)</f>
        <v>87.111085388263106</v>
      </c>
      <c r="AA33" s="52">
        <f>VLOOKUP($A33,'ADR Raw Data'!$B$6:$BE$43,'ADR Raw Data'!J$1,FALSE)</f>
        <v>87.182851502772095</v>
      </c>
      <c r="AB33" s="52">
        <f>VLOOKUP($A33,'ADR Raw Data'!$B$6:$BE$43,'ADR Raw Data'!K$1,FALSE)</f>
        <v>84.231420226392601</v>
      </c>
      <c r="AC33" s="53">
        <f>VLOOKUP($A33,'ADR Raw Data'!$B$6:$BE$43,'ADR Raw Data'!L$1,FALSE)</f>
        <v>85.213608729814993</v>
      </c>
      <c r="AD33" s="52">
        <f>VLOOKUP($A33,'ADR Raw Data'!$B$6:$BE$43,'ADR Raw Data'!N$1,FALSE)</f>
        <v>89.463871366000504</v>
      </c>
      <c r="AE33" s="52">
        <f>VLOOKUP($A33,'ADR Raw Data'!$B$6:$BE$43,'ADR Raw Data'!O$1,FALSE)</f>
        <v>90.152631349206303</v>
      </c>
      <c r="AF33" s="53">
        <f>VLOOKUP($A33,'ADR Raw Data'!$B$6:$BE$43,'ADR Raw Data'!P$1,FALSE)</f>
        <v>89.8141354231131</v>
      </c>
      <c r="AG33" s="54">
        <f>VLOOKUP($A33,'ADR Raw Data'!$B$6:$BE$43,'ADR Raw Data'!R$1,FALSE)</f>
        <v>86.662825330564502</v>
      </c>
      <c r="AI33" s="47">
        <f>VLOOKUP($A33,'ADR Raw Data'!$B$6:$BE$43,'ADR Raw Data'!T$1,FALSE)</f>
        <v>3.7353197417898598</v>
      </c>
      <c r="AJ33" s="48">
        <f>VLOOKUP($A33,'ADR Raw Data'!$B$6:$BE$43,'ADR Raw Data'!U$1,FALSE)</f>
        <v>4.4473770090432101</v>
      </c>
      <c r="AK33" s="48">
        <f>VLOOKUP($A33,'ADR Raw Data'!$B$6:$BE$43,'ADR Raw Data'!V$1,FALSE)</f>
        <v>5.2978637295046402</v>
      </c>
      <c r="AL33" s="48">
        <f>VLOOKUP($A33,'ADR Raw Data'!$B$6:$BE$43,'ADR Raw Data'!W$1,FALSE)</f>
        <v>5.3274186635996301</v>
      </c>
      <c r="AM33" s="48">
        <f>VLOOKUP($A33,'ADR Raw Data'!$B$6:$BE$43,'ADR Raw Data'!X$1,FALSE)</f>
        <v>3.9921392366156701</v>
      </c>
      <c r="AN33" s="49">
        <f>VLOOKUP($A33,'ADR Raw Data'!$B$6:$BE$43,'ADR Raw Data'!Y$1,FALSE)</f>
        <v>4.5876309076280899</v>
      </c>
      <c r="AO33" s="48">
        <f>VLOOKUP($A33,'ADR Raw Data'!$B$6:$BE$43,'ADR Raw Data'!AA$1,FALSE)</f>
        <v>3.6974542158470398</v>
      </c>
      <c r="AP33" s="48">
        <f>VLOOKUP($A33,'ADR Raw Data'!$B$6:$BE$43,'ADR Raw Data'!AB$1,FALSE)</f>
        <v>2.8258722898505999</v>
      </c>
      <c r="AQ33" s="49">
        <f>VLOOKUP($A33,'ADR Raw Data'!$B$6:$BE$43,'ADR Raw Data'!AC$1,FALSE)</f>
        <v>3.24486915653396</v>
      </c>
      <c r="AR33" s="50">
        <f>VLOOKUP($A33,'ADR Raw Data'!$B$6:$BE$43,'ADR Raw Data'!AE$1,FALSE)</f>
        <v>4.2027150664851698</v>
      </c>
      <c r="AS33" s="40"/>
      <c r="AT33" s="51">
        <f>VLOOKUP($A33,'RevPAR Raw Data'!$B$6:$BE$43,'RevPAR Raw Data'!G$1,FALSE)</f>
        <v>43.409280413766403</v>
      </c>
      <c r="AU33" s="52">
        <f>VLOOKUP($A33,'RevPAR Raw Data'!$B$6:$BE$43,'RevPAR Raw Data'!H$1,FALSE)</f>
        <v>53.623636446249002</v>
      </c>
      <c r="AV33" s="52">
        <f>VLOOKUP($A33,'RevPAR Raw Data'!$B$6:$BE$43,'RevPAR Raw Data'!I$1,FALSE)</f>
        <v>56.827687954369601</v>
      </c>
      <c r="AW33" s="52">
        <f>VLOOKUP($A33,'RevPAR Raw Data'!$B$6:$BE$43,'RevPAR Raw Data'!J$1,FALSE)</f>
        <v>57.7679103054911</v>
      </c>
      <c r="AX33" s="52">
        <f>VLOOKUP($A33,'RevPAR Raw Data'!$B$6:$BE$43,'RevPAR Raw Data'!K$1,FALSE)</f>
        <v>54.6722501353441</v>
      </c>
      <c r="AY33" s="53">
        <f>VLOOKUP($A33,'RevPAR Raw Data'!$B$6:$BE$43,'RevPAR Raw Data'!L$1,FALSE)</f>
        <v>53.260153051044</v>
      </c>
      <c r="AZ33" s="52">
        <f>VLOOKUP($A33,'RevPAR Raw Data'!$B$6:$BE$43,'RevPAR Raw Data'!N$1,FALSE)</f>
        <v>63.188616028615598</v>
      </c>
      <c r="BA33" s="52">
        <f>VLOOKUP($A33,'RevPAR Raw Data'!$B$6:$BE$43,'RevPAR Raw Data'!O$1,FALSE)</f>
        <v>65.8888140951276</v>
      </c>
      <c r="BB33" s="53">
        <f>VLOOKUP($A33,'RevPAR Raw Data'!$B$6:$BE$43,'RevPAR Raw Data'!P$1,FALSE)</f>
        <v>64.538715061871599</v>
      </c>
      <c r="BC33" s="54">
        <f>VLOOKUP($A33,'RevPAR Raw Data'!$B$6:$BE$43,'RevPAR Raw Data'!R$1,FALSE)</f>
        <v>56.482599339851902</v>
      </c>
      <c r="BE33" s="47">
        <f>VLOOKUP($A33,'RevPAR Raw Data'!$B$6:$BE$43,'RevPAR Raw Data'!T$1,FALSE)</f>
        <v>9.8123283767874607</v>
      </c>
      <c r="BF33" s="48">
        <f>VLOOKUP($A33,'RevPAR Raw Data'!$B$6:$BE$43,'RevPAR Raw Data'!U$1,FALSE)</f>
        <v>6.9860183569101801</v>
      </c>
      <c r="BG33" s="48">
        <f>VLOOKUP($A33,'RevPAR Raw Data'!$B$6:$BE$43,'RevPAR Raw Data'!V$1,FALSE)</f>
        <v>9.3251986323277993</v>
      </c>
      <c r="BH33" s="48">
        <f>VLOOKUP($A33,'RevPAR Raw Data'!$B$6:$BE$43,'RevPAR Raw Data'!W$1,FALSE)</f>
        <v>10.6971643669493</v>
      </c>
      <c r="BI33" s="48">
        <f>VLOOKUP($A33,'RevPAR Raw Data'!$B$6:$BE$43,'RevPAR Raw Data'!X$1,FALSE)</f>
        <v>13.6826413499276</v>
      </c>
      <c r="BJ33" s="49">
        <f>VLOOKUP($A33,'RevPAR Raw Data'!$B$6:$BE$43,'RevPAR Raw Data'!Y$1,FALSE)</f>
        <v>10.0823659810019</v>
      </c>
      <c r="BK33" s="48">
        <f>VLOOKUP($A33,'RevPAR Raw Data'!$B$6:$BE$43,'RevPAR Raw Data'!AA$1,FALSE)</f>
        <v>14.269704223177801</v>
      </c>
      <c r="BL33" s="48">
        <f>VLOOKUP($A33,'RevPAR Raw Data'!$B$6:$BE$43,'RevPAR Raw Data'!AB$1,FALSE)</f>
        <v>11.728197072957901</v>
      </c>
      <c r="BM33" s="49">
        <f>VLOOKUP($A33,'RevPAR Raw Data'!$B$6:$BE$43,'RevPAR Raw Data'!AC$1,FALSE)</f>
        <v>12.958086570712901</v>
      </c>
      <c r="BN33" s="50">
        <f>VLOOKUP($A33,'RevPAR Raw Data'!$B$6:$BE$43,'RevPAR Raw Data'!AE$1,FALSE)</f>
        <v>11.004957225874501</v>
      </c>
    </row>
    <row r="34" spans="1:66" x14ac:dyDescent="0.45">
      <c r="A34" s="63" t="s">
        <v>95</v>
      </c>
      <c r="B34" s="47">
        <f>VLOOKUP($A34,'Occupancy Raw Data'!$B$8:$BE$45,'Occupancy Raw Data'!G$3,FALSE)</f>
        <v>44.880952380952301</v>
      </c>
      <c r="C34" s="48">
        <f>VLOOKUP($A34,'Occupancy Raw Data'!$B$8:$BE$45,'Occupancy Raw Data'!H$3,FALSE)</f>
        <v>55.793650793650698</v>
      </c>
      <c r="D34" s="48">
        <f>VLOOKUP($A34,'Occupancy Raw Data'!$B$8:$BE$45,'Occupancy Raw Data'!I$3,FALSE)</f>
        <v>62.380952380952301</v>
      </c>
      <c r="E34" s="48">
        <f>VLOOKUP($A34,'Occupancy Raw Data'!$B$8:$BE$45,'Occupancy Raw Data'!J$3,FALSE)</f>
        <v>68.293650793650698</v>
      </c>
      <c r="F34" s="48">
        <f>VLOOKUP($A34,'Occupancy Raw Data'!$B$8:$BE$45,'Occupancy Raw Data'!K$3,FALSE)</f>
        <v>62.738095238095198</v>
      </c>
      <c r="G34" s="49">
        <f>VLOOKUP($A34,'Occupancy Raw Data'!$B$8:$BE$45,'Occupancy Raw Data'!L$3,FALSE)</f>
        <v>58.817460317460302</v>
      </c>
      <c r="H34" s="48">
        <f>VLOOKUP($A34,'Occupancy Raw Data'!$B$8:$BE$45,'Occupancy Raw Data'!N$3,FALSE)</f>
        <v>61.428571428571402</v>
      </c>
      <c r="I34" s="48">
        <f>VLOOKUP($A34,'Occupancy Raw Data'!$B$8:$BE$45,'Occupancy Raw Data'!O$3,FALSE)</f>
        <v>64.047619047618994</v>
      </c>
      <c r="J34" s="49">
        <f>VLOOKUP($A34,'Occupancy Raw Data'!$B$8:$BE$45,'Occupancy Raw Data'!P$3,FALSE)</f>
        <v>62.738095238095198</v>
      </c>
      <c r="K34" s="50">
        <f>VLOOKUP($A34,'Occupancy Raw Data'!$B$8:$BE$45,'Occupancy Raw Data'!R$3,FALSE)</f>
        <v>59.937641723356002</v>
      </c>
      <c r="M34" s="47">
        <f>VLOOKUP($A34,'Occupancy Raw Data'!$B$8:$BE$45,'Occupancy Raw Data'!T$3,FALSE)</f>
        <v>2.6315789473684199</v>
      </c>
      <c r="N34" s="48">
        <f>VLOOKUP($A34,'Occupancy Raw Data'!$B$8:$BE$45,'Occupancy Raw Data'!U$3,FALSE)</f>
        <v>-8.6419753086419693</v>
      </c>
      <c r="O34" s="48">
        <f>VLOOKUP($A34,'Occupancy Raw Data'!$B$8:$BE$45,'Occupancy Raw Data'!V$3,FALSE)</f>
        <v>-4.4376899696048602</v>
      </c>
      <c r="P34" s="48">
        <f>VLOOKUP($A34,'Occupancy Raw Data'!$B$8:$BE$45,'Occupancy Raw Data'!W$3,FALSE)</f>
        <v>-0.63510392609699695</v>
      </c>
      <c r="Q34" s="48">
        <f>VLOOKUP($A34,'Occupancy Raw Data'!$B$8:$BE$45,'Occupancy Raw Data'!X$3,FALSE)</f>
        <v>-3.7735849056603699</v>
      </c>
      <c r="R34" s="49">
        <f>VLOOKUP($A34,'Occupancy Raw Data'!$B$8:$BE$45,'Occupancy Raw Data'!Y$3,FALSE)</f>
        <v>-3.26328155593264</v>
      </c>
      <c r="S34" s="48">
        <f>VLOOKUP($A34,'Occupancy Raw Data'!$B$8:$BE$45,'Occupancy Raw Data'!AA$3,FALSE)</f>
        <v>7.1280276816608898</v>
      </c>
      <c r="T34" s="48">
        <f>VLOOKUP($A34,'Occupancy Raw Data'!$B$8:$BE$45,'Occupancy Raw Data'!AB$3,FALSE)</f>
        <v>8.3948959032907897</v>
      </c>
      <c r="U34" s="49">
        <f>VLOOKUP($A34,'Occupancy Raw Data'!$B$8:$BE$45,'Occupancy Raw Data'!AC$3,FALSE)</f>
        <v>7.7709611451942697</v>
      </c>
      <c r="V34" s="50">
        <f>VLOOKUP($A34,'Occupancy Raw Data'!$B$8:$BE$45,'Occupancy Raw Data'!AE$3,FALSE)</f>
        <v>-0.207645115620575</v>
      </c>
      <c r="X34" s="51">
        <f>VLOOKUP($A34,'ADR Raw Data'!$B$6:$BE$43,'ADR Raw Data'!G$1,FALSE)</f>
        <v>85.108452696728506</v>
      </c>
      <c r="Y34" s="52">
        <f>VLOOKUP($A34,'ADR Raw Data'!$B$6:$BE$43,'ADR Raw Data'!H$1,FALSE)</f>
        <v>93.244395448079601</v>
      </c>
      <c r="Z34" s="52">
        <f>VLOOKUP($A34,'ADR Raw Data'!$B$6:$BE$43,'ADR Raw Data'!I$1,FALSE)</f>
        <v>94.299522900763307</v>
      </c>
      <c r="AA34" s="52">
        <f>VLOOKUP($A34,'ADR Raw Data'!$B$6:$BE$43,'ADR Raw Data'!J$1,FALSE)</f>
        <v>98.835816385822099</v>
      </c>
      <c r="AB34" s="52">
        <f>VLOOKUP($A34,'ADR Raw Data'!$B$6:$BE$43,'ADR Raw Data'!K$1,FALSE)</f>
        <v>94.116647691334506</v>
      </c>
      <c r="AC34" s="53">
        <f>VLOOKUP($A34,'ADR Raw Data'!$B$6:$BE$43,'ADR Raw Data'!L$1,FALSE)</f>
        <v>93.711103764674107</v>
      </c>
      <c r="AD34" s="52">
        <f>VLOOKUP($A34,'ADR Raw Data'!$B$6:$BE$43,'ADR Raw Data'!N$1,FALSE)</f>
        <v>92.556098191214403</v>
      </c>
      <c r="AE34" s="52">
        <f>VLOOKUP($A34,'ADR Raw Data'!$B$6:$BE$43,'ADR Raw Data'!O$1,FALSE)</f>
        <v>92.653816604708695</v>
      </c>
      <c r="AF34" s="53">
        <f>VLOOKUP($A34,'ADR Raw Data'!$B$6:$BE$43,'ADR Raw Data'!P$1,FALSE)</f>
        <v>92.605977229601507</v>
      </c>
      <c r="AG34" s="54">
        <f>VLOOKUP($A34,'ADR Raw Data'!$B$6:$BE$43,'ADR Raw Data'!R$1,FALSE)</f>
        <v>93.380600586399297</v>
      </c>
      <c r="AI34" s="47">
        <f>VLOOKUP($A34,'ADR Raw Data'!$B$6:$BE$43,'ADR Raw Data'!T$1,FALSE)</f>
        <v>4.6582535737813497</v>
      </c>
      <c r="AJ34" s="48">
        <f>VLOOKUP($A34,'ADR Raw Data'!$B$6:$BE$43,'ADR Raw Data'!U$1,FALSE)</f>
        <v>7.6791128714367103</v>
      </c>
      <c r="AK34" s="48">
        <f>VLOOKUP($A34,'ADR Raw Data'!$B$6:$BE$43,'ADR Raw Data'!V$1,FALSE)</f>
        <v>8.6108246322656097</v>
      </c>
      <c r="AL34" s="48">
        <f>VLOOKUP($A34,'ADR Raw Data'!$B$6:$BE$43,'ADR Raw Data'!W$1,FALSE)</f>
        <v>9.7095322538370397</v>
      </c>
      <c r="AM34" s="48">
        <f>VLOOKUP($A34,'ADR Raw Data'!$B$6:$BE$43,'ADR Raw Data'!X$1,FALSE)</f>
        <v>4.7216845746446499</v>
      </c>
      <c r="AN34" s="49">
        <f>VLOOKUP($A34,'ADR Raw Data'!$B$6:$BE$43,'ADR Raw Data'!Y$1,FALSE)</f>
        <v>7.2478100793725098</v>
      </c>
      <c r="AO34" s="48">
        <f>VLOOKUP($A34,'ADR Raw Data'!$B$6:$BE$43,'ADR Raw Data'!AA$1,FALSE)</f>
        <v>4.7382595181940497</v>
      </c>
      <c r="AP34" s="48">
        <f>VLOOKUP($A34,'ADR Raw Data'!$B$6:$BE$43,'ADR Raw Data'!AB$1,FALSE)</f>
        <v>0.786325446658246</v>
      </c>
      <c r="AQ34" s="49">
        <f>VLOOKUP($A34,'ADR Raw Data'!$B$6:$BE$43,'ADR Raw Data'!AC$1,FALSE)</f>
        <v>2.6939613685819399</v>
      </c>
      <c r="AR34" s="50">
        <f>VLOOKUP($A34,'ADR Raw Data'!$B$6:$BE$43,'ADR Raw Data'!AE$1,FALSE)</f>
        <v>5.9300399349148796</v>
      </c>
      <c r="AS34" s="40"/>
      <c r="AT34" s="51">
        <f>VLOOKUP($A34,'RevPAR Raw Data'!$B$6:$BE$43,'RevPAR Raw Data'!G$1,FALSE)</f>
        <v>38.197484126984101</v>
      </c>
      <c r="AU34" s="52">
        <f>VLOOKUP($A34,'RevPAR Raw Data'!$B$6:$BE$43,'RevPAR Raw Data'!H$1,FALSE)</f>
        <v>52.024452380952297</v>
      </c>
      <c r="AV34" s="52">
        <f>VLOOKUP($A34,'RevPAR Raw Data'!$B$6:$BE$43,'RevPAR Raw Data'!I$1,FALSE)</f>
        <v>58.824940476190399</v>
      </c>
      <c r="AW34" s="52">
        <f>VLOOKUP($A34,'RevPAR Raw Data'!$B$6:$BE$43,'RevPAR Raw Data'!J$1,FALSE)</f>
        <v>67.498587301587307</v>
      </c>
      <c r="AX34" s="52">
        <f>VLOOKUP($A34,'RevPAR Raw Data'!$B$6:$BE$43,'RevPAR Raw Data'!K$1,FALSE)</f>
        <v>59.046992063491999</v>
      </c>
      <c r="AY34" s="53">
        <f>VLOOKUP($A34,'RevPAR Raw Data'!$B$6:$BE$43,'RevPAR Raw Data'!L$1,FALSE)</f>
        <v>55.118491269841201</v>
      </c>
      <c r="AZ34" s="52">
        <f>VLOOKUP($A34,'RevPAR Raw Data'!$B$6:$BE$43,'RevPAR Raw Data'!N$1,FALSE)</f>
        <v>56.855888888888799</v>
      </c>
      <c r="BA34" s="52">
        <f>VLOOKUP($A34,'RevPAR Raw Data'!$B$6:$BE$43,'RevPAR Raw Data'!O$1,FALSE)</f>
        <v>59.342563492063398</v>
      </c>
      <c r="BB34" s="53">
        <f>VLOOKUP($A34,'RevPAR Raw Data'!$B$6:$BE$43,'RevPAR Raw Data'!P$1,FALSE)</f>
        <v>58.099226190476102</v>
      </c>
      <c r="BC34" s="54">
        <f>VLOOKUP($A34,'RevPAR Raw Data'!$B$6:$BE$43,'RevPAR Raw Data'!R$1,FALSE)</f>
        <v>55.970129818594103</v>
      </c>
      <c r="BE34" s="47">
        <f>VLOOKUP($A34,'RevPAR Raw Data'!$B$6:$BE$43,'RevPAR Raw Data'!T$1,FALSE)</f>
        <v>7.4124181415124299</v>
      </c>
      <c r="BF34" s="48">
        <f>VLOOKUP($A34,'RevPAR Raw Data'!$B$6:$BE$43,'RevPAR Raw Data'!U$1,FALSE)</f>
        <v>-1.6264894754775701</v>
      </c>
      <c r="BG34" s="48">
        <f>VLOOKUP($A34,'RevPAR Raw Data'!$B$6:$BE$43,'RevPAR Raw Data'!V$1,FALSE)</f>
        <v>3.7910129616544399</v>
      </c>
      <c r="BH34" s="48">
        <f>VLOOKUP($A34,'RevPAR Raw Data'!$B$6:$BE$43,'RevPAR Raw Data'!W$1,FALSE)</f>
        <v>9.0127627071902605</v>
      </c>
      <c r="BI34" s="48">
        <f>VLOOKUP($A34,'RevPAR Raw Data'!$B$6:$BE$43,'RevPAR Raw Data'!X$1,FALSE)</f>
        <v>0.76992289258259095</v>
      </c>
      <c r="BJ34" s="49">
        <f>VLOOKUP($A34,'RevPAR Raw Data'!$B$6:$BE$43,'RevPAR Raw Data'!Y$1,FALSE)</f>
        <v>3.7480120739106799</v>
      </c>
      <c r="BK34" s="48">
        <f>VLOOKUP($A34,'RevPAR Raw Data'!$B$6:$BE$43,'RevPAR Raw Data'!AA$1,FALSE)</f>
        <v>12.204031649940701</v>
      </c>
      <c r="BL34" s="48">
        <f>VLOOKUP($A34,'RevPAR Raw Data'!$B$6:$BE$43,'RevPAR Raw Data'!AB$1,FALSE)</f>
        <v>9.2472325526570902</v>
      </c>
      <c r="BM34" s="49">
        <f>VLOOKUP($A34,'RevPAR Raw Data'!$B$6:$BE$43,'RevPAR Raw Data'!AC$1,FALSE)</f>
        <v>10.6742692049952</v>
      </c>
      <c r="BN34" s="50">
        <f>VLOOKUP($A34,'RevPAR Raw Data'!$B$6:$BE$43,'RevPAR Raw Data'!AE$1,FALSE)</f>
        <v>5.7100813810151099</v>
      </c>
    </row>
    <row r="35" spans="1:66" x14ac:dyDescent="0.45">
      <c r="A35" s="63" t="s">
        <v>96</v>
      </c>
      <c r="B35" s="47">
        <f>VLOOKUP($A35,'Occupancy Raw Data'!$B$8:$BE$45,'Occupancy Raw Data'!G$3,FALSE)</f>
        <v>39.423523942352297</v>
      </c>
      <c r="C35" s="48">
        <f>VLOOKUP($A35,'Occupancy Raw Data'!$B$8:$BE$45,'Occupancy Raw Data'!H$3,FALSE)</f>
        <v>51.220362622036198</v>
      </c>
      <c r="D35" s="48">
        <f>VLOOKUP($A35,'Occupancy Raw Data'!$B$8:$BE$45,'Occupancy Raw Data'!I$3,FALSE)</f>
        <v>60.402138540213798</v>
      </c>
      <c r="E35" s="48">
        <f>VLOOKUP($A35,'Occupancy Raw Data'!$B$8:$BE$45,'Occupancy Raw Data'!J$3,FALSE)</f>
        <v>62.912598791259803</v>
      </c>
      <c r="F35" s="48">
        <f>VLOOKUP($A35,'Occupancy Raw Data'!$B$8:$BE$45,'Occupancy Raw Data'!K$3,FALSE)</f>
        <v>56.473733147373302</v>
      </c>
      <c r="G35" s="49">
        <f>VLOOKUP($A35,'Occupancy Raw Data'!$B$8:$BE$45,'Occupancy Raw Data'!L$3,FALSE)</f>
        <v>54.0864714086471</v>
      </c>
      <c r="H35" s="48">
        <f>VLOOKUP($A35,'Occupancy Raw Data'!$B$8:$BE$45,'Occupancy Raw Data'!N$3,FALSE)</f>
        <v>72.687122268712201</v>
      </c>
      <c r="I35" s="48">
        <f>VLOOKUP($A35,'Occupancy Raw Data'!$B$8:$BE$45,'Occupancy Raw Data'!O$3,FALSE)</f>
        <v>78.928405392840503</v>
      </c>
      <c r="J35" s="49">
        <f>VLOOKUP($A35,'Occupancy Raw Data'!$B$8:$BE$45,'Occupancy Raw Data'!P$3,FALSE)</f>
        <v>75.807763830776295</v>
      </c>
      <c r="K35" s="50">
        <f>VLOOKUP($A35,'Occupancy Raw Data'!$B$8:$BE$45,'Occupancy Raw Data'!R$3,FALSE)</f>
        <v>60.292554957826901</v>
      </c>
      <c r="M35" s="47">
        <f>VLOOKUP($A35,'Occupancy Raw Data'!$B$8:$BE$45,'Occupancy Raw Data'!T$3,FALSE)</f>
        <v>-7.4704853949358601</v>
      </c>
      <c r="N35" s="48">
        <f>VLOOKUP($A35,'Occupancy Raw Data'!$B$8:$BE$45,'Occupancy Raw Data'!U$3,FALSE)</f>
        <v>-1.16271735245263</v>
      </c>
      <c r="O35" s="48">
        <f>VLOOKUP($A35,'Occupancy Raw Data'!$B$8:$BE$45,'Occupancy Raw Data'!V$3,FALSE)</f>
        <v>3.5867354538191698</v>
      </c>
      <c r="P35" s="48">
        <f>VLOOKUP($A35,'Occupancy Raw Data'!$B$8:$BE$45,'Occupancy Raw Data'!W$3,FALSE)</f>
        <v>5.57554104586875</v>
      </c>
      <c r="Q35" s="48">
        <f>VLOOKUP($A35,'Occupancy Raw Data'!$B$8:$BE$45,'Occupancy Raw Data'!X$3,FALSE)</f>
        <v>0.47864850072544601</v>
      </c>
      <c r="R35" s="49">
        <f>VLOOKUP($A35,'Occupancy Raw Data'!$B$8:$BE$45,'Occupancy Raw Data'!Y$3,FALSE)</f>
        <v>0.70660612243781795</v>
      </c>
      <c r="S35" s="48">
        <f>VLOOKUP($A35,'Occupancy Raw Data'!$B$8:$BE$45,'Occupancy Raw Data'!AA$3,FALSE)</f>
        <v>2.4860574516708702</v>
      </c>
      <c r="T35" s="48">
        <f>VLOOKUP($A35,'Occupancy Raw Data'!$B$8:$BE$45,'Occupancy Raw Data'!AB$3,FALSE)</f>
        <v>5.36512642526717</v>
      </c>
      <c r="U35" s="49">
        <f>VLOOKUP($A35,'Occupancy Raw Data'!$B$8:$BE$45,'Occupancy Raw Data'!AC$3,FALSE)</f>
        <v>3.9649332536361799</v>
      </c>
      <c r="V35" s="50">
        <f>VLOOKUP($A35,'Occupancy Raw Data'!$B$8:$BE$45,'Occupancy Raw Data'!AE$3,FALSE)</f>
        <v>1.8533463866626101</v>
      </c>
      <c r="X35" s="51">
        <f>VLOOKUP($A35,'ADR Raw Data'!$B$6:$BE$43,'ADR Raw Data'!G$1,FALSE)</f>
        <v>84.711002358490504</v>
      </c>
      <c r="Y35" s="52">
        <f>VLOOKUP($A35,'ADR Raw Data'!$B$6:$BE$43,'ADR Raw Data'!H$1,FALSE)</f>
        <v>93.332589062854495</v>
      </c>
      <c r="Z35" s="52">
        <f>VLOOKUP($A35,'ADR Raw Data'!$B$6:$BE$43,'ADR Raw Data'!I$1,FALSE)</f>
        <v>98.694781604771904</v>
      </c>
      <c r="AA35" s="52">
        <f>VLOOKUP($A35,'ADR Raw Data'!$B$6:$BE$43,'ADR Raw Data'!J$1,FALSE)</f>
        <v>99.004677627932693</v>
      </c>
      <c r="AB35" s="52">
        <f>VLOOKUP($A35,'ADR Raw Data'!$B$6:$BE$43,'ADR Raw Data'!K$1,FALSE)</f>
        <v>94.668114838444097</v>
      </c>
      <c r="AC35" s="53">
        <f>VLOOKUP($A35,'ADR Raw Data'!$B$6:$BE$43,'ADR Raw Data'!L$1,FALSE)</f>
        <v>94.8718372872614</v>
      </c>
      <c r="AD35" s="52">
        <f>VLOOKUP($A35,'ADR Raw Data'!$B$6:$BE$43,'ADR Raw Data'!N$1,FALSE)</f>
        <v>108.22432203389801</v>
      </c>
      <c r="AE35" s="52">
        <f>VLOOKUP($A35,'ADR Raw Data'!$B$6:$BE$43,'ADR Raw Data'!O$1,FALSE)</f>
        <v>112.487221322338</v>
      </c>
      <c r="AF35" s="53">
        <f>VLOOKUP($A35,'ADR Raw Data'!$B$6:$BE$43,'ADR Raw Data'!P$1,FALSE)</f>
        <v>110.443513223457</v>
      </c>
      <c r="AG35" s="54">
        <f>VLOOKUP($A35,'ADR Raw Data'!$B$6:$BE$43,'ADR Raw Data'!R$1,FALSE)</f>
        <v>100.46577093602799</v>
      </c>
      <c r="AI35" s="47">
        <f>VLOOKUP($A35,'ADR Raw Data'!$B$6:$BE$43,'ADR Raw Data'!T$1,FALSE)</f>
        <v>6.1903690117092003</v>
      </c>
      <c r="AJ35" s="48">
        <f>VLOOKUP($A35,'ADR Raw Data'!$B$6:$BE$43,'ADR Raw Data'!U$1,FALSE)</f>
        <v>10.641967999676099</v>
      </c>
      <c r="AK35" s="48">
        <f>VLOOKUP($A35,'ADR Raw Data'!$B$6:$BE$43,'ADR Raw Data'!V$1,FALSE)</f>
        <v>10.9435951855959</v>
      </c>
      <c r="AL35" s="48">
        <f>VLOOKUP($A35,'ADR Raw Data'!$B$6:$BE$43,'ADR Raw Data'!W$1,FALSE)</f>
        <v>10.695182377927599</v>
      </c>
      <c r="AM35" s="48">
        <f>VLOOKUP($A35,'ADR Raw Data'!$B$6:$BE$43,'ADR Raw Data'!X$1,FALSE)</f>
        <v>9.4711558349394895</v>
      </c>
      <c r="AN35" s="49">
        <f>VLOOKUP($A35,'ADR Raw Data'!$B$6:$BE$43,'ADR Raw Data'!Y$1,FALSE)</f>
        <v>10.059682184862901</v>
      </c>
      <c r="AO35" s="48">
        <f>VLOOKUP($A35,'ADR Raw Data'!$B$6:$BE$43,'ADR Raw Data'!AA$1,FALSE)</f>
        <v>6.0115593743857003</v>
      </c>
      <c r="AP35" s="48">
        <f>VLOOKUP($A35,'ADR Raw Data'!$B$6:$BE$43,'ADR Raw Data'!AB$1,FALSE)</f>
        <v>7.4872434260737704</v>
      </c>
      <c r="AQ35" s="49">
        <f>VLOOKUP($A35,'ADR Raw Data'!$B$6:$BE$43,'ADR Raw Data'!AC$1,FALSE)</f>
        <v>6.8072281374218404</v>
      </c>
      <c r="AR35" s="50">
        <f>VLOOKUP($A35,'ADR Raw Data'!$B$6:$BE$43,'ADR Raw Data'!AE$1,FALSE)</f>
        <v>8.8998257578542805</v>
      </c>
      <c r="AS35" s="40"/>
      <c r="AT35" s="51">
        <f>VLOOKUP($A35,'RevPAR Raw Data'!$B$6:$BE$43,'RevPAR Raw Data'!G$1,FALSE)</f>
        <v>33.396062296606203</v>
      </c>
      <c r="AU35" s="52">
        <f>VLOOKUP($A35,'RevPAR Raw Data'!$B$6:$BE$43,'RevPAR Raw Data'!H$1,FALSE)</f>
        <v>47.805290562529002</v>
      </c>
      <c r="AV35" s="52">
        <f>VLOOKUP($A35,'RevPAR Raw Data'!$B$6:$BE$43,'RevPAR Raw Data'!I$1,FALSE)</f>
        <v>59.6137587168758</v>
      </c>
      <c r="AW35" s="52">
        <f>VLOOKUP($A35,'RevPAR Raw Data'!$B$6:$BE$43,'RevPAR Raw Data'!J$1,FALSE)</f>
        <v>62.286415620641499</v>
      </c>
      <c r="AX35" s="52">
        <f>VLOOKUP($A35,'RevPAR Raw Data'!$B$6:$BE$43,'RevPAR Raw Data'!K$1,FALSE)</f>
        <v>53.462618549511802</v>
      </c>
      <c r="AY35" s="53">
        <f>VLOOKUP($A35,'RevPAR Raw Data'!$B$6:$BE$43,'RevPAR Raw Data'!L$1,FALSE)</f>
        <v>51.312829149232897</v>
      </c>
      <c r="AZ35" s="52">
        <f>VLOOKUP($A35,'RevPAR Raw Data'!$B$6:$BE$43,'RevPAR Raw Data'!N$1,FALSE)</f>
        <v>78.6651452812645</v>
      </c>
      <c r="BA35" s="52">
        <f>VLOOKUP($A35,'RevPAR Raw Data'!$B$6:$BE$43,'RevPAR Raw Data'!O$1,FALSE)</f>
        <v>88.784370060436999</v>
      </c>
      <c r="BB35" s="53">
        <f>VLOOKUP($A35,'RevPAR Raw Data'!$B$6:$BE$43,'RevPAR Raw Data'!P$1,FALSE)</f>
        <v>83.724757670850707</v>
      </c>
      <c r="BC35" s="54">
        <f>VLOOKUP($A35,'RevPAR Raw Data'!$B$6:$BE$43,'RevPAR Raw Data'!R$1,FALSE)</f>
        <v>60.573380155409403</v>
      </c>
      <c r="BE35" s="47">
        <f>VLOOKUP($A35,'RevPAR Raw Data'!$B$6:$BE$43,'RevPAR Raw Data'!T$1,FALSE)</f>
        <v>-1.74256699613903</v>
      </c>
      <c r="BF35" s="48">
        <f>VLOOKUP($A35,'RevPAR Raw Data'!$B$6:$BE$43,'RevPAR Raw Data'!U$1,FALSE)</f>
        <v>9.3555146386488399</v>
      </c>
      <c r="BG35" s="48">
        <f>VLOOKUP($A35,'RevPAR Raw Data'!$B$6:$BE$43,'RevPAR Raw Data'!V$1,FALSE)</f>
        <v>14.9228484478593</v>
      </c>
      <c r="BH35" s="48">
        <f>VLOOKUP($A35,'RevPAR Raw Data'!$B$6:$BE$43,'RevPAR Raw Data'!W$1,FALSE)</f>
        <v>16.867037707208301</v>
      </c>
      <c r="BI35" s="48">
        <f>VLOOKUP($A35,'RevPAR Raw Data'!$B$6:$BE$43,'RevPAR Raw Data'!X$1,FALSE)</f>
        <v>9.9951378810702494</v>
      </c>
      <c r="BJ35" s="49">
        <f>VLOOKUP($A35,'RevPAR Raw Data'!$B$6:$BE$43,'RevPAR Raw Data'!Y$1,FALSE)</f>
        <v>10.837370637516701</v>
      </c>
      <c r="BK35" s="48">
        <f>VLOOKUP($A35,'RevPAR Raw Data'!$B$6:$BE$43,'RevPAR Raw Data'!AA$1,FALSE)</f>
        <v>8.6470676458451194</v>
      </c>
      <c r="BL35" s="48">
        <f>VLOOKUP($A35,'RevPAR Raw Data'!$B$6:$BE$43,'RevPAR Raw Data'!AB$1,FALSE)</f>
        <v>13.2540699269173</v>
      </c>
      <c r="BM35" s="49">
        <f>VLOOKUP($A35,'RevPAR Raw Data'!$B$6:$BE$43,'RevPAR Raw Data'!AC$1,FALSE)</f>
        <v>11.0420634431295</v>
      </c>
      <c r="BN35" s="50">
        <f>VLOOKUP($A35,'RevPAR Raw Data'!$B$6:$BE$43,'RevPAR Raw Data'!AE$1,FALSE)</f>
        <v>10.918116743619301</v>
      </c>
    </row>
    <row r="36" spans="1:66" x14ac:dyDescent="0.45">
      <c r="A36" s="63" t="s">
        <v>45</v>
      </c>
      <c r="B36" s="47">
        <f>VLOOKUP($A36,'Occupancy Raw Data'!$B$8:$BE$45,'Occupancy Raw Data'!G$3,FALSE)</f>
        <v>42.212267401791799</v>
      </c>
      <c r="C36" s="48">
        <f>VLOOKUP($A36,'Occupancy Raw Data'!$B$8:$BE$45,'Occupancy Raw Data'!H$3,FALSE)</f>
        <v>48.966230186078498</v>
      </c>
      <c r="D36" s="48">
        <f>VLOOKUP($A36,'Occupancy Raw Data'!$B$8:$BE$45,'Occupancy Raw Data'!I$3,FALSE)</f>
        <v>58.545830461750498</v>
      </c>
      <c r="E36" s="48">
        <f>VLOOKUP($A36,'Occupancy Raw Data'!$B$8:$BE$45,'Occupancy Raw Data'!J$3,FALSE)</f>
        <v>60.613370089593303</v>
      </c>
      <c r="F36" s="48">
        <f>VLOOKUP($A36,'Occupancy Raw Data'!$B$8:$BE$45,'Occupancy Raw Data'!K$3,FALSE)</f>
        <v>62.129565816678102</v>
      </c>
      <c r="G36" s="49">
        <f>VLOOKUP($A36,'Occupancy Raw Data'!$B$8:$BE$45,'Occupancy Raw Data'!L$3,FALSE)</f>
        <v>54.493452791178399</v>
      </c>
      <c r="H36" s="48">
        <f>VLOOKUP($A36,'Occupancy Raw Data'!$B$8:$BE$45,'Occupancy Raw Data'!N$3,FALSE)</f>
        <v>82.598208132322497</v>
      </c>
      <c r="I36" s="48">
        <f>VLOOKUP($A36,'Occupancy Raw Data'!$B$8:$BE$45,'Occupancy Raw Data'!O$3,FALSE)</f>
        <v>84.769124741557505</v>
      </c>
      <c r="J36" s="49">
        <f>VLOOKUP($A36,'Occupancy Raw Data'!$B$8:$BE$45,'Occupancy Raw Data'!P$3,FALSE)</f>
        <v>83.683666436940001</v>
      </c>
      <c r="K36" s="50">
        <f>VLOOKUP($A36,'Occupancy Raw Data'!$B$8:$BE$45,'Occupancy Raw Data'!R$3,FALSE)</f>
        <v>62.8335138328246</v>
      </c>
      <c r="M36" s="47">
        <f>VLOOKUP($A36,'Occupancy Raw Data'!$B$8:$BE$45,'Occupancy Raw Data'!T$3,FALSE)</f>
        <v>-0.47514189821429498</v>
      </c>
      <c r="N36" s="48">
        <f>VLOOKUP($A36,'Occupancy Raw Data'!$B$8:$BE$45,'Occupancy Raw Data'!U$3,FALSE)</f>
        <v>-10.634318728994399</v>
      </c>
      <c r="O36" s="48">
        <f>VLOOKUP($A36,'Occupancy Raw Data'!$B$8:$BE$45,'Occupancy Raw Data'!V$3,FALSE)</f>
        <v>-0.53725346275541896</v>
      </c>
      <c r="P36" s="48">
        <f>VLOOKUP($A36,'Occupancy Raw Data'!$B$8:$BE$45,'Occupancy Raw Data'!W$3,FALSE)</f>
        <v>-10.4540126032497</v>
      </c>
      <c r="Q36" s="48">
        <f>VLOOKUP($A36,'Occupancy Raw Data'!$B$8:$BE$45,'Occupancy Raw Data'!X$3,FALSE)</f>
        <v>-4.9706008078234998</v>
      </c>
      <c r="R36" s="49">
        <f>VLOOKUP($A36,'Occupancy Raw Data'!$B$8:$BE$45,'Occupancy Raw Data'!Y$3,FALSE)</f>
        <v>-5.7656451434599596</v>
      </c>
      <c r="S36" s="48">
        <f>VLOOKUP($A36,'Occupancy Raw Data'!$B$8:$BE$45,'Occupancy Raw Data'!AA$3,FALSE)</f>
        <v>11.1530411061416</v>
      </c>
      <c r="T36" s="48">
        <f>VLOOKUP($A36,'Occupancy Raw Data'!$B$8:$BE$45,'Occupancy Raw Data'!AB$3,FALSE)</f>
        <v>6.3740639335858402</v>
      </c>
      <c r="U36" s="49">
        <f>VLOOKUP($A36,'Occupancy Raw Data'!$B$8:$BE$45,'Occupancy Raw Data'!AC$3,FALSE)</f>
        <v>8.6800862817403104</v>
      </c>
      <c r="V36" s="50">
        <f>VLOOKUP($A36,'Occupancy Raw Data'!$B$8:$BE$45,'Occupancy Raw Data'!AE$3,FALSE)</f>
        <v>-0.74544153713014905</v>
      </c>
      <c r="X36" s="51">
        <f>VLOOKUP($A36,'ADR Raw Data'!$B$6:$BE$43,'ADR Raw Data'!G$1,FALSE)</f>
        <v>82.612951755102003</v>
      </c>
      <c r="Y36" s="52">
        <f>VLOOKUP($A36,'ADR Raw Data'!$B$6:$BE$43,'ADR Raw Data'!H$1,FALSE)</f>
        <v>85.507856790992193</v>
      </c>
      <c r="Z36" s="52">
        <f>VLOOKUP($A36,'ADR Raw Data'!$B$6:$BE$43,'ADR Raw Data'!I$1,FALSE)</f>
        <v>90.283650912301297</v>
      </c>
      <c r="AA36" s="52">
        <f>VLOOKUP($A36,'ADR Raw Data'!$B$6:$BE$43,'ADR Raw Data'!J$1,FALSE)</f>
        <v>92.738391017623599</v>
      </c>
      <c r="AB36" s="52">
        <f>VLOOKUP($A36,'ADR Raw Data'!$B$6:$BE$43,'ADR Raw Data'!K$1,FALSE)</f>
        <v>93.186947975596198</v>
      </c>
      <c r="AC36" s="53">
        <f>VLOOKUP($A36,'ADR Raw Data'!$B$6:$BE$43,'ADR Raw Data'!L$1,FALSE)</f>
        <v>89.445092993550006</v>
      </c>
      <c r="AD36" s="52">
        <f>VLOOKUP($A36,'ADR Raw Data'!$B$6:$BE$43,'ADR Raw Data'!N$1,FALSE)</f>
        <v>111.90858164372101</v>
      </c>
      <c r="AE36" s="52">
        <f>VLOOKUP($A36,'ADR Raw Data'!$B$6:$BE$43,'ADR Raw Data'!O$1,FALSE)</f>
        <v>112.755773252032</v>
      </c>
      <c r="AF36" s="53">
        <f>VLOOKUP($A36,'ADR Raw Data'!$B$6:$BE$43,'ADR Raw Data'!P$1,FALSE)</f>
        <v>112.337671896232</v>
      </c>
      <c r="AG36" s="54">
        <f>VLOOKUP($A36,'ADR Raw Data'!$B$6:$BE$43,'ADR Raw Data'!R$1,FALSE)</f>
        <v>98.156253737073001</v>
      </c>
      <c r="AI36" s="47">
        <f>VLOOKUP($A36,'ADR Raw Data'!$B$6:$BE$43,'ADR Raw Data'!T$1,FALSE)</f>
        <v>7.3264521231409896</v>
      </c>
      <c r="AJ36" s="48">
        <f>VLOOKUP($A36,'ADR Raw Data'!$B$6:$BE$43,'ADR Raw Data'!U$1,FALSE)</f>
        <v>5.4513955809793302</v>
      </c>
      <c r="AK36" s="48">
        <f>VLOOKUP($A36,'ADR Raw Data'!$B$6:$BE$43,'ADR Raw Data'!V$1,FALSE)</f>
        <v>8.3963616241841805</v>
      </c>
      <c r="AL36" s="48">
        <f>VLOOKUP($A36,'ADR Raw Data'!$B$6:$BE$43,'ADR Raw Data'!W$1,FALSE)</f>
        <v>4.5040688662365103</v>
      </c>
      <c r="AM36" s="48">
        <f>VLOOKUP($A36,'ADR Raw Data'!$B$6:$BE$43,'ADR Raw Data'!X$1,FALSE)</f>
        <v>4.7910661028366599</v>
      </c>
      <c r="AN36" s="49">
        <f>VLOOKUP($A36,'ADR Raw Data'!$B$6:$BE$43,'ADR Raw Data'!Y$1,FALSE)</f>
        <v>5.8561637409386504</v>
      </c>
      <c r="AO36" s="48">
        <f>VLOOKUP($A36,'ADR Raw Data'!$B$6:$BE$43,'ADR Raw Data'!AA$1,FALSE)</f>
        <v>7.27789821240885</v>
      </c>
      <c r="AP36" s="48">
        <f>VLOOKUP($A36,'ADR Raw Data'!$B$6:$BE$43,'ADR Raw Data'!AB$1,FALSE)</f>
        <v>5.6329552816322401</v>
      </c>
      <c r="AQ36" s="49">
        <f>VLOOKUP($A36,'ADR Raw Data'!$B$6:$BE$43,'ADR Raw Data'!AC$1,FALSE)</f>
        <v>6.4084460362927604</v>
      </c>
      <c r="AR36" s="50">
        <f>VLOOKUP($A36,'ADR Raw Data'!$B$6:$BE$43,'ADR Raw Data'!AE$1,FALSE)</f>
        <v>6.8996291846862903</v>
      </c>
      <c r="AS36" s="40"/>
      <c r="AT36" s="51">
        <f>VLOOKUP($A36,'RevPAR Raw Data'!$B$6:$BE$43,'RevPAR Raw Data'!G$1,FALSE)</f>
        <v>34.872800103376903</v>
      </c>
      <c r="AU36" s="52">
        <f>VLOOKUP($A36,'RevPAR Raw Data'!$B$6:$BE$43,'RevPAR Raw Data'!H$1,FALSE)</f>
        <v>41.869973983459602</v>
      </c>
      <c r="AV36" s="52">
        <f>VLOOKUP($A36,'RevPAR Raw Data'!$B$6:$BE$43,'RevPAR Raw Data'!I$1,FALSE)</f>
        <v>52.857313197794603</v>
      </c>
      <c r="AW36" s="52">
        <f>VLOOKUP($A36,'RevPAR Raw Data'!$B$6:$BE$43,'RevPAR Raw Data'!J$1,FALSE)</f>
        <v>56.2118641626464</v>
      </c>
      <c r="AX36" s="52">
        <f>VLOOKUP($A36,'RevPAR Raw Data'!$B$6:$BE$43,'RevPAR Raw Data'!K$1,FALSE)</f>
        <v>57.8966461750516</v>
      </c>
      <c r="AY36" s="53">
        <f>VLOOKUP($A36,'RevPAR Raw Data'!$B$6:$BE$43,'RevPAR Raw Data'!L$1,FALSE)</f>
        <v>48.7417195244658</v>
      </c>
      <c r="AZ36" s="52">
        <f>VLOOKUP($A36,'RevPAR Raw Data'!$B$6:$BE$43,'RevPAR Raw Data'!N$1,FALSE)</f>
        <v>92.434483184011</v>
      </c>
      <c r="BA36" s="52">
        <f>VLOOKUP($A36,'RevPAR Raw Data'!$B$6:$BE$43,'RevPAR Raw Data'!O$1,FALSE)</f>
        <v>95.582082081323193</v>
      </c>
      <c r="BB36" s="53">
        <f>VLOOKUP($A36,'RevPAR Raw Data'!$B$6:$BE$43,'RevPAR Raw Data'!P$1,FALSE)</f>
        <v>94.008282632667104</v>
      </c>
      <c r="BC36" s="54">
        <f>VLOOKUP($A36,'RevPAR Raw Data'!$B$6:$BE$43,'RevPAR Raw Data'!R$1,FALSE)</f>
        <v>61.675023269666198</v>
      </c>
      <c r="BE36" s="47">
        <f>VLOOKUP($A36,'RevPAR Raw Data'!$B$6:$BE$43,'RevPAR Raw Data'!T$1,FALSE)</f>
        <v>6.8164991812370399</v>
      </c>
      <c r="BF36" s="48">
        <f>VLOOKUP($A36,'RevPAR Raw Data'!$B$6:$BE$43,'RevPAR Raw Data'!U$1,FALSE)</f>
        <v>-5.7626419292747597</v>
      </c>
      <c r="BG36" s="48">
        <f>VLOOKUP($A36,'RevPAR Raw Data'!$B$6:$BE$43,'RevPAR Raw Data'!V$1,FALSE)</f>
        <v>7.81399841785736</v>
      </c>
      <c r="BH36" s="48">
        <f>VLOOKUP($A36,'RevPAR Raw Data'!$B$6:$BE$43,'RevPAR Raw Data'!W$1,FALSE)</f>
        <v>-6.4207996639485998</v>
      </c>
      <c r="BI36" s="48">
        <f>VLOOKUP($A36,'RevPAR Raw Data'!$B$6:$BE$43,'RevPAR Raw Data'!X$1,FALSE)</f>
        <v>-0.41767947539778799</v>
      </c>
      <c r="BJ36" s="49">
        <f>VLOOKUP($A36,'RevPAR Raw Data'!$B$6:$BE$43,'RevPAR Raw Data'!Y$1,FALSE)</f>
        <v>-0.247127022843803</v>
      </c>
      <c r="BK36" s="48">
        <f>VLOOKUP($A36,'RevPAR Raw Data'!$B$6:$BE$43,'RevPAR Raw Data'!AA$1,FALSE)</f>
        <v>19.242646297843599</v>
      </c>
      <c r="BL36" s="48">
        <f>VLOOKUP($A36,'RevPAR Raw Data'!$B$6:$BE$43,'RevPAR Raw Data'!AB$1,FALSE)</f>
        <v>12.3660673862196</v>
      </c>
      <c r="BM36" s="49">
        <f>VLOOKUP($A36,'RevPAR Raw Data'!$B$6:$BE$43,'RevPAR Raw Data'!AC$1,FALSE)</f>
        <v>15.644790963302</v>
      </c>
      <c r="BN36" s="50">
        <f>VLOOKUP($A36,'RevPAR Raw Data'!$B$6:$BE$43,'RevPAR Raw Data'!AE$1,FALSE)</f>
        <v>6.1027549457055397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39.787645442518397</v>
      </c>
      <c r="C39" s="48">
        <f>VLOOKUP($A39,'Occupancy Raw Data'!$B$8:$BE$45,'Occupancy Raw Data'!H$3,FALSE)</f>
        <v>51.1889819871773</v>
      </c>
      <c r="D39" s="48">
        <f>VLOOKUP($A39,'Occupancy Raw Data'!$B$8:$BE$45,'Occupancy Raw Data'!I$3,FALSE)</f>
        <v>58.166830625190798</v>
      </c>
      <c r="E39" s="48">
        <f>VLOOKUP($A39,'Occupancy Raw Data'!$B$8:$BE$45,'Occupancy Raw Data'!J$3,FALSE)</f>
        <v>61.063808134604201</v>
      </c>
      <c r="F39" s="48">
        <f>VLOOKUP($A39,'Occupancy Raw Data'!$B$8:$BE$45,'Occupancy Raw Data'!K$3,FALSE)</f>
        <v>58.902947861189297</v>
      </c>
      <c r="G39" s="49">
        <f>VLOOKUP($A39,'Occupancy Raw Data'!$B$8:$BE$45,'Occupancy Raw Data'!L$3,FALSE)</f>
        <v>53.822042810135997</v>
      </c>
      <c r="H39" s="48">
        <f>VLOOKUP($A39,'Occupancy Raw Data'!$B$8:$BE$45,'Occupancy Raw Data'!N$3,FALSE)</f>
        <v>71.050578377828202</v>
      </c>
      <c r="I39" s="48">
        <f>VLOOKUP($A39,'Occupancy Raw Data'!$B$8:$BE$45,'Occupancy Raw Data'!O$3,FALSE)</f>
        <v>75.840428779809301</v>
      </c>
      <c r="J39" s="49">
        <f>VLOOKUP($A39,'Occupancy Raw Data'!$B$8:$BE$45,'Occupancy Raw Data'!P$3,FALSE)</f>
        <v>73.445503578818801</v>
      </c>
      <c r="K39" s="50">
        <f>VLOOKUP($A39,'Occupancy Raw Data'!$B$8:$BE$45,'Occupancy Raw Data'!R$3,FALSE)</f>
        <v>59.428745886902497</v>
      </c>
      <c r="M39" s="47">
        <f>VLOOKUP($A39,'Occupancy Raw Data'!$B$8:$BE$45,'Occupancy Raw Data'!T$3,FALSE)</f>
        <v>-5.4884117227045204</v>
      </c>
      <c r="N39" s="48">
        <f>VLOOKUP($A39,'Occupancy Raw Data'!$B$8:$BE$45,'Occupancy Raw Data'!U$3,FALSE)</f>
        <v>-3.8760548415757499</v>
      </c>
      <c r="O39" s="48">
        <f>VLOOKUP($A39,'Occupancy Raw Data'!$B$8:$BE$45,'Occupancy Raw Data'!V$3,FALSE)</f>
        <v>-4.8608951766187701E-2</v>
      </c>
      <c r="P39" s="48">
        <f>VLOOKUP($A39,'Occupancy Raw Data'!$B$8:$BE$45,'Occupancy Raw Data'!W$3,FALSE)</f>
        <v>0.19896031114624299</v>
      </c>
      <c r="Q39" s="48">
        <f>VLOOKUP($A39,'Occupancy Raw Data'!$B$8:$BE$45,'Occupancy Raw Data'!X$3,FALSE)</f>
        <v>-3.0518201545624999</v>
      </c>
      <c r="R39" s="49">
        <f>VLOOKUP($A39,'Occupancy Raw Data'!$B$8:$BE$45,'Occupancy Raw Data'!Y$3,FALSE)</f>
        <v>-2.2292325735847802</v>
      </c>
      <c r="S39" s="48">
        <f>VLOOKUP($A39,'Occupancy Raw Data'!$B$8:$BE$45,'Occupancy Raw Data'!AA$3,FALSE)</f>
        <v>2.3277349613972</v>
      </c>
      <c r="T39" s="48">
        <f>VLOOKUP($A39,'Occupancy Raw Data'!$B$8:$BE$45,'Occupancy Raw Data'!AB$3,FALSE)</f>
        <v>1.88996736070039</v>
      </c>
      <c r="U39" s="49">
        <f>VLOOKUP($A39,'Occupancy Raw Data'!$B$8:$BE$45,'Occupancy Raw Data'!AC$3,FALSE)</f>
        <v>2.1012450810545</v>
      </c>
      <c r="V39" s="50">
        <f>VLOOKUP($A39,'Occupancy Raw Data'!$B$8:$BE$45,'Occupancy Raw Data'!AE$3,FALSE)</f>
        <v>-0.74272295478388395</v>
      </c>
      <c r="X39" s="51">
        <f>VLOOKUP($A39,'ADR Raw Data'!$B$6:$BE$43,'ADR Raw Data'!G$1,FALSE)</f>
        <v>92.230370023019802</v>
      </c>
      <c r="Y39" s="52">
        <f>VLOOKUP($A39,'ADR Raw Data'!$B$6:$BE$43,'ADR Raw Data'!H$1,FALSE)</f>
        <v>99.004658714380298</v>
      </c>
      <c r="Z39" s="52">
        <f>VLOOKUP($A39,'ADR Raw Data'!$B$6:$BE$43,'ADR Raw Data'!I$1,FALSE)</f>
        <v>103.83455998133699</v>
      </c>
      <c r="AA39" s="52">
        <f>VLOOKUP($A39,'ADR Raw Data'!$B$6:$BE$43,'ADR Raw Data'!J$1,FALSE)</f>
        <v>106.037014610299</v>
      </c>
      <c r="AB39" s="52">
        <f>VLOOKUP($A39,'ADR Raw Data'!$B$6:$BE$43,'ADR Raw Data'!K$1,FALSE)</f>
        <v>103.445610458419</v>
      </c>
      <c r="AC39" s="53">
        <f>VLOOKUP($A39,'ADR Raw Data'!$B$6:$BE$43,'ADR Raw Data'!L$1,FALSE)</f>
        <v>101.614796107448</v>
      </c>
      <c r="AD39" s="52">
        <f>VLOOKUP($A39,'ADR Raw Data'!$B$6:$BE$43,'ADR Raw Data'!N$1,FALSE)</f>
        <v>119.651863451897</v>
      </c>
      <c r="AE39" s="52">
        <f>VLOOKUP($A39,'ADR Raw Data'!$B$6:$BE$43,'ADR Raw Data'!O$1,FALSE)</f>
        <v>126.430216934293</v>
      </c>
      <c r="AF39" s="53">
        <f>VLOOKUP($A39,'ADR Raw Data'!$B$6:$BE$43,'ADR Raw Data'!P$1,FALSE)</f>
        <v>123.151555124474</v>
      </c>
      <c r="AG39" s="54">
        <f>VLOOKUP($A39,'ADR Raw Data'!$B$6:$BE$43,'ADR Raw Data'!R$1,FALSE)</f>
        <v>109.21947624212</v>
      </c>
      <c r="AI39" s="47">
        <f>VLOOKUP($A39,'ADR Raw Data'!$B$6:$BE$43,'ADR Raw Data'!T$1,FALSE)</f>
        <v>2.6644641908217102</v>
      </c>
      <c r="AJ39" s="48">
        <f>VLOOKUP($A39,'ADR Raw Data'!$B$6:$BE$43,'ADR Raw Data'!U$1,FALSE)</f>
        <v>4.8865527794294099</v>
      </c>
      <c r="AK39" s="48">
        <f>VLOOKUP($A39,'ADR Raw Data'!$B$6:$BE$43,'ADR Raw Data'!V$1,FALSE)</f>
        <v>9.0506921709437993</v>
      </c>
      <c r="AL39" s="48">
        <f>VLOOKUP($A39,'ADR Raw Data'!$B$6:$BE$43,'ADR Raw Data'!W$1,FALSE)</f>
        <v>8.5518680053096592</v>
      </c>
      <c r="AM39" s="48">
        <f>VLOOKUP($A39,'ADR Raw Data'!$B$6:$BE$43,'ADR Raw Data'!X$1,FALSE)</f>
        <v>3.94102731688479</v>
      </c>
      <c r="AN39" s="49">
        <f>VLOOKUP($A39,'ADR Raw Data'!$B$6:$BE$43,'ADR Raw Data'!Y$1,FALSE)</f>
        <v>6.1460671800328797</v>
      </c>
      <c r="AO39" s="48">
        <f>VLOOKUP($A39,'ADR Raw Data'!$B$6:$BE$43,'ADR Raw Data'!AA$1,FALSE)</f>
        <v>4.1718153635902002</v>
      </c>
      <c r="AP39" s="48">
        <f>VLOOKUP($A39,'ADR Raw Data'!$B$6:$BE$43,'ADR Raw Data'!AB$1,FALSE)</f>
        <v>4.9255855858684203</v>
      </c>
      <c r="AQ39" s="49">
        <f>VLOOKUP($A39,'ADR Raw Data'!$B$6:$BE$43,'ADR Raw Data'!AC$1,FALSE)</f>
        <v>4.5646405735364803</v>
      </c>
      <c r="AR39" s="50">
        <f>VLOOKUP($A39,'ADR Raw Data'!$B$6:$BE$43,'ADR Raw Data'!AE$1,FALSE)</f>
        <v>5.7321952347575298</v>
      </c>
      <c r="AS39" s="40"/>
      <c r="AT39" s="51">
        <f>VLOOKUP($A39,'RevPAR Raw Data'!$B$6:$BE$43,'RevPAR Raw Data'!G$1,FALSE)</f>
        <v>36.696292615081902</v>
      </c>
      <c r="AU39" s="52">
        <f>VLOOKUP($A39,'RevPAR Raw Data'!$B$6:$BE$43,'RevPAR Raw Data'!H$1,FALSE)</f>
        <v>50.679476915770501</v>
      </c>
      <c r="AV39" s="52">
        <f>VLOOKUP($A39,'RevPAR Raw Data'!$B$6:$BE$43,'RevPAR Raw Data'!I$1,FALSE)</f>
        <v>60.397272634756902</v>
      </c>
      <c r="AW39" s="52">
        <f>VLOOKUP($A39,'RevPAR Raw Data'!$B$6:$BE$43,'RevPAR Raw Data'!J$1,FALSE)</f>
        <v>64.750239153295496</v>
      </c>
      <c r="AX39" s="52">
        <f>VLOOKUP($A39,'RevPAR Raw Data'!$B$6:$BE$43,'RevPAR Raw Data'!K$1,FALSE)</f>
        <v>60.932513993011902</v>
      </c>
      <c r="AY39" s="53">
        <f>VLOOKUP($A39,'RevPAR Raw Data'!$B$6:$BE$43,'RevPAR Raw Data'!L$1,FALSE)</f>
        <v>54.691159062383299</v>
      </c>
      <c r="AZ39" s="52">
        <f>VLOOKUP($A39,'RevPAR Raw Data'!$B$6:$BE$43,'RevPAR Raw Data'!N$1,FALSE)</f>
        <v>85.013341022422694</v>
      </c>
      <c r="BA39" s="52">
        <f>VLOOKUP($A39,'RevPAR Raw Data'!$B$6:$BE$43,'RevPAR Raw Data'!O$1,FALSE)</f>
        <v>95.885218630211298</v>
      </c>
      <c r="BB39" s="53">
        <f>VLOOKUP($A39,'RevPAR Raw Data'!$B$6:$BE$43,'RevPAR Raw Data'!P$1,FALSE)</f>
        <v>90.449279826316996</v>
      </c>
      <c r="BC39" s="54">
        <f>VLOOKUP($A39,'RevPAR Raw Data'!$B$6:$BE$43,'RevPAR Raw Data'!R$1,FALSE)</f>
        <v>64.907764994935803</v>
      </c>
      <c r="BE39" s="47">
        <f>VLOOKUP($A39,'RevPAR Raw Data'!$B$6:$BE$43,'RevPAR Raw Data'!T$1,FALSE)</f>
        <v>-2.9701842968791299</v>
      </c>
      <c r="BF39" s="48">
        <f>VLOOKUP($A39,'RevPAR Raw Data'!$B$6:$BE$43,'RevPAR Raw Data'!U$1,FALSE)</f>
        <v>0.82109247226043103</v>
      </c>
      <c r="BG39" s="48">
        <f>VLOOKUP($A39,'RevPAR Raw Data'!$B$6:$BE$43,'RevPAR Raw Data'!V$1,FALSE)</f>
        <v>8.9976837725857308</v>
      </c>
      <c r="BH39" s="48">
        <f>VLOOKUP($A39,'RevPAR Raw Data'!$B$6:$BE$43,'RevPAR Raw Data'!W$1,FALSE)</f>
        <v>8.7678431396480807</v>
      </c>
      <c r="BI39" s="48">
        <f>VLOOKUP($A39,'RevPAR Raw Data'!$B$6:$BE$43,'RevPAR Raw Data'!X$1,FALSE)</f>
        <v>0.76893409636878596</v>
      </c>
      <c r="BJ39" s="49">
        <f>VLOOKUP($A39,'RevPAR Raw Data'!$B$6:$BE$43,'RevPAR Raw Data'!Y$1,FALSE)</f>
        <v>3.7798244748764001</v>
      </c>
      <c r="BK39" s="48">
        <f>VLOOKUP($A39,'RevPAR Raw Data'!$B$6:$BE$43,'RevPAR Raw Data'!AA$1,FALSE)</f>
        <v>6.5966591297306403</v>
      </c>
      <c r="BL39" s="48">
        <f>VLOOKUP($A39,'RevPAR Raw Data'!$B$6:$BE$43,'RevPAR Raw Data'!AB$1,FALSE)</f>
        <v>6.9086449064650903</v>
      </c>
      <c r="BM39" s="49">
        <f>VLOOKUP($A39,'RevPAR Raw Data'!$B$6:$BE$43,'RevPAR Raw Data'!AC$1,FALSE)</f>
        <v>6.7617999401102296</v>
      </c>
      <c r="BN39" s="50">
        <f>VLOOKUP($A39,'RevPAR Raw Data'!$B$6:$BE$43,'RevPAR Raw Data'!AE$1,FALSE)</f>
        <v>4.9468979501520698</v>
      </c>
    </row>
    <row r="40" spans="1:66" x14ac:dyDescent="0.45">
      <c r="A40" s="63" t="s">
        <v>79</v>
      </c>
      <c r="B40" s="47">
        <f>VLOOKUP($A40,'Occupancy Raw Data'!$B$8:$BE$45,'Occupancy Raw Data'!G$3,FALSE)</f>
        <v>35.097493036211603</v>
      </c>
      <c r="C40" s="48">
        <f>VLOOKUP($A40,'Occupancy Raw Data'!$B$8:$BE$45,'Occupancy Raw Data'!H$3,FALSE)</f>
        <v>46.889507892293402</v>
      </c>
      <c r="D40" s="48">
        <f>VLOOKUP($A40,'Occupancy Raw Data'!$B$8:$BE$45,'Occupancy Raw Data'!I$3,FALSE)</f>
        <v>52.181987000928501</v>
      </c>
      <c r="E40" s="48">
        <f>VLOOKUP($A40,'Occupancy Raw Data'!$B$8:$BE$45,'Occupancy Raw Data'!J$3,FALSE)</f>
        <v>48.653667595171697</v>
      </c>
      <c r="F40" s="48">
        <f>VLOOKUP($A40,'Occupancy Raw Data'!$B$8:$BE$45,'Occupancy Raw Data'!K$3,FALSE)</f>
        <v>45.496750232126203</v>
      </c>
      <c r="G40" s="49">
        <f>VLOOKUP($A40,'Occupancy Raw Data'!$B$8:$BE$45,'Occupancy Raw Data'!L$3,FALSE)</f>
        <v>45.663881151346303</v>
      </c>
      <c r="H40" s="48">
        <f>VLOOKUP($A40,'Occupancy Raw Data'!$B$8:$BE$45,'Occupancy Raw Data'!N$3,FALSE)</f>
        <v>51.439182915506002</v>
      </c>
      <c r="I40" s="48">
        <f>VLOOKUP($A40,'Occupancy Raw Data'!$B$8:$BE$45,'Occupancy Raw Data'!O$3,FALSE)</f>
        <v>53.853296193128998</v>
      </c>
      <c r="J40" s="49">
        <f>VLOOKUP($A40,'Occupancy Raw Data'!$B$8:$BE$45,'Occupancy Raw Data'!P$3,FALSE)</f>
        <v>52.646239554317503</v>
      </c>
      <c r="K40" s="50">
        <f>VLOOKUP($A40,'Occupancy Raw Data'!$B$8:$BE$45,'Occupancy Raw Data'!R$3,FALSE)</f>
        <v>47.658840695052298</v>
      </c>
      <c r="M40" s="47">
        <f>VLOOKUP($A40,'Occupancy Raw Data'!$B$8:$BE$45,'Occupancy Raw Data'!T$3,FALSE)</f>
        <v>-0.72141717004162598</v>
      </c>
      <c r="N40" s="48">
        <f>VLOOKUP($A40,'Occupancy Raw Data'!$B$8:$BE$45,'Occupancy Raw Data'!U$3,FALSE)</f>
        <v>-5.3752816682575899</v>
      </c>
      <c r="O40" s="48">
        <f>VLOOKUP($A40,'Occupancy Raw Data'!$B$8:$BE$45,'Occupancy Raw Data'!V$3,FALSE)</f>
        <v>-0.28982749537949698</v>
      </c>
      <c r="P40" s="48">
        <f>VLOOKUP($A40,'Occupancy Raw Data'!$B$8:$BE$45,'Occupancy Raw Data'!W$3,FALSE)</f>
        <v>-3.1734322760119</v>
      </c>
      <c r="Q40" s="48">
        <f>VLOOKUP($A40,'Occupancy Raw Data'!$B$8:$BE$45,'Occupancy Raw Data'!X$3,FALSE)</f>
        <v>-2.9338400767983801</v>
      </c>
      <c r="R40" s="49">
        <f>VLOOKUP($A40,'Occupancy Raw Data'!$B$8:$BE$45,'Occupancy Raw Data'!Y$3,FALSE)</f>
        <v>-2.5772705097335602</v>
      </c>
      <c r="S40" s="48">
        <f>VLOOKUP($A40,'Occupancy Raw Data'!$B$8:$BE$45,'Occupancy Raw Data'!AA$3,FALSE)</f>
        <v>8.8219688989802005</v>
      </c>
      <c r="T40" s="48">
        <f>VLOOKUP($A40,'Occupancy Raw Data'!$B$8:$BE$45,'Occupancy Raw Data'!AB$3,FALSE)</f>
        <v>3.4928802795438201</v>
      </c>
      <c r="U40" s="49">
        <f>VLOOKUP($A40,'Occupancy Raw Data'!$B$8:$BE$45,'Occupancy Raw Data'!AC$3,FALSE)</f>
        <v>6.0295264623955402</v>
      </c>
      <c r="V40" s="50">
        <f>VLOOKUP($A40,'Occupancy Raw Data'!$B$8:$BE$45,'Occupancy Raw Data'!AE$3,FALSE)</f>
        <v>-1.5723791837997901E-2</v>
      </c>
      <c r="X40" s="51">
        <f>VLOOKUP($A40,'ADR Raw Data'!$B$6:$BE$43,'ADR Raw Data'!G$1,FALSE)</f>
        <v>82.469629629629594</v>
      </c>
      <c r="Y40" s="52">
        <f>VLOOKUP($A40,'ADR Raw Data'!$B$6:$BE$43,'ADR Raw Data'!H$1,FALSE)</f>
        <v>88.624178217821694</v>
      </c>
      <c r="Z40" s="52">
        <f>VLOOKUP($A40,'ADR Raw Data'!$B$6:$BE$43,'ADR Raw Data'!I$1,FALSE)</f>
        <v>90.398701067615605</v>
      </c>
      <c r="AA40" s="52">
        <f>VLOOKUP($A40,'ADR Raw Data'!$B$6:$BE$43,'ADR Raw Data'!J$1,FALSE)</f>
        <v>90.256545801526698</v>
      </c>
      <c r="AB40" s="52">
        <f>VLOOKUP($A40,'ADR Raw Data'!$B$6:$BE$43,'ADR Raw Data'!K$1,FALSE)</f>
        <v>85.831408163265294</v>
      </c>
      <c r="AC40" s="53">
        <f>VLOOKUP($A40,'ADR Raw Data'!$B$6:$BE$43,'ADR Raw Data'!L$1,FALSE)</f>
        <v>87.874997966653098</v>
      </c>
      <c r="AD40" s="52">
        <f>VLOOKUP($A40,'ADR Raw Data'!$B$6:$BE$43,'ADR Raw Data'!N$1,FALSE)</f>
        <v>107.879368231046</v>
      </c>
      <c r="AE40" s="52">
        <f>VLOOKUP($A40,'ADR Raw Data'!$B$6:$BE$43,'ADR Raw Data'!O$1,FALSE)</f>
        <v>113.304844827586</v>
      </c>
      <c r="AF40" s="53">
        <f>VLOOKUP($A40,'ADR Raw Data'!$B$6:$BE$43,'ADR Raw Data'!P$1,FALSE)</f>
        <v>110.65430335097</v>
      </c>
      <c r="AG40" s="54">
        <f>VLOOKUP($A40,'ADR Raw Data'!$B$6:$BE$43,'ADR Raw Data'!R$1,FALSE)</f>
        <v>95.0644586696354</v>
      </c>
      <c r="AI40" s="47">
        <f>VLOOKUP($A40,'ADR Raw Data'!$B$6:$BE$43,'ADR Raw Data'!T$1,FALSE)</f>
        <v>-0.95245435152207703</v>
      </c>
      <c r="AJ40" s="48">
        <f>VLOOKUP($A40,'ADR Raw Data'!$B$6:$BE$43,'ADR Raw Data'!U$1,FALSE)</f>
        <v>2.3007181787297002</v>
      </c>
      <c r="AK40" s="48">
        <f>VLOOKUP($A40,'ADR Raw Data'!$B$6:$BE$43,'ADR Raw Data'!V$1,FALSE)</f>
        <v>1.6804021587470801</v>
      </c>
      <c r="AL40" s="48">
        <f>VLOOKUP($A40,'ADR Raw Data'!$B$6:$BE$43,'ADR Raw Data'!W$1,FALSE)</f>
        <v>3.7984718937776498</v>
      </c>
      <c r="AM40" s="48">
        <f>VLOOKUP($A40,'ADR Raw Data'!$B$6:$BE$43,'ADR Raw Data'!X$1,FALSE)</f>
        <v>1.01277171098867</v>
      </c>
      <c r="AN40" s="49">
        <f>VLOOKUP($A40,'ADR Raw Data'!$B$6:$BE$43,'ADR Raw Data'!Y$1,FALSE)</f>
        <v>1.7451064379391501</v>
      </c>
      <c r="AO40" s="48">
        <f>VLOOKUP($A40,'ADR Raw Data'!$B$6:$BE$43,'ADR Raw Data'!AA$1,FALSE)</f>
        <v>20.340359657722399</v>
      </c>
      <c r="AP40" s="48">
        <f>VLOOKUP($A40,'ADR Raw Data'!$B$6:$BE$43,'ADR Raw Data'!AB$1,FALSE)</f>
        <v>25.789180984620899</v>
      </c>
      <c r="AQ40" s="49">
        <f>VLOOKUP($A40,'ADR Raw Data'!$B$6:$BE$43,'ADR Raw Data'!AC$1,FALSE)</f>
        <v>23.126363740824001</v>
      </c>
      <c r="AR40" s="50">
        <f>VLOOKUP($A40,'ADR Raw Data'!$B$6:$BE$43,'ADR Raw Data'!AE$1,FALSE)</f>
        <v>8.7566266528344308</v>
      </c>
      <c r="AS40" s="40"/>
      <c r="AT40" s="51">
        <f>VLOOKUP($A40,'RevPAR Raw Data'!$B$6:$BE$43,'RevPAR Raw Data'!G$1,FALSE)</f>
        <v>28.944772516248801</v>
      </c>
      <c r="AU40" s="52">
        <f>VLOOKUP($A40,'RevPAR Raw Data'!$B$6:$BE$43,'RevPAR Raw Data'!H$1,FALSE)</f>
        <v>41.555441039925697</v>
      </c>
      <c r="AV40" s="52">
        <f>VLOOKUP($A40,'RevPAR Raw Data'!$B$6:$BE$43,'RevPAR Raw Data'!I$1,FALSE)</f>
        <v>47.171838440111401</v>
      </c>
      <c r="AW40" s="52">
        <f>VLOOKUP($A40,'RevPAR Raw Data'!$B$6:$BE$43,'RevPAR Raw Data'!J$1,FALSE)</f>
        <v>43.913119777158698</v>
      </c>
      <c r="AX40" s="52">
        <f>VLOOKUP($A40,'RevPAR Raw Data'!$B$6:$BE$43,'RevPAR Raw Data'!K$1,FALSE)</f>
        <v>39.050501392757603</v>
      </c>
      <c r="AY40" s="53">
        <f>VLOOKUP($A40,'RevPAR Raw Data'!$B$6:$BE$43,'RevPAR Raw Data'!L$1,FALSE)</f>
        <v>40.127134633240402</v>
      </c>
      <c r="AZ40" s="52">
        <f>VLOOKUP($A40,'RevPAR Raw Data'!$B$6:$BE$43,'RevPAR Raw Data'!N$1,FALSE)</f>
        <v>55.492265552460502</v>
      </c>
      <c r="BA40" s="52">
        <f>VLOOKUP($A40,'RevPAR Raw Data'!$B$6:$BE$43,'RevPAR Raw Data'!O$1,FALSE)</f>
        <v>61.018393686165197</v>
      </c>
      <c r="BB40" s="53">
        <f>VLOOKUP($A40,'RevPAR Raw Data'!$B$6:$BE$43,'RevPAR Raw Data'!P$1,FALSE)</f>
        <v>58.255329619312903</v>
      </c>
      <c r="BC40" s="54">
        <f>VLOOKUP($A40,'RevPAR Raw Data'!$B$6:$BE$43,'RevPAR Raw Data'!R$1,FALSE)</f>
        <v>45.306618914975402</v>
      </c>
      <c r="BE40" s="47">
        <f>VLOOKUP($A40,'RevPAR Raw Data'!$B$6:$BE$43,'RevPAR Raw Data'!T$1,FALSE)</f>
        <v>-1.6670003523350101</v>
      </c>
      <c r="BF40" s="48">
        <f>VLOOKUP($A40,'RevPAR Raw Data'!$B$6:$BE$43,'RevPAR Raw Data'!U$1,FALSE)</f>
        <v>-3.19823357202741</v>
      </c>
      <c r="BG40" s="48">
        <f>VLOOKUP($A40,'RevPAR Raw Data'!$B$6:$BE$43,'RevPAR Raw Data'!V$1,FALSE)</f>
        <v>1.38570439587858</v>
      </c>
      <c r="BH40" s="48">
        <f>VLOOKUP($A40,'RevPAR Raw Data'!$B$6:$BE$43,'RevPAR Raw Data'!W$1,FALSE)</f>
        <v>0.50449768469336798</v>
      </c>
      <c r="BI40" s="48">
        <f>VLOOKUP($A40,'RevPAR Raw Data'!$B$6:$BE$43,'RevPAR Raw Data'!X$1,FALSE)</f>
        <v>-1.9507814681531701</v>
      </c>
      <c r="BJ40" s="49">
        <f>VLOOKUP($A40,'RevPAR Raw Data'!$B$6:$BE$43,'RevPAR Raw Data'!Y$1,FALSE)</f>
        <v>-0.87714018538287397</v>
      </c>
      <c r="BK40" s="48">
        <f>VLOOKUP($A40,'RevPAR Raw Data'!$B$6:$BE$43,'RevPAR Raw Data'!AA$1,FALSE)</f>
        <v>30.956748759647599</v>
      </c>
      <c r="BL40" s="48">
        <f>VLOOKUP($A40,'RevPAR Raw Data'!$B$6:$BE$43,'RevPAR Raw Data'!AB$1,FALSE)</f>
        <v>30.182846481032399</v>
      </c>
      <c r="BM40" s="49">
        <f>VLOOKUP($A40,'RevPAR Raw Data'!$B$6:$BE$43,'RevPAR Raw Data'!AC$1,FALSE)</f>
        <v>30.550300424762401</v>
      </c>
      <c r="BN40" s="50">
        <f>VLOOKUP($A40,'RevPAR Raw Data'!$B$6:$BE$43,'RevPAR Raw Data'!AE$1,FALSE)</f>
        <v>8.7395259872495092</v>
      </c>
    </row>
    <row r="41" spans="1:66" x14ac:dyDescent="0.45">
      <c r="A41" s="63" t="s">
        <v>80</v>
      </c>
      <c r="B41" s="47">
        <f>VLOOKUP($A41,'Occupancy Raw Data'!$B$8:$BE$45,'Occupancy Raw Data'!G$3,FALSE)</f>
        <v>28.3875851627554</v>
      </c>
      <c r="C41" s="48">
        <f>VLOOKUP($A41,'Occupancy Raw Data'!$B$8:$BE$45,'Occupancy Raw Data'!H$3,FALSE)</f>
        <v>39.894019682059003</v>
      </c>
      <c r="D41" s="48">
        <f>VLOOKUP($A41,'Occupancy Raw Data'!$B$8:$BE$45,'Occupancy Raw Data'!I$3,FALSE)</f>
        <v>43.300529901589698</v>
      </c>
      <c r="E41" s="48">
        <f>VLOOKUP($A41,'Occupancy Raw Data'!$B$8:$BE$45,'Occupancy Raw Data'!J$3,FALSE)</f>
        <v>45.874337623012799</v>
      </c>
      <c r="F41" s="48">
        <f>VLOOKUP($A41,'Occupancy Raw Data'!$B$8:$BE$45,'Occupancy Raw Data'!K$3,FALSE)</f>
        <v>42.013626040878101</v>
      </c>
      <c r="G41" s="49">
        <f>VLOOKUP($A41,'Occupancy Raw Data'!$B$8:$BE$45,'Occupancy Raw Data'!L$3,FALSE)</f>
        <v>39.894019682059003</v>
      </c>
      <c r="H41" s="48">
        <f>VLOOKUP($A41,'Occupancy Raw Data'!$B$8:$BE$45,'Occupancy Raw Data'!N$3,FALSE)</f>
        <v>58.667676003027999</v>
      </c>
      <c r="I41" s="48">
        <f>VLOOKUP($A41,'Occupancy Raw Data'!$B$8:$BE$45,'Occupancy Raw Data'!O$3,FALSE)</f>
        <v>62.149886449659299</v>
      </c>
      <c r="J41" s="49">
        <f>VLOOKUP($A41,'Occupancy Raw Data'!$B$8:$BE$45,'Occupancy Raw Data'!P$3,FALSE)</f>
        <v>60.408781226343599</v>
      </c>
      <c r="K41" s="50">
        <f>VLOOKUP($A41,'Occupancy Raw Data'!$B$8:$BE$45,'Occupancy Raw Data'!R$3,FALSE)</f>
        <v>45.755380123283203</v>
      </c>
      <c r="M41" s="47">
        <f>VLOOKUP($A41,'Occupancy Raw Data'!$B$8:$BE$45,'Occupancy Raw Data'!T$3,FALSE)</f>
        <v>-12.1779859484777</v>
      </c>
      <c r="N41" s="48">
        <f>VLOOKUP($A41,'Occupancy Raw Data'!$B$8:$BE$45,'Occupancy Raw Data'!U$3,FALSE)</f>
        <v>-3.4798534798534702</v>
      </c>
      <c r="O41" s="48">
        <f>VLOOKUP($A41,'Occupancy Raw Data'!$B$8:$BE$45,'Occupancy Raw Data'!V$3,FALSE)</f>
        <v>-4.8252911813643902</v>
      </c>
      <c r="P41" s="48">
        <f>VLOOKUP($A41,'Occupancy Raw Data'!$B$8:$BE$45,'Occupancy Raw Data'!W$3,FALSE)</f>
        <v>-1.94174757281553</v>
      </c>
      <c r="Q41" s="48">
        <f>VLOOKUP($A41,'Occupancy Raw Data'!$B$8:$BE$45,'Occupancy Raw Data'!X$3,FALSE)</f>
        <v>-15.7814871016691</v>
      </c>
      <c r="R41" s="49">
        <f>VLOOKUP($A41,'Occupancy Raw Data'!$B$8:$BE$45,'Occupancy Raw Data'!Y$3,FALSE)</f>
        <v>-7.5762890213959997</v>
      </c>
      <c r="S41" s="48">
        <f>VLOOKUP($A41,'Occupancy Raw Data'!$B$8:$BE$45,'Occupancy Raw Data'!AA$3,FALSE)</f>
        <v>-16.7561761546723</v>
      </c>
      <c r="T41" s="48">
        <f>VLOOKUP($A41,'Occupancy Raw Data'!$B$8:$BE$45,'Occupancy Raw Data'!AB$3,FALSE)</f>
        <v>-7.5450450450450397</v>
      </c>
      <c r="U41" s="49">
        <f>VLOOKUP($A41,'Occupancy Raw Data'!$B$8:$BE$45,'Occupancy Raw Data'!AC$3,FALSE)</f>
        <v>-12.2594832325453</v>
      </c>
      <c r="V41" s="50">
        <f>VLOOKUP($A41,'Occupancy Raw Data'!$B$8:$BE$45,'Occupancy Raw Data'!AE$3,FALSE)</f>
        <v>-9.4004282655246207</v>
      </c>
      <c r="X41" s="51">
        <f>VLOOKUP($A41,'ADR Raw Data'!$B$6:$BE$43,'ADR Raw Data'!G$1,FALSE)</f>
        <v>86.127759999999995</v>
      </c>
      <c r="Y41" s="52">
        <f>VLOOKUP($A41,'ADR Raw Data'!$B$6:$BE$43,'ADR Raw Data'!H$1,FALSE)</f>
        <v>94.280284629980997</v>
      </c>
      <c r="Z41" s="52">
        <f>VLOOKUP($A41,'ADR Raw Data'!$B$6:$BE$43,'ADR Raw Data'!I$1,FALSE)</f>
        <v>94.751013986013902</v>
      </c>
      <c r="AA41" s="52">
        <f>VLOOKUP($A41,'ADR Raw Data'!$B$6:$BE$43,'ADR Raw Data'!J$1,FALSE)</f>
        <v>96.734653465346497</v>
      </c>
      <c r="AB41" s="52">
        <f>VLOOKUP($A41,'ADR Raw Data'!$B$6:$BE$43,'ADR Raw Data'!K$1,FALSE)</f>
        <v>93.475351351351307</v>
      </c>
      <c r="AC41" s="53">
        <f>VLOOKUP($A41,'ADR Raw Data'!$B$6:$BE$43,'ADR Raw Data'!L$1,FALSE)</f>
        <v>93.6171612903225</v>
      </c>
      <c r="AD41" s="52">
        <f>VLOOKUP($A41,'ADR Raw Data'!$B$6:$BE$43,'ADR Raw Data'!N$1,FALSE)</f>
        <v>115.234696774193</v>
      </c>
      <c r="AE41" s="52">
        <f>VLOOKUP($A41,'ADR Raw Data'!$B$6:$BE$43,'ADR Raw Data'!O$1,FALSE)</f>
        <v>120.055554202192</v>
      </c>
      <c r="AF41" s="53">
        <f>VLOOKUP($A41,'ADR Raw Data'!$B$6:$BE$43,'ADR Raw Data'!P$1,FALSE)</f>
        <v>117.714598997493</v>
      </c>
      <c r="AG41" s="54">
        <f>VLOOKUP($A41,'ADR Raw Data'!$B$6:$BE$43,'ADR Raw Data'!R$1,FALSE)</f>
        <v>102.70709524935</v>
      </c>
      <c r="AI41" s="47">
        <f>VLOOKUP($A41,'ADR Raw Data'!$B$6:$BE$43,'ADR Raw Data'!T$1,FALSE)</f>
        <v>-5.1151946533413</v>
      </c>
      <c r="AJ41" s="48">
        <f>VLOOKUP($A41,'ADR Raw Data'!$B$6:$BE$43,'ADR Raw Data'!U$1,FALSE)</f>
        <v>2.5625076741409401</v>
      </c>
      <c r="AK41" s="48">
        <f>VLOOKUP($A41,'ADR Raw Data'!$B$6:$BE$43,'ADR Raw Data'!V$1,FALSE)</f>
        <v>1.7847464255707</v>
      </c>
      <c r="AL41" s="48">
        <f>VLOOKUP($A41,'ADR Raw Data'!$B$6:$BE$43,'ADR Raw Data'!W$1,FALSE)</f>
        <v>2.6525567516320399</v>
      </c>
      <c r="AM41" s="48">
        <f>VLOOKUP($A41,'ADR Raw Data'!$B$6:$BE$43,'ADR Raw Data'!X$1,FALSE)</f>
        <v>0.21436436870425801</v>
      </c>
      <c r="AN41" s="49">
        <f>VLOOKUP($A41,'ADR Raw Data'!$B$6:$BE$43,'ADR Raw Data'!Y$1,FALSE)</f>
        <v>0.86918895655333295</v>
      </c>
      <c r="AO41" s="48">
        <f>VLOOKUP($A41,'ADR Raw Data'!$B$6:$BE$43,'ADR Raw Data'!AA$1,FALSE)</f>
        <v>1.6348125920873799</v>
      </c>
      <c r="AP41" s="48">
        <f>VLOOKUP($A41,'ADR Raw Data'!$B$6:$BE$43,'ADR Raw Data'!AB$1,FALSE)</f>
        <v>3.7485186052659798</v>
      </c>
      <c r="AQ41" s="49">
        <f>VLOOKUP($A41,'ADR Raw Data'!$B$6:$BE$43,'ADR Raw Data'!AC$1,FALSE)</f>
        <v>2.7878778630358201</v>
      </c>
      <c r="AR41" s="50">
        <f>VLOOKUP($A41,'ADR Raw Data'!$B$6:$BE$43,'ADR Raw Data'!AE$1,FALSE)</f>
        <v>1.4218587776607201</v>
      </c>
      <c r="AS41" s="40"/>
      <c r="AT41" s="51">
        <f>VLOOKUP($A41,'RevPAR Raw Data'!$B$6:$BE$43,'RevPAR Raw Data'!G$1,FALSE)</f>
        <v>24.449591218773602</v>
      </c>
      <c r="AU41" s="52">
        <f>VLOOKUP($A41,'RevPAR Raw Data'!$B$6:$BE$43,'RevPAR Raw Data'!H$1,FALSE)</f>
        <v>37.612195306585903</v>
      </c>
      <c r="AV41" s="52">
        <f>VLOOKUP($A41,'RevPAR Raw Data'!$B$6:$BE$43,'RevPAR Raw Data'!I$1,FALSE)</f>
        <v>41.027691143073397</v>
      </c>
      <c r="AW41" s="52">
        <f>VLOOKUP($A41,'RevPAR Raw Data'!$B$6:$BE$43,'RevPAR Raw Data'!J$1,FALSE)</f>
        <v>44.376381529144503</v>
      </c>
      <c r="AX41" s="52">
        <f>VLOOKUP($A41,'RevPAR Raw Data'!$B$6:$BE$43,'RevPAR Raw Data'!K$1,FALSE)</f>
        <v>39.2723845571536</v>
      </c>
      <c r="AY41" s="53">
        <f>VLOOKUP($A41,'RevPAR Raw Data'!$B$6:$BE$43,'RevPAR Raw Data'!L$1,FALSE)</f>
        <v>37.347648750946199</v>
      </c>
      <c r="AZ41" s="52">
        <f>VLOOKUP($A41,'RevPAR Raw Data'!$B$6:$BE$43,'RevPAR Raw Data'!N$1,FALSE)</f>
        <v>67.605518546555601</v>
      </c>
      <c r="BA41" s="52">
        <f>VLOOKUP($A41,'RevPAR Raw Data'!$B$6:$BE$43,'RevPAR Raw Data'!O$1,FALSE)</f>
        <v>74.614390613171807</v>
      </c>
      <c r="BB41" s="53">
        <f>VLOOKUP($A41,'RevPAR Raw Data'!$B$6:$BE$43,'RevPAR Raw Data'!P$1,FALSE)</f>
        <v>71.109954579863697</v>
      </c>
      <c r="BC41" s="54">
        <f>VLOOKUP($A41,'RevPAR Raw Data'!$B$6:$BE$43,'RevPAR Raw Data'!R$1,FALSE)</f>
        <v>46.994021844922599</v>
      </c>
      <c r="BE41" s="47">
        <f>VLOOKUP($A41,'RevPAR Raw Data'!$B$6:$BE$43,'RevPAR Raw Data'!T$1,FALSE)</f>
        <v>-16.670252915697802</v>
      </c>
      <c r="BF41" s="48">
        <f>VLOOKUP($A41,'RevPAR Raw Data'!$B$6:$BE$43,'RevPAR Raw Data'!U$1,FALSE)</f>
        <v>-1.0065173181826399</v>
      </c>
      <c r="BG41" s="48">
        <f>VLOOKUP($A41,'RevPAR Raw Data'!$B$6:$BE$43,'RevPAR Raw Data'!V$1,FALSE)</f>
        <v>-3.12666396767646</v>
      </c>
      <c r="BH41" s="48">
        <f>VLOOKUP($A41,'RevPAR Raw Data'!$B$6:$BE$43,'RevPAR Raw Data'!W$1,FALSE)</f>
        <v>0.65930322247414097</v>
      </c>
      <c r="BI41" s="48">
        <f>VLOOKUP($A41,'RevPAR Raw Data'!$B$6:$BE$43,'RevPAR Raw Data'!X$1,FALSE)</f>
        <v>-15.6009526181625</v>
      </c>
      <c r="BJ41" s="49">
        <f>VLOOKUP($A41,'RevPAR Raw Data'!$B$6:$BE$43,'RevPAR Raw Data'!Y$1,FALSE)</f>
        <v>-6.7729523323332002</v>
      </c>
      <c r="BK41" s="48">
        <f>VLOOKUP($A41,'RevPAR Raw Data'!$B$6:$BE$43,'RevPAR Raw Data'!AA$1,FALSE)</f>
        <v>-15.395295640313901</v>
      </c>
      <c r="BL41" s="48">
        <f>VLOOKUP($A41,'RevPAR Raw Data'!$B$6:$BE$43,'RevPAR Raw Data'!AB$1,FALSE)</f>
        <v>-4.0793538570682699</v>
      </c>
      <c r="BM41" s="49">
        <f>VLOOKUP($A41,'RevPAR Raw Data'!$B$6:$BE$43,'RevPAR Raw Data'!AC$1,FALSE)</f>
        <v>-9.8133847886722396</v>
      </c>
      <c r="BN41" s="50">
        <f>VLOOKUP($A41,'RevPAR Raw Data'!$B$6:$BE$43,'RevPAR Raw Data'!AE$1,FALSE)</f>
        <v>-8.1122303022949502</v>
      </c>
    </row>
    <row r="42" spans="1:66" x14ac:dyDescent="0.45">
      <c r="A42" s="63" t="s">
        <v>81</v>
      </c>
      <c r="B42" s="47">
        <f>VLOOKUP($A42,'Occupancy Raw Data'!$B$8:$BE$45,'Occupancy Raw Data'!G$3,FALSE)</f>
        <v>39.515194003289501</v>
      </c>
      <c r="C42" s="48">
        <f>VLOOKUP($A42,'Occupancy Raw Data'!$B$8:$BE$45,'Occupancy Raw Data'!H$3,FALSE)</f>
        <v>45.083182786421098</v>
      </c>
      <c r="D42" s="48">
        <f>VLOOKUP($A42,'Occupancy Raw Data'!$B$8:$BE$45,'Occupancy Raw Data'!I$3,FALSE)</f>
        <v>50.031008169978598</v>
      </c>
      <c r="E42" s="48">
        <f>VLOOKUP($A42,'Occupancy Raw Data'!$B$8:$BE$45,'Occupancy Raw Data'!J$3,FALSE)</f>
        <v>49.489039286003099</v>
      </c>
      <c r="F42" s="48">
        <f>VLOOKUP($A42,'Occupancy Raw Data'!$B$8:$BE$45,'Occupancy Raw Data'!K$3,FALSE)</f>
        <v>53.867932159516798</v>
      </c>
      <c r="G42" s="49">
        <f>VLOOKUP($A42,'Occupancy Raw Data'!$B$8:$BE$45,'Occupancy Raw Data'!L$3,FALSE)</f>
        <v>47.597271281041799</v>
      </c>
      <c r="H42" s="48">
        <f>VLOOKUP($A42,'Occupancy Raw Data'!$B$8:$BE$45,'Occupancy Raw Data'!N$3,FALSE)</f>
        <v>70.829626034673296</v>
      </c>
      <c r="I42" s="48">
        <f>VLOOKUP($A42,'Occupancy Raw Data'!$B$8:$BE$45,'Occupancy Raw Data'!O$3,FALSE)</f>
        <v>77.907196203726102</v>
      </c>
      <c r="J42" s="49">
        <f>VLOOKUP($A42,'Occupancy Raw Data'!$B$8:$BE$45,'Occupancy Raw Data'!P$3,FALSE)</f>
        <v>74.368411119199706</v>
      </c>
      <c r="K42" s="50">
        <f>VLOOKUP($A42,'Occupancy Raw Data'!$B$8:$BE$45,'Occupancy Raw Data'!R$3,FALSE)</f>
        <v>55.246463004549</v>
      </c>
      <c r="M42" s="47">
        <f>VLOOKUP($A42,'Occupancy Raw Data'!$B$8:$BE$45,'Occupancy Raw Data'!T$3,FALSE)</f>
        <v>-5.2765957317571299</v>
      </c>
      <c r="N42" s="48">
        <f>VLOOKUP($A42,'Occupancy Raw Data'!$B$8:$BE$45,'Occupancy Raw Data'!U$3,FALSE)</f>
        <v>-6.5557292195253298</v>
      </c>
      <c r="O42" s="48">
        <f>VLOOKUP($A42,'Occupancy Raw Data'!$B$8:$BE$45,'Occupancy Raw Data'!V$3,FALSE)</f>
        <v>1.2901571014422999</v>
      </c>
      <c r="P42" s="48">
        <f>VLOOKUP($A42,'Occupancy Raw Data'!$B$8:$BE$45,'Occupancy Raw Data'!W$3,FALSE)</f>
        <v>3.0666786907363899</v>
      </c>
      <c r="Q42" s="48">
        <f>VLOOKUP($A42,'Occupancy Raw Data'!$B$8:$BE$45,'Occupancy Raw Data'!X$3,FALSE)</f>
        <v>5.5999680147732596</v>
      </c>
      <c r="R42" s="49">
        <f>VLOOKUP($A42,'Occupancy Raw Data'!$B$8:$BE$45,'Occupancy Raw Data'!Y$3,FALSE)</f>
        <v>-0.166831709170009</v>
      </c>
      <c r="S42" s="48">
        <f>VLOOKUP($A42,'Occupancy Raw Data'!$B$8:$BE$45,'Occupancy Raw Data'!AA$3,FALSE)</f>
        <v>5.5574646526878997</v>
      </c>
      <c r="T42" s="48">
        <f>VLOOKUP($A42,'Occupancy Raw Data'!$B$8:$BE$45,'Occupancy Raw Data'!AB$3,FALSE)</f>
        <v>5.1416371813908599</v>
      </c>
      <c r="U42" s="49">
        <f>VLOOKUP($A42,'Occupancy Raw Data'!$B$8:$BE$45,'Occupancy Raw Data'!AC$3,FALSE)</f>
        <v>5.3392480790669303</v>
      </c>
      <c r="V42" s="50">
        <f>VLOOKUP($A42,'Occupancy Raw Data'!$B$8:$BE$45,'Occupancy Raw Data'!AE$3,FALSE)</f>
        <v>1.88187788144958</v>
      </c>
      <c r="X42" s="51">
        <f>VLOOKUP($A42,'ADR Raw Data'!$B$6:$BE$43,'ADR Raw Data'!G$1,FALSE)</f>
        <v>88.384840668713693</v>
      </c>
      <c r="Y42" s="52">
        <f>VLOOKUP($A42,'ADR Raw Data'!$B$6:$BE$43,'ADR Raw Data'!H$1,FALSE)</f>
        <v>91.010642942583701</v>
      </c>
      <c r="Z42" s="52">
        <f>VLOOKUP($A42,'ADR Raw Data'!$B$6:$BE$43,'ADR Raw Data'!I$1,FALSE)</f>
        <v>94.314880086230104</v>
      </c>
      <c r="AA42" s="52">
        <f>VLOOKUP($A42,'ADR Raw Data'!$B$6:$BE$43,'ADR Raw Data'!J$1,FALSE)</f>
        <v>93.340090988340407</v>
      </c>
      <c r="AB42" s="52">
        <f>VLOOKUP($A42,'ADR Raw Data'!$B$6:$BE$43,'ADR Raw Data'!K$1,FALSE)</f>
        <v>96.490853939333206</v>
      </c>
      <c r="AC42" s="53">
        <f>VLOOKUP($A42,'ADR Raw Data'!$B$6:$BE$43,'ADR Raw Data'!L$1,FALSE)</f>
        <v>92.994139040583704</v>
      </c>
      <c r="AD42" s="52">
        <f>VLOOKUP($A42,'ADR Raw Data'!$B$6:$BE$43,'ADR Raw Data'!N$1,FALSE)</f>
        <v>120.525406547392</v>
      </c>
      <c r="AE42" s="52">
        <f>VLOOKUP($A42,'ADR Raw Data'!$B$6:$BE$43,'ADR Raw Data'!O$1,FALSE)</f>
        <v>119.455334833016</v>
      </c>
      <c r="AF42" s="53">
        <f>VLOOKUP($A42,'ADR Raw Data'!$B$6:$BE$43,'ADR Raw Data'!P$1,FALSE)</f>
        <v>119.964911266201</v>
      </c>
      <c r="AG42" s="54">
        <f>VLOOKUP($A42,'ADR Raw Data'!$B$6:$BE$43,'ADR Raw Data'!R$1,FALSE)</f>
        <v>103.367657623738</v>
      </c>
      <c r="AI42" s="47">
        <f>VLOOKUP($A42,'ADR Raw Data'!$B$6:$BE$43,'ADR Raw Data'!T$1,FALSE)</f>
        <v>2.63669061930102</v>
      </c>
      <c r="AJ42" s="48">
        <f>VLOOKUP($A42,'ADR Raw Data'!$B$6:$BE$43,'ADR Raw Data'!U$1,FALSE)</f>
        <v>4.8655936443844796</v>
      </c>
      <c r="AK42" s="48">
        <f>VLOOKUP($A42,'ADR Raw Data'!$B$6:$BE$43,'ADR Raw Data'!V$1,FALSE)</f>
        <v>8.5126357330492208</v>
      </c>
      <c r="AL42" s="48">
        <f>VLOOKUP($A42,'ADR Raw Data'!$B$6:$BE$43,'ADR Raw Data'!W$1,FALSE)</f>
        <v>8.3111200776727898</v>
      </c>
      <c r="AM42" s="48">
        <f>VLOOKUP($A42,'ADR Raw Data'!$B$6:$BE$43,'ADR Raw Data'!X$1,FALSE)</f>
        <v>7.00972525673739</v>
      </c>
      <c r="AN42" s="49">
        <f>VLOOKUP($A42,'ADR Raw Data'!$B$6:$BE$43,'ADR Raw Data'!Y$1,FALSE)</f>
        <v>6.5256274629942297</v>
      </c>
      <c r="AO42" s="48">
        <f>VLOOKUP($A42,'ADR Raw Data'!$B$6:$BE$43,'ADR Raw Data'!AA$1,FALSE)</f>
        <v>11.1525174804834</v>
      </c>
      <c r="AP42" s="48">
        <f>VLOOKUP($A42,'ADR Raw Data'!$B$6:$BE$43,'ADR Raw Data'!AB$1,FALSE)</f>
        <v>9.6274077305616004</v>
      </c>
      <c r="AQ42" s="49">
        <f>VLOOKUP($A42,'ADR Raw Data'!$B$6:$BE$43,'ADR Raw Data'!AC$1,FALSE)</f>
        <v>10.351281796112501</v>
      </c>
      <c r="AR42" s="50">
        <f>VLOOKUP($A42,'ADR Raw Data'!$B$6:$BE$43,'ADR Raw Data'!AE$1,FALSE)</f>
        <v>8.5074122697108496</v>
      </c>
      <c r="AS42" s="40"/>
      <c r="AT42" s="51">
        <f>VLOOKUP($A42,'RevPAR Raw Data'!$B$6:$BE$43,'RevPAR Raw Data'!G$1,FALSE)</f>
        <v>34.925441259740602</v>
      </c>
      <c r="AU42" s="52">
        <f>VLOOKUP($A42,'RevPAR Raw Data'!$B$6:$BE$43,'RevPAR Raw Data'!H$1,FALSE)</f>
        <v>41.030494512902003</v>
      </c>
      <c r="AV42" s="52">
        <f>VLOOKUP($A42,'RevPAR Raw Data'!$B$6:$BE$43,'RevPAR Raw Data'!I$1,FALSE)</f>
        <v>47.186685361447402</v>
      </c>
      <c r="AW42" s="52">
        <f>VLOOKUP($A42,'RevPAR Raw Data'!$B$6:$BE$43,'RevPAR Raw Data'!J$1,FALSE)</f>
        <v>46.193114298810897</v>
      </c>
      <c r="AX42" s="52">
        <f>VLOOKUP($A42,'RevPAR Raw Data'!$B$6:$BE$43,'RevPAR Raw Data'!K$1,FALSE)</f>
        <v>51.977627740178399</v>
      </c>
      <c r="AY42" s="53">
        <f>VLOOKUP($A42,'RevPAR Raw Data'!$B$6:$BE$43,'RevPAR Raw Data'!L$1,FALSE)</f>
        <v>44.262672634615903</v>
      </c>
      <c r="AZ42" s="52">
        <f>VLOOKUP($A42,'RevPAR Raw Data'!$B$6:$BE$43,'RevPAR Raw Data'!N$1,FALSE)</f>
        <v>85.367694734287696</v>
      </c>
      <c r="BA42" s="52">
        <f>VLOOKUP($A42,'RevPAR Raw Data'!$B$6:$BE$43,'RevPAR Raw Data'!O$1,FALSE)</f>
        <v>93.064302084175907</v>
      </c>
      <c r="BB42" s="53">
        <f>VLOOKUP($A42,'RevPAR Raw Data'!$B$6:$BE$43,'RevPAR Raw Data'!P$1,FALSE)</f>
        <v>89.215998409231801</v>
      </c>
      <c r="BC42" s="54">
        <f>VLOOKUP($A42,'RevPAR Raw Data'!$B$6:$BE$43,'RevPAR Raw Data'!R$1,FALSE)</f>
        <v>57.106974727767799</v>
      </c>
      <c r="BE42" s="47">
        <f>VLOOKUP($A42,'RevPAR Raw Data'!$B$6:$BE$43,'RevPAR Raw Data'!T$1,FALSE)</f>
        <v>-2.7790326171337898</v>
      </c>
      <c r="BF42" s="48">
        <f>VLOOKUP($A42,'RevPAR Raw Data'!$B$6:$BE$43,'RevPAR Raw Data'!U$1,FALSE)</f>
        <v>-2.00911071938912</v>
      </c>
      <c r="BG42" s="48">
        <f>VLOOKUP($A42,'RevPAR Raw Data'!$B$6:$BE$43,'RevPAR Raw Data'!V$1,FALSE)</f>
        <v>9.9126192089213792</v>
      </c>
      <c r="BH42" s="48">
        <f>VLOOKUP($A42,'RevPAR Raw Data'!$B$6:$BE$43,'RevPAR Raw Data'!W$1,FALSE)</f>
        <v>11.6326741167926</v>
      </c>
      <c r="BI42" s="48">
        <f>VLOOKUP($A42,'RevPAR Raw Data'!$B$6:$BE$43,'RevPAR Raw Data'!X$1,FALSE)</f>
        <v>13.0022356438114</v>
      </c>
      <c r="BJ42" s="49">
        <f>VLOOKUP($A42,'RevPAR Raw Data'!$B$6:$BE$43,'RevPAR Raw Data'!Y$1,FALSE)</f>
        <v>6.3479089379936404</v>
      </c>
      <c r="BK42" s="48">
        <f>VLOOKUP($A42,'RevPAR Raw Data'!$B$6:$BE$43,'RevPAR Raw Data'!AA$1,FALSE)</f>
        <v>17.329779350033998</v>
      </c>
      <c r="BL42" s="48">
        <f>VLOOKUP($A42,'RevPAR Raw Data'!$B$6:$BE$43,'RevPAR Raw Data'!AB$1,FALSE)</f>
        <v>15.2640512874311</v>
      </c>
      <c r="BM42" s="49">
        <f>VLOOKUP($A42,'RevPAR Raw Data'!$B$6:$BE$43,'RevPAR Raw Data'!AC$1,FALSE)</f>
        <v>16.2432104896372</v>
      </c>
      <c r="BN42" s="50">
        <f>VLOOKUP($A42,'RevPAR Raw Data'!$B$6:$BE$43,'RevPAR Raw Data'!AE$1,FALSE)</f>
        <v>10.5493892609478</v>
      </c>
    </row>
    <row r="43" spans="1:66" x14ac:dyDescent="0.45">
      <c r="A43" s="66" t="s">
        <v>82</v>
      </c>
      <c r="B43" s="47">
        <f>VLOOKUP($A43,'Occupancy Raw Data'!$B$8:$BE$45,'Occupancy Raw Data'!G$3,FALSE)</f>
        <v>39.497595957949599</v>
      </c>
      <c r="C43" s="48">
        <f>VLOOKUP($A43,'Occupancy Raw Data'!$B$8:$BE$45,'Occupancy Raw Data'!H$3,FALSE)</f>
        <v>49.527340885013402</v>
      </c>
      <c r="D43" s="48">
        <f>VLOOKUP($A43,'Occupancy Raw Data'!$B$8:$BE$45,'Occupancy Raw Data'!I$3,FALSE)</f>
        <v>57.083774753483802</v>
      </c>
      <c r="E43" s="48">
        <f>VLOOKUP($A43,'Occupancy Raw Data'!$B$8:$BE$45,'Occupancy Raw Data'!J$3,FALSE)</f>
        <v>59.650802705565901</v>
      </c>
      <c r="F43" s="48">
        <f>VLOOKUP($A43,'Occupancy Raw Data'!$B$8:$BE$45,'Occupancy Raw Data'!K$3,FALSE)</f>
        <v>57.430119794637697</v>
      </c>
      <c r="G43" s="49">
        <f>VLOOKUP($A43,'Occupancy Raw Data'!$B$8:$BE$45,'Occupancy Raw Data'!L$3,FALSE)</f>
        <v>52.637926819330097</v>
      </c>
      <c r="H43" s="48">
        <f>VLOOKUP($A43,'Occupancy Raw Data'!$B$8:$BE$45,'Occupancy Raw Data'!N$3,FALSE)</f>
        <v>65.819819085649002</v>
      </c>
      <c r="I43" s="48">
        <f>VLOOKUP($A43,'Occupancy Raw Data'!$B$8:$BE$45,'Occupancy Raw Data'!O$3,FALSE)</f>
        <v>75.417651373156204</v>
      </c>
      <c r="J43" s="49">
        <f>VLOOKUP($A43,'Occupancy Raw Data'!$B$8:$BE$45,'Occupancy Raw Data'!P$3,FALSE)</f>
        <v>70.618735229402603</v>
      </c>
      <c r="K43" s="50">
        <f>VLOOKUP($A43,'Occupancy Raw Data'!$B$8:$BE$45,'Occupancy Raw Data'!R$3,FALSE)</f>
        <v>57.7753006507794</v>
      </c>
      <c r="M43" s="47">
        <f>VLOOKUP($A43,'Occupancy Raw Data'!$B$8:$BE$45,'Occupancy Raw Data'!T$3,FALSE)</f>
        <v>5.45973174725607</v>
      </c>
      <c r="N43" s="48">
        <f>VLOOKUP($A43,'Occupancy Raw Data'!$B$8:$BE$45,'Occupancy Raw Data'!U$3,FALSE)</f>
        <v>13.2730242946821</v>
      </c>
      <c r="O43" s="48">
        <f>VLOOKUP($A43,'Occupancy Raw Data'!$B$8:$BE$45,'Occupancy Raw Data'!V$3,FALSE)</f>
        <v>21.640933312088301</v>
      </c>
      <c r="P43" s="48">
        <f>VLOOKUP($A43,'Occupancy Raw Data'!$B$8:$BE$45,'Occupancy Raw Data'!W$3,FALSE)</f>
        <v>24.668993857087301</v>
      </c>
      <c r="Q43" s="48">
        <f>VLOOKUP($A43,'Occupancy Raw Data'!$B$8:$BE$45,'Occupancy Raw Data'!X$3,FALSE)</f>
        <v>15.174370547189501</v>
      </c>
      <c r="R43" s="49">
        <f>VLOOKUP($A43,'Occupancy Raw Data'!$B$8:$BE$45,'Occupancy Raw Data'!Y$3,FALSE)</f>
        <v>16.5506327065984</v>
      </c>
      <c r="S43" s="48">
        <f>VLOOKUP($A43,'Occupancy Raw Data'!$B$8:$BE$45,'Occupancy Raw Data'!AA$3,FALSE)</f>
        <v>7.1038064725614101</v>
      </c>
      <c r="T43" s="48">
        <f>VLOOKUP($A43,'Occupancy Raw Data'!$B$8:$BE$45,'Occupancy Raw Data'!AB$3,FALSE)</f>
        <v>9.6216923624089894</v>
      </c>
      <c r="U43" s="49">
        <f>VLOOKUP($A43,'Occupancy Raw Data'!$B$8:$BE$45,'Occupancy Raw Data'!AC$3,FALSE)</f>
        <v>8.4337310620199197</v>
      </c>
      <c r="V43" s="50">
        <f>VLOOKUP($A43,'Occupancy Raw Data'!$B$8:$BE$45,'Occupancy Raw Data'!AE$3,FALSE)</f>
        <v>13.5814097251034</v>
      </c>
      <c r="X43" s="51">
        <f>VLOOKUP($A43,'ADR Raw Data'!$B$6:$BE$43,'ADR Raw Data'!G$1,FALSE)</f>
        <v>112.032932377366</v>
      </c>
      <c r="Y43" s="52">
        <f>VLOOKUP($A43,'ADR Raw Data'!$B$6:$BE$43,'ADR Raw Data'!H$1,FALSE)</f>
        <v>124.774470588235</v>
      </c>
      <c r="Z43" s="52">
        <f>VLOOKUP($A43,'ADR Raw Data'!$B$6:$BE$43,'ADR Raw Data'!I$1,FALSE)</f>
        <v>130.94052785609699</v>
      </c>
      <c r="AA43" s="52">
        <f>VLOOKUP($A43,'ADR Raw Data'!$B$6:$BE$43,'ADR Raw Data'!J$1,FALSE)</f>
        <v>132.16743024010299</v>
      </c>
      <c r="AB43" s="52">
        <f>VLOOKUP($A43,'ADR Raw Data'!$B$6:$BE$43,'ADR Raw Data'!K$1,FALSE)</f>
        <v>124.230223491432</v>
      </c>
      <c r="AC43" s="53">
        <f>VLOOKUP($A43,'ADR Raw Data'!$B$6:$BE$43,'ADR Raw Data'!L$1,FALSE)</f>
        <v>125.75650583663599</v>
      </c>
      <c r="AD43" s="52">
        <f>VLOOKUP($A43,'ADR Raw Data'!$B$6:$BE$43,'ADR Raw Data'!N$1,FALSE)</f>
        <v>119.299599158077</v>
      </c>
      <c r="AE43" s="52">
        <f>VLOOKUP($A43,'ADR Raw Data'!$B$6:$BE$43,'ADR Raw Data'!O$1,FALSE)</f>
        <v>124.88184910043699</v>
      </c>
      <c r="AF43" s="53">
        <f>VLOOKUP($A43,'ADR Raw Data'!$B$6:$BE$43,'ADR Raw Data'!P$1,FALSE)</f>
        <v>122.280395816804</v>
      </c>
      <c r="AG43" s="54">
        <f>VLOOKUP($A43,'ADR Raw Data'!$B$6:$BE$43,'ADR Raw Data'!R$1,FALSE)</f>
        <v>124.54254915394201</v>
      </c>
      <c r="AI43" s="47">
        <f>VLOOKUP($A43,'ADR Raw Data'!$B$6:$BE$43,'ADR Raw Data'!T$1,FALSE)</f>
        <v>11.154436378783799</v>
      </c>
      <c r="AJ43" s="48">
        <f>VLOOKUP($A43,'ADR Raw Data'!$B$6:$BE$43,'ADR Raw Data'!U$1,FALSE)</f>
        <v>18.1553409105267</v>
      </c>
      <c r="AK43" s="48">
        <f>VLOOKUP($A43,'ADR Raw Data'!$B$6:$BE$43,'ADR Raw Data'!V$1,FALSE)</f>
        <v>18.745249624090899</v>
      </c>
      <c r="AL43" s="48">
        <f>VLOOKUP($A43,'ADR Raw Data'!$B$6:$BE$43,'ADR Raw Data'!W$1,FALSE)</f>
        <v>20.615281744799201</v>
      </c>
      <c r="AM43" s="48">
        <f>VLOOKUP($A43,'ADR Raw Data'!$B$6:$BE$43,'ADR Raw Data'!X$1,FALSE)</f>
        <v>18.520816311821701</v>
      </c>
      <c r="AN43" s="49">
        <f>VLOOKUP($A43,'ADR Raw Data'!$B$6:$BE$43,'ADR Raw Data'!Y$1,FALSE)</f>
        <v>18.144256162335399</v>
      </c>
      <c r="AO43" s="48">
        <f>VLOOKUP($A43,'ADR Raw Data'!$B$6:$BE$43,'ADR Raw Data'!AA$1,FALSE)</f>
        <v>10.831368798422201</v>
      </c>
      <c r="AP43" s="48">
        <f>VLOOKUP($A43,'ADR Raw Data'!$B$6:$BE$43,'ADR Raw Data'!AB$1,FALSE)</f>
        <v>12.4304193594946</v>
      </c>
      <c r="AQ43" s="49">
        <f>VLOOKUP($A43,'ADR Raw Data'!$B$6:$BE$43,'ADR Raw Data'!AC$1,FALSE)</f>
        <v>11.7179879647306</v>
      </c>
      <c r="AR43" s="50">
        <f>VLOOKUP($A43,'ADR Raw Data'!$B$6:$BE$43,'ADR Raw Data'!AE$1,FALSE)</f>
        <v>15.8053217178194</v>
      </c>
      <c r="AS43" s="40"/>
      <c r="AT43" s="51">
        <f>VLOOKUP($A43,'RevPAR Raw Data'!$B$6:$BE$43,'RevPAR Raw Data'!G$1,FALSE)</f>
        <v>44.250314970254998</v>
      </c>
      <c r="AU43" s="52">
        <f>VLOOKUP($A43,'RevPAR Raw Data'!$B$6:$BE$43,'RevPAR Raw Data'!H$1,FALSE)</f>
        <v>61.797477385706102</v>
      </c>
      <c r="AV43" s="52">
        <f>VLOOKUP($A43,'RevPAR Raw Data'!$B$6:$BE$43,'RevPAR Raw Data'!I$1,FALSE)</f>
        <v>74.745795982397496</v>
      </c>
      <c r="AW43" s="52">
        <f>VLOOKUP($A43,'RevPAR Raw Data'!$B$6:$BE$43,'RevPAR Raw Data'!J$1,FALSE)</f>
        <v>78.838933053540799</v>
      </c>
      <c r="AX43" s="52">
        <f>VLOOKUP($A43,'RevPAR Raw Data'!$B$6:$BE$43,'RevPAR Raw Data'!K$1,FALSE)</f>
        <v>71.345566172275994</v>
      </c>
      <c r="AY43" s="53">
        <f>VLOOKUP($A43,'RevPAR Raw Data'!$B$6:$BE$43,'RevPAR Raw Data'!L$1,FALSE)</f>
        <v>66.195617512835099</v>
      </c>
      <c r="AZ43" s="52">
        <f>VLOOKUP($A43,'RevPAR Raw Data'!$B$6:$BE$43,'RevPAR Raw Data'!N$1,FALSE)</f>
        <v>78.522780335750895</v>
      </c>
      <c r="BA43" s="52">
        <f>VLOOKUP($A43,'RevPAR Raw Data'!$B$6:$BE$43,'RevPAR Raw Data'!O$1,FALSE)</f>
        <v>94.182957582919002</v>
      </c>
      <c r="BB43" s="53">
        <f>VLOOKUP($A43,'RevPAR Raw Data'!$B$6:$BE$43,'RevPAR Raw Data'!P$1,FALSE)</f>
        <v>86.352868959334998</v>
      </c>
      <c r="BC43" s="54">
        <f>VLOOKUP($A43,'RevPAR Raw Data'!$B$6:$BE$43,'RevPAR Raw Data'!R$1,FALSE)</f>
        <v>71.954832211835097</v>
      </c>
      <c r="BE43" s="47">
        <f>VLOOKUP($A43,'RevPAR Raw Data'!$B$6:$BE$43,'RevPAR Raw Data'!T$1,FALSE)</f>
        <v>17.223170430239801</v>
      </c>
      <c r="BF43" s="48">
        <f>VLOOKUP($A43,'RevPAR Raw Data'!$B$6:$BE$43,'RevPAR Raw Data'!U$1,FALSE)</f>
        <v>33.838128015045399</v>
      </c>
      <c r="BG43" s="48">
        <f>VLOOKUP($A43,'RevPAR Raw Data'!$B$6:$BE$43,'RevPAR Raw Data'!V$1,FALSE)</f>
        <v>44.442829906513197</v>
      </c>
      <c r="BH43" s="48">
        <f>VLOOKUP($A43,'RevPAR Raw Data'!$B$6:$BE$43,'RevPAR Raw Data'!W$1,FALSE)</f>
        <v>50.369858189132302</v>
      </c>
      <c r="BI43" s="48">
        <f>VLOOKUP($A43,'RevPAR Raw Data'!$B$6:$BE$43,'RevPAR Raw Data'!X$1,FALSE)</f>
        <v>36.505604154531397</v>
      </c>
      <c r="BJ43" s="49">
        <f>VLOOKUP($A43,'RevPAR Raw Data'!$B$6:$BE$43,'RevPAR Raw Data'!Y$1,FALSE)</f>
        <v>37.697878063706298</v>
      </c>
      <c r="BK43" s="48">
        <f>VLOOKUP($A43,'RevPAR Raw Data'!$B$6:$BE$43,'RevPAR Raw Data'!AA$1,FALSE)</f>
        <v>18.704614748752999</v>
      </c>
      <c r="BL43" s="48">
        <f>VLOOKUP($A43,'RevPAR Raw Data'!$B$6:$BE$43,'RevPAR Raw Data'!AB$1,FALSE)</f>
        <v>23.2481284320315</v>
      </c>
      <c r="BM43" s="49">
        <f>VLOOKUP($A43,'RevPAR Raw Data'!$B$6:$BE$43,'RevPAR Raw Data'!AC$1,FALSE)</f>
        <v>21.1399826175758</v>
      </c>
      <c r="BN43" s="50">
        <f>VLOOKUP($A43,'RevPAR Raw Data'!$B$6:$BE$43,'RevPAR Raw Data'!AE$1,FALSE)</f>
        <v>31.533316943790599</v>
      </c>
    </row>
    <row r="44" spans="1:66" x14ac:dyDescent="0.45">
      <c r="A44" s="63" t="s">
        <v>83</v>
      </c>
      <c r="B44" s="47">
        <f>VLOOKUP($A44,'Occupancy Raw Data'!$B$8:$BE$45,'Occupancy Raw Data'!G$3,FALSE)</f>
        <v>30.8943845295648</v>
      </c>
      <c r="C44" s="48">
        <f>VLOOKUP($A44,'Occupancy Raw Data'!$B$8:$BE$45,'Occupancy Raw Data'!H$3,FALSE)</f>
        <v>39.484938638899202</v>
      </c>
      <c r="D44" s="48">
        <f>VLOOKUP($A44,'Occupancy Raw Data'!$B$8:$BE$45,'Occupancy Raw Data'!I$3,FALSE)</f>
        <v>42.032354034957201</v>
      </c>
      <c r="E44" s="48">
        <f>VLOOKUP($A44,'Occupancy Raw Data'!$B$8:$BE$45,'Occupancy Raw Data'!J$3,FALSE)</f>
        <v>46.625139457047197</v>
      </c>
      <c r="F44" s="48">
        <f>VLOOKUP($A44,'Occupancy Raw Data'!$B$8:$BE$45,'Occupancy Raw Data'!K$3,FALSE)</f>
        <v>48.4287839345481</v>
      </c>
      <c r="G44" s="49">
        <f>VLOOKUP($A44,'Occupancy Raw Data'!$B$8:$BE$45,'Occupancy Raw Data'!L$3,FALSE)</f>
        <v>41.493120119003301</v>
      </c>
      <c r="H44" s="48">
        <f>VLOOKUP($A44,'Occupancy Raw Data'!$B$8:$BE$45,'Occupancy Raw Data'!N$3,FALSE)</f>
        <v>64.224618817404206</v>
      </c>
      <c r="I44" s="48">
        <f>VLOOKUP($A44,'Occupancy Raw Data'!$B$8:$BE$45,'Occupancy Raw Data'!O$3,FALSE)</f>
        <v>68.213090368166604</v>
      </c>
      <c r="J44" s="49">
        <f>VLOOKUP($A44,'Occupancy Raw Data'!$B$8:$BE$45,'Occupancy Raw Data'!P$3,FALSE)</f>
        <v>66.218854592785405</v>
      </c>
      <c r="K44" s="50">
        <f>VLOOKUP($A44,'Occupancy Raw Data'!$B$8:$BE$45,'Occupancy Raw Data'!R$3,FALSE)</f>
        <v>48.557615682940998</v>
      </c>
      <c r="M44" s="47">
        <f>VLOOKUP($A44,'Occupancy Raw Data'!$B$8:$BE$45,'Occupancy Raw Data'!T$3,FALSE)</f>
        <v>-5.58428579104931</v>
      </c>
      <c r="N44" s="48">
        <f>VLOOKUP($A44,'Occupancy Raw Data'!$B$8:$BE$45,'Occupancy Raw Data'!U$3,FALSE)</f>
        <v>-3.2709565132838101</v>
      </c>
      <c r="O44" s="48">
        <f>VLOOKUP($A44,'Occupancy Raw Data'!$B$8:$BE$45,'Occupancy Raw Data'!V$3,FALSE)</f>
        <v>-2.4663103525139598</v>
      </c>
      <c r="P44" s="48">
        <f>VLOOKUP($A44,'Occupancy Raw Data'!$B$8:$BE$45,'Occupancy Raw Data'!W$3,FALSE)</f>
        <v>5.0196361325857097</v>
      </c>
      <c r="Q44" s="48">
        <f>VLOOKUP($A44,'Occupancy Raw Data'!$B$8:$BE$45,'Occupancy Raw Data'!X$3,FALSE)</f>
        <v>2.8569976545851801</v>
      </c>
      <c r="R44" s="49">
        <f>VLOOKUP($A44,'Occupancy Raw Data'!$B$8:$BE$45,'Occupancy Raw Data'!Y$3,FALSE)</f>
        <v>-0.31310090623178</v>
      </c>
      <c r="S44" s="48">
        <f>VLOOKUP($A44,'Occupancy Raw Data'!$B$8:$BE$45,'Occupancy Raw Data'!AA$3,FALSE)</f>
        <v>-3.1234072039691099</v>
      </c>
      <c r="T44" s="48">
        <f>VLOOKUP($A44,'Occupancy Raw Data'!$B$8:$BE$45,'Occupancy Raw Data'!AB$3,FALSE)</f>
        <v>-0.58889095069074804</v>
      </c>
      <c r="U44" s="49">
        <f>VLOOKUP($A44,'Occupancy Raw Data'!$B$8:$BE$45,'Occupancy Raw Data'!AC$3,FALSE)</f>
        <v>-1.8343392219929</v>
      </c>
      <c r="V44" s="50">
        <f>VLOOKUP($A44,'Occupancy Raw Data'!$B$8:$BE$45,'Occupancy Raw Data'!AE$3,FALSE)</f>
        <v>-0.911399007438632</v>
      </c>
      <c r="X44" s="51">
        <f>VLOOKUP($A44,'ADR Raw Data'!$B$6:$BE$43,'ADR Raw Data'!G$1,FALSE)</f>
        <v>85.107053866987599</v>
      </c>
      <c r="Y44" s="52">
        <f>VLOOKUP($A44,'ADR Raw Data'!$B$6:$BE$43,'ADR Raw Data'!H$1,FALSE)</f>
        <v>89.9854038144572</v>
      </c>
      <c r="Z44" s="52">
        <f>VLOOKUP($A44,'ADR Raw Data'!$B$6:$BE$43,'ADR Raw Data'!I$1,FALSE)</f>
        <v>91.112857774828498</v>
      </c>
      <c r="AA44" s="52">
        <f>VLOOKUP($A44,'ADR Raw Data'!$B$6:$BE$43,'ADR Raw Data'!J$1,FALSE)</f>
        <v>93.4053499501495</v>
      </c>
      <c r="AB44" s="52">
        <f>VLOOKUP($A44,'ADR Raw Data'!$B$6:$BE$43,'ADR Raw Data'!K$1,FALSE)</f>
        <v>96.558955653676307</v>
      </c>
      <c r="AC44" s="53">
        <f>VLOOKUP($A44,'ADR Raw Data'!$B$6:$BE$43,'ADR Raw Data'!L$1,FALSE)</f>
        <v>91.790428411382393</v>
      </c>
      <c r="AD44" s="52">
        <f>VLOOKUP($A44,'ADR Raw Data'!$B$6:$BE$43,'ADR Raw Data'!N$1,FALSE)</f>
        <v>113.585412565141</v>
      </c>
      <c r="AE44" s="52">
        <f>VLOOKUP($A44,'ADR Raw Data'!$B$6:$BE$43,'ADR Raw Data'!O$1,FALSE)</f>
        <v>117.828849666076</v>
      </c>
      <c r="AF44" s="53">
        <f>VLOOKUP($A44,'ADR Raw Data'!$B$6:$BE$43,'ADR Raw Data'!P$1,FALSE)</f>
        <v>115.771028431028</v>
      </c>
      <c r="AG44" s="54">
        <f>VLOOKUP($A44,'ADR Raw Data'!$B$6:$BE$43,'ADR Raw Data'!R$1,FALSE)</f>
        <v>101.134073030634</v>
      </c>
      <c r="AI44" s="47">
        <f>VLOOKUP($A44,'ADR Raw Data'!$B$6:$BE$43,'ADR Raw Data'!T$1,FALSE)</f>
        <v>0.63457418821614198</v>
      </c>
      <c r="AJ44" s="48">
        <f>VLOOKUP($A44,'ADR Raw Data'!$B$6:$BE$43,'ADR Raw Data'!U$1,FALSE)</f>
        <v>9.2350102850512403</v>
      </c>
      <c r="AK44" s="48">
        <f>VLOOKUP($A44,'ADR Raw Data'!$B$6:$BE$43,'ADR Raw Data'!V$1,FALSE)</f>
        <v>12.071493043382301</v>
      </c>
      <c r="AL44" s="48">
        <f>VLOOKUP($A44,'ADR Raw Data'!$B$6:$BE$43,'ADR Raw Data'!W$1,FALSE)</f>
        <v>12.5548827615865</v>
      </c>
      <c r="AM44" s="48">
        <f>VLOOKUP($A44,'ADR Raw Data'!$B$6:$BE$43,'ADR Raw Data'!X$1,FALSE)</f>
        <v>13.820466514577401</v>
      </c>
      <c r="AN44" s="49">
        <f>VLOOKUP($A44,'ADR Raw Data'!$B$6:$BE$43,'ADR Raw Data'!Y$1,FALSE)</f>
        <v>10.345260154167899</v>
      </c>
      <c r="AO44" s="48">
        <f>VLOOKUP($A44,'ADR Raw Data'!$B$6:$BE$43,'ADR Raw Data'!AA$1,FALSE)</f>
        <v>8.4315306793283398</v>
      </c>
      <c r="AP44" s="48">
        <f>VLOOKUP($A44,'ADR Raw Data'!$B$6:$BE$43,'ADR Raw Data'!AB$1,FALSE)</f>
        <v>9.5228178850451997</v>
      </c>
      <c r="AQ44" s="49">
        <f>VLOOKUP($A44,'ADR Raw Data'!$B$6:$BE$43,'ADR Raw Data'!AC$1,FALSE)</f>
        <v>9.0196203751389401</v>
      </c>
      <c r="AR44" s="50">
        <f>VLOOKUP($A44,'ADR Raw Data'!$B$6:$BE$43,'ADR Raw Data'!AE$1,FALSE)</f>
        <v>9.6497392055032591</v>
      </c>
      <c r="AS44" s="40"/>
      <c r="AT44" s="51">
        <f>VLOOKUP($A44,'RevPAR Raw Data'!$B$6:$BE$43,'RevPAR Raw Data'!G$1,FALSE)</f>
        <v>26.293300483450999</v>
      </c>
      <c r="AU44" s="52">
        <f>VLOOKUP($A44,'RevPAR Raw Data'!$B$6:$BE$43,'RevPAR Raw Data'!H$1,FALSE)</f>
        <v>35.5306814801041</v>
      </c>
      <c r="AV44" s="52">
        <f>VLOOKUP($A44,'RevPAR Raw Data'!$B$6:$BE$43,'RevPAR Raw Data'!I$1,FALSE)</f>
        <v>38.296878951282999</v>
      </c>
      <c r="AW44" s="52">
        <f>VLOOKUP($A44,'RevPAR Raw Data'!$B$6:$BE$43,'RevPAR Raw Data'!J$1,FALSE)</f>
        <v>43.550374674600199</v>
      </c>
      <c r="AX44" s="52">
        <f>VLOOKUP($A44,'RevPAR Raw Data'!$B$6:$BE$43,'RevPAR Raw Data'!K$1,FALSE)</f>
        <v>46.762328002975003</v>
      </c>
      <c r="AY44" s="53">
        <f>VLOOKUP($A44,'RevPAR Raw Data'!$B$6:$BE$43,'RevPAR Raw Data'!L$1,FALSE)</f>
        <v>38.086712718482701</v>
      </c>
      <c r="AZ44" s="52">
        <f>VLOOKUP($A44,'RevPAR Raw Data'!$B$6:$BE$43,'RevPAR Raw Data'!N$1,FALSE)</f>
        <v>72.949798252138294</v>
      </c>
      <c r="BA44" s="52">
        <f>VLOOKUP($A44,'RevPAR Raw Data'!$B$6:$BE$43,'RevPAR Raw Data'!O$1,FALSE)</f>
        <v>80.374699702491597</v>
      </c>
      <c r="BB44" s="53">
        <f>VLOOKUP($A44,'RevPAR Raw Data'!$B$6:$BE$43,'RevPAR Raw Data'!P$1,FALSE)</f>
        <v>76.662248977314903</v>
      </c>
      <c r="BC44" s="54">
        <f>VLOOKUP($A44,'RevPAR Raw Data'!$B$6:$BE$43,'RevPAR Raw Data'!R$1,FALSE)</f>
        <v>49.108294506720497</v>
      </c>
      <c r="BE44" s="47">
        <f>VLOOKUP($A44,'RevPAR Raw Data'!$B$6:$BE$43,'RevPAR Raw Data'!T$1,FALSE)</f>
        <v>-4.9851480390593901</v>
      </c>
      <c r="BF44" s="48">
        <f>VLOOKUP($A44,'RevPAR Raw Data'!$B$6:$BE$43,'RevPAR Raw Data'!U$1,FALSE)</f>
        <v>5.6619806013461096</v>
      </c>
      <c r="BG44" s="48">
        <f>VLOOKUP($A44,'RevPAR Raw Data'!$B$6:$BE$43,'RevPAR Raw Data'!V$1,FALSE)</f>
        <v>9.3074622082364602</v>
      </c>
      <c r="BH44" s="48">
        <f>VLOOKUP($A44,'RevPAR Raw Data'!$B$6:$BE$43,'RevPAR Raw Data'!W$1,FALSE)</f>
        <v>18.204728325676601</v>
      </c>
      <c r="BI44" s="48">
        <f>VLOOKUP($A44,'RevPAR Raw Data'!$B$6:$BE$43,'RevPAR Raw Data'!X$1,FALSE)</f>
        <v>17.072314573336801</v>
      </c>
      <c r="BJ44" s="49">
        <f>VLOOKUP($A44,'RevPAR Raw Data'!$B$6:$BE$43,'RevPAR Raw Data'!Y$1,FALSE)</f>
        <v>9.9997681446414397</v>
      </c>
      <c r="BK44" s="48">
        <f>VLOOKUP($A44,'RevPAR Raw Data'!$B$6:$BE$43,'RevPAR Raw Data'!AA$1,FALSE)</f>
        <v>5.0447724387162198</v>
      </c>
      <c r="BL44" s="48">
        <f>VLOOKUP($A44,'RevPAR Raw Data'!$B$6:$BE$43,'RevPAR Raw Data'!AB$1,FALSE)</f>
        <v>8.8778479215786597</v>
      </c>
      <c r="BM44" s="49">
        <f>VLOOKUP($A44,'RevPAR Raw Data'!$B$6:$BE$43,'RevPAR Raw Data'!AC$1,FALSE)</f>
        <v>7.0198307189299998</v>
      </c>
      <c r="BN44" s="50">
        <f>VLOOKUP($A44,'RevPAR Raw Data'!$B$6:$BE$43,'RevPAR Raw Data'!AE$1,FALSE)</f>
        <v>8.6503925707252591</v>
      </c>
    </row>
    <row r="45" spans="1:66" x14ac:dyDescent="0.45">
      <c r="A45" s="63" t="s">
        <v>84</v>
      </c>
      <c r="B45" s="47">
        <f>VLOOKUP($A45,'Occupancy Raw Data'!$B$8:$BE$45,'Occupancy Raw Data'!G$3,FALSE)</f>
        <v>35.042950985346103</v>
      </c>
      <c r="C45" s="48">
        <f>VLOOKUP($A45,'Occupancy Raw Data'!$B$8:$BE$45,'Occupancy Raw Data'!H$3,FALSE)</f>
        <v>49.368367862556802</v>
      </c>
      <c r="D45" s="48">
        <f>VLOOKUP($A45,'Occupancy Raw Data'!$B$8:$BE$45,'Occupancy Raw Data'!I$3,FALSE)</f>
        <v>54.573016675088397</v>
      </c>
      <c r="E45" s="48">
        <f>VLOOKUP($A45,'Occupancy Raw Data'!$B$8:$BE$45,'Occupancy Raw Data'!J$3,FALSE)</f>
        <v>57.9080343607882</v>
      </c>
      <c r="F45" s="48">
        <f>VLOOKUP($A45,'Occupancy Raw Data'!$B$8:$BE$45,'Occupancy Raw Data'!K$3,FALSE)</f>
        <v>54.5982819605861</v>
      </c>
      <c r="G45" s="49">
        <f>VLOOKUP($A45,'Occupancy Raw Data'!$B$8:$BE$45,'Occupancy Raw Data'!L$3,FALSE)</f>
        <v>50.298130368873103</v>
      </c>
      <c r="H45" s="48">
        <f>VLOOKUP($A45,'Occupancy Raw Data'!$B$8:$BE$45,'Occupancy Raw Data'!N$3,FALSE)</f>
        <v>56.745831227892801</v>
      </c>
      <c r="I45" s="48">
        <f>VLOOKUP($A45,'Occupancy Raw Data'!$B$8:$BE$45,'Occupancy Raw Data'!O$3,FALSE)</f>
        <v>60.687215765538099</v>
      </c>
      <c r="J45" s="49">
        <f>VLOOKUP($A45,'Occupancy Raw Data'!$B$8:$BE$45,'Occupancy Raw Data'!P$3,FALSE)</f>
        <v>58.716523496715503</v>
      </c>
      <c r="K45" s="50">
        <f>VLOOKUP($A45,'Occupancy Raw Data'!$B$8:$BE$45,'Occupancy Raw Data'!R$3,FALSE)</f>
        <v>52.703385548256598</v>
      </c>
      <c r="M45" s="47">
        <f>VLOOKUP($A45,'Occupancy Raw Data'!$B$8:$BE$45,'Occupancy Raw Data'!T$3,FALSE)</f>
        <v>7.7700077700077701</v>
      </c>
      <c r="N45" s="48">
        <f>VLOOKUP($A45,'Occupancy Raw Data'!$B$8:$BE$45,'Occupancy Raw Data'!U$3,FALSE)</f>
        <v>9.0401785714285694</v>
      </c>
      <c r="O45" s="48">
        <f>VLOOKUP($A45,'Occupancy Raw Data'!$B$8:$BE$45,'Occupancy Raw Data'!V$3,FALSE)</f>
        <v>13.3263378803777</v>
      </c>
      <c r="P45" s="48">
        <f>VLOOKUP($A45,'Occupancy Raw Data'!$B$8:$BE$45,'Occupancy Raw Data'!W$3,FALSE)</f>
        <v>12.2428991185112</v>
      </c>
      <c r="Q45" s="48">
        <f>VLOOKUP($A45,'Occupancy Raw Data'!$B$8:$BE$45,'Occupancy Raw Data'!X$3,FALSE)</f>
        <v>9.5286365940192592</v>
      </c>
      <c r="R45" s="49">
        <f>VLOOKUP($A45,'Occupancy Raw Data'!$B$8:$BE$45,'Occupancy Raw Data'!Y$3,FALSE)</f>
        <v>10.6</v>
      </c>
      <c r="S45" s="48">
        <f>VLOOKUP($A45,'Occupancy Raw Data'!$B$8:$BE$45,'Occupancy Raw Data'!AA$3,FALSE)</f>
        <v>-1.6206745510293401</v>
      </c>
      <c r="T45" s="48">
        <f>VLOOKUP($A45,'Occupancy Raw Data'!$B$8:$BE$45,'Occupancy Raw Data'!AB$3,FALSE)</f>
        <v>1.73655230834392</v>
      </c>
      <c r="U45" s="49">
        <f>VLOOKUP($A45,'Occupancy Raw Data'!$B$8:$BE$45,'Occupancy Raw Data'!AC$3,FALSE)</f>
        <v>8.6132644272179107E-2</v>
      </c>
      <c r="V45" s="50">
        <f>VLOOKUP($A45,'Occupancy Raw Data'!$B$8:$BE$45,'Occupancy Raw Data'!AE$3,FALSE)</f>
        <v>7.0214013485781201</v>
      </c>
      <c r="X45" s="51">
        <f>VLOOKUP($A45,'ADR Raw Data'!$B$6:$BE$43,'ADR Raw Data'!G$1,FALSE)</f>
        <v>82.441867339581805</v>
      </c>
      <c r="Y45" s="52">
        <f>VLOOKUP($A45,'ADR Raw Data'!$B$6:$BE$43,'ADR Raw Data'!H$1,FALSE)</f>
        <v>91.772968270214903</v>
      </c>
      <c r="Z45" s="52">
        <f>VLOOKUP($A45,'ADR Raw Data'!$B$6:$BE$43,'ADR Raw Data'!I$1,FALSE)</f>
        <v>92.758138888888794</v>
      </c>
      <c r="AA45" s="52">
        <f>VLOOKUP($A45,'ADR Raw Data'!$B$6:$BE$43,'ADR Raw Data'!J$1,FALSE)</f>
        <v>93.977085514834201</v>
      </c>
      <c r="AB45" s="52">
        <f>VLOOKUP($A45,'ADR Raw Data'!$B$6:$BE$43,'ADR Raw Data'!K$1,FALSE)</f>
        <v>90.865622397038393</v>
      </c>
      <c r="AC45" s="53">
        <f>VLOOKUP($A45,'ADR Raw Data'!$B$6:$BE$43,'ADR Raw Data'!L$1,FALSE)</f>
        <v>90.997078561382295</v>
      </c>
      <c r="AD45" s="52">
        <f>VLOOKUP($A45,'ADR Raw Data'!$B$6:$BE$43,'ADR Raw Data'!N$1,FALSE)</f>
        <v>91.603744434550293</v>
      </c>
      <c r="AE45" s="52">
        <f>VLOOKUP($A45,'ADR Raw Data'!$B$6:$BE$43,'ADR Raw Data'!O$1,FALSE)</f>
        <v>94.0766652789342</v>
      </c>
      <c r="AF45" s="53">
        <f>VLOOKUP($A45,'ADR Raw Data'!$B$6:$BE$43,'ADR Raw Data'!P$1,FALSE)</f>
        <v>92.881703958691901</v>
      </c>
      <c r="AG45" s="54">
        <f>VLOOKUP($A45,'ADR Raw Data'!$B$6:$BE$43,'ADR Raw Data'!R$1,FALSE)</f>
        <v>91.596978496096398</v>
      </c>
      <c r="AI45" s="47">
        <f>VLOOKUP($A45,'ADR Raw Data'!$B$6:$BE$43,'ADR Raw Data'!T$1,FALSE)</f>
        <v>6.1438883234889898</v>
      </c>
      <c r="AJ45" s="48">
        <f>VLOOKUP($A45,'ADR Raw Data'!$B$6:$BE$43,'ADR Raw Data'!U$1,FALSE)</f>
        <v>11.034895469180199</v>
      </c>
      <c r="AK45" s="48">
        <f>VLOOKUP($A45,'ADR Raw Data'!$B$6:$BE$43,'ADR Raw Data'!V$1,FALSE)</f>
        <v>9.3556196113209307</v>
      </c>
      <c r="AL45" s="48">
        <f>VLOOKUP($A45,'ADR Raw Data'!$B$6:$BE$43,'ADR Raw Data'!W$1,FALSE)</f>
        <v>9.2026891697287301</v>
      </c>
      <c r="AM45" s="48">
        <f>VLOOKUP($A45,'ADR Raw Data'!$B$6:$BE$43,'ADR Raw Data'!X$1,FALSE)</f>
        <v>12.361611752279501</v>
      </c>
      <c r="AN45" s="49">
        <f>VLOOKUP($A45,'ADR Raw Data'!$B$6:$BE$43,'ADR Raw Data'!Y$1,FALSE)</f>
        <v>9.9249876863875492</v>
      </c>
      <c r="AO45" s="48">
        <f>VLOOKUP($A45,'ADR Raw Data'!$B$6:$BE$43,'ADR Raw Data'!AA$1,FALSE)</f>
        <v>7.02079005739024</v>
      </c>
      <c r="AP45" s="48">
        <f>VLOOKUP($A45,'ADR Raw Data'!$B$6:$BE$43,'ADR Raw Data'!AB$1,FALSE)</f>
        <v>7.4995530302946198</v>
      </c>
      <c r="AQ45" s="49">
        <f>VLOOKUP($A45,'ADR Raw Data'!$B$6:$BE$43,'ADR Raw Data'!AC$1,FALSE)</f>
        <v>7.2907927342198402</v>
      </c>
      <c r="AR45" s="50">
        <f>VLOOKUP($A45,'ADR Raw Data'!$B$6:$BE$43,'ADR Raw Data'!AE$1,FALSE)</f>
        <v>8.9522882642183799</v>
      </c>
      <c r="AS45" s="40"/>
      <c r="AT45" s="51">
        <f>VLOOKUP($A45,'RevPAR Raw Data'!$B$6:$BE$43,'RevPAR Raw Data'!G$1,FALSE)</f>
        <v>28.8900631632137</v>
      </c>
      <c r="AU45" s="52">
        <f>VLOOKUP($A45,'RevPAR Raw Data'!$B$6:$BE$43,'RevPAR Raw Data'!H$1,FALSE)</f>
        <v>45.306816574027202</v>
      </c>
      <c r="AV45" s="52">
        <f>VLOOKUP($A45,'RevPAR Raw Data'!$B$6:$BE$43,'RevPAR Raw Data'!I$1,FALSE)</f>
        <v>50.620914603335002</v>
      </c>
      <c r="AW45" s="52">
        <f>VLOOKUP($A45,'RevPAR Raw Data'!$B$6:$BE$43,'RevPAR Raw Data'!J$1,FALSE)</f>
        <v>54.420282971197501</v>
      </c>
      <c r="AX45" s="52">
        <f>VLOOKUP($A45,'RevPAR Raw Data'!$B$6:$BE$43,'RevPAR Raw Data'!K$1,FALSE)</f>
        <v>49.611068721576501</v>
      </c>
      <c r="AY45" s="53">
        <f>VLOOKUP($A45,'RevPAR Raw Data'!$B$6:$BE$43,'RevPAR Raw Data'!L$1,FALSE)</f>
        <v>45.769829206670003</v>
      </c>
      <c r="AZ45" s="52">
        <f>VLOOKUP($A45,'RevPAR Raw Data'!$B$6:$BE$43,'RevPAR Raw Data'!N$1,FALSE)</f>
        <v>51.981306215260197</v>
      </c>
      <c r="BA45" s="52">
        <f>VLOOKUP($A45,'RevPAR Raw Data'!$B$6:$BE$43,'RevPAR Raw Data'!O$1,FALSE)</f>
        <v>57.092508842849902</v>
      </c>
      <c r="BB45" s="53">
        <f>VLOOKUP($A45,'RevPAR Raw Data'!$B$6:$BE$43,'RevPAR Raw Data'!P$1,FALSE)</f>
        <v>54.536907529055</v>
      </c>
      <c r="BC45" s="54">
        <f>VLOOKUP($A45,'RevPAR Raw Data'!$B$6:$BE$43,'RevPAR Raw Data'!R$1,FALSE)</f>
        <v>48.274708727351403</v>
      </c>
      <c r="BE45" s="47">
        <f>VLOOKUP($A45,'RevPAR Raw Data'!$B$6:$BE$43,'RevPAR Raw Data'!T$1,FALSE)</f>
        <v>14.391276693612401</v>
      </c>
      <c r="BF45" s="48">
        <f>VLOOKUP($A45,'RevPAR Raw Data'!$B$6:$BE$43,'RevPAR Raw Data'!U$1,FALSE)</f>
        <v>21.072648296193201</v>
      </c>
      <c r="BG45" s="48">
        <f>VLOOKUP($A45,'RevPAR Raw Data'!$B$6:$BE$43,'RevPAR Raw Data'!V$1,FALSE)</f>
        <v>23.9287189719062</v>
      </c>
      <c r="BH45" s="48">
        <f>VLOOKUP($A45,'RevPAR Raw Data'!$B$6:$BE$43,'RevPAR Raw Data'!W$1,FALSE)</f>
        <v>22.572264239479999</v>
      </c>
      <c r="BI45" s="48">
        <f>VLOOKUP($A45,'RevPAR Raw Data'!$B$6:$BE$43,'RevPAR Raw Data'!X$1,FALSE)</f>
        <v>23.068141407337102</v>
      </c>
      <c r="BJ45" s="49">
        <f>VLOOKUP($A45,'RevPAR Raw Data'!$B$6:$BE$43,'RevPAR Raw Data'!Y$1,FALSE)</f>
        <v>21.577036381144602</v>
      </c>
      <c r="BK45" s="48">
        <f>VLOOKUP($A45,'RevPAR Raw Data'!$B$6:$BE$43,'RevPAR Raw Data'!AA$1,FALSE)</f>
        <v>5.2863313486195702</v>
      </c>
      <c r="BL45" s="48">
        <f>VLOOKUP($A45,'RevPAR Raw Data'!$B$6:$BE$43,'RevPAR Raw Data'!AB$1,FALSE)</f>
        <v>9.3663389999016005</v>
      </c>
      <c r="BM45" s="49">
        <f>VLOOKUP($A45,'RevPAR Raw Data'!$B$6:$BE$43,'RevPAR Raw Data'!AC$1,FALSE)</f>
        <v>7.3832051310624101</v>
      </c>
      <c r="BN45" s="50">
        <f>VLOOKUP($A45,'RevPAR Raw Data'!$B$6:$BE$43,'RevPAR Raw Data'!AE$1,FALSE)</f>
        <v>16.602265701708902</v>
      </c>
    </row>
    <row r="46" spans="1:66" x14ac:dyDescent="0.45">
      <c r="A46" s="66" t="s">
        <v>85</v>
      </c>
      <c r="B46" s="47">
        <f>VLOOKUP($A46,'Occupancy Raw Data'!$B$8:$BE$45,'Occupancy Raw Data'!G$3,FALSE)</f>
        <v>29.099861128645301</v>
      </c>
      <c r="C46" s="48">
        <f>VLOOKUP($A46,'Occupancy Raw Data'!$B$8:$BE$45,'Occupancy Raw Data'!H$3,FALSE)</f>
        <v>38.820855952531197</v>
      </c>
      <c r="D46" s="48">
        <f>VLOOKUP($A46,'Occupancy Raw Data'!$B$8:$BE$45,'Occupancy Raw Data'!I$3,FALSE)</f>
        <v>43.933846736523101</v>
      </c>
      <c r="E46" s="48">
        <f>VLOOKUP($A46,'Occupancy Raw Data'!$B$8:$BE$45,'Occupancy Raw Data'!J$3,FALSE)</f>
        <v>46.736523166266799</v>
      </c>
      <c r="F46" s="48">
        <f>VLOOKUP($A46,'Occupancy Raw Data'!$B$8:$BE$45,'Occupancy Raw Data'!K$3,FALSE)</f>
        <v>48.604974119429301</v>
      </c>
      <c r="G46" s="49">
        <f>VLOOKUP($A46,'Occupancy Raw Data'!$B$8:$BE$45,'Occupancy Raw Data'!L$3,FALSE)</f>
        <v>41.439212220679202</v>
      </c>
      <c r="H46" s="48">
        <f>VLOOKUP($A46,'Occupancy Raw Data'!$B$8:$BE$45,'Occupancy Raw Data'!N$3,FALSE)</f>
        <v>58.628960989774001</v>
      </c>
      <c r="I46" s="48">
        <f>VLOOKUP($A46,'Occupancy Raw Data'!$B$8:$BE$45,'Occupancy Raw Data'!O$3,FALSE)</f>
        <v>58.995076379244999</v>
      </c>
      <c r="J46" s="49">
        <f>VLOOKUP($A46,'Occupancy Raw Data'!$B$8:$BE$45,'Occupancy Raw Data'!P$3,FALSE)</f>
        <v>58.812018684509503</v>
      </c>
      <c r="K46" s="50">
        <f>VLOOKUP($A46,'Occupancy Raw Data'!$B$8:$BE$45,'Occupancy Raw Data'!R$3,FALSE)</f>
        <v>46.402871210344998</v>
      </c>
      <c r="M46" s="47">
        <f>VLOOKUP($A46,'Occupancy Raw Data'!$B$8:$BE$45,'Occupancy Raw Data'!T$3,FALSE)</f>
        <v>7.0847042777088802</v>
      </c>
      <c r="N46" s="48">
        <f>VLOOKUP($A46,'Occupancy Raw Data'!$B$8:$BE$45,'Occupancy Raw Data'!U$3,FALSE)</f>
        <v>-1.0698465437647999</v>
      </c>
      <c r="O46" s="48">
        <f>VLOOKUP($A46,'Occupancy Raw Data'!$B$8:$BE$45,'Occupancy Raw Data'!V$3,FALSE)</f>
        <v>-1.34446270055484</v>
      </c>
      <c r="P46" s="48">
        <f>VLOOKUP($A46,'Occupancy Raw Data'!$B$8:$BE$45,'Occupancy Raw Data'!W$3,FALSE)</f>
        <v>-2.1104031394992799</v>
      </c>
      <c r="Q46" s="48">
        <f>VLOOKUP($A46,'Occupancy Raw Data'!$B$8:$BE$45,'Occupancy Raw Data'!X$3,FALSE)</f>
        <v>-2.4221206075355601</v>
      </c>
      <c r="R46" s="49">
        <f>VLOOKUP($A46,'Occupancy Raw Data'!$B$8:$BE$45,'Occupancy Raw Data'!Y$3,FALSE)</f>
        <v>-0.62703255511231504</v>
      </c>
      <c r="S46" s="48">
        <f>VLOOKUP($A46,'Occupancy Raw Data'!$B$8:$BE$45,'Occupancy Raw Data'!AA$3,FALSE)</f>
        <v>-1.58984308765779</v>
      </c>
      <c r="T46" s="48">
        <f>VLOOKUP($A46,'Occupancy Raw Data'!$B$8:$BE$45,'Occupancy Raw Data'!AB$3,FALSE)</f>
        <v>-2.6328041989756099</v>
      </c>
      <c r="U46" s="49">
        <f>VLOOKUP($A46,'Occupancy Raw Data'!$B$8:$BE$45,'Occupancy Raw Data'!AC$3,FALSE)</f>
        <v>-2.1157247992722699</v>
      </c>
      <c r="V46" s="50">
        <f>VLOOKUP($A46,'Occupancy Raw Data'!$B$8:$BE$45,'Occupancy Raw Data'!AE$3,FALSE)</f>
        <v>-1.17131982944281</v>
      </c>
      <c r="X46" s="51">
        <f>VLOOKUP($A46,'ADR Raw Data'!$B$6:$BE$43,'ADR Raw Data'!G$1,FALSE)</f>
        <v>89.808303687635501</v>
      </c>
      <c r="Y46" s="52">
        <f>VLOOKUP($A46,'ADR Raw Data'!$B$6:$BE$43,'ADR Raw Data'!H$1,FALSE)</f>
        <v>90.534956097560894</v>
      </c>
      <c r="Z46" s="52">
        <f>VLOOKUP($A46,'ADR Raw Data'!$B$6:$BE$43,'ADR Raw Data'!I$1,FALSE)</f>
        <v>94.534132183908</v>
      </c>
      <c r="AA46" s="52">
        <f>VLOOKUP($A46,'ADR Raw Data'!$B$6:$BE$43,'ADR Raw Data'!J$1,FALSE)</f>
        <v>91.907269043760095</v>
      </c>
      <c r="AB46" s="52">
        <f>VLOOKUP($A46,'ADR Raw Data'!$B$6:$BE$43,'ADR Raw Data'!K$1,FALSE)</f>
        <v>97.254709090909003</v>
      </c>
      <c r="AC46" s="53">
        <f>VLOOKUP($A46,'ADR Raw Data'!$B$6:$BE$43,'ADR Raw Data'!L$1,FALSE)</f>
        <v>93.166783451133298</v>
      </c>
      <c r="AD46" s="52">
        <f>VLOOKUP($A46,'ADR Raw Data'!$B$6:$BE$43,'ADR Raw Data'!N$1,FALSE)</f>
        <v>119.557484926787</v>
      </c>
      <c r="AE46" s="52">
        <f>VLOOKUP($A46,'ADR Raw Data'!$B$6:$BE$43,'ADR Raw Data'!O$1,FALSE)</f>
        <v>121.794012411726</v>
      </c>
      <c r="AF46" s="53">
        <f>VLOOKUP($A46,'ADR Raw Data'!$B$6:$BE$43,'ADR Raw Data'!P$1,FALSE)</f>
        <v>120.679229365675</v>
      </c>
      <c r="AG46" s="54">
        <f>VLOOKUP($A46,'ADR Raw Data'!$B$6:$BE$43,'ADR Raw Data'!R$1,FALSE)</f>
        <v>103.12960589218299</v>
      </c>
      <c r="AI46" s="47">
        <f>VLOOKUP($A46,'ADR Raw Data'!$B$6:$BE$43,'ADR Raw Data'!T$1,FALSE)</f>
        <v>-0.95872248915470404</v>
      </c>
      <c r="AJ46" s="48">
        <f>VLOOKUP($A46,'ADR Raw Data'!$B$6:$BE$43,'ADR Raw Data'!U$1,FALSE)</f>
        <v>1.05397509439014</v>
      </c>
      <c r="AK46" s="48">
        <f>VLOOKUP($A46,'ADR Raw Data'!$B$6:$BE$43,'ADR Raw Data'!V$1,FALSE)</f>
        <v>2.59796367474181</v>
      </c>
      <c r="AL46" s="48">
        <f>VLOOKUP($A46,'ADR Raw Data'!$B$6:$BE$43,'ADR Raw Data'!W$1,FALSE)</f>
        <v>0.70597954774483096</v>
      </c>
      <c r="AM46" s="48">
        <f>VLOOKUP($A46,'ADR Raw Data'!$B$6:$BE$43,'ADR Raw Data'!X$1,FALSE)</f>
        <v>2.5015186186604801</v>
      </c>
      <c r="AN46" s="49">
        <f>VLOOKUP($A46,'ADR Raw Data'!$B$6:$BE$43,'ADR Raw Data'!Y$1,FALSE)</f>
        <v>1.3522354677281401</v>
      </c>
      <c r="AO46" s="48">
        <f>VLOOKUP($A46,'ADR Raw Data'!$B$6:$BE$43,'ADR Raw Data'!AA$1,FALSE)</f>
        <v>5.6143568295871997</v>
      </c>
      <c r="AP46" s="48">
        <f>VLOOKUP($A46,'ADR Raw Data'!$B$6:$BE$43,'ADR Raw Data'!AB$1,FALSE)</f>
        <v>4.0939450146971499</v>
      </c>
      <c r="AQ46" s="49">
        <f>VLOOKUP($A46,'ADR Raw Data'!$B$6:$BE$43,'ADR Raw Data'!AC$1,FALSE)</f>
        <v>4.8300075239543396</v>
      </c>
      <c r="AR46" s="50">
        <f>VLOOKUP($A46,'ADR Raw Data'!$B$6:$BE$43,'ADR Raw Data'!AE$1,FALSE)</f>
        <v>2.7143705138238601</v>
      </c>
      <c r="AS46" s="40"/>
      <c r="AT46" s="51">
        <f>VLOOKUP($A46,'RevPAR Raw Data'!$B$6:$BE$43,'RevPAR Raw Data'!G$1,FALSE)</f>
        <v>26.134091655094</v>
      </c>
      <c r="AU46" s="52">
        <f>VLOOKUP($A46,'RevPAR Raw Data'!$B$6:$BE$43,'RevPAR Raw Data'!H$1,FALSE)</f>
        <v>35.146444893321501</v>
      </c>
      <c r="AV46" s="52">
        <f>VLOOKUP($A46,'RevPAR Raw Data'!$B$6:$BE$43,'RevPAR Raw Data'!I$1,FALSE)</f>
        <v>41.532480747380298</v>
      </c>
      <c r="AW46" s="52">
        <f>VLOOKUP($A46,'RevPAR Raw Data'!$B$6:$BE$43,'RevPAR Raw Data'!J$1,FALSE)</f>
        <v>42.954262088120103</v>
      </c>
      <c r="AX46" s="52">
        <f>VLOOKUP($A46,'RevPAR Raw Data'!$B$6:$BE$43,'RevPAR Raw Data'!K$1,FALSE)</f>
        <v>47.270626183562598</v>
      </c>
      <c r="AY46" s="53">
        <f>VLOOKUP($A46,'RevPAR Raw Data'!$B$6:$BE$43,'RevPAR Raw Data'!L$1,FALSE)</f>
        <v>38.607581113495698</v>
      </c>
      <c r="AZ46" s="52">
        <f>VLOOKUP($A46,'RevPAR Raw Data'!$B$6:$BE$43,'RevPAR Raw Data'!N$1,FALSE)</f>
        <v>70.095311198081006</v>
      </c>
      <c r="BA46" s="52">
        <f>VLOOKUP($A46,'RevPAR Raw Data'!$B$6:$BE$43,'RevPAR Raw Data'!O$1,FALSE)</f>
        <v>71.852470647645404</v>
      </c>
      <c r="BB46" s="53">
        <f>VLOOKUP($A46,'RevPAR Raw Data'!$B$6:$BE$43,'RevPAR Raw Data'!P$1,FALSE)</f>
        <v>70.973890922863205</v>
      </c>
      <c r="BC46" s="54">
        <f>VLOOKUP($A46,'RevPAR Raw Data'!$B$6:$BE$43,'RevPAR Raw Data'!R$1,FALSE)</f>
        <v>47.855098201886399</v>
      </c>
      <c r="BE46" s="47">
        <f>VLOOKUP($A46,'RevPAR Raw Data'!$B$6:$BE$43,'RevPAR Raw Data'!T$1,FALSE)</f>
        <v>6.0580591353536697</v>
      </c>
      <c r="BF46" s="48">
        <f>VLOOKUP($A46,'RevPAR Raw Data'!$B$6:$BE$43,'RevPAR Raw Data'!U$1,FALSE)</f>
        <v>-2.7147365494134799E-2</v>
      </c>
      <c r="BG46" s="48">
        <f>VLOOKUP($A46,'RevPAR Raw Data'!$B$6:$BE$43,'RevPAR Raw Data'!V$1,FALSE)</f>
        <v>1.21857232160611</v>
      </c>
      <c r="BH46" s="48">
        <f>VLOOKUP($A46,'RevPAR Raw Data'!$B$6:$BE$43,'RevPAR Raw Data'!W$1,FALSE)</f>
        <v>-1.4193226062942801</v>
      </c>
      <c r="BI46" s="48">
        <f>VLOOKUP($A46,'RevPAR Raw Data'!$B$6:$BE$43,'RevPAR Raw Data'!X$1,FALSE)</f>
        <v>1.88082131610059E-2</v>
      </c>
      <c r="BJ46" s="49">
        <f>VLOOKUP($A46,'RevPAR Raw Data'!$B$6:$BE$43,'RevPAR Raw Data'!Y$1,FALSE)</f>
        <v>0.71672395601139605</v>
      </c>
      <c r="BK46" s="48">
        <f>VLOOKUP($A46,'RevPAR Raw Data'!$B$6:$BE$43,'RevPAR Raw Data'!AA$1,FALSE)</f>
        <v>3.9352542779577702</v>
      </c>
      <c r="BL46" s="48">
        <f>VLOOKUP($A46,'RevPAR Raw Data'!$B$6:$BE$43,'RevPAR Raw Data'!AB$1,FALSE)</f>
        <v>1.35335525947084</v>
      </c>
      <c r="BM46" s="49">
        <f>VLOOKUP($A46,'RevPAR Raw Data'!$B$6:$BE$43,'RevPAR Raw Data'!AC$1,FALSE)</f>
        <v>2.6120930576910402</v>
      </c>
      <c r="BN46" s="50">
        <f>VLOOKUP($A46,'RevPAR Raw Data'!$B$6:$BE$43,'RevPAR Raw Data'!AE$1,FALSE)</f>
        <v>1.5112567243080799</v>
      </c>
    </row>
    <row r="47" spans="1:66" x14ac:dyDescent="0.45">
      <c r="A47" s="63" t="s">
        <v>86</v>
      </c>
      <c r="B47" s="47">
        <f>VLOOKUP($A47,'Occupancy Raw Data'!$B$8:$BE$45,'Occupancy Raw Data'!G$3,FALSE)</f>
        <v>31.058495821727</v>
      </c>
      <c r="C47" s="48">
        <f>VLOOKUP($A47,'Occupancy Raw Data'!$B$8:$BE$45,'Occupancy Raw Data'!H$3,FALSE)</f>
        <v>43.245125348189397</v>
      </c>
      <c r="D47" s="48">
        <f>VLOOKUP($A47,'Occupancy Raw Data'!$B$8:$BE$45,'Occupancy Raw Data'!I$3,FALSE)</f>
        <v>48.816155988857901</v>
      </c>
      <c r="E47" s="48">
        <f>VLOOKUP($A47,'Occupancy Raw Data'!$B$8:$BE$45,'Occupancy Raw Data'!J$3,FALSE)</f>
        <v>49.930362116991603</v>
      </c>
      <c r="F47" s="48">
        <f>VLOOKUP($A47,'Occupancy Raw Data'!$B$8:$BE$45,'Occupancy Raw Data'!K$3,FALSE)</f>
        <v>45.752089136490198</v>
      </c>
      <c r="G47" s="49">
        <f>VLOOKUP($A47,'Occupancy Raw Data'!$B$8:$BE$45,'Occupancy Raw Data'!L$3,FALSE)</f>
        <v>43.760445682451198</v>
      </c>
      <c r="H47" s="48">
        <f>VLOOKUP($A47,'Occupancy Raw Data'!$B$8:$BE$45,'Occupancy Raw Data'!N$3,FALSE)</f>
        <v>51.532033426183801</v>
      </c>
      <c r="I47" s="48">
        <f>VLOOKUP($A47,'Occupancy Raw Data'!$B$8:$BE$45,'Occupancy Raw Data'!O$3,FALSE)</f>
        <v>52.228412256267397</v>
      </c>
      <c r="J47" s="49">
        <f>VLOOKUP($A47,'Occupancy Raw Data'!$B$8:$BE$45,'Occupancy Raw Data'!P$3,FALSE)</f>
        <v>51.880222841225603</v>
      </c>
      <c r="K47" s="50">
        <f>VLOOKUP($A47,'Occupancy Raw Data'!$B$8:$BE$45,'Occupancy Raw Data'!R$3,FALSE)</f>
        <v>46.080382013529601</v>
      </c>
      <c r="M47" s="47">
        <f>VLOOKUP($A47,'Occupancy Raw Data'!$B$8:$BE$45,'Occupancy Raw Data'!T$3,FALSE)</f>
        <v>5.68720379146919</v>
      </c>
      <c r="N47" s="48">
        <f>VLOOKUP($A47,'Occupancy Raw Data'!$B$8:$BE$45,'Occupancy Raw Data'!U$3,FALSE)</f>
        <v>-0.48076923076923</v>
      </c>
      <c r="O47" s="48">
        <f>VLOOKUP($A47,'Occupancy Raw Data'!$B$8:$BE$45,'Occupancy Raw Data'!V$3,FALSE)</f>
        <v>1.4471780028943499</v>
      </c>
      <c r="P47" s="48">
        <f>VLOOKUP($A47,'Occupancy Raw Data'!$B$8:$BE$45,'Occupancy Raw Data'!W$3,FALSE)</f>
        <v>0.70224719101123501</v>
      </c>
      <c r="Q47" s="48">
        <f>VLOOKUP($A47,'Occupancy Raw Data'!$B$8:$BE$45,'Occupancy Raw Data'!X$3,FALSE)</f>
        <v>3.6277602523659298</v>
      </c>
      <c r="R47" s="49">
        <f>VLOOKUP($A47,'Occupancy Raw Data'!$B$8:$BE$45,'Occupancy Raw Data'!Y$3,FALSE)</f>
        <v>1.91372040220564</v>
      </c>
      <c r="S47" s="48">
        <f>VLOOKUP($A47,'Occupancy Raw Data'!$B$8:$BE$45,'Occupancy Raw Data'!AA$3,FALSE)</f>
        <v>3.9325842696629199</v>
      </c>
      <c r="T47" s="48">
        <f>VLOOKUP($A47,'Occupancy Raw Data'!$B$8:$BE$45,'Occupancy Raw Data'!AB$3,FALSE)</f>
        <v>3.8781163434903001</v>
      </c>
      <c r="U47" s="49">
        <f>VLOOKUP($A47,'Occupancy Raw Data'!$B$8:$BE$45,'Occupancy Raw Data'!AC$3,FALSE)</f>
        <v>3.9051603905160301</v>
      </c>
      <c r="V47" s="50">
        <f>VLOOKUP($A47,'Occupancy Raw Data'!$B$8:$BE$45,'Occupancy Raw Data'!AE$3,FALSE)</f>
        <v>2.5459375691830801</v>
      </c>
      <c r="X47" s="51">
        <f>VLOOKUP($A47,'ADR Raw Data'!$B$6:$BE$43,'ADR Raw Data'!G$1,FALSE)</f>
        <v>77.9345067264573</v>
      </c>
      <c r="Y47" s="52">
        <f>VLOOKUP($A47,'ADR Raw Data'!$B$6:$BE$43,'ADR Raw Data'!H$1,FALSE)</f>
        <v>84.647230273752001</v>
      </c>
      <c r="Z47" s="52">
        <f>VLOOKUP($A47,'ADR Raw Data'!$B$6:$BE$43,'ADR Raw Data'!I$1,FALSE)</f>
        <v>88.266576319543503</v>
      </c>
      <c r="AA47" s="52">
        <f>VLOOKUP($A47,'ADR Raw Data'!$B$6:$BE$43,'ADR Raw Data'!J$1,FALSE)</f>
        <v>87.058577405857704</v>
      </c>
      <c r="AB47" s="52">
        <f>VLOOKUP($A47,'ADR Raw Data'!$B$6:$BE$43,'ADR Raw Data'!K$1,FALSE)</f>
        <v>86.558097412480905</v>
      </c>
      <c r="AC47" s="53">
        <f>VLOOKUP($A47,'ADR Raw Data'!$B$6:$BE$43,'ADR Raw Data'!L$1,FALSE)</f>
        <v>85.451705919796296</v>
      </c>
      <c r="AD47" s="52">
        <f>VLOOKUP($A47,'ADR Raw Data'!$B$6:$BE$43,'ADR Raw Data'!N$1,FALSE)</f>
        <v>91.125256756756698</v>
      </c>
      <c r="AE47" s="52">
        <f>VLOOKUP($A47,'ADR Raw Data'!$B$6:$BE$43,'ADR Raw Data'!O$1,FALSE)</f>
        <v>91.892439999999993</v>
      </c>
      <c r="AF47" s="53">
        <f>VLOOKUP($A47,'ADR Raw Data'!$B$6:$BE$43,'ADR Raw Data'!P$1,FALSE)</f>
        <v>91.5114228187919</v>
      </c>
      <c r="AG47" s="54">
        <f>VLOOKUP($A47,'ADR Raw Data'!$B$6:$BE$43,'ADR Raw Data'!R$1,FALSE)</f>
        <v>87.400967184801303</v>
      </c>
      <c r="AI47" s="47">
        <f>VLOOKUP($A47,'ADR Raw Data'!$B$6:$BE$43,'ADR Raw Data'!T$1,FALSE)</f>
        <v>8.9970704163604491</v>
      </c>
      <c r="AJ47" s="48">
        <f>VLOOKUP($A47,'ADR Raw Data'!$B$6:$BE$43,'ADR Raw Data'!U$1,FALSE)</f>
        <v>7.4469800974862101</v>
      </c>
      <c r="AK47" s="48">
        <f>VLOOKUP($A47,'ADR Raw Data'!$B$6:$BE$43,'ADR Raw Data'!V$1,FALSE)</f>
        <v>7.3542940989562799</v>
      </c>
      <c r="AL47" s="48">
        <f>VLOOKUP($A47,'ADR Raw Data'!$B$6:$BE$43,'ADR Raw Data'!W$1,FALSE)</f>
        <v>5.5460502507734502</v>
      </c>
      <c r="AM47" s="48">
        <f>VLOOKUP($A47,'ADR Raw Data'!$B$6:$BE$43,'ADR Raw Data'!X$1,FALSE)</f>
        <v>6.5053582956314502</v>
      </c>
      <c r="AN47" s="49">
        <f>VLOOKUP($A47,'ADR Raw Data'!$B$6:$BE$43,'ADR Raw Data'!Y$1,FALSE)</f>
        <v>6.9182170087067396</v>
      </c>
      <c r="AO47" s="48">
        <f>VLOOKUP($A47,'ADR Raw Data'!$B$6:$BE$43,'ADR Raw Data'!AA$1,FALSE)</f>
        <v>2.5435696504554599</v>
      </c>
      <c r="AP47" s="48">
        <f>VLOOKUP($A47,'ADR Raw Data'!$B$6:$BE$43,'ADR Raw Data'!AB$1,FALSE)</f>
        <v>3.4707930838086298</v>
      </c>
      <c r="AQ47" s="49">
        <f>VLOOKUP($A47,'ADR Raw Data'!$B$6:$BE$43,'ADR Raw Data'!AC$1,FALSE)</f>
        <v>3.0101579809603201</v>
      </c>
      <c r="AR47" s="50">
        <f>VLOOKUP($A47,'ADR Raw Data'!$B$6:$BE$43,'ADR Raw Data'!AE$1,FALSE)</f>
        <v>5.6171246899119396</v>
      </c>
      <c r="AS47" s="40"/>
      <c r="AT47" s="51">
        <f>VLOOKUP($A47,'RevPAR Raw Data'!$B$6:$BE$43,'RevPAR Raw Data'!G$1,FALSE)</f>
        <v>24.205285515320298</v>
      </c>
      <c r="AU47" s="52">
        <f>VLOOKUP($A47,'RevPAR Raw Data'!$B$6:$BE$43,'RevPAR Raw Data'!H$1,FALSE)</f>
        <v>36.605800835654499</v>
      </c>
      <c r="AV47" s="52">
        <f>VLOOKUP($A47,'RevPAR Raw Data'!$B$6:$BE$43,'RevPAR Raw Data'!I$1,FALSE)</f>
        <v>43.088349582172697</v>
      </c>
      <c r="AW47" s="52">
        <f>VLOOKUP($A47,'RevPAR Raw Data'!$B$6:$BE$43,'RevPAR Raw Data'!J$1,FALSE)</f>
        <v>43.468662952646199</v>
      </c>
      <c r="AX47" s="52">
        <f>VLOOKUP($A47,'RevPAR Raw Data'!$B$6:$BE$43,'RevPAR Raw Data'!K$1,FALSE)</f>
        <v>39.602137883008297</v>
      </c>
      <c r="AY47" s="53">
        <f>VLOOKUP($A47,'RevPAR Raw Data'!$B$6:$BE$43,'RevPAR Raw Data'!L$1,FALSE)</f>
        <v>37.394047353760399</v>
      </c>
      <c r="AZ47" s="52">
        <f>VLOOKUP($A47,'RevPAR Raw Data'!$B$6:$BE$43,'RevPAR Raw Data'!N$1,FALSE)</f>
        <v>46.958697771587701</v>
      </c>
      <c r="BA47" s="52">
        <f>VLOOKUP($A47,'RevPAR Raw Data'!$B$6:$BE$43,'RevPAR Raw Data'!O$1,FALSE)</f>
        <v>47.9939623955431</v>
      </c>
      <c r="BB47" s="53">
        <f>VLOOKUP($A47,'RevPAR Raw Data'!$B$6:$BE$43,'RevPAR Raw Data'!P$1,FALSE)</f>
        <v>47.476330083565401</v>
      </c>
      <c r="BC47" s="54">
        <f>VLOOKUP($A47,'RevPAR Raw Data'!$B$6:$BE$43,'RevPAR Raw Data'!R$1,FALSE)</f>
        <v>40.274699562276098</v>
      </c>
      <c r="BE47" s="47">
        <f>VLOOKUP($A47,'RevPAR Raw Data'!$B$6:$BE$43,'RevPAR Raw Data'!T$1,FALSE)</f>
        <v>15.19595593767</v>
      </c>
      <c r="BF47" s="48">
        <f>VLOOKUP($A47,'RevPAR Raw Data'!$B$6:$BE$43,'RevPAR Raw Data'!U$1,FALSE)</f>
        <v>6.9304080777867503</v>
      </c>
      <c r="BG47" s="48">
        <f>VLOOKUP($A47,'RevPAR Raw Data'!$B$6:$BE$43,'RevPAR Raw Data'!V$1,FALSE)</f>
        <v>8.9079018283188898</v>
      </c>
      <c r="BH47" s="48">
        <f>VLOOKUP($A47,'RevPAR Raw Data'!$B$6:$BE$43,'RevPAR Raw Data'!W$1,FALSE)</f>
        <v>6.28724442388281</v>
      </c>
      <c r="BI47" s="48">
        <f>VLOOKUP($A47,'RevPAR Raw Data'!$B$6:$BE$43,'RevPAR Raw Data'!X$1,FALSE)</f>
        <v>10.369117350520201</v>
      </c>
      <c r="BJ47" s="49">
        <f>VLOOKUP($A47,'RevPAR Raw Data'!$B$6:$BE$43,'RevPAR Raw Data'!Y$1,FALSE)</f>
        <v>8.9643327412768699</v>
      </c>
      <c r="BK47" s="48">
        <f>VLOOKUP($A47,'RevPAR Raw Data'!$B$6:$BE$43,'RevPAR Raw Data'!AA$1,FALSE)</f>
        <v>6.5761819400801098</v>
      </c>
      <c r="BL47" s="48">
        <f>VLOOKUP($A47,'RevPAR Raw Data'!$B$6:$BE$43,'RevPAR Raw Data'!AB$1,FALSE)</f>
        <v>7.4835108211308503</v>
      </c>
      <c r="BM47" s="49">
        <f>VLOOKUP($A47,'RevPAR Raw Data'!$B$6:$BE$43,'RevPAR Raw Data'!AC$1,FALSE)</f>
        <v>7.0328698686407796</v>
      </c>
      <c r="BN47" s="50">
        <f>VLOOKUP($A47,'RevPAR Raw Data'!$B$6:$BE$43,'RevPAR Raw Data'!AE$1,FALSE)</f>
        <v>8.3060707468833499</v>
      </c>
    </row>
    <row r="48" spans="1:66" ht="16.5" thickBot="1" x14ac:dyDescent="0.5">
      <c r="A48" s="63" t="s">
        <v>87</v>
      </c>
      <c r="B48" s="67">
        <f>VLOOKUP($A48,'Occupancy Raw Data'!$B$8:$BE$45,'Occupancy Raw Data'!G$3,FALSE)</f>
        <v>31.886820114352702</v>
      </c>
      <c r="C48" s="68">
        <f>VLOOKUP($A48,'Occupancy Raw Data'!$B$8:$BE$45,'Occupancy Raw Data'!H$3,FALSE)</f>
        <v>43.087523823486201</v>
      </c>
      <c r="D48" s="68">
        <f>VLOOKUP($A48,'Occupancy Raw Data'!$B$8:$BE$45,'Occupancy Raw Data'!I$3,FALSE)</f>
        <v>47.515027122122802</v>
      </c>
      <c r="E48" s="68">
        <f>VLOOKUP($A48,'Occupancy Raw Data'!$B$8:$BE$45,'Occupancy Raw Data'!J$3,FALSE)</f>
        <v>48.981087817035601</v>
      </c>
      <c r="F48" s="68">
        <f>VLOOKUP($A48,'Occupancy Raw Data'!$B$8:$BE$45,'Occupancy Raw Data'!K$3,FALSE)</f>
        <v>62.116991643454</v>
      </c>
      <c r="G48" s="69">
        <f>VLOOKUP($A48,'Occupancy Raw Data'!$B$8:$BE$45,'Occupancy Raw Data'!L$3,FALSE)</f>
        <v>46.717490104090302</v>
      </c>
      <c r="H48" s="68">
        <f>VLOOKUP($A48,'Occupancy Raw Data'!$B$8:$BE$45,'Occupancy Raw Data'!N$3,FALSE)</f>
        <v>68.860870840052698</v>
      </c>
      <c r="I48" s="68">
        <f>VLOOKUP($A48,'Occupancy Raw Data'!$B$8:$BE$45,'Occupancy Raw Data'!O$3,FALSE)</f>
        <v>62.278258319894398</v>
      </c>
      <c r="J48" s="69">
        <f>VLOOKUP($A48,'Occupancy Raw Data'!$B$8:$BE$45,'Occupancy Raw Data'!P$3,FALSE)</f>
        <v>65.569564579973601</v>
      </c>
      <c r="K48" s="70">
        <f>VLOOKUP($A48,'Occupancy Raw Data'!$B$8:$BE$45,'Occupancy Raw Data'!R$3,FALSE)</f>
        <v>52.103797097199802</v>
      </c>
      <c r="M48" s="67">
        <f>VLOOKUP($A48,'Occupancy Raw Data'!$B$8:$BE$45,'Occupancy Raw Data'!T$3,FALSE)</f>
        <v>3.9341771040069902</v>
      </c>
      <c r="N48" s="68">
        <f>VLOOKUP($A48,'Occupancy Raw Data'!$B$8:$BE$45,'Occupancy Raw Data'!U$3,FALSE)</f>
        <v>10.7344872420892</v>
      </c>
      <c r="O48" s="68">
        <f>VLOOKUP($A48,'Occupancy Raw Data'!$B$8:$BE$45,'Occupancy Raw Data'!V$3,FALSE)</f>
        <v>12.213113845064401</v>
      </c>
      <c r="P48" s="68">
        <f>VLOOKUP($A48,'Occupancy Raw Data'!$B$8:$BE$45,'Occupancy Raw Data'!W$3,FALSE)</f>
        <v>9.06141100157887</v>
      </c>
      <c r="Q48" s="68">
        <f>VLOOKUP($A48,'Occupancy Raw Data'!$B$8:$BE$45,'Occupancy Raw Data'!X$3,FALSE)</f>
        <v>13.3704048273104</v>
      </c>
      <c r="R48" s="69">
        <f>VLOOKUP($A48,'Occupancy Raw Data'!$B$8:$BE$45,'Occupancy Raw Data'!Y$3,FALSE)</f>
        <v>10.371897720213299</v>
      </c>
      <c r="S48" s="68">
        <f>VLOOKUP($A48,'Occupancy Raw Data'!$B$8:$BE$45,'Occupancy Raw Data'!AA$3,FALSE)</f>
        <v>8.5894252654625909</v>
      </c>
      <c r="T48" s="68">
        <f>VLOOKUP($A48,'Occupancy Raw Data'!$B$8:$BE$45,'Occupancy Raw Data'!AB$3,FALSE)</f>
        <v>1.9011130714062301</v>
      </c>
      <c r="U48" s="49">
        <f>VLOOKUP($A48,'Occupancy Raw Data'!$B$8:$BE$45,'Occupancy Raw Data'!AC$3,FALSE)</f>
        <v>5.3069694654275503</v>
      </c>
      <c r="V48" s="70">
        <f>VLOOKUP($A48,'Occupancy Raw Data'!$B$8:$BE$45,'Occupancy Raw Data'!AE$3,FALSE)</f>
        <v>8.4956363548936693</v>
      </c>
      <c r="X48" s="71">
        <f>VLOOKUP($A48,'ADR Raw Data'!$B$6:$BE$43,'ADR Raw Data'!G$1,FALSE)</f>
        <v>93.222064367816003</v>
      </c>
      <c r="Y48" s="72">
        <f>VLOOKUP($A48,'ADR Raw Data'!$B$6:$BE$43,'ADR Raw Data'!H$1,FALSE)</f>
        <v>95.402051718271494</v>
      </c>
      <c r="Z48" s="72">
        <f>VLOOKUP($A48,'ADR Raw Data'!$B$6:$BE$43,'ADR Raw Data'!I$1,FALSE)</f>
        <v>97.604208577599493</v>
      </c>
      <c r="AA48" s="72">
        <f>VLOOKUP($A48,'ADR Raw Data'!$B$6:$BE$43,'ADR Raw Data'!J$1,FALSE)</f>
        <v>100.061631248129</v>
      </c>
      <c r="AB48" s="72">
        <f>VLOOKUP($A48,'ADR Raw Data'!$B$6:$BE$43,'ADR Raw Data'!K$1,FALSE)</f>
        <v>107.37953976870401</v>
      </c>
      <c r="AC48" s="73">
        <f>VLOOKUP($A48,'ADR Raw Data'!$B$6:$BE$43,'ADR Raw Data'!L$1,FALSE)</f>
        <v>99.714609929077994</v>
      </c>
      <c r="AD48" s="72">
        <f>VLOOKUP($A48,'ADR Raw Data'!$B$6:$BE$43,'ADR Raw Data'!N$1,FALSE)</f>
        <v>124.275771769214</v>
      </c>
      <c r="AE48" s="72">
        <f>VLOOKUP($A48,'ADR Raw Data'!$B$6:$BE$43,'ADR Raw Data'!O$1,FALSE)</f>
        <v>128.32324387947199</v>
      </c>
      <c r="AF48" s="73">
        <f>VLOOKUP($A48,'ADR Raw Data'!$B$6:$BE$43,'ADR Raw Data'!P$1,FALSE)</f>
        <v>126.19792509782</v>
      </c>
      <c r="AG48" s="74">
        <f>VLOOKUP($A48,'ADR Raw Data'!$B$6:$BE$43,'ADR Raw Data'!R$1,FALSE)</f>
        <v>109.23680842511401</v>
      </c>
      <c r="AI48" s="67">
        <f>VLOOKUP($A48,'ADR Raw Data'!$B$6:$BE$43,'ADR Raw Data'!T$1,FALSE)</f>
        <v>6.2932763354037498</v>
      </c>
      <c r="AJ48" s="68">
        <f>VLOOKUP($A48,'ADR Raw Data'!$B$6:$BE$43,'ADR Raw Data'!U$1,FALSE)</f>
        <v>9.3533210729298695</v>
      </c>
      <c r="AK48" s="68">
        <f>VLOOKUP($A48,'ADR Raw Data'!$B$6:$BE$43,'ADR Raw Data'!V$1,FALSE)</f>
        <v>14.138272119211299</v>
      </c>
      <c r="AL48" s="68">
        <f>VLOOKUP($A48,'ADR Raw Data'!$B$6:$BE$43,'ADR Raw Data'!W$1,FALSE)</f>
        <v>15.1804300977927</v>
      </c>
      <c r="AM48" s="68">
        <f>VLOOKUP($A48,'ADR Raw Data'!$B$6:$BE$43,'ADR Raw Data'!X$1,FALSE)</f>
        <v>12.985217443276101</v>
      </c>
      <c r="AN48" s="69">
        <f>VLOOKUP($A48,'ADR Raw Data'!$B$6:$BE$43,'ADR Raw Data'!Y$1,FALSE)</f>
        <v>12.160625996366999</v>
      </c>
      <c r="AO48" s="68">
        <f>VLOOKUP($A48,'ADR Raw Data'!$B$6:$BE$43,'ADR Raw Data'!AA$1,FALSE)</f>
        <v>2.64752662016976</v>
      </c>
      <c r="AP48" s="68">
        <f>VLOOKUP($A48,'ADR Raw Data'!$B$6:$BE$43,'ADR Raw Data'!AB$1,FALSE)</f>
        <v>4.5099003967756497</v>
      </c>
      <c r="AQ48" s="69">
        <f>VLOOKUP($A48,'ADR Raw Data'!$B$6:$BE$43,'ADR Raw Data'!AC$1,FALSE)</f>
        <v>3.5153844293740399</v>
      </c>
      <c r="AR48" s="70">
        <f>VLOOKUP($A48,'ADR Raw Data'!$B$6:$BE$43,'ADR Raw Data'!AE$1,FALSE)</f>
        <v>8.0148835947481096</v>
      </c>
      <c r="AS48" s="40"/>
      <c r="AT48" s="71">
        <f>VLOOKUP($A48,'RevPAR Raw Data'!$B$6:$BE$43,'RevPAR Raw Data'!G$1,FALSE)</f>
        <v>29.725551971851601</v>
      </c>
      <c r="AU48" s="72">
        <f>VLOOKUP($A48,'RevPAR Raw Data'!$B$6:$BE$43,'RevPAR Raw Data'!H$1,FALSE)</f>
        <v>41.106381762204897</v>
      </c>
      <c r="AV48" s="72">
        <f>VLOOKUP($A48,'RevPAR Raw Data'!$B$6:$BE$43,'RevPAR Raw Data'!I$1,FALSE)</f>
        <v>46.3766661779797</v>
      </c>
      <c r="AW48" s="72">
        <f>VLOOKUP($A48,'RevPAR Raw Data'!$B$6:$BE$43,'RevPAR Raw Data'!J$1,FALSE)</f>
        <v>49.011275472804499</v>
      </c>
      <c r="AX48" s="72">
        <f>VLOOKUP($A48,'RevPAR Raw Data'!$B$6:$BE$43,'RevPAR Raw Data'!K$1,FALSE)</f>
        <v>66.700939744905398</v>
      </c>
      <c r="AY48" s="73">
        <f>VLOOKUP($A48,'RevPAR Raw Data'!$B$6:$BE$43,'RevPAR Raw Data'!L$1,FALSE)</f>
        <v>46.584163025949202</v>
      </c>
      <c r="AZ48" s="72">
        <f>VLOOKUP($A48,'RevPAR Raw Data'!$B$6:$BE$43,'RevPAR Raw Data'!N$1,FALSE)</f>
        <v>85.577378683477406</v>
      </c>
      <c r="BA48" s="72">
        <f>VLOOKUP($A48,'RevPAR Raw Data'!$B$6:$BE$43,'RevPAR Raw Data'!O$1,FALSE)</f>
        <v>79.917481307726106</v>
      </c>
      <c r="BB48" s="73">
        <f>VLOOKUP($A48,'RevPAR Raw Data'!$B$6:$BE$43,'RevPAR Raw Data'!P$1,FALSE)</f>
        <v>82.747429995601806</v>
      </c>
      <c r="BC48" s="74">
        <f>VLOOKUP($A48,'RevPAR Raw Data'!$B$6:$BE$43,'RevPAR Raw Data'!R$1,FALSE)</f>
        <v>56.916525017278502</v>
      </c>
      <c r="BE48" s="67">
        <f>VLOOKUP($A48,'RevPAR Raw Data'!$B$6:$BE$43,'RevPAR Raw Data'!T$1,FALSE)</f>
        <v>10.47504207609</v>
      </c>
      <c r="BF48" s="68">
        <f>VLOOKUP($A48,'RevPAR Raw Data'!$B$6:$BE$43,'RevPAR Raw Data'!U$1,FALSE)</f>
        <v>21.091839372304399</v>
      </c>
      <c r="BG48" s="68">
        <f>VLOOKUP($A48,'RevPAR Raw Data'!$B$6:$BE$43,'RevPAR Raw Data'!V$1,FALSE)</f>
        <v>28.078109233920099</v>
      </c>
      <c r="BH48" s="68">
        <f>VLOOKUP($A48,'RevPAR Raw Data'!$B$6:$BE$43,'RevPAR Raw Data'!W$1,FALSE)</f>
        <v>25.617402262339901</v>
      </c>
      <c r="BI48" s="68">
        <f>VLOOKUP($A48,'RevPAR Raw Data'!$B$6:$BE$43,'RevPAR Raw Data'!X$1,FALSE)</f>
        <v>28.091798410458999</v>
      </c>
      <c r="BJ48" s="69">
        <f>VLOOKUP($A48,'RevPAR Raw Data'!$B$6:$BE$43,'RevPAR Raw Data'!Y$1,FALSE)</f>
        <v>23.793811407061199</v>
      </c>
      <c r="BK48" s="68">
        <f>VLOOKUP($A48,'RevPAR Raw Data'!$B$6:$BE$43,'RevPAR Raw Data'!AA$1,FALSE)</f>
        <v>11.464359206055001</v>
      </c>
      <c r="BL48" s="68">
        <f>VLOOKUP($A48,'RevPAR Raw Data'!$B$6:$BE$43,'RevPAR Raw Data'!AB$1,FALSE)</f>
        <v>6.4967517741323899</v>
      </c>
      <c r="BM48" s="69">
        <f>VLOOKUP($A48,'RevPAR Raw Data'!$B$6:$BE$43,'RevPAR Raw Data'!AC$1,FALSE)</f>
        <v>9.0089142730608707</v>
      </c>
      <c r="BN48" s="70">
        <f>VLOOKUP($A48,'RevPAR Raw Data'!$B$6:$BE$43,'RevPAR Raw Data'!AE$1,FALSE)</f>
        <v>17.191435314119602</v>
      </c>
    </row>
    <row r="49" spans="1:45" ht="14.25" customHeight="1" x14ac:dyDescent="0.45">
      <c r="A49" s="208" t="s">
        <v>108</v>
      </c>
      <c r="B49" s="208"/>
      <c r="C49" s="208"/>
      <c r="D49" s="208"/>
      <c r="E49" s="208"/>
      <c r="F49" s="208"/>
      <c r="G49" s="208"/>
      <c r="H49" s="208"/>
      <c r="I49" s="208"/>
      <c r="J49" s="208"/>
      <c r="K49" s="208"/>
      <c r="AS49" s="40"/>
    </row>
    <row r="50" spans="1:45" x14ac:dyDescent="0.45">
      <c r="A50" s="208"/>
      <c r="B50" s="208"/>
      <c r="C50" s="208"/>
      <c r="D50" s="208"/>
      <c r="E50" s="208"/>
      <c r="F50" s="208"/>
      <c r="G50" s="208"/>
      <c r="H50" s="208"/>
      <c r="I50" s="208"/>
      <c r="J50" s="208"/>
      <c r="K50" s="208"/>
      <c r="AS50" s="40"/>
    </row>
    <row r="51" spans="1:45" x14ac:dyDescent="0.45">
      <c r="A51" s="208"/>
      <c r="B51" s="208"/>
      <c r="C51" s="208"/>
      <c r="D51" s="208"/>
      <c r="E51" s="208"/>
      <c r="F51" s="208"/>
      <c r="G51" s="208"/>
      <c r="H51" s="208"/>
      <c r="I51" s="208"/>
      <c r="J51" s="208"/>
      <c r="K51" s="208"/>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sheet="1" objects="1" scenarios="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17" sqref="A17"/>
    </sheetView>
  </sheetViews>
  <sheetFormatPr defaultColWidth="9.08984375" defaultRowHeight="16" outlineLevelCol="1" x14ac:dyDescent="0.45"/>
  <cols>
    <col min="1" max="1" width="39" style="41" bestFit="1" customWidth="1"/>
    <col min="2" max="2" width="6.90625" style="41" bestFit="1" customWidth="1"/>
    <col min="3" max="3" width="7.54296875" style="41" bestFit="1" customWidth="1"/>
    <col min="4" max="4" width="6.90625" style="41" bestFit="1" customWidth="1"/>
    <col min="5" max="5" width="7.36328125" style="41" bestFit="1" customWidth="1"/>
    <col min="6" max="6" width="6.90625" style="41" bestFit="1" customWidth="1"/>
    <col min="7" max="7" width="12.36328125" style="43" bestFit="1" customWidth="1"/>
    <col min="8" max="9" width="6.90625" style="41" bestFit="1" customWidth="1"/>
    <col min="10" max="10" width="12" style="43" bestFit="1" customWidth="1"/>
    <col min="11" max="11" width="14.08984375" style="43" bestFit="1" customWidth="1"/>
    <col min="12" max="12" width="11.36328125" style="41" hidden="1" customWidth="1" outlineLevel="1"/>
    <col min="13" max="13" width="8" style="41" hidden="1" customWidth="1" outlineLevel="1"/>
    <col min="14" max="17" width="7.54296875" style="41" hidden="1" customWidth="1" outlineLevel="1"/>
    <col min="18" max="18" width="12.36328125" style="41" hidden="1" customWidth="1" outlineLevel="1"/>
    <col min="19" max="19" width="8" style="41" hidden="1" customWidth="1" outlineLevel="1"/>
    <col min="20" max="20" width="7.54296875" style="41" hidden="1" customWidth="1" outlineLevel="1"/>
    <col min="21" max="21" width="12" style="41" hidden="1" customWidth="1" outlineLevel="1"/>
    <col min="22" max="22" width="14.08984375" style="41" hidden="1" customWidth="1" outlineLevel="1"/>
    <col min="23" max="23" width="9.08984375" style="41" collapsed="1"/>
    <col min="24" max="24" width="9" style="41" bestFit="1" customWidth="1"/>
    <col min="25" max="25" width="7.6328125" style="41" bestFit="1" customWidth="1"/>
    <col min="26" max="27" width="8.453125" style="41" bestFit="1" customWidth="1"/>
    <col min="28" max="28" width="8.36328125" style="41" bestFit="1" customWidth="1"/>
    <col min="29" max="29" width="12.36328125" style="43" bestFit="1" customWidth="1"/>
    <col min="30" max="30" width="7.6328125" style="41" bestFit="1" customWidth="1"/>
    <col min="31" max="31" width="8.36328125" style="41" bestFit="1" customWidth="1"/>
    <col min="32" max="32" width="12" style="41" bestFit="1" customWidth="1"/>
    <col min="33" max="33" width="14.08984375" style="41" bestFit="1" customWidth="1"/>
    <col min="34" max="34" width="9.453125" style="41" customWidth="1"/>
    <col min="35" max="35" width="7" style="41" hidden="1" customWidth="1" outlineLevel="1"/>
    <col min="36" max="36" width="7.54296875" style="41" hidden="1" customWidth="1" outlineLevel="1"/>
    <col min="37" max="37" width="7.453125" style="41" hidden="1" customWidth="1" outlineLevel="1"/>
    <col min="38" max="38" width="7.36328125" style="41" hidden="1" customWidth="1" outlineLevel="1"/>
    <col min="39" max="39" width="7.54296875" style="41" hidden="1" customWidth="1" outlineLevel="1"/>
    <col min="40" max="40" width="12.36328125" style="41" hidden="1" customWidth="1" outlineLevel="1"/>
    <col min="41" max="41" width="7.54296875" style="41" hidden="1" customWidth="1" outlineLevel="1"/>
    <col min="42" max="42" width="7.36328125" style="41" hidden="1" customWidth="1" outlineLevel="1"/>
    <col min="43" max="43" width="12" style="41" hidden="1" customWidth="1" outlineLevel="1"/>
    <col min="44" max="44" width="14.08984375" style="41" hidden="1" customWidth="1" outlineLevel="1"/>
    <col min="45" max="45" width="9.453125" style="41" hidden="1" customWidth="1" outlineLevel="1"/>
    <col min="46" max="46" width="7.6328125" style="41" bestFit="1" customWidth="1" collapsed="1"/>
    <col min="47" max="50" width="7.6328125" style="41" bestFit="1" customWidth="1"/>
    <col min="51" max="51" width="12.36328125" style="41" bestFit="1" customWidth="1"/>
    <col min="52" max="53" width="7.6328125" style="41" bestFit="1" customWidth="1"/>
    <col min="54" max="54" width="12" style="41" bestFit="1" customWidth="1"/>
    <col min="55" max="55" width="14.08984375" style="41" bestFit="1" customWidth="1"/>
    <col min="56" max="56" width="9.08984375" style="41"/>
    <col min="57" max="61" width="7.453125" style="41" hidden="1" customWidth="1" outlineLevel="1"/>
    <col min="62" max="62" width="11.453125" style="41" hidden="1" customWidth="1" outlineLevel="1"/>
    <col min="63" max="64" width="8.08984375" style="41" hidden="1" customWidth="1" outlineLevel="1"/>
    <col min="65" max="65" width="9.08984375" style="41" hidden="1" customWidth="1" outlineLevel="1"/>
    <col min="66" max="66" width="11.453125" style="41" hidden="1" customWidth="1" outlineLevel="1"/>
    <col min="67" max="67" width="9.08984375" style="41" collapsed="1"/>
    <col min="68" max="16384" width="9.08984375" style="41"/>
  </cols>
  <sheetData>
    <row r="1" spans="1:66" x14ac:dyDescent="0.45">
      <c r="A1" s="210" t="str">
        <f>'Occupancy Raw Data'!B2</f>
        <v>January 22, 2023 - February 18, 2023
Rolling-28 Day Period</v>
      </c>
      <c r="B1" s="205" t="s">
        <v>67</v>
      </c>
      <c r="C1" s="206"/>
      <c r="D1" s="206"/>
      <c r="E1" s="206"/>
      <c r="F1" s="206"/>
      <c r="G1" s="206"/>
      <c r="H1" s="206"/>
      <c r="I1" s="206"/>
      <c r="J1" s="206"/>
      <c r="K1" s="207"/>
      <c r="L1" s="40"/>
      <c r="M1" s="205" t="s">
        <v>74</v>
      </c>
      <c r="N1" s="206"/>
      <c r="O1" s="206"/>
      <c r="P1" s="206"/>
      <c r="Q1" s="206"/>
      <c r="R1" s="206"/>
      <c r="S1" s="206"/>
      <c r="T1" s="206"/>
      <c r="U1" s="206"/>
      <c r="V1" s="207"/>
      <c r="X1" s="205" t="s">
        <v>68</v>
      </c>
      <c r="Y1" s="206"/>
      <c r="Z1" s="206"/>
      <c r="AA1" s="206"/>
      <c r="AB1" s="206"/>
      <c r="AC1" s="206"/>
      <c r="AD1" s="206"/>
      <c r="AE1" s="206"/>
      <c r="AF1" s="206"/>
      <c r="AG1" s="207"/>
      <c r="AI1" s="205" t="s">
        <v>75</v>
      </c>
      <c r="AJ1" s="206"/>
      <c r="AK1" s="206"/>
      <c r="AL1" s="206"/>
      <c r="AM1" s="206"/>
      <c r="AN1" s="206"/>
      <c r="AO1" s="206"/>
      <c r="AP1" s="206"/>
      <c r="AQ1" s="206"/>
      <c r="AR1" s="207"/>
      <c r="AS1" s="40"/>
      <c r="AT1" s="205" t="s">
        <v>69</v>
      </c>
      <c r="AU1" s="206"/>
      <c r="AV1" s="206"/>
      <c r="AW1" s="206"/>
      <c r="AX1" s="206"/>
      <c r="AY1" s="206"/>
      <c r="AZ1" s="206"/>
      <c r="BA1" s="206"/>
      <c r="BB1" s="206"/>
      <c r="BC1" s="207"/>
      <c r="BE1" s="205" t="s">
        <v>76</v>
      </c>
      <c r="BF1" s="206"/>
      <c r="BG1" s="206"/>
      <c r="BH1" s="206"/>
      <c r="BI1" s="206"/>
      <c r="BJ1" s="206"/>
      <c r="BK1" s="206"/>
      <c r="BL1" s="206"/>
      <c r="BM1" s="206"/>
      <c r="BN1" s="207"/>
    </row>
    <row r="2" spans="1:66" x14ac:dyDescent="0.45">
      <c r="A2" s="210"/>
      <c r="B2" s="42"/>
      <c r="C2" s="43"/>
      <c r="D2" s="43"/>
      <c r="E2" s="43"/>
      <c r="F2" s="43"/>
      <c r="G2" s="203" t="s">
        <v>65</v>
      </c>
      <c r="H2" s="43"/>
      <c r="I2" s="43"/>
      <c r="J2" s="203" t="s">
        <v>66</v>
      </c>
      <c r="K2" s="204" t="s">
        <v>57</v>
      </c>
      <c r="L2" s="44"/>
      <c r="M2" s="42"/>
      <c r="N2" s="43"/>
      <c r="O2" s="43"/>
      <c r="P2" s="43"/>
      <c r="Q2" s="43"/>
      <c r="R2" s="203" t="s">
        <v>65</v>
      </c>
      <c r="S2" s="43"/>
      <c r="T2" s="43"/>
      <c r="U2" s="203" t="s">
        <v>66</v>
      </c>
      <c r="V2" s="204" t="s">
        <v>57</v>
      </c>
      <c r="X2" s="42"/>
      <c r="Y2" s="43"/>
      <c r="Z2" s="43"/>
      <c r="AA2" s="43"/>
      <c r="AB2" s="43"/>
      <c r="AC2" s="203" t="s">
        <v>65</v>
      </c>
      <c r="AD2" s="43"/>
      <c r="AE2" s="43"/>
      <c r="AF2" s="203" t="s">
        <v>66</v>
      </c>
      <c r="AG2" s="204" t="s">
        <v>57</v>
      </c>
      <c r="AI2" s="42"/>
      <c r="AJ2" s="43"/>
      <c r="AK2" s="43"/>
      <c r="AL2" s="43"/>
      <c r="AM2" s="43"/>
      <c r="AN2" s="203" t="s">
        <v>65</v>
      </c>
      <c r="AO2" s="43"/>
      <c r="AP2" s="43"/>
      <c r="AQ2" s="203" t="s">
        <v>66</v>
      </c>
      <c r="AR2" s="204" t="s">
        <v>57</v>
      </c>
      <c r="AS2" s="44"/>
      <c r="AT2" s="42"/>
      <c r="AU2" s="43"/>
      <c r="AV2" s="43"/>
      <c r="AW2" s="43"/>
      <c r="AX2" s="43"/>
      <c r="AY2" s="203" t="s">
        <v>65</v>
      </c>
      <c r="AZ2" s="43"/>
      <c r="BA2" s="43"/>
      <c r="BB2" s="203" t="s">
        <v>66</v>
      </c>
      <c r="BC2" s="204" t="s">
        <v>57</v>
      </c>
      <c r="BE2" s="42"/>
      <c r="BF2" s="43"/>
      <c r="BG2" s="43"/>
      <c r="BH2" s="43"/>
      <c r="BI2" s="43"/>
      <c r="BJ2" s="203" t="s">
        <v>65</v>
      </c>
      <c r="BK2" s="43"/>
      <c r="BL2" s="43"/>
      <c r="BM2" s="203" t="s">
        <v>66</v>
      </c>
      <c r="BN2" s="204" t="s">
        <v>57</v>
      </c>
    </row>
    <row r="3" spans="1:66" x14ac:dyDescent="0.45">
      <c r="A3" s="210"/>
      <c r="B3" s="45" t="s">
        <v>58</v>
      </c>
      <c r="C3" s="44" t="s">
        <v>59</v>
      </c>
      <c r="D3" s="44" t="s">
        <v>60</v>
      </c>
      <c r="E3" s="44" t="s">
        <v>61</v>
      </c>
      <c r="F3" s="44" t="s">
        <v>62</v>
      </c>
      <c r="G3" s="203"/>
      <c r="H3" s="44" t="s">
        <v>63</v>
      </c>
      <c r="I3" s="44" t="s">
        <v>64</v>
      </c>
      <c r="J3" s="203"/>
      <c r="K3" s="204"/>
      <c r="L3" s="44"/>
      <c r="M3" s="45" t="s">
        <v>58</v>
      </c>
      <c r="N3" s="44" t="s">
        <v>59</v>
      </c>
      <c r="O3" s="44" t="s">
        <v>60</v>
      </c>
      <c r="P3" s="44" t="s">
        <v>61</v>
      </c>
      <c r="Q3" s="44" t="s">
        <v>62</v>
      </c>
      <c r="R3" s="203"/>
      <c r="S3" s="44" t="s">
        <v>63</v>
      </c>
      <c r="T3" s="44" t="s">
        <v>64</v>
      </c>
      <c r="U3" s="203"/>
      <c r="V3" s="204"/>
      <c r="X3" s="45" t="s">
        <v>58</v>
      </c>
      <c r="Y3" s="44" t="s">
        <v>59</v>
      </c>
      <c r="Z3" s="44" t="s">
        <v>60</v>
      </c>
      <c r="AA3" s="44" t="s">
        <v>61</v>
      </c>
      <c r="AB3" s="44" t="s">
        <v>62</v>
      </c>
      <c r="AC3" s="203"/>
      <c r="AD3" s="44" t="s">
        <v>63</v>
      </c>
      <c r="AE3" s="44" t="s">
        <v>64</v>
      </c>
      <c r="AF3" s="203"/>
      <c r="AG3" s="204"/>
      <c r="AI3" s="45" t="s">
        <v>58</v>
      </c>
      <c r="AJ3" s="44" t="s">
        <v>59</v>
      </c>
      <c r="AK3" s="44" t="s">
        <v>60</v>
      </c>
      <c r="AL3" s="44" t="s">
        <v>61</v>
      </c>
      <c r="AM3" s="44" t="s">
        <v>62</v>
      </c>
      <c r="AN3" s="203"/>
      <c r="AO3" s="44" t="s">
        <v>63</v>
      </c>
      <c r="AP3" s="44" t="s">
        <v>64</v>
      </c>
      <c r="AQ3" s="203"/>
      <c r="AR3" s="204"/>
      <c r="AS3" s="44"/>
      <c r="AT3" s="45" t="s">
        <v>58</v>
      </c>
      <c r="AU3" s="44" t="s">
        <v>59</v>
      </c>
      <c r="AV3" s="44" t="s">
        <v>60</v>
      </c>
      <c r="AW3" s="44" t="s">
        <v>61</v>
      </c>
      <c r="AX3" s="44" t="s">
        <v>62</v>
      </c>
      <c r="AY3" s="203"/>
      <c r="AZ3" s="44" t="s">
        <v>63</v>
      </c>
      <c r="BA3" s="44" t="s">
        <v>64</v>
      </c>
      <c r="BB3" s="203"/>
      <c r="BC3" s="204"/>
      <c r="BE3" s="45" t="s">
        <v>58</v>
      </c>
      <c r="BF3" s="44" t="s">
        <v>59</v>
      </c>
      <c r="BG3" s="44" t="s">
        <v>60</v>
      </c>
      <c r="BH3" s="44" t="s">
        <v>61</v>
      </c>
      <c r="BI3" s="44" t="s">
        <v>62</v>
      </c>
      <c r="BJ3" s="203"/>
      <c r="BK3" s="44" t="s">
        <v>63</v>
      </c>
      <c r="BL3" s="44" t="s">
        <v>64</v>
      </c>
      <c r="BM3" s="203"/>
      <c r="BN3" s="204"/>
    </row>
    <row r="4" spans="1:66" x14ac:dyDescent="0.45">
      <c r="A4" s="46" t="s">
        <v>15</v>
      </c>
      <c r="B4" s="47">
        <f>VLOOKUP($A4,'Occupancy Raw Data'!$B$8:$BE$45,'Occupancy Raw Data'!AG$3,FALSE)</f>
        <v>43.905480420475101</v>
      </c>
      <c r="C4" s="48">
        <f>VLOOKUP($A4,'Occupancy Raw Data'!$B$8:$BE$45,'Occupancy Raw Data'!AH$3,FALSE)</f>
        <v>54.2799769915665</v>
      </c>
      <c r="D4" s="48">
        <f>VLOOKUP($A4,'Occupancy Raw Data'!$B$8:$BE$45,'Occupancy Raw Data'!AI$3,FALSE)</f>
        <v>59.556462885761498</v>
      </c>
      <c r="E4" s="48">
        <f>VLOOKUP($A4,'Occupancy Raw Data'!$B$8:$BE$45,'Occupancy Raw Data'!AJ$3,FALSE)</f>
        <v>60.021565273734197</v>
      </c>
      <c r="F4" s="48">
        <f>VLOOKUP($A4,'Occupancy Raw Data'!$B$8:$BE$45,'Occupancy Raw Data'!AK$3,FALSE)</f>
        <v>57.281620302005102</v>
      </c>
      <c r="G4" s="49">
        <f>VLOOKUP($A4,'Occupancy Raw Data'!$B$8:$BE$45,'Occupancy Raw Data'!AL$3,FALSE)</f>
        <v>55.0091721056776</v>
      </c>
      <c r="H4" s="48">
        <f>VLOOKUP($A4,'Occupancy Raw Data'!$B$8:$BE$45,'Occupancy Raw Data'!AN$3,FALSE)</f>
        <v>62.5728594030426</v>
      </c>
      <c r="I4" s="48">
        <f>VLOOKUP($A4,'Occupancy Raw Data'!$B$8:$BE$45,'Occupancy Raw Data'!AO$3,FALSE)</f>
        <v>65.450145861861699</v>
      </c>
      <c r="J4" s="49">
        <f>VLOOKUP($A4,'Occupancy Raw Data'!$B$8:$BE$45,'Occupancy Raw Data'!AP$3,FALSE)</f>
        <v>64.011502762327893</v>
      </c>
      <c r="K4" s="50">
        <f>VLOOKUP($A4,'Occupancy Raw Data'!$B$8:$BE$45,'Occupancy Raw Data'!AR$3,FALSE)</f>
        <v>57.5815344328281</v>
      </c>
      <c r="M4" s="47">
        <f>VLOOKUP($A4,'Occupancy Raw Data'!$B$8:$BE$45,'Occupancy Raw Data'!AT$3,FALSE)</f>
        <v>4.65681478644054</v>
      </c>
      <c r="N4" s="48">
        <f>VLOOKUP($A4,'Occupancy Raw Data'!$B$8:$BE$45,'Occupancy Raw Data'!AU$3,FALSE)</f>
        <v>12.084733022541</v>
      </c>
      <c r="O4" s="48">
        <f>VLOOKUP($A4,'Occupancy Raw Data'!$B$8:$BE$45,'Occupancy Raw Data'!AV$3,FALSE)</f>
        <v>16.029913707789898</v>
      </c>
      <c r="P4" s="48">
        <f>VLOOKUP($A4,'Occupancy Raw Data'!$B$8:$BE$45,'Occupancy Raw Data'!AW$3,FALSE)</f>
        <v>14.301561486176</v>
      </c>
      <c r="Q4" s="48">
        <f>VLOOKUP($A4,'Occupancy Raw Data'!$B$8:$BE$45,'Occupancy Raw Data'!AX$3,FALSE)</f>
        <v>8.4038621829626603</v>
      </c>
      <c r="R4" s="49">
        <f>VLOOKUP($A4,'Occupancy Raw Data'!$B$8:$BE$45,'Occupancy Raw Data'!AY$3,FALSE)</f>
        <v>11.326593867691701</v>
      </c>
      <c r="S4" s="48">
        <f>VLOOKUP($A4,'Occupancy Raw Data'!$B$8:$BE$45,'Occupancy Raw Data'!BA$3,FALSE)</f>
        <v>2.4368425754716601</v>
      </c>
      <c r="T4" s="48">
        <f>VLOOKUP($A4,'Occupancy Raw Data'!$B$8:$BE$45,'Occupancy Raw Data'!BB$3,FALSE)</f>
        <v>1.03475473140151</v>
      </c>
      <c r="U4" s="49">
        <f>VLOOKUP($A4,'Occupancy Raw Data'!$B$8:$BE$45,'Occupancy Raw Data'!BC$3,FALSE)</f>
        <v>1.71520397260598</v>
      </c>
      <c r="V4" s="50">
        <f>VLOOKUP($A4,'Occupancy Raw Data'!$B$8:$BE$45,'Occupancy Raw Data'!BE$3,FALSE)</f>
        <v>8.0826019328807401</v>
      </c>
      <c r="X4" s="51">
        <f>VLOOKUP($A4,'ADR Raw Data'!$B$6:$BE$43,'ADR Raw Data'!AG$1,FALSE)</f>
        <v>138.86223619804099</v>
      </c>
      <c r="Y4" s="52">
        <f>VLOOKUP($A4,'ADR Raw Data'!$B$6:$BE$43,'ADR Raw Data'!AH$1,FALSE)</f>
        <v>142.41168603029701</v>
      </c>
      <c r="Z4" s="52">
        <f>VLOOKUP($A4,'ADR Raw Data'!$B$6:$BE$43,'ADR Raw Data'!AI$1,FALSE)</f>
        <v>146.33014516610501</v>
      </c>
      <c r="AA4" s="52">
        <f>VLOOKUP($A4,'ADR Raw Data'!$B$6:$BE$43,'ADR Raw Data'!AJ$1,FALSE)</f>
        <v>147.12967751606899</v>
      </c>
      <c r="AB4" s="52">
        <f>VLOOKUP($A4,'ADR Raw Data'!$B$6:$BE$43,'ADR Raw Data'!AK$1,FALSE)</f>
        <v>145.26149208268299</v>
      </c>
      <c r="AC4" s="53">
        <f>VLOOKUP($A4,'ADR Raw Data'!$B$6:$BE$43,'ADR Raw Data'!AL$1,FALSE)</f>
        <v>144.31674237365499</v>
      </c>
      <c r="AD4" s="52">
        <f>VLOOKUP($A4,'ADR Raw Data'!$B$6:$BE$43,'ADR Raw Data'!AN$1,FALSE)</f>
        <v>155.88834519421701</v>
      </c>
      <c r="AE4" s="52">
        <f>VLOOKUP($A4,'ADR Raw Data'!$B$6:$BE$43,'ADR Raw Data'!AO$1,FALSE)</f>
        <v>161.465080182213</v>
      </c>
      <c r="AF4" s="53">
        <f>VLOOKUP($A4,'ADR Raw Data'!$B$6:$BE$43,'ADR Raw Data'!AP$1,FALSE)</f>
        <v>158.73938083310301</v>
      </c>
      <c r="AG4" s="54">
        <f>VLOOKUP($A4,'ADR Raw Data'!$B$6:$BE$43,'ADR Raw Data'!AR$1,FALSE)</f>
        <v>148.89812628330299</v>
      </c>
      <c r="AI4" s="47">
        <f>VLOOKUP($A4,'ADR Raw Data'!$B$6:$BE$43,'ADR Raw Data'!AT$1,FALSE)</f>
        <v>11.648655864339601</v>
      </c>
      <c r="AJ4" s="48">
        <f>VLOOKUP($A4,'ADR Raw Data'!$B$6:$BE$43,'ADR Raw Data'!AU$1,FALSE)</f>
        <v>16.878115612643601</v>
      </c>
      <c r="AK4" s="48">
        <f>VLOOKUP($A4,'ADR Raw Data'!$B$6:$BE$43,'ADR Raw Data'!AV$1,FALSE)</f>
        <v>18.5373807150762</v>
      </c>
      <c r="AL4" s="48">
        <f>VLOOKUP($A4,'ADR Raw Data'!$B$6:$BE$43,'ADR Raw Data'!AW$1,FALSE)</f>
        <v>18.054114703539</v>
      </c>
      <c r="AM4" s="48">
        <f>VLOOKUP($A4,'ADR Raw Data'!$B$6:$BE$43,'ADR Raw Data'!AX$1,FALSE)</f>
        <v>13.2190838704249</v>
      </c>
      <c r="AN4" s="49">
        <f>VLOOKUP($A4,'ADR Raw Data'!$B$6:$BE$43,'ADR Raw Data'!AY$1,FALSE)</f>
        <v>15.8425012435518</v>
      </c>
      <c r="AO4" s="48">
        <f>VLOOKUP($A4,'ADR Raw Data'!$B$6:$BE$43,'ADR Raw Data'!BA$1,FALSE)</f>
        <v>8.5841315977318207</v>
      </c>
      <c r="AP4" s="48">
        <f>VLOOKUP($A4,'ADR Raw Data'!$B$6:$BE$43,'ADR Raw Data'!BB$1,FALSE)</f>
        <v>7.7526349045324299</v>
      </c>
      <c r="AQ4" s="49">
        <f>VLOOKUP($A4,'ADR Raw Data'!$B$6:$BE$43,'ADR Raw Data'!BC$1,FALSE)</f>
        <v>8.1341976773565996</v>
      </c>
      <c r="AR4" s="50">
        <f>VLOOKUP($A4,'ADR Raw Data'!$B$6:$BE$43,'ADR Raw Data'!BE$1,FALSE)</f>
        <v>12.733743031902</v>
      </c>
      <c r="AT4" s="51">
        <f>VLOOKUP($A4,'RevPAR Raw Data'!$B$6:$BE$43,'RevPAR Raw Data'!AG$1,FALSE)</f>
        <v>60.968131925364801</v>
      </c>
      <c r="AU4" s="52">
        <f>VLOOKUP($A4,'RevPAR Raw Data'!$B$6:$BE$43,'RevPAR Raw Data'!AH$1,FALSE)</f>
        <v>77.301030410547298</v>
      </c>
      <c r="AV4" s="52">
        <f>VLOOKUP($A4,'RevPAR Raw Data'!$B$6:$BE$43,'RevPAR Raw Data'!AI$1,FALSE)</f>
        <v>87.149058596532896</v>
      </c>
      <c r="AW4" s="52">
        <f>VLOOKUP($A4,'RevPAR Raw Data'!$B$6:$BE$43,'RevPAR Raw Data'!AJ$1,FALSE)</f>
        <v>88.309535427342396</v>
      </c>
      <c r="AX4" s="52">
        <f>VLOOKUP($A4,'RevPAR Raw Data'!$B$6:$BE$43,'RevPAR Raw Data'!AK$1,FALSE)</f>
        <v>83.208136339830105</v>
      </c>
      <c r="AY4" s="53">
        <f>VLOOKUP($A4,'RevPAR Raw Data'!$B$6:$BE$43,'RevPAR Raw Data'!AL$1,FALSE)</f>
        <v>79.387445189631705</v>
      </c>
      <c r="AZ4" s="52">
        <f>VLOOKUP($A4,'RevPAR Raw Data'!$B$6:$BE$43,'RevPAR Raw Data'!AN$1,FALSE)</f>
        <v>97.543795064107698</v>
      </c>
      <c r="BA4" s="52">
        <f>VLOOKUP($A4,'RevPAR Raw Data'!$B$6:$BE$43,'RevPAR Raw Data'!AO$1,FALSE)</f>
        <v>105.67913049523</v>
      </c>
      <c r="BB4" s="53">
        <f>VLOOKUP($A4,'RevPAR Raw Data'!$B$6:$BE$43,'RevPAR Raw Data'!AP$1,FALSE)</f>
        <v>101.61146314688401</v>
      </c>
      <c r="BC4" s="54">
        <f>VLOOKUP($A4,'RevPAR Raw Data'!$B$6:$BE$43,'RevPAR Raw Data'!AR$1,FALSE)</f>
        <v>85.737825855656297</v>
      </c>
      <c r="BE4" s="47">
        <f>VLOOKUP($A4,'RevPAR Raw Data'!$B$6:$BE$43,'RevPAR Raw Data'!AT$1,FALSE)</f>
        <v>16.8479269794923</v>
      </c>
      <c r="BF4" s="48">
        <f>VLOOKUP($A4,'RevPAR Raw Data'!$B$6:$BE$43,'RevPAR Raw Data'!AU$1,FALSE)</f>
        <v>31.002523846208501</v>
      </c>
      <c r="BG4" s="48">
        <f>VLOOKUP($A4,'RevPAR Raw Data'!$B$6:$BE$43,'RevPAR Raw Data'!AV$1,FALSE)</f>
        <v>37.538820555177303</v>
      </c>
      <c r="BH4" s="48">
        <f>VLOOKUP($A4,'RevPAR Raw Data'!$B$6:$BE$43,'RevPAR Raw Data'!AW$1,FALSE)</f>
        <v>34.937696504826398</v>
      </c>
      <c r="BI4" s="48">
        <f>VLOOKUP($A4,'RevPAR Raw Data'!$B$6:$BE$43,'RevPAR Raw Data'!AX$1,FALSE)</f>
        <v>22.733859643708399</v>
      </c>
      <c r="BJ4" s="49">
        <f>VLOOKUP($A4,'RevPAR Raw Data'!$B$6:$BE$43,'RevPAR Raw Data'!AY$1,FALSE)</f>
        <v>28.9635108855847</v>
      </c>
      <c r="BK4" s="48">
        <f>VLOOKUP($A4,'RevPAR Raw Data'!$B$6:$BE$43,'RevPAR Raw Data'!BA$1,FALSE)</f>
        <v>11.2301559467115</v>
      </c>
      <c r="BL4" s="48">
        <f>VLOOKUP($A4,'RevPAR Raw Data'!$B$6:$BE$43,'RevPAR Raw Data'!BB$1,FALSE)</f>
        <v>8.8676103924168697</v>
      </c>
      <c r="BM4" s="49">
        <f>VLOOKUP($A4,'RevPAR Raw Data'!$B$6:$BE$43,'RevPAR Raw Data'!BC$1,FALSE)</f>
        <v>9.9889197316642306</v>
      </c>
      <c r="BN4" s="50">
        <f>VLOOKUP($A4,'RevPAR Raw Data'!$B$6:$BE$43,'RevPAR Raw Data'!BE$1,FALSE)</f>
        <v>21.845562725207401</v>
      </c>
    </row>
    <row r="5" spans="1:66" x14ac:dyDescent="0.45">
      <c r="A5" s="46" t="s">
        <v>70</v>
      </c>
      <c r="B5" s="47">
        <f>VLOOKUP($A5,'Occupancy Raw Data'!$B$8:$BE$45,'Occupancy Raw Data'!AG$3,FALSE)</f>
        <v>38.793640051967401</v>
      </c>
      <c r="C5" s="48">
        <f>VLOOKUP($A5,'Occupancy Raw Data'!$B$8:$BE$45,'Occupancy Raw Data'!AH$3,FALSE)</f>
        <v>50.613773028457601</v>
      </c>
      <c r="D5" s="48">
        <f>VLOOKUP($A5,'Occupancy Raw Data'!$B$8:$BE$45,'Occupancy Raw Data'!AI$3,FALSE)</f>
        <v>55.634551304147898</v>
      </c>
      <c r="E5" s="48">
        <f>VLOOKUP($A5,'Occupancy Raw Data'!$B$8:$BE$45,'Occupancy Raw Data'!AJ$3,FALSE)</f>
        <v>55.7483280928287</v>
      </c>
      <c r="F5" s="48">
        <f>VLOOKUP($A5,'Occupancy Raw Data'!$B$8:$BE$45,'Occupancy Raw Data'!AK$3,FALSE)</f>
        <v>51.638206192148097</v>
      </c>
      <c r="G5" s="49">
        <f>VLOOKUP($A5,'Occupancy Raw Data'!$B$8:$BE$45,'Occupancy Raw Data'!AL$3,FALSE)</f>
        <v>50.4858106270595</v>
      </c>
      <c r="H5" s="48">
        <f>VLOOKUP($A5,'Occupancy Raw Data'!$B$8:$BE$45,'Occupancy Raw Data'!AN$3,FALSE)</f>
        <v>55.419548612995101</v>
      </c>
      <c r="I5" s="48">
        <f>VLOOKUP($A5,'Occupancy Raw Data'!$B$8:$BE$45,'Occupancy Raw Data'!AO$3,FALSE)</f>
        <v>57.822190162176298</v>
      </c>
      <c r="J5" s="49">
        <f>VLOOKUP($A5,'Occupancy Raw Data'!$B$8:$BE$45,'Occupancy Raw Data'!AP$3,FALSE)</f>
        <v>56.620869387585699</v>
      </c>
      <c r="K5" s="50">
        <f>VLOOKUP($A5,'Occupancy Raw Data'!$B$8:$BE$45,'Occupancy Raw Data'!AR$3,FALSE)</f>
        <v>52.238725322107499</v>
      </c>
      <c r="M5" s="47">
        <f>VLOOKUP($A5,'Occupancy Raw Data'!$B$8:$BE$45,'Occupancy Raw Data'!AT$3,FALSE)</f>
        <v>6.5561278203216302</v>
      </c>
      <c r="N5" s="48">
        <f>VLOOKUP($A5,'Occupancy Raw Data'!$B$8:$BE$45,'Occupancy Raw Data'!AU$3,FALSE)</f>
        <v>14.8899841805188</v>
      </c>
      <c r="O5" s="48">
        <f>VLOOKUP($A5,'Occupancy Raw Data'!$B$8:$BE$45,'Occupancy Raw Data'!AV$3,FALSE)</f>
        <v>18.485584718388498</v>
      </c>
      <c r="P5" s="48">
        <f>VLOOKUP($A5,'Occupancy Raw Data'!$B$8:$BE$45,'Occupancy Raw Data'!AW$3,FALSE)</f>
        <v>17.192056954770301</v>
      </c>
      <c r="Q5" s="48">
        <f>VLOOKUP($A5,'Occupancy Raw Data'!$B$8:$BE$45,'Occupancy Raw Data'!AX$3,FALSE)</f>
        <v>11.594049171646599</v>
      </c>
      <c r="R5" s="49">
        <f>VLOOKUP($A5,'Occupancy Raw Data'!$B$8:$BE$45,'Occupancy Raw Data'!AY$3,FALSE)</f>
        <v>14.0880466713039</v>
      </c>
      <c r="S5" s="48">
        <f>VLOOKUP($A5,'Occupancy Raw Data'!$B$8:$BE$45,'Occupancy Raw Data'!BA$3,FALSE)</f>
        <v>3.68480894074274</v>
      </c>
      <c r="T5" s="48">
        <f>VLOOKUP($A5,'Occupancy Raw Data'!$B$8:$BE$45,'Occupancy Raw Data'!BB$3,FALSE)</f>
        <v>3.1596635041888499</v>
      </c>
      <c r="U5" s="49">
        <f>VLOOKUP($A5,'Occupancy Raw Data'!$B$8:$BE$45,'Occupancy Raw Data'!BC$3,FALSE)</f>
        <v>3.4159989419627599</v>
      </c>
      <c r="V5" s="50">
        <f>VLOOKUP($A5,'Occupancy Raw Data'!$B$8:$BE$45,'Occupancy Raw Data'!BE$3,FALSE)</f>
        <v>10.554817440809099</v>
      </c>
      <c r="X5" s="51">
        <f>VLOOKUP($A5,'ADR Raw Data'!$B$6:$BE$43,'ADR Raw Data'!AG$1,FALSE)</f>
        <v>99.495631324775701</v>
      </c>
      <c r="Y5" s="52">
        <f>VLOOKUP($A5,'ADR Raw Data'!$B$6:$BE$43,'ADR Raw Data'!AH$1,FALSE)</f>
        <v>108.628026460016</v>
      </c>
      <c r="Z5" s="52">
        <f>VLOOKUP($A5,'ADR Raw Data'!$B$6:$BE$43,'ADR Raw Data'!AI$1,FALSE)</f>
        <v>112.674467880039</v>
      </c>
      <c r="AA5" s="52">
        <f>VLOOKUP($A5,'ADR Raw Data'!$B$6:$BE$43,'ADR Raw Data'!AJ$1,FALSE)</f>
        <v>111.700283806401</v>
      </c>
      <c r="AB5" s="52">
        <f>VLOOKUP($A5,'ADR Raw Data'!$B$6:$BE$43,'ADR Raw Data'!AK$1,FALSE)</f>
        <v>106.45833435013</v>
      </c>
      <c r="AC5" s="53">
        <f>VLOOKUP($A5,'ADR Raw Data'!$B$6:$BE$43,'ADR Raw Data'!AL$1,FALSE)</f>
        <v>108.351086858353</v>
      </c>
      <c r="AD5" s="52">
        <f>VLOOKUP($A5,'ADR Raw Data'!$B$6:$BE$43,'ADR Raw Data'!AN$1,FALSE)</f>
        <v>111.947743402925</v>
      </c>
      <c r="AE5" s="52">
        <f>VLOOKUP($A5,'ADR Raw Data'!$B$6:$BE$43,'ADR Raw Data'!AO$1,FALSE)</f>
        <v>114.98503789658101</v>
      </c>
      <c r="AF5" s="53">
        <f>VLOOKUP($A5,'ADR Raw Data'!$B$6:$BE$43,'ADR Raw Data'!AP$1,FALSE)</f>
        <v>113.49861167543899</v>
      </c>
      <c r="AG5" s="54">
        <f>VLOOKUP($A5,'ADR Raw Data'!$B$6:$BE$43,'ADR Raw Data'!AR$1,FALSE)</f>
        <v>109.9452195441</v>
      </c>
      <c r="AI5" s="47">
        <f>VLOOKUP($A5,'ADR Raw Data'!$B$6:$BE$43,'ADR Raw Data'!AT$1,FALSE)</f>
        <v>11.86107866057</v>
      </c>
      <c r="AJ5" s="48">
        <f>VLOOKUP($A5,'ADR Raw Data'!$B$6:$BE$43,'ADR Raw Data'!AU$1,FALSE)</f>
        <v>17.8836937352342</v>
      </c>
      <c r="AK5" s="48">
        <f>VLOOKUP($A5,'ADR Raw Data'!$B$6:$BE$43,'ADR Raw Data'!AV$1,FALSE)</f>
        <v>19.459777723155401</v>
      </c>
      <c r="AL5" s="48">
        <f>VLOOKUP($A5,'ADR Raw Data'!$B$6:$BE$43,'ADR Raw Data'!AW$1,FALSE)</f>
        <v>18.104022307166499</v>
      </c>
      <c r="AM5" s="48">
        <f>VLOOKUP($A5,'ADR Raw Data'!$B$6:$BE$43,'ADR Raw Data'!AX$1,FALSE)</f>
        <v>14.0660762803479</v>
      </c>
      <c r="AN5" s="49">
        <f>VLOOKUP($A5,'ADR Raw Data'!$B$6:$BE$43,'ADR Raw Data'!AY$1,FALSE)</f>
        <v>16.6926019131296</v>
      </c>
      <c r="AO5" s="48">
        <f>VLOOKUP($A5,'ADR Raw Data'!$B$6:$BE$43,'ADR Raw Data'!BA$1,FALSE)</f>
        <v>7.62765384812419</v>
      </c>
      <c r="AP5" s="48">
        <f>VLOOKUP($A5,'ADR Raw Data'!$B$6:$BE$43,'ADR Raw Data'!BB$1,FALSE)</f>
        <v>6.6908046744875502</v>
      </c>
      <c r="AQ5" s="49">
        <f>VLOOKUP($A5,'ADR Raw Data'!$B$6:$BE$43,'ADR Raw Data'!BC$1,FALSE)</f>
        <v>7.1361560525616703</v>
      </c>
      <c r="AR5" s="50">
        <f>VLOOKUP($A5,'ADR Raw Data'!$B$6:$BE$43,'ADR Raw Data'!BE$1,FALSE)</f>
        <v>13.1305056872015</v>
      </c>
      <c r="AT5" s="51">
        <f>VLOOKUP($A5,'RevPAR Raw Data'!$B$6:$BE$43,'RevPAR Raw Data'!AG$1,FALSE)</f>
        <v>38.597977083566001</v>
      </c>
      <c r="AU5" s="52">
        <f>VLOOKUP($A5,'RevPAR Raw Data'!$B$6:$BE$43,'RevPAR Raw Data'!AH$1,FALSE)</f>
        <v>54.980742757765498</v>
      </c>
      <c r="AV5" s="52">
        <f>VLOOKUP($A5,'RevPAR Raw Data'!$B$6:$BE$43,'RevPAR Raw Data'!AI$1,FALSE)</f>
        <v>62.685934639396301</v>
      </c>
      <c r="AW5" s="52">
        <f>VLOOKUP($A5,'RevPAR Raw Data'!$B$6:$BE$43,'RevPAR Raw Data'!AJ$1,FALSE)</f>
        <v>62.271040697013703</v>
      </c>
      <c r="AX5" s="52">
        <f>VLOOKUP($A5,'RevPAR Raw Data'!$B$6:$BE$43,'RevPAR Raw Data'!AK$1,FALSE)</f>
        <v>54.973174200446799</v>
      </c>
      <c r="AY5" s="53">
        <f>VLOOKUP($A5,'RevPAR Raw Data'!$B$6:$BE$43,'RevPAR Raw Data'!AL$1,FALSE)</f>
        <v>54.701924523669298</v>
      </c>
      <c r="AZ5" s="52">
        <f>VLOOKUP($A5,'RevPAR Raw Data'!$B$6:$BE$43,'RevPAR Raw Data'!AN$1,FALSE)</f>
        <v>62.040934076335503</v>
      </c>
      <c r="BA5" s="52">
        <f>VLOOKUP($A5,'RevPAR Raw Data'!$B$6:$BE$43,'RevPAR Raw Data'!AO$1,FALSE)</f>
        <v>66.486867270611896</v>
      </c>
      <c r="BB5" s="53">
        <f>VLOOKUP($A5,'RevPAR Raw Data'!$B$6:$BE$43,'RevPAR Raw Data'!AP$1,FALSE)</f>
        <v>64.263900673473699</v>
      </c>
      <c r="BC5" s="54">
        <f>VLOOKUP($A5,'RevPAR Raw Data'!$B$6:$BE$43,'RevPAR Raw Data'!AR$1,FALSE)</f>
        <v>57.433981242430598</v>
      </c>
      <c r="BE5" s="47">
        <f>VLOOKUP($A5,'RevPAR Raw Data'!$B$6:$BE$43,'RevPAR Raw Data'!AT$1,FALSE)</f>
        <v>19.194833958747601</v>
      </c>
      <c r="BF5" s="48">
        <f>VLOOKUP($A5,'RevPAR Raw Data'!$B$6:$BE$43,'RevPAR Raw Data'!AU$1,FALSE)</f>
        <v>35.436557083821903</v>
      </c>
      <c r="BG5" s="48">
        <f>VLOOKUP($A5,'RevPAR Raw Data'!$B$6:$BE$43,'RevPAR Raw Data'!AV$1,FALSE)</f>
        <v>41.542616138567901</v>
      </c>
      <c r="BH5" s="48">
        <f>VLOOKUP($A5,'RevPAR Raw Data'!$B$6:$BE$43,'RevPAR Raw Data'!AW$1,FALSE)</f>
        <v>38.408533088089399</v>
      </c>
      <c r="BI5" s="48">
        <f>VLOOKUP($A5,'RevPAR Raw Data'!$B$6:$BE$43,'RevPAR Raw Data'!AX$1,FALSE)</f>
        <v>27.2909532524593</v>
      </c>
      <c r="BJ5" s="49">
        <f>VLOOKUP($A5,'RevPAR Raw Data'!$B$6:$BE$43,'RevPAR Raw Data'!AY$1,FALSE)</f>
        <v>33.1323101326103</v>
      </c>
      <c r="BK5" s="48">
        <f>VLOOKUP($A5,'RevPAR Raw Data'!$B$6:$BE$43,'RevPAR Raw Data'!BA$1,FALSE)</f>
        <v>11.5935272598315</v>
      </c>
      <c r="BL5" s="48">
        <f>VLOOKUP($A5,'RevPAR Raw Data'!$B$6:$BE$43,'RevPAR Raw Data'!BB$1,FALSE)</f>
        <v>10.0618750921127</v>
      </c>
      <c r="BM5" s="49">
        <f>VLOOKUP($A5,'RevPAR Raw Data'!$B$6:$BE$43,'RevPAR Raw Data'!BC$1,FALSE)</f>
        <v>10.7959260097767</v>
      </c>
      <c r="BN5" s="50">
        <f>VLOOKUP($A5,'RevPAR Raw Data'!$B$6:$BE$43,'RevPAR Raw Data'!BE$1,FALSE)</f>
        <v>25.0712240323498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41.161443150319897</v>
      </c>
      <c r="C7" s="48">
        <f>VLOOKUP($A7,'Occupancy Raw Data'!$B$8:$BE$45,'Occupancy Raw Data'!AH$3,FALSE)</f>
        <v>55.103731466928103</v>
      </c>
      <c r="D7" s="48">
        <f>VLOOKUP($A7,'Occupancy Raw Data'!$B$8:$BE$45,'Occupancy Raw Data'!AI$3,FALSE)</f>
        <v>62.306497042320999</v>
      </c>
      <c r="E7" s="48">
        <f>VLOOKUP($A7,'Occupancy Raw Data'!$B$8:$BE$45,'Occupancy Raw Data'!AJ$3,FALSE)</f>
        <v>61.275191688674703</v>
      </c>
      <c r="F7" s="48">
        <f>VLOOKUP($A7,'Occupancy Raw Data'!$B$8:$BE$45,'Occupancy Raw Data'!AK$3,FALSE)</f>
        <v>54.0950704146478</v>
      </c>
      <c r="G7" s="49">
        <f>VLOOKUP($A7,'Occupancy Raw Data'!$B$8:$BE$45,'Occupancy Raw Data'!AL$3,FALSE)</f>
        <v>54.787849635159397</v>
      </c>
      <c r="H7" s="48">
        <f>VLOOKUP($A7,'Occupancy Raw Data'!$B$8:$BE$45,'Occupancy Raw Data'!AN$3,FALSE)</f>
        <v>55.415107061176798</v>
      </c>
      <c r="I7" s="48">
        <f>VLOOKUP($A7,'Occupancy Raw Data'!$B$8:$BE$45,'Occupancy Raw Data'!AO$3,FALSE)</f>
        <v>60.401364612803398</v>
      </c>
      <c r="J7" s="49">
        <f>VLOOKUP($A7,'Occupancy Raw Data'!$B$8:$BE$45,'Occupancy Raw Data'!AP$3,FALSE)</f>
        <v>57.908235836990102</v>
      </c>
      <c r="K7" s="50">
        <f>VLOOKUP($A7,'Occupancy Raw Data'!$B$8:$BE$45,'Occupancy Raw Data'!AR$3,FALSE)</f>
        <v>55.679211417931199</v>
      </c>
      <c r="M7" s="47">
        <f>VLOOKUP($A7,'Occupancy Raw Data'!$B$8:$BE$45,'Occupancy Raw Data'!AT$3,FALSE)</f>
        <v>26.684139615595299</v>
      </c>
      <c r="N7" s="48">
        <f>VLOOKUP($A7,'Occupancy Raw Data'!$B$8:$BE$45,'Occupancy Raw Data'!AU$3,FALSE)</f>
        <v>47.538827062943099</v>
      </c>
      <c r="O7" s="48">
        <f>VLOOKUP($A7,'Occupancy Raw Data'!$B$8:$BE$45,'Occupancy Raw Data'!AV$3,FALSE)</f>
        <v>57.617349111779603</v>
      </c>
      <c r="P7" s="48">
        <f>VLOOKUP($A7,'Occupancy Raw Data'!$B$8:$BE$45,'Occupancy Raw Data'!AW$3,FALSE)</f>
        <v>53.9341370159364</v>
      </c>
      <c r="Q7" s="48">
        <f>VLOOKUP($A7,'Occupancy Raw Data'!$B$8:$BE$45,'Occupancy Raw Data'!AX$3,FALSE)</f>
        <v>39.531987517426003</v>
      </c>
      <c r="R7" s="49">
        <f>VLOOKUP($A7,'Occupancy Raw Data'!$B$8:$BE$45,'Occupancy Raw Data'!AY$3,FALSE)</f>
        <v>45.752656727356097</v>
      </c>
      <c r="S7" s="48">
        <f>VLOOKUP($A7,'Occupancy Raw Data'!$B$8:$BE$45,'Occupancy Raw Data'!BA$3,FALSE)</f>
        <v>16.578286664729401</v>
      </c>
      <c r="T7" s="48">
        <f>VLOOKUP($A7,'Occupancy Raw Data'!$B$8:$BE$45,'Occupancy Raw Data'!BB$3,FALSE)</f>
        <v>13.253813327162799</v>
      </c>
      <c r="U7" s="49">
        <f>VLOOKUP($A7,'Occupancy Raw Data'!$B$8:$BE$45,'Occupancy Raw Data'!BC$3,FALSE)</f>
        <v>14.8205011599002</v>
      </c>
      <c r="V7" s="50">
        <f>VLOOKUP($A7,'Occupancy Raw Data'!$B$8:$BE$45,'Occupancy Raw Data'!BE$3,FALSE)</f>
        <v>34.947566081203497</v>
      </c>
      <c r="X7" s="51">
        <f>VLOOKUP($A7,'ADR Raw Data'!$B$6:$BE$43,'ADR Raw Data'!AG$1,FALSE)</f>
        <v>143.394279023721</v>
      </c>
      <c r="Y7" s="52">
        <f>VLOOKUP($A7,'ADR Raw Data'!$B$6:$BE$43,'ADR Raw Data'!AH$1,FALSE)</f>
        <v>159.94493535463499</v>
      </c>
      <c r="Z7" s="52">
        <f>VLOOKUP($A7,'ADR Raw Data'!$B$6:$BE$43,'ADR Raw Data'!AI$1,FALSE)</f>
        <v>165.74988705701401</v>
      </c>
      <c r="AA7" s="52">
        <f>VLOOKUP($A7,'ADR Raw Data'!$B$6:$BE$43,'ADR Raw Data'!AJ$1,FALSE)</f>
        <v>163.67450994154601</v>
      </c>
      <c r="AB7" s="52">
        <f>VLOOKUP($A7,'ADR Raw Data'!$B$6:$BE$43,'ADR Raw Data'!AK$1,FALSE)</f>
        <v>153.57865997225599</v>
      </c>
      <c r="AC7" s="53">
        <f>VLOOKUP($A7,'ADR Raw Data'!$B$6:$BE$43,'ADR Raw Data'!AL$1,FALSE)</f>
        <v>158.355373271346</v>
      </c>
      <c r="AD7" s="52">
        <f>VLOOKUP($A7,'ADR Raw Data'!$B$6:$BE$43,'ADR Raw Data'!AN$1,FALSE)</f>
        <v>146.904905937232</v>
      </c>
      <c r="AE7" s="52">
        <f>VLOOKUP($A7,'ADR Raw Data'!$B$6:$BE$43,'ADR Raw Data'!AO$1,FALSE)</f>
        <v>149.67406771049599</v>
      </c>
      <c r="AF7" s="53">
        <f>VLOOKUP($A7,'ADR Raw Data'!$B$6:$BE$43,'ADR Raw Data'!AP$1,FALSE)</f>
        <v>148.349097316241</v>
      </c>
      <c r="AG7" s="54">
        <f>VLOOKUP($A7,'ADR Raw Data'!$B$6:$BE$43,'ADR Raw Data'!AR$1,FALSE)</f>
        <v>155.382575303896</v>
      </c>
      <c r="AI7" s="47">
        <f>VLOOKUP($A7,'ADR Raw Data'!$B$6:$BE$43,'ADR Raw Data'!AT$1,FALSE)</f>
        <v>22.969936884498999</v>
      </c>
      <c r="AJ7" s="48">
        <f>VLOOKUP($A7,'ADR Raw Data'!$B$6:$BE$43,'ADR Raw Data'!AU$1,FALSE)</f>
        <v>34.226075136474698</v>
      </c>
      <c r="AK7" s="48">
        <f>VLOOKUP($A7,'ADR Raw Data'!$B$6:$BE$43,'ADR Raw Data'!AV$1,FALSE)</f>
        <v>34.538075415726396</v>
      </c>
      <c r="AL7" s="48">
        <f>VLOOKUP($A7,'ADR Raw Data'!$B$6:$BE$43,'ADR Raw Data'!AW$1,FALSE)</f>
        <v>35.191239150424998</v>
      </c>
      <c r="AM7" s="48">
        <f>VLOOKUP($A7,'ADR Raw Data'!$B$6:$BE$43,'ADR Raw Data'!AX$1,FALSE)</f>
        <v>29.935617187463201</v>
      </c>
      <c r="AN7" s="49">
        <f>VLOOKUP($A7,'ADR Raw Data'!$B$6:$BE$43,'ADR Raw Data'!AY$1,FALSE)</f>
        <v>32.211213292867001</v>
      </c>
      <c r="AO7" s="48">
        <f>VLOOKUP($A7,'ADR Raw Data'!$B$6:$BE$43,'ADR Raw Data'!BA$1,FALSE)</f>
        <v>17.885955832313002</v>
      </c>
      <c r="AP7" s="48">
        <f>VLOOKUP($A7,'ADR Raw Data'!$B$6:$BE$43,'ADR Raw Data'!BB$1,FALSE)</f>
        <v>14.501194388843</v>
      </c>
      <c r="AQ7" s="49">
        <f>VLOOKUP($A7,'ADR Raw Data'!$B$6:$BE$43,'ADR Raw Data'!BC$1,FALSE)</f>
        <v>16.040409248674699</v>
      </c>
      <c r="AR7" s="50">
        <f>VLOOKUP($A7,'ADR Raw Data'!$B$6:$BE$43,'ADR Raw Data'!BE$1,FALSE)</f>
        <v>26.7470531417096</v>
      </c>
      <c r="AT7" s="51">
        <f>VLOOKUP($A7,'RevPAR Raw Data'!$B$6:$BE$43,'RevPAR Raw Data'!AG$1,FALSE)</f>
        <v>59.023154641160303</v>
      </c>
      <c r="AU7" s="52">
        <f>VLOOKUP($A7,'RevPAR Raw Data'!$B$6:$BE$43,'RevPAR Raw Data'!AH$1,FALSE)</f>
        <v>88.135627672769999</v>
      </c>
      <c r="AV7" s="52">
        <f>VLOOKUP($A7,'RevPAR Raw Data'!$B$6:$BE$43,'RevPAR Raw Data'!AI$1,FALSE)</f>
        <v>103.27294847682801</v>
      </c>
      <c r="AW7" s="52">
        <f>VLOOKUP($A7,'RevPAR Raw Data'!$B$6:$BE$43,'RevPAR Raw Data'!AJ$1,FALSE)</f>
        <v>100.291869712181</v>
      </c>
      <c r="AX7" s="52">
        <f>VLOOKUP($A7,'RevPAR Raw Data'!$B$6:$BE$43,'RevPAR Raw Data'!AK$1,FALSE)</f>
        <v>83.078484253864502</v>
      </c>
      <c r="AY7" s="53">
        <f>VLOOKUP($A7,'RevPAR Raw Data'!$B$6:$BE$43,'RevPAR Raw Data'!AL$1,FALSE)</f>
        <v>86.759503797100905</v>
      </c>
      <c r="AZ7" s="52">
        <f>VLOOKUP($A7,'RevPAR Raw Data'!$B$6:$BE$43,'RevPAR Raw Data'!AN$1,FALSE)</f>
        <v>81.407510903238304</v>
      </c>
      <c r="BA7" s="52">
        <f>VLOOKUP($A7,'RevPAR Raw Data'!$B$6:$BE$43,'RevPAR Raw Data'!AO$1,FALSE)</f>
        <v>90.405179368631295</v>
      </c>
      <c r="BB7" s="53">
        <f>VLOOKUP($A7,'RevPAR Raw Data'!$B$6:$BE$43,'RevPAR Raw Data'!AP$1,FALSE)</f>
        <v>85.906345135934799</v>
      </c>
      <c r="BC7" s="54">
        <f>VLOOKUP($A7,'RevPAR Raw Data'!$B$6:$BE$43,'RevPAR Raw Data'!AR$1,FALSE)</f>
        <v>86.515792610082499</v>
      </c>
      <c r="BE7" s="47">
        <f>VLOOKUP($A7,'RevPAR Raw Data'!$B$6:$BE$43,'RevPAR Raw Data'!AT$1,FALSE)</f>
        <v>55.783406527968197</v>
      </c>
      <c r="BF7" s="48">
        <f>VLOOKUP($A7,'RevPAR Raw Data'!$B$6:$BE$43,'RevPAR Raw Data'!AU$1,FALSE)</f>
        <v>98.035576868979604</v>
      </c>
      <c r="BG7" s="48">
        <f>VLOOKUP($A7,'RevPAR Raw Data'!$B$6:$BE$43,'RevPAR Raw Data'!AV$1,FALSE)</f>
        <v>112.055348016274</v>
      </c>
      <c r="BH7" s="48">
        <f>VLOOKUP($A7,'RevPAR Raw Data'!$B$6:$BE$43,'RevPAR Raw Data'!AW$1,FALSE)</f>
        <v>108.105467307357</v>
      </c>
      <c r="BI7" s="48">
        <f>VLOOKUP($A7,'RevPAR Raw Data'!$B$6:$BE$43,'RevPAR Raw Data'!AX$1,FALSE)</f>
        <v>81.301749154701696</v>
      </c>
      <c r="BJ7" s="49">
        <f>VLOOKUP($A7,'RevPAR Raw Data'!$B$6:$BE$43,'RevPAR Raw Data'!AY$1,FALSE)</f>
        <v>92.701355865825207</v>
      </c>
      <c r="BK7" s="48">
        <f>VLOOKUP($A7,'RevPAR Raw Data'!$B$6:$BE$43,'RevPAR Raw Data'!BA$1,FALSE)</f>
        <v>37.429427527650198</v>
      </c>
      <c r="BL7" s="48">
        <f>VLOOKUP($A7,'RevPAR Raw Data'!$B$6:$BE$43,'RevPAR Raw Data'!BB$1,FALSE)</f>
        <v>29.676968950512101</v>
      </c>
      <c r="BM7" s="49">
        <f>VLOOKUP($A7,'RevPAR Raw Data'!$B$6:$BE$43,'RevPAR Raw Data'!BC$1,FALSE)</f>
        <v>33.238179447327497</v>
      </c>
      <c r="BN7" s="50">
        <f>VLOOKUP($A7,'RevPAR Raw Data'!$B$6:$BE$43,'RevPAR Raw Data'!BE$1,FALSE)</f>
        <v>71.042063294386693</v>
      </c>
    </row>
    <row r="8" spans="1:66" x14ac:dyDescent="0.45">
      <c r="A8" s="63" t="s">
        <v>89</v>
      </c>
      <c r="B8" s="47">
        <f>VLOOKUP($A8,'Occupancy Raw Data'!$B$8:$BE$45,'Occupancy Raw Data'!AG$3,FALSE)</f>
        <v>40.034045187248502</v>
      </c>
      <c r="C8" s="48">
        <f>VLOOKUP($A8,'Occupancy Raw Data'!$B$8:$BE$45,'Occupancy Raw Data'!AH$3,FALSE)</f>
        <v>58.041885897039101</v>
      </c>
      <c r="D8" s="48">
        <f>VLOOKUP($A8,'Occupancy Raw Data'!$B$8:$BE$45,'Occupancy Raw Data'!AI$3,FALSE)</f>
        <v>67.344991230785098</v>
      </c>
      <c r="E8" s="48">
        <f>VLOOKUP($A8,'Occupancy Raw Data'!$B$8:$BE$45,'Occupancy Raw Data'!AJ$3,FALSE)</f>
        <v>67.528113071288502</v>
      </c>
      <c r="F8" s="48">
        <f>VLOOKUP($A8,'Occupancy Raw Data'!$B$8:$BE$45,'Occupancy Raw Data'!AK$3,FALSE)</f>
        <v>57.8613432373878</v>
      </c>
      <c r="G8" s="49">
        <f>VLOOKUP($A8,'Occupancy Raw Data'!$B$8:$BE$45,'Occupancy Raw Data'!AL$3,FALSE)</f>
        <v>58.162075724749798</v>
      </c>
      <c r="H8" s="48">
        <f>VLOOKUP($A8,'Occupancy Raw Data'!$B$8:$BE$45,'Occupancy Raw Data'!AN$3,FALSE)</f>
        <v>53.739812235633899</v>
      </c>
      <c r="I8" s="48">
        <f>VLOOKUP($A8,'Occupancy Raw Data'!$B$8:$BE$45,'Occupancy Raw Data'!AO$3,FALSE)</f>
        <v>57.765913545857799</v>
      </c>
      <c r="J8" s="49">
        <f>VLOOKUP($A8,'Occupancy Raw Data'!$B$8:$BE$45,'Occupancy Raw Data'!AP$3,FALSE)</f>
        <v>55.752862890745803</v>
      </c>
      <c r="K8" s="50">
        <f>VLOOKUP($A8,'Occupancy Raw Data'!$B$8:$BE$45,'Occupancy Raw Data'!AR$3,FALSE)</f>
        <v>57.4737292007486</v>
      </c>
      <c r="M8" s="47">
        <f>VLOOKUP($A8,'Occupancy Raw Data'!$B$8:$BE$45,'Occupancy Raw Data'!AT$3,FALSE)</f>
        <v>34.9048730468676</v>
      </c>
      <c r="N8" s="48">
        <f>VLOOKUP($A8,'Occupancy Raw Data'!$B$8:$BE$45,'Occupancy Raw Data'!AU$3,FALSE)</f>
        <v>71.1700452272094</v>
      </c>
      <c r="O8" s="48">
        <f>VLOOKUP($A8,'Occupancy Raw Data'!$B$8:$BE$45,'Occupancy Raw Data'!AV$3,FALSE)</f>
        <v>77.509757798840695</v>
      </c>
      <c r="P8" s="48">
        <f>VLOOKUP($A8,'Occupancy Raw Data'!$B$8:$BE$45,'Occupancy Raw Data'!AW$3,FALSE)</f>
        <v>75.8337224571343</v>
      </c>
      <c r="Q8" s="48">
        <f>VLOOKUP($A8,'Occupancy Raw Data'!$B$8:$BE$45,'Occupancy Raw Data'!AX$3,FALSE)</f>
        <v>51.750813133892798</v>
      </c>
      <c r="R8" s="49">
        <f>VLOOKUP($A8,'Occupancy Raw Data'!$B$8:$BE$45,'Occupancy Raw Data'!AY$3,FALSE)</f>
        <v>63.324199172154501</v>
      </c>
      <c r="S8" s="48">
        <f>VLOOKUP($A8,'Occupancy Raw Data'!$B$8:$BE$45,'Occupancy Raw Data'!BA$3,FALSE)</f>
        <v>15.7289611236761</v>
      </c>
      <c r="T8" s="48">
        <f>VLOOKUP($A8,'Occupancy Raw Data'!$B$8:$BE$45,'Occupancy Raw Data'!BB$3,FALSE)</f>
        <v>16.903624642851501</v>
      </c>
      <c r="U8" s="49">
        <f>VLOOKUP($A8,'Occupancy Raw Data'!$B$8:$BE$45,'Occupancy Raw Data'!BC$3,FALSE)</f>
        <v>16.33453711356</v>
      </c>
      <c r="V8" s="50">
        <f>VLOOKUP($A8,'Occupancy Raw Data'!$B$8:$BE$45,'Occupancy Raw Data'!BE$3,FALSE)</f>
        <v>46.880907715028698</v>
      </c>
      <c r="X8" s="51">
        <f>VLOOKUP($A8,'ADR Raw Data'!$B$6:$BE$43,'ADR Raw Data'!AG$1,FALSE)</f>
        <v>150.95613194175999</v>
      </c>
      <c r="Y8" s="52">
        <f>VLOOKUP($A8,'ADR Raw Data'!$B$6:$BE$43,'ADR Raw Data'!AH$1,FALSE)</f>
        <v>170.15464139708399</v>
      </c>
      <c r="Z8" s="52">
        <f>VLOOKUP($A8,'ADR Raw Data'!$B$6:$BE$43,'ADR Raw Data'!AI$1,FALSE)</f>
        <v>178.07259315997001</v>
      </c>
      <c r="AA8" s="52">
        <f>VLOOKUP($A8,'ADR Raw Data'!$B$6:$BE$43,'ADR Raw Data'!AJ$1,FALSE)</f>
        <v>174.50274005041601</v>
      </c>
      <c r="AB8" s="52">
        <f>VLOOKUP($A8,'ADR Raw Data'!$B$6:$BE$43,'ADR Raw Data'!AK$1,FALSE)</f>
        <v>158.99578274048301</v>
      </c>
      <c r="AC8" s="53">
        <f>VLOOKUP($A8,'ADR Raw Data'!$B$6:$BE$43,'ADR Raw Data'!AL$1,FALSE)</f>
        <v>168.134743554495</v>
      </c>
      <c r="AD8" s="52">
        <f>VLOOKUP($A8,'ADR Raw Data'!$B$6:$BE$43,'ADR Raw Data'!AN$1,FALSE)</f>
        <v>134.597956901516</v>
      </c>
      <c r="AE8" s="52">
        <f>VLOOKUP($A8,'ADR Raw Data'!$B$6:$BE$43,'ADR Raw Data'!AO$1,FALSE)</f>
        <v>134.01398803411101</v>
      </c>
      <c r="AF8" s="53">
        <f>VLOOKUP($A8,'ADR Raw Data'!$B$6:$BE$43,'ADR Raw Data'!AP$1,FALSE)</f>
        <v>134.295429879952</v>
      </c>
      <c r="AG8" s="54">
        <f>VLOOKUP($A8,'ADR Raw Data'!$B$6:$BE$43,'ADR Raw Data'!AR$1,FALSE)</f>
        <v>158.755856679445</v>
      </c>
      <c r="AI8" s="47">
        <f>VLOOKUP($A8,'ADR Raw Data'!$B$6:$BE$43,'ADR Raw Data'!AT$1,FALSE)</f>
        <v>24.024621050897</v>
      </c>
      <c r="AJ8" s="48">
        <f>VLOOKUP($A8,'ADR Raw Data'!$B$6:$BE$43,'ADR Raw Data'!AU$1,FALSE)</f>
        <v>27.125633255375</v>
      </c>
      <c r="AK8" s="48">
        <f>VLOOKUP($A8,'ADR Raw Data'!$B$6:$BE$43,'ADR Raw Data'!AV$1,FALSE)</f>
        <v>29.4037957395077</v>
      </c>
      <c r="AL8" s="48">
        <f>VLOOKUP($A8,'ADR Raw Data'!$B$6:$BE$43,'ADR Raw Data'!AW$1,FALSE)</f>
        <v>26.9529214365595</v>
      </c>
      <c r="AM8" s="48">
        <f>VLOOKUP($A8,'ADR Raw Data'!$B$6:$BE$43,'ADR Raw Data'!AX$1,FALSE)</f>
        <v>27.332104733105499</v>
      </c>
      <c r="AN8" s="49">
        <f>VLOOKUP($A8,'ADR Raw Data'!$B$6:$BE$43,'ADR Raw Data'!AY$1,FALSE)</f>
        <v>27.876594321737102</v>
      </c>
      <c r="AO8" s="48">
        <f>VLOOKUP($A8,'ADR Raw Data'!$B$6:$BE$43,'ADR Raw Data'!BA$1,FALSE)</f>
        <v>16.346914608336601</v>
      </c>
      <c r="AP8" s="48">
        <f>VLOOKUP($A8,'ADR Raw Data'!$B$6:$BE$43,'ADR Raw Data'!BB$1,FALSE)</f>
        <v>15.8642930427492</v>
      </c>
      <c r="AQ8" s="49">
        <f>VLOOKUP($A8,'ADR Raw Data'!$B$6:$BE$43,'ADR Raw Data'!BC$1,FALSE)</f>
        <v>16.0968579361571</v>
      </c>
      <c r="AR8" s="50">
        <f>VLOOKUP($A8,'ADR Raw Data'!$B$6:$BE$43,'ADR Raw Data'!BE$1,FALSE)</f>
        <v>26.046002469575999</v>
      </c>
      <c r="AT8" s="51">
        <f>VLOOKUP($A8,'RevPAR Raw Data'!$B$6:$BE$43,'RevPAR Raw Data'!AG$1,FALSE)</f>
        <v>60.433846074486702</v>
      </c>
      <c r="AU8" s="52">
        <f>VLOOKUP($A8,'RevPAR Raw Data'!$B$6:$BE$43,'RevPAR Raw Data'!AH$1,FALSE)</f>
        <v>98.760962808212099</v>
      </c>
      <c r="AV8" s="52">
        <f>VLOOKUP($A8,'RevPAR Raw Data'!$B$6:$BE$43,'RevPAR Raw Data'!AI$1,FALSE)</f>
        <v>119.92297224801401</v>
      </c>
      <c r="AW8" s="52">
        <f>VLOOKUP($A8,'RevPAR Raw Data'!$B$6:$BE$43,'RevPAR Raw Data'!AJ$1,FALSE)</f>
        <v>117.838407613741</v>
      </c>
      <c r="AX8" s="52">
        <f>VLOOKUP($A8,'RevPAR Raw Data'!$B$6:$BE$43,'RevPAR Raw Data'!AK$1,FALSE)</f>
        <v>91.997095584442306</v>
      </c>
      <c r="AY8" s="53">
        <f>VLOOKUP($A8,'RevPAR Raw Data'!$B$6:$BE$43,'RevPAR Raw Data'!AL$1,FALSE)</f>
        <v>97.790656865779397</v>
      </c>
      <c r="AZ8" s="52">
        <f>VLOOKUP($A8,'RevPAR Raw Data'!$B$6:$BE$43,'RevPAR Raw Data'!AN$1,FALSE)</f>
        <v>72.332689311874503</v>
      </c>
      <c r="BA8" s="52">
        <f>VLOOKUP($A8,'RevPAR Raw Data'!$B$6:$BE$43,'RevPAR Raw Data'!AO$1,FALSE)</f>
        <v>77.414404467141196</v>
      </c>
      <c r="BB8" s="53">
        <f>VLOOKUP($A8,'RevPAR Raw Data'!$B$6:$BE$43,'RevPAR Raw Data'!AP$1,FALSE)</f>
        <v>74.873546889507793</v>
      </c>
      <c r="BC8" s="54">
        <f>VLOOKUP($A8,'RevPAR Raw Data'!$B$6:$BE$43,'RevPAR Raw Data'!AR$1,FALSE)</f>
        <v>91.242911158273202</v>
      </c>
      <c r="BE8" s="47">
        <f>VLOOKUP($A8,'RevPAR Raw Data'!$B$6:$BE$43,'RevPAR Raw Data'!AT$1,FALSE)</f>
        <v>67.315257575571295</v>
      </c>
      <c r="BF8" s="48">
        <f>VLOOKUP($A8,'RevPAR Raw Data'!$B$6:$BE$43,'RevPAR Raw Data'!AU$1,FALSE)</f>
        <v>117.601003938601</v>
      </c>
      <c r="BG8" s="48">
        <f>VLOOKUP($A8,'RevPAR Raw Data'!$B$6:$BE$43,'RevPAR Raw Data'!AV$1,FALSE)</f>
        <v>129.70436439970601</v>
      </c>
      <c r="BH8" s="48">
        <f>VLOOKUP($A8,'RevPAR Raw Data'!$B$6:$BE$43,'RevPAR Raw Data'!AW$1,FALSE)</f>
        <v>123.22604752998301</v>
      </c>
      <c r="BI8" s="48">
        <f>VLOOKUP($A8,'RevPAR Raw Data'!$B$6:$BE$43,'RevPAR Raw Data'!AX$1,FALSE)</f>
        <v>93.227504312987705</v>
      </c>
      <c r="BJ8" s="49">
        <f>VLOOKUP($A8,'RevPAR Raw Data'!$B$6:$BE$43,'RevPAR Raw Data'!AY$1,FALSE)</f>
        <v>108.853423604602</v>
      </c>
      <c r="BK8" s="48">
        <f>VLOOKUP($A8,'RevPAR Raw Data'!$B$6:$BE$43,'RevPAR Raw Data'!BA$1,FALSE)</f>
        <v>34.6470755756785</v>
      </c>
      <c r="BL8" s="48">
        <f>VLOOKUP($A8,'RevPAR Raw Data'!$B$6:$BE$43,'RevPAR Raw Data'!BB$1,FALSE)</f>
        <v>35.449558233789098</v>
      </c>
      <c r="BM8" s="49">
        <f>VLOOKUP($A8,'RevPAR Raw Data'!$B$6:$BE$43,'RevPAR Raw Data'!BC$1,FALSE)</f>
        <v>35.060742283415799</v>
      </c>
      <c r="BN8" s="50">
        <f>VLOOKUP($A8,'RevPAR Raw Data'!$B$6:$BE$43,'RevPAR Raw Data'!BE$1,FALSE)</f>
        <v>85.137512565820799</v>
      </c>
    </row>
    <row r="9" spans="1:66" x14ac:dyDescent="0.45">
      <c r="A9" s="63" t="s">
        <v>90</v>
      </c>
      <c r="B9" s="47">
        <f>VLOOKUP($A9,'Occupancy Raw Data'!$B$8:$BE$45,'Occupancy Raw Data'!AG$3,FALSE)</f>
        <v>41.474297953355503</v>
      </c>
      <c r="C9" s="48">
        <f>VLOOKUP($A9,'Occupancy Raw Data'!$B$8:$BE$45,'Occupancy Raw Data'!AH$3,FALSE)</f>
        <v>52.144811994288403</v>
      </c>
      <c r="D9" s="48">
        <f>VLOOKUP($A9,'Occupancy Raw Data'!$B$8:$BE$45,'Occupancy Raw Data'!AI$3,FALSE)</f>
        <v>59.870299857210803</v>
      </c>
      <c r="E9" s="48">
        <f>VLOOKUP($A9,'Occupancy Raw Data'!$B$8:$BE$45,'Occupancy Raw Data'!AJ$3,FALSE)</f>
        <v>61.726558781532603</v>
      </c>
      <c r="F9" s="48">
        <f>VLOOKUP($A9,'Occupancy Raw Data'!$B$8:$BE$45,'Occupancy Raw Data'!AK$3,FALSE)</f>
        <v>57.796882436934702</v>
      </c>
      <c r="G9" s="49">
        <f>VLOOKUP($A9,'Occupancy Raw Data'!$B$8:$BE$45,'Occupancy Raw Data'!AL$3,FALSE)</f>
        <v>54.602570204664403</v>
      </c>
      <c r="H9" s="48">
        <f>VLOOKUP($A9,'Occupancy Raw Data'!$B$8:$BE$45,'Occupancy Raw Data'!AN$3,FALSE)</f>
        <v>58.4602570204664</v>
      </c>
      <c r="I9" s="48">
        <f>VLOOKUP($A9,'Occupancy Raw Data'!$B$8:$BE$45,'Occupancy Raw Data'!AO$3,FALSE)</f>
        <v>62.791527843883799</v>
      </c>
      <c r="J9" s="49">
        <f>VLOOKUP($A9,'Occupancy Raw Data'!$B$8:$BE$45,'Occupancy Raw Data'!AP$3,FALSE)</f>
        <v>60.6258924321751</v>
      </c>
      <c r="K9" s="50">
        <f>VLOOKUP($A9,'Occupancy Raw Data'!$B$8:$BE$45,'Occupancy Raw Data'!AR$3,FALSE)</f>
        <v>56.323519412524597</v>
      </c>
      <c r="M9" s="47">
        <f>VLOOKUP($A9,'Occupancy Raw Data'!$B$8:$BE$45,'Occupancy Raw Data'!AT$3,FALSE)</f>
        <v>24.741343679818101</v>
      </c>
      <c r="N9" s="48">
        <f>VLOOKUP($A9,'Occupancy Raw Data'!$B$8:$BE$45,'Occupancy Raw Data'!AU$3,FALSE)</f>
        <v>39.8689894725741</v>
      </c>
      <c r="O9" s="48">
        <f>VLOOKUP($A9,'Occupancy Raw Data'!$B$8:$BE$45,'Occupancy Raw Data'!AV$3,FALSE)</f>
        <v>51.804912267986801</v>
      </c>
      <c r="P9" s="48">
        <f>VLOOKUP($A9,'Occupancy Raw Data'!$B$8:$BE$45,'Occupancy Raw Data'!AW$3,FALSE)</f>
        <v>56.006658740882401</v>
      </c>
      <c r="Q9" s="48">
        <f>VLOOKUP($A9,'Occupancy Raw Data'!$B$8:$BE$45,'Occupancy Raw Data'!AX$3,FALSE)</f>
        <v>45.828434913342697</v>
      </c>
      <c r="R9" s="49">
        <f>VLOOKUP($A9,'Occupancy Raw Data'!$B$8:$BE$45,'Occupancy Raw Data'!AY$3,FALSE)</f>
        <v>44.322582900703502</v>
      </c>
      <c r="S9" s="48">
        <f>VLOOKUP($A9,'Occupancy Raw Data'!$B$8:$BE$45,'Occupancy Raw Data'!BA$3,FALSE)</f>
        <v>16.122927678927098</v>
      </c>
      <c r="T9" s="48">
        <f>VLOOKUP($A9,'Occupancy Raw Data'!$B$8:$BE$45,'Occupancy Raw Data'!BB$3,FALSE)</f>
        <v>12.1900755959575</v>
      </c>
      <c r="U9" s="49">
        <f>VLOOKUP($A9,'Occupancy Raw Data'!$B$8:$BE$45,'Occupancy Raw Data'!BC$3,FALSE)</f>
        <v>14.052449306096999</v>
      </c>
      <c r="V9" s="50">
        <f>VLOOKUP($A9,'Occupancy Raw Data'!$B$8:$BE$45,'Occupancy Raw Data'!BE$3,FALSE)</f>
        <v>33.4315616276469</v>
      </c>
      <c r="X9" s="51">
        <f>VLOOKUP($A9,'ADR Raw Data'!$B$6:$BE$43,'ADR Raw Data'!AG$1,FALSE)</f>
        <v>117.658932721273</v>
      </c>
      <c r="Y9" s="52">
        <f>VLOOKUP($A9,'ADR Raw Data'!$B$6:$BE$43,'ADR Raw Data'!AH$1,FALSE)</f>
        <v>130.02763249472301</v>
      </c>
      <c r="Z9" s="52">
        <f>VLOOKUP($A9,'ADR Raw Data'!$B$6:$BE$43,'ADR Raw Data'!AI$1,FALSE)</f>
        <v>134.02246049885699</v>
      </c>
      <c r="AA9" s="52">
        <f>VLOOKUP($A9,'ADR Raw Data'!$B$6:$BE$43,'ADR Raw Data'!AJ$1,FALSE)</f>
        <v>134.00864144578301</v>
      </c>
      <c r="AB9" s="52">
        <f>VLOOKUP($A9,'ADR Raw Data'!$B$6:$BE$43,'ADR Raw Data'!AK$1,FALSE)</f>
        <v>130.778668485254</v>
      </c>
      <c r="AC9" s="53">
        <f>VLOOKUP($A9,'ADR Raw Data'!$B$6:$BE$43,'ADR Raw Data'!AL$1,FALSE)</f>
        <v>130.08378345101099</v>
      </c>
      <c r="AD9" s="52">
        <f>VLOOKUP($A9,'ADR Raw Data'!$B$6:$BE$43,'ADR Raw Data'!AN$1,FALSE)</f>
        <v>125.953980256462</v>
      </c>
      <c r="AE9" s="52">
        <f>VLOOKUP($A9,'ADR Raw Data'!$B$6:$BE$43,'ADR Raw Data'!AO$1,FALSE)</f>
        <v>127.618674436232</v>
      </c>
      <c r="AF9" s="53">
        <f>VLOOKUP($A9,'ADR Raw Data'!$B$6:$BE$43,'ADR Raw Data'!AP$1,FALSE)</f>
        <v>126.81605986261</v>
      </c>
      <c r="AG9" s="54">
        <f>VLOOKUP($A9,'ADR Raw Data'!$B$6:$BE$43,'ADR Raw Data'!AR$1,FALSE)</f>
        <v>129.078830732782</v>
      </c>
      <c r="AI9" s="47">
        <f>VLOOKUP($A9,'ADR Raw Data'!$B$6:$BE$43,'ADR Raw Data'!AT$1,FALSE)</f>
        <v>18.271546901440701</v>
      </c>
      <c r="AJ9" s="48">
        <f>VLOOKUP($A9,'ADR Raw Data'!$B$6:$BE$43,'ADR Raw Data'!AU$1,FALSE)</f>
        <v>22.885381267522899</v>
      </c>
      <c r="AK9" s="48">
        <f>VLOOKUP($A9,'ADR Raw Data'!$B$6:$BE$43,'ADR Raw Data'!AV$1,FALSE)</f>
        <v>23.884108493059099</v>
      </c>
      <c r="AL9" s="48">
        <f>VLOOKUP($A9,'ADR Raw Data'!$B$6:$BE$43,'ADR Raw Data'!AW$1,FALSE)</f>
        <v>22.826856694922999</v>
      </c>
      <c r="AM9" s="48">
        <f>VLOOKUP($A9,'ADR Raw Data'!$B$6:$BE$43,'ADR Raw Data'!AX$1,FALSE)</f>
        <v>23.434791523031201</v>
      </c>
      <c r="AN9" s="49">
        <f>VLOOKUP($A9,'ADR Raw Data'!$B$6:$BE$43,'ADR Raw Data'!AY$1,FALSE)</f>
        <v>22.823367132820501</v>
      </c>
      <c r="AO9" s="48">
        <f>VLOOKUP($A9,'ADR Raw Data'!$B$6:$BE$43,'ADR Raw Data'!BA$1,FALSE)</f>
        <v>14.9676057527618</v>
      </c>
      <c r="AP9" s="48">
        <f>VLOOKUP($A9,'ADR Raw Data'!$B$6:$BE$43,'ADR Raw Data'!BB$1,FALSE)</f>
        <v>12.0111312376009</v>
      </c>
      <c r="AQ9" s="49">
        <f>VLOOKUP($A9,'ADR Raw Data'!$B$6:$BE$43,'ADR Raw Data'!BC$1,FALSE)</f>
        <v>13.369509469586401</v>
      </c>
      <c r="AR9" s="50">
        <f>VLOOKUP($A9,'ADR Raw Data'!$B$6:$BE$43,'ADR Raw Data'!BE$1,FALSE)</f>
        <v>19.460049919247499</v>
      </c>
      <c r="AT9" s="51">
        <f>VLOOKUP($A9,'RevPAR Raw Data'!$B$6:$BE$43,'RevPAR Raw Data'!AG$1,FALSE)</f>
        <v>48.798216325559203</v>
      </c>
      <c r="AU9" s="52">
        <f>VLOOKUP($A9,'RevPAR Raw Data'!$B$6:$BE$43,'RevPAR Raw Data'!AH$1,FALSE)</f>
        <v>67.802664504997594</v>
      </c>
      <c r="AV9" s="52">
        <f>VLOOKUP($A9,'RevPAR Raw Data'!$B$6:$BE$43,'RevPAR Raw Data'!AI$1,FALSE)</f>
        <v>80.239648976677699</v>
      </c>
      <c r="AW9" s="52">
        <f>VLOOKUP($A9,'RevPAR Raw Data'!$B$6:$BE$43,'RevPAR Raw Data'!AJ$1,FALSE)</f>
        <v>82.718922834364506</v>
      </c>
      <c r="AX9" s="52">
        <f>VLOOKUP($A9,'RevPAR Raw Data'!$B$6:$BE$43,'RevPAR Raw Data'!AK$1,FALSE)</f>
        <v>75.5859932770109</v>
      </c>
      <c r="AY9" s="53">
        <f>VLOOKUP($A9,'RevPAR Raw Data'!$B$6:$BE$43,'RevPAR Raw Data'!AL$1,FALSE)</f>
        <v>71.029089183721993</v>
      </c>
      <c r="AZ9" s="52">
        <f>VLOOKUP($A9,'RevPAR Raw Data'!$B$6:$BE$43,'RevPAR Raw Data'!AN$1,FALSE)</f>
        <v>73.633020585435503</v>
      </c>
      <c r="BA9" s="52">
        <f>VLOOKUP($A9,'RevPAR Raw Data'!$B$6:$BE$43,'RevPAR Raw Data'!AO$1,FALSE)</f>
        <v>80.1337154926225</v>
      </c>
      <c r="BB9" s="53">
        <f>VLOOKUP($A9,'RevPAR Raw Data'!$B$6:$BE$43,'RevPAR Raw Data'!AP$1,FALSE)</f>
        <v>76.883368039028994</v>
      </c>
      <c r="BC9" s="54">
        <f>VLOOKUP($A9,'RevPAR Raw Data'!$B$6:$BE$43,'RevPAR Raw Data'!AR$1,FALSE)</f>
        <v>72.701740285238301</v>
      </c>
      <c r="BE9" s="47">
        <f>VLOOKUP($A9,'RevPAR Raw Data'!$B$6:$BE$43,'RevPAR Raw Data'!AT$1,FALSE)</f>
        <v>47.533516795763603</v>
      </c>
      <c r="BF9" s="48">
        <f>VLOOKUP($A9,'RevPAR Raw Data'!$B$6:$BE$43,'RevPAR Raw Data'!AU$1,FALSE)</f>
        <v>71.878540988404097</v>
      </c>
      <c r="BG9" s="48">
        <f>VLOOKUP($A9,'RevPAR Raw Data'!$B$6:$BE$43,'RevPAR Raw Data'!AV$1,FALSE)</f>
        <v>88.062162211866095</v>
      </c>
      <c r="BH9" s="48">
        <f>VLOOKUP($A9,'RevPAR Raw Data'!$B$6:$BE$43,'RevPAR Raw Data'!AW$1,FALSE)</f>
        <v>91.618075166201393</v>
      </c>
      <c r="BI9" s="48">
        <f>VLOOKUP($A9,'RevPAR Raw Data'!$B$6:$BE$43,'RevPAR Raw Data'!AX$1,FALSE)</f>
        <v>80.0030246165839</v>
      </c>
      <c r="BJ9" s="49">
        <f>VLOOKUP($A9,'RevPAR Raw Data'!$B$6:$BE$43,'RevPAR Raw Data'!AY$1,FALSE)</f>
        <v>77.261855851700403</v>
      </c>
      <c r="BK9" s="48">
        <f>VLOOKUP($A9,'RevPAR Raw Data'!$B$6:$BE$43,'RevPAR Raw Data'!BA$1,FALSE)</f>
        <v>33.503749682473597</v>
      </c>
      <c r="BL9" s="48">
        <f>VLOOKUP($A9,'RevPAR Raw Data'!$B$6:$BE$43,'RevPAR Raw Data'!BB$1,FALSE)</f>
        <v>25.665372811351698</v>
      </c>
      <c r="BM9" s="49">
        <f>VLOOKUP($A9,'RevPAR Raw Data'!$B$6:$BE$43,'RevPAR Raw Data'!BC$1,FALSE)</f>
        <v>29.300702316371002</v>
      </c>
      <c r="BN9" s="50">
        <f>VLOOKUP($A9,'RevPAR Raw Data'!$B$6:$BE$43,'RevPAR Raw Data'!BE$1,FALSE)</f>
        <v>59.397410128418599</v>
      </c>
    </row>
    <row r="10" spans="1:66" x14ac:dyDescent="0.45">
      <c r="A10" s="63" t="s">
        <v>26</v>
      </c>
      <c r="B10" s="47">
        <f>VLOOKUP($A10,'Occupancy Raw Data'!$B$8:$BE$45,'Occupancy Raw Data'!AG$3,FALSE)</f>
        <v>36.598682690085496</v>
      </c>
      <c r="C10" s="48">
        <f>VLOOKUP($A10,'Occupancy Raw Data'!$B$8:$BE$45,'Occupancy Raw Data'!AH$3,FALSE)</f>
        <v>51.502195516524097</v>
      </c>
      <c r="D10" s="48">
        <f>VLOOKUP($A10,'Occupancy Raw Data'!$B$8:$BE$45,'Occupancy Raw Data'!AI$3,FALSE)</f>
        <v>60.844696094291599</v>
      </c>
      <c r="E10" s="48">
        <f>VLOOKUP($A10,'Occupancy Raw Data'!$B$8:$BE$45,'Occupancy Raw Data'!AJ$3,FALSE)</f>
        <v>60.093598336029501</v>
      </c>
      <c r="F10" s="48">
        <f>VLOOKUP($A10,'Occupancy Raw Data'!$B$8:$BE$45,'Occupancy Raw Data'!AK$3,FALSE)</f>
        <v>48.642246360064703</v>
      </c>
      <c r="G10" s="49">
        <f>VLOOKUP($A10,'Occupancy Raw Data'!$B$8:$BE$45,'Occupancy Raw Data'!AL$3,FALSE)</f>
        <v>51.536283799399101</v>
      </c>
      <c r="H10" s="48">
        <f>VLOOKUP($A10,'Occupancy Raw Data'!$B$8:$BE$45,'Occupancy Raw Data'!AN$3,FALSE)</f>
        <v>48.096256066558801</v>
      </c>
      <c r="I10" s="48">
        <f>VLOOKUP($A10,'Occupancy Raw Data'!$B$8:$BE$45,'Occupancy Raw Data'!AO$3,FALSE)</f>
        <v>55.523457360758002</v>
      </c>
      <c r="J10" s="49">
        <f>VLOOKUP($A10,'Occupancy Raw Data'!$B$8:$BE$45,'Occupancy Raw Data'!AP$3,FALSE)</f>
        <v>51.809856713658398</v>
      </c>
      <c r="K10" s="50">
        <f>VLOOKUP($A10,'Occupancy Raw Data'!$B$8:$BE$45,'Occupancy Raw Data'!AR$3,FALSE)</f>
        <v>51.614447489187398</v>
      </c>
      <c r="M10" s="47">
        <f>VLOOKUP($A10,'Occupancy Raw Data'!$B$8:$BE$45,'Occupancy Raw Data'!AT$3,FALSE)</f>
        <v>14.945780160385899</v>
      </c>
      <c r="N10" s="48">
        <f>VLOOKUP($A10,'Occupancy Raw Data'!$B$8:$BE$45,'Occupancy Raw Data'!AU$3,FALSE)</f>
        <v>32.4397427326914</v>
      </c>
      <c r="O10" s="48">
        <f>VLOOKUP($A10,'Occupancy Raw Data'!$B$8:$BE$45,'Occupancy Raw Data'!AV$3,FALSE)</f>
        <v>41.6647894919452</v>
      </c>
      <c r="P10" s="48">
        <f>VLOOKUP($A10,'Occupancy Raw Data'!$B$8:$BE$45,'Occupancy Raw Data'!AW$3,FALSE)</f>
        <v>41.893994002182801</v>
      </c>
      <c r="Q10" s="48">
        <f>VLOOKUP($A10,'Occupancy Raw Data'!$B$8:$BE$45,'Occupancy Raw Data'!AX$3,FALSE)</f>
        <v>25.537839403679399</v>
      </c>
      <c r="R10" s="49">
        <f>VLOOKUP($A10,'Occupancy Raw Data'!$B$8:$BE$45,'Occupancy Raw Data'!AY$3,FALSE)</f>
        <v>32.296888432579003</v>
      </c>
      <c r="S10" s="48">
        <f>VLOOKUP($A10,'Occupancy Raw Data'!$B$8:$BE$45,'Occupancy Raw Data'!BA$3,FALSE)</f>
        <v>10.725193822293599</v>
      </c>
      <c r="T10" s="48">
        <f>VLOOKUP($A10,'Occupancy Raw Data'!$B$8:$BE$45,'Occupancy Raw Data'!BB$3,FALSE)</f>
        <v>12.286526491781601</v>
      </c>
      <c r="U10" s="49">
        <f>VLOOKUP($A10,'Occupancy Raw Data'!$B$8:$BE$45,'Occupancy Raw Data'!BC$3,FALSE)</f>
        <v>11.556376171278099</v>
      </c>
      <c r="V10" s="50">
        <f>VLOOKUP($A10,'Occupancy Raw Data'!$B$8:$BE$45,'Occupancy Raw Data'!BE$3,FALSE)</f>
        <v>25.599784498791301</v>
      </c>
      <c r="X10" s="51">
        <f>VLOOKUP($A10,'ADR Raw Data'!$B$6:$BE$43,'ADR Raw Data'!AG$1,FALSE)</f>
        <v>130.12319993685301</v>
      </c>
      <c r="Y10" s="52">
        <f>VLOOKUP($A10,'ADR Raw Data'!$B$6:$BE$43,'ADR Raw Data'!AH$1,FALSE)</f>
        <v>156.93553455238899</v>
      </c>
      <c r="Z10" s="52">
        <f>VLOOKUP($A10,'ADR Raw Data'!$B$6:$BE$43,'ADR Raw Data'!AI$1,FALSE)</f>
        <v>164.651921944734</v>
      </c>
      <c r="AA10" s="52">
        <f>VLOOKUP($A10,'ADR Raw Data'!$B$6:$BE$43,'ADR Raw Data'!AJ$1,FALSE)</f>
        <v>161.55733439092299</v>
      </c>
      <c r="AB10" s="52">
        <f>VLOOKUP($A10,'ADR Raw Data'!$B$6:$BE$43,'ADR Raw Data'!AK$1,FALSE)</f>
        <v>141.567964722651</v>
      </c>
      <c r="AC10" s="53">
        <f>VLOOKUP($A10,'ADR Raw Data'!$B$6:$BE$43,'ADR Raw Data'!AL$1,FALSE)</f>
        <v>153.126306012399</v>
      </c>
      <c r="AD10" s="52">
        <f>VLOOKUP($A10,'ADR Raw Data'!$B$6:$BE$43,'ADR Raw Data'!AN$1,FALSE)</f>
        <v>118.86270346567299</v>
      </c>
      <c r="AE10" s="52">
        <f>VLOOKUP($A10,'ADR Raw Data'!$B$6:$BE$43,'ADR Raw Data'!AO$1,FALSE)</f>
        <v>122.48973204994699</v>
      </c>
      <c r="AF10" s="53">
        <f>VLOOKUP($A10,'ADR Raw Data'!$B$6:$BE$43,'ADR Raw Data'!AP$1,FALSE)</f>
        <v>120.806205915972</v>
      </c>
      <c r="AG10" s="54">
        <f>VLOOKUP($A10,'ADR Raw Data'!$B$6:$BE$43,'ADR Raw Data'!AR$1,FALSE)</f>
        <v>143.85703113506199</v>
      </c>
      <c r="AI10" s="47">
        <f>VLOOKUP($A10,'ADR Raw Data'!$B$6:$BE$43,'ADR Raw Data'!AT$1,FALSE)</f>
        <v>18.479194662589901</v>
      </c>
      <c r="AJ10" s="48">
        <f>VLOOKUP($A10,'ADR Raw Data'!$B$6:$BE$43,'ADR Raw Data'!AU$1,FALSE)</f>
        <v>30.708126774267601</v>
      </c>
      <c r="AK10" s="48">
        <f>VLOOKUP($A10,'ADR Raw Data'!$B$6:$BE$43,'ADR Raw Data'!AV$1,FALSE)</f>
        <v>31.847034846042401</v>
      </c>
      <c r="AL10" s="48">
        <f>VLOOKUP($A10,'ADR Raw Data'!$B$6:$BE$43,'ADR Raw Data'!AW$1,FALSE)</f>
        <v>31.254077895041299</v>
      </c>
      <c r="AM10" s="48">
        <f>VLOOKUP($A10,'ADR Raw Data'!$B$6:$BE$43,'ADR Raw Data'!AX$1,FALSE)</f>
        <v>22.716364175588101</v>
      </c>
      <c r="AN10" s="49">
        <f>VLOOKUP($A10,'ADR Raw Data'!$B$6:$BE$43,'ADR Raw Data'!AY$1,FALSE)</f>
        <v>28.488354036142798</v>
      </c>
      <c r="AO10" s="48">
        <f>VLOOKUP($A10,'ADR Raw Data'!$B$6:$BE$43,'ADR Raw Data'!BA$1,FALSE)</f>
        <v>10.3872211644647</v>
      </c>
      <c r="AP10" s="48">
        <f>VLOOKUP($A10,'ADR Raw Data'!$B$6:$BE$43,'ADR Raw Data'!BB$1,FALSE)</f>
        <v>9.2988662623115399</v>
      </c>
      <c r="AQ10" s="49">
        <f>VLOOKUP($A10,'ADR Raw Data'!$B$6:$BE$43,'ADR Raw Data'!BC$1,FALSE)</f>
        <v>9.8085044066774394</v>
      </c>
      <c r="AR10" s="50">
        <f>VLOOKUP($A10,'ADR Raw Data'!$B$6:$BE$43,'ADR Raw Data'!BE$1,FALSE)</f>
        <v>23.782574328975901</v>
      </c>
      <c r="AT10" s="51">
        <f>VLOOKUP($A10,'RevPAR Raw Data'!$B$6:$BE$43,'RevPAR Raw Data'!AG$1,FALSE)</f>
        <v>47.623377051074598</v>
      </c>
      <c r="AU10" s="52">
        <f>VLOOKUP($A10,'RevPAR Raw Data'!$B$6:$BE$43,'RevPAR Raw Data'!AH$1,FALSE)</f>
        <v>80.825245840073904</v>
      </c>
      <c r="AV10" s="52">
        <f>VLOOKUP($A10,'RevPAR Raw Data'!$B$6:$BE$43,'RevPAR Raw Data'!AI$1,FALSE)</f>
        <v>100.181961520684</v>
      </c>
      <c r="AW10" s="52">
        <f>VLOOKUP($A10,'RevPAR Raw Data'!$B$6:$BE$43,'RevPAR Raw Data'!AJ$1,FALSE)</f>
        <v>97.085615611278001</v>
      </c>
      <c r="AX10" s="52">
        <f>VLOOKUP($A10,'RevPAR Raw Data'!$B$6:$BE$43,'RevPAR Raw Data'!AK$1,FALSE)</f>
        <v>68.861838167321395</v>
      </c>
      <c r="AY10" s="53">
        <f>VLOOKUP($A10,'RevPAR Raw Data'!$B$6:$BE$43,'RevPAR Raw Data'!AL$1,FALSE)</f>
        <v>78.915607638086399</v>
      </c>
      <c r="AZ10" s="52">
        <f>VLOOKUP($A10,'RevPAR Raw Data'!$B$6:$BE$43,'RevPAR Raw Data'!AN$1,FALSE)</f>
        <v>57.168510226484798</v>
      </c>
      <c r="BA10" s="52">
        <f>VLOOKUP($A10,'RevPAR Raw Data'!$B$6:$BE$43,'RevPAR Raw Data'!AO$1,FALSE)</f>
        <v>68.010534146059598</v>
      </c>
      <c r="BB10" s="53">
        <f>VLOOKUP($A10,'RevPAR Raw Data'!$B$6:$BE$43,'RevPAR Raw Data'!AP$1,FALSE)</f>
        <v>62.589522186272198</v>
      </c>
      <c r="BC10" s="54">
        <f>VLOOKUP($A10,'RevPAR Raw Data'!$B$6:$BE$43,'RevPAR Raw Data'!AR$1,FALSE)</f>
        <v>74.251011794710905</v>
      </c>
      <c r="BE10" s="47">
        <f>VLOOKUP($A10,'RevPAR Raw Data'!$B$6:$BE$43,'RevPAR Raw Data'!AT$1,FALSE)</f>
        <v>36.186834632656399</v>
      </c>
      <c r="BF10" s="48">
        <f>VLOOKUP($A10,'RevPAR Raw Data'!$B$6:$BE$43,'RevPAR Raw Data'!AU$1,FALSE)</f>
        <v>73.109506830560306</v>
      </c>
      <c r="BG10" s="48">
        <f>VLOOKUP($A10,'RevPAR Raw Data'!$B$6:$BE$43,'RevPAR Raw Data'!AV$1,FALSE)</f>
        <v>86.780824366017598</v>
      </c>
      <c r="BH10" s="48">
        <f>VLOOKUP($A10,'RevPAR Raw Data'!$B$6:$BE$43,'RevPAR Raw Data'!AW$1,FALSE)</f>
        <v>86.241653416010294</v>
      </c>
      <c r="BI10" s="48">
        <f>VLOOKUP($A10,'RevPAR Raw Data'!$B$6:$BE$43,'RevPAR Raw Data'!AX$1,FALSE)</f>
        <v>54.055472180784299</v>
      </c>
      <c r="BJ10" s="49">
        <f>VLOOKUP($A10,'RevPAR Raw Data'!$B$6:$BE$43,'RevPAR Raw Data'!AY$1,FALSE)</f>
        <v>69.986094388053104</v>
      </c>
      <c r="BK10" s="48">
        <f>VLOOKUP($A10,'RevPAR Raw Data'!$B$6:$BE$43,'RevPAR Raw Data'!BA$1,FALSE)</f>
        <v>22.226464589397501</v>
      </c>
      <c r="BL10" s="48">
        <f>VLOOKUP($A10,'RevPAR Raw Data'!$B$6:$BE$43,'RevPAR Raw Data'!BB$1,FALSE)</f>
        <v>22.727900420847401</v>
      </c>
      <c r="BM10" s="49">
        <f>VLOOKUP($A10,'RevPAR Raw Data'!$B$6:$BE$43,'RevPAR Raw Data'!BC$1,FALSE)</f>
        <v>22.498388243967501</v>
      </c>
      <c r="BN10" s="50">
        <f>VLOOKUP($A10,'RevPAR Raw Data'!$B$6:$BE$43,'RevPAR Raw Data'!BE$1,FALSE)</f>
        <v>55.47064660425</v>
      </c>
    </row>
    <row r="11" spans="1:66" x14ac:dyDescent="0.45">
      <c r="A11" s="63" t="s">
        <v>24</v>
      </c>
      <c r="B11" s="47">
        <f>VLOOKUP($A11,'Occupancy Raw Data'!$B$8:$BE$45,'Occupancy Raw Data'!AG$3,FALSE)</f>
        <v>38.461538461538403</v>
      </c>
      <c r="C11" s="48">
        <f>VLOOKUP($A11,'Occupancy Raw Data'!$B$8:$BE$45,'Occupancy Raw Data'!AH$3,FALSE)</f>
        <v>52.372393961179</v>
      </c>
      <c r="D11" s="48">
        <f>VLOOKUP($A11,'Occupancy Raw Data'!$B$8:$BE$45,'Occupancy Raw Data'!AI$3,FALSE)</f>
        <v>57.566498921639102</v>
      </c>
      <c r="E11" s="48">
        <f>VLOOKUP($A11,'Occupancy Raw Data'!$B$8:$BE$45,'Occupancy Raw Data'!AJ$3,FALSE)</f>
        <v>56.1394680086268</v>
      </c>
      <c r="F11" s="48">
        <f>VLOOKUP($A11,'Occupancy Raw Data'!$B$8:$BE$45,'Occupancy Raw Data'!AK$3,FALSE)</f>
        <v>48.432782171099902</v>
      </c>
      <c r="G11" s="49">
        <f>VLOOKUP($A11,'Occupancy Raw Data'!$B$8:$BE$45,'Occupancy Raw Data'!AL$3,FALSE)</f>
        <v>50.5945363048166</v>
      </c>
      <c r="H11" s="48">
        <f>VLOOKUP($A11,'Occupancy Raw Data'!$B$8:$BE$45,'Occupancy Raw Data'!AN$3,FALSE)</f>
        <v>47.792954708842501</v>
      </c>
      <c r="I11" s="48">
        <f>VLOOKUP($A11,'Occupancy Raw Data'!$B$8:$BE$45,'Occupancy Raw Data'!AO$3,FALSE)</f>
        <v>54.532710280373799</v>
      </c>
      <c r="J11" s="49">
        <f>VLOOKUP($A11,'Occupancy Raw Data'!$B$8:$BE$45,'Occupancy Raw Data'!AP$3,FALSE)</f>
        <v>51.162832494608097</v>
      </c>
      <c r="K11" s="50">
        <f>VLOOKUP($A11,'Occupancy Raw Data'!$B$8:$BE$45,'Occupancy Raw Data'!AR$3,FALSE)</f>
        <v>50.756906644757102</v>
      </c>
      <c r="M11" s="47">
        <f>VLOOKUP($A11,'Occupancy Raw Data'!$B$8:$BE$45,'Occupancy Raw Data'!AT$3,FALSE)</f>
        <v>-1.0083438983400601</v>
      </c>
      <c r="N11" s="48">
        <f>VLOOKUP($A11,'Occupancy Raw Data'!$B$8:$BE$45,'Occupancy Raw Data'!AU$3,FALSE)</f>
        <v>10.106645413061001</v>
      </c>
      <c r="O11" s="48">
        <f>VLOOKUP($A11,'Occupancy Raw Data'!$B$8:$BE$45,'Occupancy Raw Data'!AV$3,FALSE)</f>
        <v>15.184457764841</v>
      </c>
      <c r="P11" s="48">
        <f>VLOOKUP($A11,'Occupancy Raw Data'!$B$8:$BE$45,'Occupancy Raw Data'!AW$3,FALSE)</f>
        <v>11.096007567355599</v>
      </c>
      <c r="Q11" s="48">
        <f>VLOOKUP($A11,'Occupancy Raw Data'!$B$8:$BE$45,'Occupancy Raw Data'!AX$3,FALSE)</f>
        <v>0.58799420983098005</v>
      </c>
      <c r="R11" s="49">
        <f>VLOOKUP($A11,'Occupancy Raw Data'!$B$8:$BE$45,'Occupancy Raw Data'!AY$3,FALSE)</f>
        <v>7.6121476313211396</v>
      </c>
      <c r="S11" s="48">
        <f>VLOOKUP($A11,'Occupancy Raw Data'!$B$8:$BE$45,'Occupancy Raw Data'!BA$3,FALSE)</f>
        <v>-7.3929618035268199</v>
      </c>
      <c r="T11" s="48">
        <f>VLOOKUP($A11,'Occupancy Raw Data'!$B$8:$BE$45,'Occupancy Raw Data'!BB$3,FALSE)</f>
        <v>-3.9383133439899498</v>
      </c>
      <c r="U11" s="49">
        <f>VLOOKUP($A11,'Occupancy Raw Data'!$B$8:$BE$45,'Occupancy Raw Data'!BC$3,FALSE)</f>
        <v>-5.5833953414513102</v>
      </c>
      <c r="V11" s="50">
        <f>VLOOKUP($A11,'Occupancy Raw Data'!$B$8:$BE$45,'Occupancy Raw Data'!BE$3,FALSE)</f>
        <v>3.4483110105713899</v>
      </c>
      <c r="X11" s="51">
        <f>VLOOKUP($A11,'ADR Raw Data'!$B$6:$BE$43,'ADR Raw Data'!AG$1,FALSE)</f>
        <v>97.853349532710197</v>
      </c>
      <c r="Y11" s="52">
        <f>VLOOKUP($A11,'ADR Raw Data'!$B$6:$BE$43,'ADR Raw Data'!AH$1,FALSE)</f>
        <v>105.66435277968399</v>
      </c>
      <c r="Z11" s="52">
        <f>VLOOKUP($A11,'ADR Raw Data'!$B$6:$BE$43,'ADR Raw Data'!AI$1,FALSE)</f>
        <v>108.314674992194</v>
      </c>
      <c r="AA11" s="52">
        <f>VLOOKUP($A11,'ADR Raw Data'!$B$6:$BE$43,'ADR Raw Data'!AJ$1,FALSE)</f>
        <v>107.03530861826</v>
      </c>
      <c r="AB11" s="52">
        <f>VLOOKUP($A11,'ADR Raw Data'!$B$6:$BE$43,'ADR Raw Data'!AK$1,FALSE)</f>
        <v>101.62753822176001</v>
      </c>
      <c r="AC11" s="53">
        <f>VLOOKUP($A11,'ADR Raw Data'!$B$6:$BE$43,'ADR Raw Data'!AL$1,FALSE)</f>
        <v>104.611263338874</v>
      </c>
      <c r="AD11" s="52">
        <f>VLOOKUP($A11,'ADR Raw Data'!$B$6:$BE$43,'ADR Raw Data'!AN$1,FALSE)</f>
        <v>112.954705926594</v>
      </c>
      <c r="AE11" s="52">
        <f>VLOOKUP($A11,'ADR Raw Data'!$B$6:$BE$43,'ADR Raw Data'!AO$1,FALSE)</f>
        <v>120.04154439390901</v>
      </c>
      <c r="AF11" s="53">
        <f>VLOOKUP($A11,'ADR Raw Data'!$B$6:$BE$43,'ADR Raw Data'!AP$1,FALSE)</f>
        <v>116.73151508764499</v>
      </c>
      <c r="AG11" s="54">
        <f>VLOOKUP($A11,'ADR Raw Data'!$B$6:$BE$43,'ADR Raw Data'!AR$1,FALSE)</f>
        <v>108.10188701388</v>
      </c>
      <c r="AI11" s="47">
        <f>VLOOKUP($A11,'ADR Raw Data'!$B$6:$BE$43,'ADR Raw Data'!AT$1,FALSE)</f>
        <v>8.1878154000579801</v>
      </c>
      <c r="AJ11" s="48">
        <f>VLOOKUP($A11,'ADR Raw Data'!$B$6:$BE$43,'ADR Raw Data'!AU$1,FALSE)</f>
        <v>18.938750544785201</v>
      </c>
      <c r="AK11" s="48">
        <f>VLOOKUP($A11,'ADR Raw Data'!$B$6:$BE$43,'ADR Raw Data'!AV$1,FALSE)</f>
        <v>20.172757662913401</v>
      </c>
      <c r="AL11" s="48">
        <f>VLOOKUP($A11,'ADR Raw Data'!$B$6:$BE$43,'ADR Raw Data'!AW$1,FALSE)</f>
        <v>15.9466551999105</v>
      </c>
      <c r="AM11" s="48">
        <f>VLOOKUP($A11,'ADR Raw Data'!$B$6:$BE$43,'ADR Raw Data'!AX$1,FALSE)</f>
        <v>7.1213589525806897</v>
      </c>
      <c r="AN11" s="49">
        <f>VLOOKUP($A11,'ADR Raw Data'!$B$6:$BE$43,'ADR Raw Data'!AY$1,FALSE)</f>
        <v>14.5012455929027</v>
      </c>
      <c r="AO11" s="48">
        <f>VLOOKUP($A11,'ADR Raw Data'!$B$6:$BE$43,'ADR Raw Data'!BA$1,FALSE)</f>
        <v>-1.7673778899977699</v>
      </c>
      <c r="AP11" s="48">
        <f>VLOOKUP($A11,'ADR Raw Data'!$B$6:$BE$43,'ADR Raw Data'!BB$1,FALSE)</f>
        <v>-4.4168303262744999</v>
      </c>
      <c r="AQ11" s="49">
        <f>VLOOKUP($A11,'ADR Raw Data'!$B$6:$BE$43,'ADR Raw Data'!BC$1,FALSE)</f>
        <v>-3.1596435053666498</v>
      </c>
      <c r="AR11" s="50">
        <f>VLOOKUP($A11,'ADR Raw Data'!$B$6:$BE$43,'ADR Raw Data'!BE$1,FALSE)</f>
        <v>7.4897235305460397</v>
      </c>
      <c r="AT11" s="51">
        <f>VLOOKUP($A11,'RevPAR Raw Data'!$B$6:$BE$43,'RevPAR Raw Data'!AG$1,FALSE)</f>
        <v>37.635903666426998</v>
      </c>
      <c r="AU11" s="52">
        <f>VLOOKUP($A11,'RevPAR Raw Data'!$B$6:$BE$43,'RevPAR Raw Data'!AH$1,FALSE)</f>
        <v>55.338951114306198</v>
      </c>
      <c r="AV11" s="52">
        <f>VLOOKUP($A11,'RevPAR Raw Data'!$B$6:$BE$43,'RevPAR Raw Data'!AI$1,FALSE)</f>
        <v>62.352966211358698</v>
      </c>
      <c r="AW11" s="52">
        <f>VLOOKUP($A11,'RevPAR Raw Data'!$B$6:$BE$43,'RevPAR Raw Data'!AJ$1,FALSE)</f>
        <v>60.089052839683603</v>
      </c>
      <c r="AX11" s="52">
        <f>VLOOKUP($A11,'RevPAR Raw Data'!$B$6:$BE$43,'RevPAR Raw Data'!AK$1,FALSE)</f>
        <v>49.2210442127965</v>
      </c>
      <c r="AY11" s="53">
        <f>VLOOKUP($A11,'RevPAR Raw Data'!$B$6:$BE$43,'RevPAR Raw Data'!AL$1,FALSE)</f>
        <v>52.927583608914397</v>
      </c>
      <c r="AZ11" s="52">
        <f>VLOOKUP($A11,'RevPAR Raw Data'!$B$6:$BE$43,'RevPAR Raw Data'!AN$1,FALSE)</f>
        <v>53.984391445003503</v>
      </c>
      <c r="BA11" s="52">
        <f>VLOOKUP($A11,'RevPAR Raw Data'!$B$6:$BE$43,'RevPAR Raw Data'!AO$1,FALSE)</f>
        <v>65.461907620416895</v>
      </c>
      <c r="BB11" s="53">
        <f>VLOOKUP($A11,'RevPAR Raw Data'!$B$6:$BE$43,'RevPAR Raw Data'!AP$1,FALSE)</f>
        <v>59.723149532710202</v>
      </c>
      <c r="BC11" s="54">
        <f>VLOOKUP($A11,'RevPAR Raw Data'!$B$6:$BE$43,'RevPAR Raw Data'!AR$1,FALSE)</f>
        <v>54.869173872856102</v>
      </c>
      <c r="BE11" s="47">
        <f>VLOOKUP($A11,'RevPAR Raw Data'!$B$6:$BE$43,'RevPAR Raw Data'!AT$1,FALSE)</f>
        <v>7.09691016472408</v>
      </c>
      <c r="BF11" s="48">
        <f>VLOOKUP($A11,'RevPAR Raw Data'!$B$6:$BE$43,'RevPAR Raw Data'!AU$1,FALSE)</f>
        <v>30.9594683210718</v>
      </c>
      <c r="BG11" s="48">
        <f>VLOOKUP($A11,'RevPAR Raw Data'!$B$6:$BE$43,'RevPAR Raw Data'!AV$1,FALSE)</f>
        <v>38.420339295083302</v>
      </c>
      <c r="BH11" s="48">
        <f>VLOOKUP($A11,'RevPAR Raw Data'!$B$6:$BE$43,'RevPAR Raw Data'!AW$1,FALSE)</f>
        <v>28.8121048349883</v>
      </c>
      <c r="BI11" s="48">
        <f>VLOOKUP($A11,'RevPAR Raw Data'!$B$6:$BE$43,'RevPAR Raw Data'!AX$1,FALSE)</f>
        <v>7.75122634071412</v>
      </c>
      <c r="BJ11" s="49">
        <f>VLOOKUP($A11,'RevPAR Raw Data'!$B$6:$BE$43,'RevPAR Raw Data'!AY$1,FALSE)</f>
        <v>23.217249447136101</v>
      </c>
      <c r="BK11" s="48">
        <f>VLOOKUP($A11,'RevPAR Raw Data'!$B$6:$BE$43,'RevPAR Raw Data'!BA$1,FALSE)</f>
        <v>-9.0296781211930792</v>
      </c>
      <c r="BL11" s="48">
        <f>VLOOKUP($A11,'RevPAR Raw Data'!$B$6:$BE$43,'RevPAR Raw Data'!BB$1,FALSE)</f>
        <v>-8.1811950521433907</v>
      </c>
      <c r="BM11" s="49">
        <f>VLOOKUP($A11,'RevPAR Raw Data'!$B$6:$BE$43,'RevPAR Raw Data'!BC$1,FALSE)</f>
        <v>-8.5666234585328507</v>
      </c>
      <c r="BN11" s="50">
        <f>VLOOKUP($A11,'RevPAR Raw Data'!$B$6:$BE$43,'RevPAR Raw Data'!BE$1,FALSE)</f>
        <v>11.1963035022826</v>
      </c>
    </row>
    <row r="12" spans="1:66" x14ac:dyDescent="0.45">
      <c r="A12" s="63" t="s">
        <v>27</v>
      </c>
      <c r="B12" s="47">
        <f>VLOOKUP($A12,'Occupancy Raw Data'!$B$8:$BE$45,'Occupancy Raw Data'!AG$3,FALSE)</f>
        <v>45.624030545280903</v>
      </c>
      <c r="C12" s="48">
        <f>VLOOKUP($A12,'Occupancy Raw Data'!$B$8:$BE$45,'Occupancy Raw Data'!AH$3,FALSE)</f>
        <v>52.881517718649299</v>
      </c>
      <c r="D12" s="48">
        <f>VLOOKUP($A12,'Occupancy Raw Data'!$B$8:$BE$45,'Occupancy Raw Data'!AI$3,FALSE)</f>
        <v>57.191862546235498</v>
      </c>
      <c r="E12" s="48">
        <f>VLOOKUP($A12,'Occupancy Raw Data'!$B$8:$BE$45,'Occupancy Raw Data'!AJ$3,FALSE)</f>
        <v>57.857057630354298</v>
      </c>
      <c r="F12" s="48">
        <f>VLOOKUP($A12,'Occupancy Raw Data'!$B$8:$BE$45,'Occupancy Raw Data'!AK$3,FALSE)</f>
        <v>54.334208328361697</v>
      </c>
      <c r="G12" s="49">
        <f>VLOOKUP($A12,'Occupancy Raw Data'!$B$8:$BE$45,'Occupancy Raw Data'!AL$3,FALSE)</f>
        <v>53.577735353776298</v>
      </c>
      <c r="H12" s="48">
        <f>VLOOKUP($A12,'Occupancy Raw Data'!$B$8:$BE$45,'Occupancy Raw Data'!AN$3,FALSE)</f>
        <v>56.484906335759398</v>
      </c>
      <c r="I12" s="48">
        <f>VLOOKUP($A12,'Occupancy Raw Data'!$B$8:$BE$45,'Occupancy Raw Data'!AO$3,FALSE)</f>
        <v>59.843694069919998</v>
      </c>
      <c r="J12" s="49">
        <f>VLOOKUP($A12,'Occupancy Raw Data'!$B$8:$BE$45,'Occupancy Raw Data'!AP$3,FALSE)</f>
        <v>58.164300202839698</v>
      </c>
      <c r="K12" s="50">
        <f>VLOOKUP($A12,'Occupancy Raw Data'!$B$8:$BE$45,'Occupancy Raw Data'!AR$3,FALSE)</f>
        <v>54.888182453508698</v>
      </c>
      <c r="M12" s="47">
        <f>VLOOKUP($A12,'Occupancy Raw Data'!$B$8:$BE$45,'Occupancy Raw Data'!AT$3,FALSE)</f>
        <v>4.5401736665429802</v>
      </c>
      <c r="N12" s="48">
        <f>VLOOKUP($A12,'Occupancy Raw Data'!$B$8:$BE$45,'Occupancy Raw Data'!AU$3,FALSE)</f>
        <v>7.6189687817756599</v>
      </c>
      <c r="O12" s="48">
        <f>VLOOKUP($A12,'Occupancy Raw Data'!$B$8:$BE$45,'Occupancy Raw Data'!AV$3,FALSE)</f>
        <v>11.5598381567826</v>
      </c>
      <c r="P12" s="48">
        <f>VLOOKUP($A12,'Occupancy Raw Data'!$B$8:$BE$45,'Occupancy Raw Data'!AW$3,FALSE)</f>
        <v>11.5723834986575</v>
      </c>
      <c r="Q12" s="48">
        <f>VLOOKUP($A12,'Occupancy Raw Data'!$B$8:$BE$45,'Occupancy Raw Data'!AX$3,FALSE)</f>
        <v>5.12254342192574</v>
      </c>
      <c r="R12" s="49">
        <f>VLOOKUP($A12,'Occupancy Raw Data'!$B$8:$BE$45,'Occupancy Raw Data'!AY$3,FALSE)</f>
        <v>8.1991312155951892</v>
      </c>
      <c r="S12" s="48">
        <f>VLOOKUP($A12,'Occupancy Raw Data'!$B$8:$BE$45,'Occupancy Raw Data'!BA$3,FALSE)</f>
        <v>1.40429320244542</v>
      </c>
      <c r="T12" s="48">
        <f>VLOOKUP($A12,'Occupancy Raw Data'!$B$8:$BE$45,'Occupancy Raw Data'!BB$3,FALSE)</f>
        <v>4.3832192066944504</v>
      </c>
      <c r="U12" s="49">
        <f>VLOOKUP($A12,'Occupancy Raw Data'!$B$8:$BE$45,'Occupancy Raw Data'!BC$3,FALSE)</f>
        <v>2.9152097716404399</v>
      </c>
      <c r="V12" s="50">
        <f>VLOOKUP($A12,'Occupancy Raw Data'!$B$8:$BE$45,'Occupancy Raw Data'!BE$3,FALSE)</f>
        <v>6.5429377406959004</v>
      </c>
      <c r="X12" s="51">
        <f>VLOOKUP($A12,'ADR Raw Data'!$B$6:$BE$43,'ADR Raw Data'!AG$1,FALSE)</f>
        <v>84.899728015691394</v>
      </c>
      <c r="Y12" s="52">
        <f>VLOOKUP($A12,'ADR Raw Data'!$B$6:$BE$43,'ADR Raw Data'!AH$1,FALSE)</f>
        <v>87.690905911552306</v>
      </c>
      <c r="Z12" s="52">
        <f>VLOOKUP($A12,'ADR Raw Data'!$B$6:$BE$43,'ADR Raw Data'!AI$1,FALSE)</f>
        <v>89.648871329473707</v>
      </c>
      <c r="AA12" s="52">
        <f>VLOOKUP($A12,'ADR Raw Data'!$B$6:$BE$43,'ADR Raw Data'!AJ$1,FALSE)</f>
        <v>89.134419467931494</v>
      </c>
      <c r="AB12" s="52">
        <f>VLOOKUP($A12,'ADR Raw Data'!$B$6:$BE$43,'ADR Raw Data'!AK$1,FALSE)</f>
        <v>87.429407631073204</v>
      </c>
      <c r="AC12" s="53">
        <f>VLOOKUP($A12,'ADR Raw Data'!$B$6:$BE$43,'ADR Raw Data'!AL$1,FALSE)</f>
        <v>87.892273319451704</v>
      </c>
      <c r="AD12" s="52">
        <f>VLOOKUP($A12,'ADR Raw Data'!$B$6:$BE$43,'ADR Raw Data'!AN$1,FALSE)</f>
        <v>90.196803971271606</v>
      </c>
      <c r="AE12" s="52">
        <f>VLOOKUP($A12,'ADR Raw Data'!$B$6:$BE$43,'ADR Raw Data'!AO$1,FALSE)</f>
        <v>92.120439138670093</v>
      </c>
      <c r="AF12" s="53">
        <f>VLOOKUP($A12,'ADR Raw Data'!$B$6:$BE$43,'ADR Raw Data'!AP$1,FALSE)</f>
        <v>91.186392379096304</v>
      </c>
      <c r="AG12" s="54">
        <f>VLOOKUP($A12,'ADR Raw Data'!$B$6:$BE$43,'ADR Raw Data'!AR$1,FALSE)</f>
        <v>88.889626334381404</v>
      </c>
      <c r="AI12" s="47">
        <f>VLOOKUP($A12,'ADR Raw Data'!$B$6:$BE$43,'ADR Raw Data'!AT$1,FALSE)</f>
        <v>6.5743864786503998</v>
      </c>
      <c r="AJ12" s="48">
        <f>VLOOKUP($A12,'ADR Raw Data'!$B$6:$BE$43,'ADR Raw Data'!AU$1,FALSE)</f>
        <v>8.2802240054593295</v>
      </c>
      <c r="AK12" s="48">
        <f>VLOOKUP($A12,'ADR Raw Data'!$B$6:$BE$43,'ADR Raw Data'!AV$1,FALSE)</f>
        <v>8.6155279818592305</v>
      </c>
      <c r="AL12" s="48">
        <f>VLOOKUP($A12,'ADR Raw Data'!$B$6:$BE$43,'ADR Raw Data'!AW$1,FALSE)</f>
        <v>8.1834787259790396</v>
      </c>
      <c r="AM12" s="48">
        <f>VLOOKUP($A12,'ADR Raw Data'!$B$6:$BE$43,'ADR Raw Data'!AX$1,FALSE)</f>
        <v>5.78161371394072</v>
      </c>
      <c r="AN12" s="49">
        <f>VLOOKUP($A12,'ADR Raw Data'!$B$6:$BE$43,'ADR Raw Data'!AY$1,FALSE)</f>
        <v>7.5584142911787202</v>
      </c>
      <c r="AO12" s="48">
        <f>VLOOKUP($A12,'ADR Raw Data'!$B$6:$BE$43,'ADR Raw Data'!BA$1,FALSE)</f>
        <v>5.4483162380479699</v>
      </c>
      <c r="AP12" s="48">
        <f>VLOOKUP($A12,'ADR Raw Data'!$B$6:$BE$43,'ADR Raw Data'!BB$1,FALSE)</f>
        <v>6.5633162554001601</v>
      </c>
      <c r="AQ12" s="49">
        <f>VLOOKUP($A12,'ADR Raw Data'!$B$6:$BE$43,'ADR Raw Data'!BC$1,FALSE)</f>
        <v>6.03297895787603</v>
      </c>
      <c r="AR12" s="50">
        <f>VLOOKUP($A12,'ADR Raw Data'!$B$6:$BE$43,'ADR Raw Data'!BE$1,FALSE)</f>
        <v>7.0210293549855596</v>
      </c>
      <c r="AT12" s="51">
        <f>VLOOKUP($A12,'RevPAR Raw Data'!$B$6:$BE$43,'RevPAR Raw Data'!AG$1,FALSE)</f>
        <v>38.734677842739501</v>
      </c>
      <c r="AU12" s="52">
        <f>VLOOKUP($A12,'RevPAR Raw Data'!$B$6:$BE$43,'RevPAR Raw Data'!AH$1,FALSE)</f>
        <v>46.372281947261598</v>
      </c>
      <c r="AV12" s="52">
        <f>VLOOKUP($A12,'RevPAR Raw Data'!$B$6:$BE$43,'RevPAR Raw Data'!AI$1,FALSE)</f>
        <v>51.271859265004103</v>
      </c>
      <c r="AW12" s="52">
        <f>VLOOKUP($A12,'RevPAR Raw Data'!$B$6:$BE$43,'RevPAR Raw Data'!AJ$1,FALSE)</f>
        <v>51.570552440042903</v>
      </c>
      <c r="AX12" s="52">
        <f>VLOOKUP($A12,'RevPAR Raw Data'!$B$6:$BE$43,'RevPAR Raw Data'!AK$1,FALSE)</f>
        <v>47.504076482519899</v>
      </c>
      <c r="AY12" s="53">
        <f>VLOOKUP($A12,'RevPAR Raw Data'!$B$6:$BE$43,'RevPAR Raw Data'!AL$1,FALSE)</f>
        <v>47.090689595513602</v>
      </c>
      <c r="AZ12" s="52">
        <f>VLOOKUP($A12,'RevPAR Raw Data'!$B$6:$BE$43,'RevPAR Raw Data'!AN$1,FALSE)</f>
        <v>50.947580241021299</v>
      </c>
      <c r="BA12" s="52">
        <f>VLOOKUP($A12,'RevPAR Raw Data'!$B$6:$BE$43,'RevPAR Raw Data'!AO$1,FALSE)</f>
        <v>55.128273774012598</v>
      </c>
      <c r="BB12" s="53">
        <f>VLOOKUP($A12,'RevPAR Raw Data'!$B$6:$BE$43,'RevPAR Raw Data'!AP$1,FALSE)</f>
        <v>53.037927007516998</v>
      </c>
      <c r="BC12" s="54">
        <f>VLOOKUP($A12,'RevPAR Raw Data'!$B$6:$BE$43,'RevPAR Raw Data'!AR$1,FALSE)</f>
        <v>48.789900284657399</v>
      </c>
      <c r="BE12" s="47">
        <f>VLOOKUP($A12,'RevPAR Raw Data'!$B$6:$BE$43,'RevPAR Raw Data'!AT$1,FALSE)</f>
        <v>11.4130487088338</v>
      </c>
      <c r="BF12" s="48">
        <f>VLOOKUP($A12,'RevPAR Raw Data'!$B$6:$BE$43,'RevPAR Raw Data'!AU$1,FALSE)</f>
        <v>16.530060469272001</v>
      </c>
      <c r="BG12" s="48">
        <f>VLOOKUP($A12,'RevPAR Raw Data'!$B$6:$BE$43,'RevPAR Raw Data'!AV$1,FALSE)</f>
        <v>21.171307229697</v>
      </c>
      <c r="BH12" s="48">
        <f>VLOOKUP($A12,'RevPAR Raw Data'!$B$6:$BE$43,'RevPAR Raw Data'!AW$1,FALSE)</f>
        <v>20.7028857663379</v>
      </c>
      <c r="BI12" s="48">
        <f>VLOOKUP($A12,'RevPAR Raw Data'!$B$6:$BE$43,'RevPAR Raw Data'!AX$1,FALSE)</f>
        <v>11.200322808851</v>
      </c>
      <c r="BJ12" s="49">
        <f>VLOOKUP($A12,'RevPAR Raw Data'!$B$6:$BE$43,'RevPAR Raw Data'!AY$1,FALSE)</f>
        <v>16.377269812325899</v>
      </c>
      <c r="BK12" s="48">
        <f>VLOOKUP($A12,'RevPAR Raw Data'!$B$6:$BE$43,'RevPAR Raw Data'!BA$1,FALSE)</f>
        <v>6.9291197750720404</v>
      </c>
      <c r="BL12" s="48">
        <f>VLOOKUP($A12,'RevPAR Raw Data'!$B$6:$BE$43,'RevPAR Raw Data'!BB$1,FALSE)</f>
        <v>11.2342200007974</v>
      </c>
      <c r="BM12" s="49">
        <f>VLOOKUP($A12,'RevPAR Raw Data'!$B$6:$BE$43,'RevPAR Raw Data'!BC$1,FALSE)</f>
        <v>9.1240627216174897</v>
      </c>
      <c r="BN12" s="50">
        <f>VLOOKUP($A12,'RevPAR Raw Data'!$B$6:$BE$43,'RevPAR Raw Data'!BE$1,FALSE)</f>
        <v>14.0233486751341</v>
      </c>
    </row>
    <row r="13" spans="1:66" x14ac:dyDescent="0.45">
      <c r="A13" s="63" t="s">
        <v>91</v>
      </c>
      <c r="B13" s="47">
        <f>VLOOKUP($A13,'Occupancy Raw Data'!$B$8:$BE$45,'Occupancy Raw Data'!AG$3,FALSE)</f>
        <v>43.404951622082997</v>
      </c>
      <c r="C13" s="48">
        <f>VLOOKUP($A13,'Occupancy Raw Data'!$B$8:$BE$45,'Occupancy Raw Data'!AH$3,FALSE)</f>
        <v>61.700815784481101</v>
      </c>
      <c r="D13" s="48">
        <f>VLOOKUP($A13,'Occupancy Raw Data'!$B$8:$BE$45,'Occupancy Raw Data'!AI$3,FALSE)</f>
        <v>68.284006829823497</v>
      </c>
      <c r="E13" s="48">
        <f>VLOOKUP($A13,'Occupancy Raw Data'!$B$8:$BE$45,'Occupancy Raw Data'!AJ$3,FALSE)</f>
        <v>68.108518307721397</v>
      </c>
      <c r="F13" s="48">
        <f>VLOOKUP($A13,'Occupancy Raw Data'!$B$8:$BE$45,'Occupancy Raw Data'!AK$3,FALSE)</f>
        <v>58.511193321950202</v>
      </c>
      <c r="G13" s="49">
        <f>VLOOKUP($A13,'Occupancy Raw Data'!$B$8:$BE$45,'Occupancy Raw Data'!AL$3,FALSE)</f>
        <v>60.001897173211901</v>
      </c>
      <c r="H13" s="48">
        <f>VLOOKUP($A13,'Occupancy Raw Data'!$B$8:$BE$45,'Occupancy Raw Data'!AN$3,FALSE)</f>
        <v>52.383323847467203</v>
      </c>
      <c r="I13" s="48">
        <f>VLOOKUP($A13,'Occupancy Raw Data'!$B$8:$BE$45,'Occupancy Raw Data'!AO$3,FALSE)</f>
        <v>53.538228040219998</v>
      </c>
      <c r="J13" s="49">
        <f>VLOOKUP($A13,'Occupancy Raw Data'!$B$8:$BE$45,'Occupancy Raw Data'!AP$3,FALSE)</f>
        <v>52.960775943843601</v>
      </c>
      <c r="K13" s="50">
        <f>VLOOKUP($A13,'Occupancy Raw Data'!$B$8:$BE$45,'Occupancy Raw Data'!AR$3,FALSE)</f>
        <v>57.990148250535199</v>
      </c>
      <c r="M13" s="47">
        <f>VLOOKUP($A13,'Occupancy Raw Data'!$B$8:$BE$45,'Occupancy Raw Data'!AT$3,FALSE)</f>
        <v>24.312617160719299</v>
      </c>
      <c r="N13" s="48">
        <f>VLOOKUP($A13,'Occupancy Raw Data'!$B$8:$BE$45,'Occupancy Raw Data'!AU$3,FALSE)</f>
        <v>38.958203564670903</v>
      </c>
      <c r="O13" s="48">
        <f>VLOOKUP($A13,'Occupancy Raw Data'!$B$8:$BE$45,'Occupancy Raw Data'!AV$3,FALSE)</f>
        <v>41.777097493803197</v>
      </c>
      <c r="P13" s="48">
        <f>VLOOKUP($A13,'Occupancy Raw Data'!$B$8:$BE$45,'Occupancy Raw Data'!AW$3,FALSE)</f>
        <v>37.132533924086502</v>
      </c>
      <c r="Q13" s="48">
        <f>VLOOKUP($A13,'Occupancy Raw Data'!$B$8:$BE$45,'Occupancy Raw Data'!AX$3,FALSE)</f>
        <v>26.917444147460699</v>
      </c>
      <c r="R13" s="49">
        <f>VLOOKUP($A13,'Occupancy Raw Data'!$B$8:$BE$45,'Occupancy Raw Data'!AY$3,FALSE)</f>
        <v>34.383169955060502</v>
      </c>
      <c r="S13" s="48">
        <f>VLOOKUP($A13,'Occupancy Raw Data'!$B$8:$BE$45,'Occupancy Raw Data'!BA$3,FALSE)</f>
        <v>9.8326935016394792</v>
      </c>
      <c r="T13" s="48">
        <f>VLOOKUP($A13,'Occupancy Raw Data'!$B$8:$BE$45,'Occupancy Raw Data'!BB$3,FALSE)</f>
        <v>8.6849115880693599</v>
      </c>
      <c r="U13" s="49">
        <f>VLOOKUP($A13,'Occupancy Raw Data'!$B$8:$BE$45,'Occupancy Raw Data'!BC$3,FALSE)</f>
        <v>9.2495313077771897</v>
      </c>
      <c r="V13" s="50">
        <f>VLOOKUP($A13,'Occupancy Raw Data'!$B$8:$BE$45,'Occupancy Raw Data'!BE$3,FALSE)</f>
        <v>26.772995497506901</v>
      </c>
      <c r="X13" s="51">
        <f>VLOOKUP($A13,'ADR Raw Data'!$B$6:$BE$43,'ADR Raw Data'!AG$1,FALSE)</f>
        <v>107.915663552423</v>
      </c>
      <c r="Y13" s="52">
        <f>VLOOKUP($A13,'ADR Raw Data'!$B$6:$BE$43,'ADR Raw Data'!AH$1,FALSE)</f>
        <v>125.12289338150499</v>
      </c>
      <c r="Z13" s="52">
        <f>VLOOKUP($A13,'ADR Raw Data'!$B$6:$BE$43,'ADR Raw Data'!AI$1,FALSE)</f>
        <v>129.542889490866</v>
      </c>
      <c r="AA13" s="52">
        <f>VLOOKUP($A13,'ADR Raw Data'!$B$6:$BE$43,'ADR Raw Data'!AJ$1,FALSE)</f>
        <v>127.989255222841</v>
      </c>
      <c r="AB13" s="52">
        <f>VLOOKUP($A13,'ADR Raw Data'!$B$6:$BE$43,'ADR Raw Data'!AK$1,FALSE)</f>
        <v>115.77445101933201</v>
      </c>
      <c r="AC13" s="53">
        <f>VLOOKUP($A13,'ADR Raw Data'!$B$6:$BE$43,'ADR Raw Data'!AL$1,FALSE)</f>
        <v>122.466881382995</v>
      </c>
      <c r="AD13" s="52">
        <f>VLOOKUP($A13,'ADR Raw Data'!$B$6:$BE$43,'ADR Raw Data'!AN$1,FALSE)</f>
        <v>100.882381275748</v>
      </c>
      <c r="AE13" s="52">
        <f>VLOOKUP($A13,'ADR Raw Data'!$B$6:$BE$43,'ADR Raw Data'!AO$1,FALSE)</f>
        <v>101.020400868178</v>
      </c>
      <c r="AF13" s="53">
        <f>VLOOKUP($A13,'ADR Raw Data'!$B$6:$BE$43,'ADR Raw Data'!AP$1,FALSE)</f>
        <v>100.952143512817</v>
      </c>
      <c r="AG13" s="54">
        <f>VLOOKUP($A13,'ADR Raw Data'!$B$6:$BE$43,'ADR Raw Data'!AR$1,FALSE)</f>
        <v>116.852936619677</v>
      </c>
      <c r="AI13" s="47">
        <f>VLOOKUP($A13,'ADR Raw Data'!$B$6:$BE$43,'ADR Raw Data'!AT$1,FALSE)</f>
        <v>18.806263085055502</v>
      </c>
      <c r="AJ13" s="48">
        <f>VLOOKUP($A13,'ADR Raw Data'!$B$6:$BE$43,'ADR Raw Data'!AU$1,FALSE)</f>
        <v>26.858005725700501</v>
      </c>
      <c r="AK13" s="48">
        <f>VLOOKUP($A13,'ADR Raw Data'!$B$6:$BE$43,'ADR Raw Data'!AV$1,FALSE)</f>
        <v>25.498637064033499</v>
      </c>
      <c r="AL13" s="48">
        <f>VLOOKUP($A13,'ADR Raw Data'!$B$6:$BE$43,'ADR Raw Data'!AW$1,FALSE)</f>
        <v>26.091201294077202</v>
      </c>
      <c r="AM13" s="48">
        <f>VLOOKUP($A13,'ADR Raw Data'!$B$6:$BE$43,'ADR Raw Data'!AX$1,FALSE)</f>
        <v>20.665435347723701</v>
      </c>
      <c r="AN13" s="49">
        <f>VLOOKUP($A13,'ADR Raw Data'!$B$6:$BE$43,'ADR Raw Data'!AY$1,FALSE)</f>
        <v>24.347794412878201</v>
      </c>
      <c r="AO13" s="48">
        <f>VLOOKUP($A13,'ADR Raw Data'!$B$6:$BE$43,'ADR Raw Data'!BA$1,FALSE)</f>
        <v>9.5141362765512998</v>
      </c>
      <c r="AP13" s="48">
        <f>VLOOKUP($A13,'ADR Raw Data'!$B$6:$BE$43,'ADR Raw Data'!BB$1,FALSE)</f>
        <v>9.4892127354882607</v>
      </c>
      <c r="AQ13" s="49">
        <f>VLOOKUP($A13,'ADR Raw Data'!$B$6:$BE$43,'ADR Raw Data'!BC$1,FALSE)</f>
        <v>9.50107014491768</v>
      </c>
      <c r="AR13" s="50">
        <f>VLOOKUP($A13,'ADR Raw Data'!$B$6:$BE$43,'ADR Raw Data'!BE$1,FALSE)</f>
        <v>20.988989342638401</v>
      </c>
      <c r="AT13" s="51">
        <f>VLOOKUP($A13,'RevPAR Raw Data'!$B$6:$BE$43,'RevPAR Raw Data'!AG$1,FALSE)</f>
        <v>46.8407415575792</v>
      </c>
      <c r="AU13" s="52">
        <f>VLOOKUP($A13,'RevPAR Raw Data'!$B$6:$BE$43,'RevPAR Raw Data'!AH$1,FALSE)</f>
        <v>77.201845949535098</v>
      </c>
      <c r="AV13" s="52">
        <f>VLOOKUP($A13,'RevPAR Raw Data'!$B$6:$BE$43,'RevPAR Raw Data'!AI$1,FALSE)</f>
        <v>88.457075507493798</v>
      </c>
      <c r="AW13" s="52">
        <f>VLOOKUP($A13,'RevPAR Raw Data'!$B$6:$BE$43,'RevPAR Raw Data'!AJ$1,FALSE)</f>
        <v>87.1715853253652</v>
      </c>
      <c r="AX13" s="52">
        <f>VLOOKUP($A13,'RevPAR Raw Data'!$B$6:$BE$43,'RevPAR Raw Data'!AK$1,FALSE)</f>
        <v>67.741012853348494</v>
      </c>
      <c r="AY13" s="53">
        <f>VLOOKUP($A13,'RevPAR Raw Data'!$B$6:$BE$43,'RevPAR Raw Data'!AL$1,FALSE)</f>
        <v>73.482452238664294</v>
      </c>
      <c r="AZ13" s="52">
        <f>VLOOKUP($A13,'RevPAR Raw Data'!$B$6:$BE$43,'RevPAR Raw Data'!AN$1,FALSE)</f>
        <v>52.845544488711802</v>
      </c>
      <c r="BA13" s="52">
        <f>VLOOKUP($A13,'RevPAR Raw Data'!$B$6:$BE$43,'RevPAR Raw Data'!AO$1,FALSE)</f>
        <v>54.084532583949901</v>
      </c>
      <c r="BB13" s="53">
        <f>VLOOKUP($A13,'RevPAR Raw Data'!$B$6:$BE$43,'RevPAR Raw Data'!AP$1,FALSE)</f>
        <v>53.465038536330802</v>
      </c>
      <c r="BC13" s="54">
        <f>VLOOKUP($A13,'RevPAR Raw Data'!$B$6:$BE$43,'RevPAR Raw Data'!AR$1,FALSE)</f>
        <v>67.763191180854804</v>
      </c>
      <c r="BE13" s="47">
        <f>VLOOKUP($A13,'RevPAR Raw Data'!$B$6:$BE$43,'RevPAR Raw Data'!AT$1,FALSE)</f>
        <v>47.691174991882001</v>
      </c>
      <c r="BF13" s="48">
        <f>VLOOKUP($A13,'RevPAR Raw Data'!$B$6:$BE$43,'RevPAR Raw Data'!AU$1,FALSE)</f>
        <v>76.279605834400897</v>
      </c>
      <c r="BG13" s="48">
        <f>VLOOKUP($A13,'RevPAR Raw Data'!$B$6:$BE$43,'RevPAR Raw Data'!AV$1,FALSE)</f>
        <v>77.928325023669103</v>
      </c>
      <c r="BH13" s="48">
        <f>VLOOKUP($A13,'RevPAR Raw Data'!$B$6:$BE$43,'RevPAR Raw Data'!AW$1,FALSE)</f>
        <v>72.912059389888597</v>
      </c>
      <c r="BI13" s="48">
        <f>VLOOKUP($A13,'RevPAR Raw Data'!$B$6:$BE$43,'RevPAR Raw Data'!AX$1,FALSE)</f>
        <v>53.145486512737698</v>
      </c>
      <c r="BJ13" s="49">
        <f>VLOOKUP($A13,'RevPAR Raw Data'!$B$6:$BE$43,'RevPAR Raw Data'!AY$1,FALSE)</f>
        <v>67.102507901227497</v>
      </c>
      <c r="BK13" s="48">
        <f>VLOOKUP($A13,'RevPAR Raw Data'!$B$6:$BE$43,'RevPAR Raw Data'!BA$1,FALSE)</f>
        <v>20.282325637592301</v>
      </c>
      <c r="BL13" s="48">
        <f>VLOOKUP($A13,'RevPAR Raw Data'!$B$6:$BE$43,'RevPAR Raw Data'!BB$1,FALSE)</f>
        <v>18.998254060038601</v>
      </c>
      <c r="BM13" s="49">
        <f>VLOOKUP($A13,'RevPAR Raw Data'!$B$6:$BE$43,'RevPAR Raw Data'!BC$1,FALSE)</f>
        <v>19.629405910322902</v>
      </c>
      <c r="BN13" s="50">
        <f>VLOOKUP($A13,'RevPAR Raw Data'!$B$6:$BE$43,'RevPAR Raw Data'!BE$1,FALSE)</f>
        <v>53.381366011822102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39.581775976708499</v>
      </c>
      <c r="C15" s="48">
        <f>VLOOKUP($A15,'Occupancy Raw Data'!$B$8:$BE$45,'Occupancy Raw Data'!AH$3,FALSE)</f>
        <v>46.967252888486698</v>
      </c>
      <c r="D15" s="48">
        <f>VLOOKUP($A15,'Occupancy Raw Data'!$B$8:$BE$45,'Occupancy Raw Data'!AI$3,FALSE)</f>
        <v>50.204587480819903</v>
      </c>
      <c r="E15" s="48">
        <f>VLOOKUP($A15,'Occupancy Raw Data'!$B$8:$BE$45,'Occupancy Raw Data'!AJ$3,FALSE)</f>
        <v>50.6821411963505</v>
      </c>
      <c r="F15" s="48">
        <f>VLOOKUP($A15,'Occupancy Raw Data'!$B$8:$BE$45,'Occupancy Raw Data'!AK$3,FALSE)</f>
        <v>49.1220256613462</v>
      </c>
      <c r="G15" s="49">
        <f>VLOOKUP($A15,'Occupancy Raw Data'!$B$8:$BE$45,'Occupancy Raw Data'!AL$3,FALSE)</f>
        <v>47.312772327584803</v>
      </c>
      <c r="H15" s="48">
        <f>VLOOKUP($A15,'Occupancy Raw Data'!$B$8:$BE$45,'Occupancy Raw Data'!AN$3,FALSE)</f>
        <v>57.6298605607696</v>
      </c>
      <c r="I15" s="48">
        <f>VLOOKUP($A15,'Occupancy Raw Data'!$B$8:$BE$45,'Occupancy Raw Data'!AO$3,FALSE)</f>
        <v>61.152191141122401</v>
      </c>
      <c r="J15" s="49">
        <f>VLOOKUP($A15,'Occupancy Raw Data'!$B$8:$BE$45,'Occupancy Raw Data'!AP$3,FALSE)</f>
        <v>59.391025850946001</v>
      </c>
      <c r="K15" s="50">
        <f>VLOOKUP($A15,'Occupancy Raw Data'!$B$8:$BE$45,'Occupancy Raw Data'!AR$3,FALSE)</f>
        <v>50.765468989004198</v>
      </c>
      <c r="M15" s="47">
        <f>VLOOKUP($A15,'Occupancy Raw Data'!$B$8:$BE$45,'Occupancy Raw Data'!AT$3,FALSE)</f>
        <v>2.1293944659741899</v>
      </c>
      <c r="N15" s="48">
        <f>VLOOKUP($A15,'Occupancy Raw Data'!$B$8:$BE$45,'Occupancy Raw Data'!AU$3,FALSE)</f>
        <v>7.7834579468728897</v>
      </c>
      <c r="O15" s="48">
        <f>VLOOKUP($A15,'Occupancy Raw Data'!$B$8:$BE$45,'Occupancy Raw Data'!AV$3,FALSE)</f>
        <v>10.2519808064916</v>
      </c>
      <c r="P15" s="48">
        <f>VLOOKUP($A15,'Occupancy Raw Data'!$B$8:$BE$45,'Occupancy Raw Data'!AW$3,FALSE)</f>
        <v>10.8317779871198</v>
      </c>
      <c r="Q15" s="48">
        <f>VLOOKUP($A15,'Occupancy Raw Data'!$B$8:$BE$45,'Occupancy Raw Data'!AX$3,FALSE)</f>
        <v>6.2834797046073403</v>
      </c>
      <c r="R15" s="49">
        <f>VLOOKUP($A15,'Occupancy Raw Data'!$B$8:$BE$45,'Occupancy Raw Data'!AY$3,FALSE)</f>
        <v>7.6186312225673296</v>
      </c>
      <c r="S15" s="48">
        <f>VLOOKUP($A15,'Occupancy Raw Data'!$B$8:$BE$45,'Occupancy Raw Data'!BA$3,FALSE)</f>
        <v>-1.84405921755409</v>
      </c>
      <c r="T15" s="48">
        <f>VLOOKUP($A15,'Occupancy Raw Data'!$B$8:$BE$45,'Occupancy Raw Data'!BB$3,FALSE)</f>
        <v>-3.57390751742436</v>
      </c>
      <c r="U15" s="49">
        <f>VLOOKUP($A15,'Occupancy Raw Data'!$B$8:$BE$45,'Occupancy Raw Data'!BC$3,FALSE)</f>
        <v>-2.7423120442462601</v>
      </c>
      <c r="V15" s="50">
        <f>VLOOKUP($A15,'Occupancy Raw Data'!$B$8:$BE$45,'Occupancy Raw Data'!BE$3,FALSE)</f>
        <v>3.9181820984849902</v>
      </c>
      <c r="X15" s="51">
        <f>VLOOKUP($A15,'ADR Raw Data'!$B$6:$BE$43,'ADR Raw Data'!AG$1,FALSE)</f>
        <v>89.273727308119206</v>
      </c>
      <c r="Y15" s="52">
        <f>VLOOKUP($A15,'ADR Raw Data'!$B$6:$BE$43,'ADR Raw Data'!AH$1,FALSE)</f>
        <v>92.051774470164403</v>
      </c>
      <c r="Z15" s="52">
        <f>VLOOKUP($A15,'ADR Raw Data'!$B$6:$BE$43,'ADR Raw Data'!AI$1,FALSE)</f>
        <v>93.947437746692202</v>
      </c>
      <c r="AA15" s="52">
        <f>VLOOKUP($A15,'ADR Raw Data'!$B$6:$BE$43,'ADR Raw Data'!AJ$1,FALSE)</f>
        <v>93.917154490708398</v>
      </c>
      <c r="AB15" s="52">
        <f>VLOOKUP($A15,'ADR Raw Data'!$B$6:$BE$43,'ADR Raw Data'!AK$1,FALSE)</f>
        <v>93.567344333333295</v>
      </c>
      <c r="AC15" s="53">
        <f>VLOOKUP($A15,'ADR Raw Data'!$B$6:$BE$43,'ADR Raw Data'!AL$1,FALSE)</f>
        <v>92.704140229792699</v>
      </c>
      <c r="AD15" s="52">
        <f>VLOOKUP($A15,'ADR Raw Data'!$B$6:$BE$43,'ADR Raw Data'!AN$1,FALSE)</f>
        <v>110.601841378095</v>
      </c>
      <c r="AE15" s="52">
        <f>VLOOKUP($A15,'ADR Raw Data'!$B$6:$BE$43,'ADR Raw Data'!AO$1,FALSE)</f>
        <v>113.932927185682</v>
      </c>
      <c r="AF15" s="53">
        <f>VLOOKUP($A15,'ADR Raw Data'!$B$6:$BE$43,'ADR Raw Data'!AP$1,FALSE)</f>
        <v>112.316773837119</v>
      </c>
      <c r="AG15" s="54">
        <f>VLOOKUP($A15,'ADR Raw Data'!$B$6:$BE$43,'ADR Raw Data'!AR$1,FALSE)</f>
        <v>99.263215622522097</v>
      </c>
      <c r="AI15" s="47">
        <f>VLOOKUP($A15,'ADR Raw Data'!$B$6:$BE$43,'ADR Raw Data'!AT$1,FALSE)</f>
        <v>8.5162210518874595</v>
      </c>
      <c r="AJ15" s="48">
        <f>VLOOKUP($A15,'ADR Raw Data'!$B$6:$BE$43,'ADR Raw Data'!AU$1,FALSE)</f>
        <v>11.354396002538399</v>
      </c>
      <c r="AK15" s="48">
        <f>VLOOKUP($A15,'ADR Raw Data'!$B$6:$BE$43,'ADR Raw Data'!AV$1,FALSE)</f>
        <v>12.446229870221099</v>
      </c>
      <c r="AL15" s="48">
        <f>VLOOKUP($A15,'ADR Raw Data'!$B$6:$BE$43,'ADR Raw Data'!AW$1,FALSE)</f>
        <v>12.327910506899</v>
      </c>
      <c r="AM15" s="48">
        <f>VLOOKUP($A15,'ADR Raw Data'!$B$6:$BE$43,'ADR Raw Data'!AX$1,FALSE)</f>
        <v>9.6357979375438294</v>
      </c>
      <c r="AN15" s="49">
        <f>VLOOKUP($A15,'ADR Raw Data'!$B$6:$BE$43,'ADR Raw Data'!AY$1,FALSE)</f>
        <v>10.9721972067418</v>
      </c>
      <c r="AO15" s="48">
        <f>VLOOKUP($A15,'ADR Raw Data'!$B$6:$BE$43,'ADR Raw Data'!BA$1,FALSE)</f>
        <v>7.3731662128042599</v>
      </c>
      <c r="AP15" s="48">
        <f>VLOOKUP($A15,'ADR Raw Data'!$B$6:$BE$43,'ADR Raw Data'!BB$1,FALSE)</f>
        <v>5.4851835948359602</v>
      </c>
      <c r="AQ15" s="49">
        <f>VLOOKUP($A15,'ADR Raw Data'!$B$6:$BE$43,'ADR Raw Data'!BC$1,FALSE)</f>
        <v>6.3564735375744297</v>
      </c>
      <c r="AR15" s="50">
        <f>VLOOKUP($A15,'ADR Raw Data'!$B$6:$BE$43,'ADR Raw Data'!BE$1,FALSE)</f>
        <v>8.5773026091094309</v>
      </c>
      <c r="AT15" s="51">
        <f>VLOOKUP($A15,'RevPAR Raw Data'!$B$6:$BE$43,'RevPAR Raw Data'!AG$1,FALSE)</f>
        <v>35.336126749157302</v>
      </c>
      <c r="AU15" s="52">
        <f>VLOOKUP($A15,'RevPAR Raw Data'!$B$6:$BE$43,'RevPAR Raw Data'!AH$1,FALSE)</f>
        <v>43.234189703741499</v>
      </c>
      <c r="AV15" s="52">
        <f>VLOOKUP($A15,'RevPAR Raw Data'!$B$6:$BE$43,'RevPAR Raw Data'!AI$1,FALSE)</f>
        <v>47.165923569526903</v>
      </c>
      <c r="AW15" s="52">
        <f>VLOOKUP($A15,'RevPAR Raw Data'!$B$6:$BE$43,'RevPAR Raw Data'!AJ$1,FALSE)</f>
        <v>47.599224846575503</v>
      </c>
      <c r="AX15" s="52">
        <f>VLOOKUP($A15,'RevPAR Raw Data'!$B$6:$BE$43,'RevPAR Raw Data'!AK$1,FALSE)</f>
        <v>45.962174894060098</v>
      </c>
      <c r="AY15" s="53">
        <f>VLOOKUP($A15,'RevPAR Raw Data'!$B$6:$BE$43,'RevPAR Raw Data'!AL$1,FALSE)</f>
        <v>43.860898805166798</v>
      </c>
      <c r="AZ15" s="52">
        <f>VLOOKUP($A15,'RevPAR Raw Data'!$B$6:$BE$43,'RevPAR Raw Data'!AN$1,FALSE)</f>
        <v>63.7396869638401</v>
      </c>
      <c r="BA15" s="52">
        <f>VLOOKUP($A15,'RevPAR Raw Data'!$B$6:$BE$43,'RevPAR Raw Data'!AO$1,FALSE)</f>
        <v>69.672481405264506</v>
      </c>
      <c r="BB15" s="53">
        <f>VLOOKUP($A15,'RevPAR Raw Data'!$B$6:$BE$43,'RevPAR Raw Data'!AP$1,FALSE)</f>
        <v>66.706084184552296</v>
      </c>
      <c r="BC15" s="54">
        <f>VLOOKUP($A15,'RevPAR Raw Data'!$B$6:$BE$43,'RevPAR Raw Data'!AR$1,FALSE)</f>
        <v>50.391436944339901</v>
      </c>
      <c r="BE15" s="47">
        <f>VLOOKUP($A15,'RevPAR Raw Data'!$B$6:$BE$43,'RevPAR Raw Data'!AT$1,FALSE)</f>
        <v>10.826959457650601</v>
      </c>
      <c r="BF15" s="48">
        <f>VLOOKUP($A15,'RevPAR Raw Data'!$B$6:$BE$43,'RevPAR Raw Data'!AU$1,FALSE)</f>
        <v>20.021618587390201</v>
      </c>
      <c r="BG15" s="48">
        <f>VLOOKUP($A15,'RevPAR Raw Data'!$B$6:$BE$43,'RevPAR Raw Data'!AV$1,FALSE)</f>
        <v>23.974195774139801</v>
      </c>
      <c r="BH15" s="48">
        <f>VLOOKUP($A15,'RevPAR Raw Data'!$B$6:$BE$43,'RevPAR Raw Data'!AW$1,FALSE)</f>
        <v>24.495020390577</v>
      </c>
      <c r="BI15" s="48">
        <f>VLOOKUP($A15,'RevPAR Raw Data'!$B$6:$BE$43,'RevPAR Raw Data'!AX$1,FALSE)</f>
        <v>16.524741049933699</v>
      </c>
      <c r="BJ15" s="49">
        <f>VLOOKUP($A15,'RevPAR Raw Data'!$B$6:$BE$43,'RevPAR Raw Data'!AY$1,FALSE)</f>
        <v>19.4267596715036</v>
      </c>
      <c r="BK15" s="48">
        <f>VLOOKUP($A15,'RevPAR Raw Data'!$B$6:$BE$43,'RevPAR Raw Data'!BA$1,FALSE)</f>
        <v>5.3931414440773597</v>
      </c>
      <c r="BL15" s="48">
        <f>VLOOKUP($A15,'RevPAR Raw Data'!$B$6:$BE$43,'RevPAR Raw Data'!BB$1,FALSE)</f>
        <v>1.7152406885712299</v>
      </c>
      <c r="BM15" s="49">
        <f>VLOOKUP($A15,'RevPAR Raw Data'!$B$6:$BE$43,'RevPAR Raw Data'!BC$1,FALSE)</f>
        <v>3.43984715391794</v>
      </c>
      <c r="BN15" s="50">
        <f>VLOOKUP($A15,'RevPAR Raw Data'!$B$6:$BE$43,'RevPAR Raw Data'!BE$1,FALSE)</f>
        <v>12.8315590429574</v>
      </c>
    </row>
    <row r="16" spans="1:66" x14ac:dyDescent="0.45">
      <c r="A16" s="63" t="s">
        <v>92</v>
      </c>
      <c r="B16" s="47">
        <f>VLOOKUP($A16,'Occupancy Raw Data'!$B$8:$BE$45,'Occupancy Raw Data'!AG$3,FALSE)</f>
        <v>53.964373035277603</v>
      </c>
      <c r="C16" s="48">
        <f>VLOOKUP($A16,'Occupancy Raw Data'!$B$8:$BE$45,'Occupancy Raw Data'!AH$3,FALSE)</f>
        <v>66.682675515193793</v>
      </c>
      <c r="D16" s="48">
        <f>VLOOKUP($A16,'Occupancy Raw Data'!$B$8:$BE$45,'Occupancy Raw Data'!AI$3,FALSE)</f>
        <v>69.900454069158201</v>
      </c>
      <c r="E16" s="48">
        <f>VLOOKUP($A16,'Occupancy Raw Data'!$B$8:$BE$45,'Occupancy Raw Data'!AJ$3,FALSE)</f>
        <v>69.599196646873907</v>
      </c>
      <c r="F16" s="48">
        <f>VLOOKUP($A16,'Occupancy Raw Data'!$B$8:$BE$45,'Occupancy Raw Data'!AK$3,FALSE)</f>
        <v>63.587146349982497</v>
      </c>
      <c r="G16" s="49">
        <f>VLOOKUP($A16,'Occupancy Raw Data'!$B$8:$BE$45,'Occupancy Raw Data'!AL$3,FALSE)</f>
        <v>64.746769123297199</v>
      </c>
      <c r="H16" s="48">
        <f>VLOOKUP($A16,'Occupancy Raw Data'!$B$8:$BE$45,'Occupancy Raw Data'!AN$3,FALSE)</f>
        <v>63.482361159622698</v>
      </c>
      <c r="I16" s="48">
        <f>VLOOKUP($A16,'Occupancy Raw Data'!$B$8:$BE$45,'Occupancy Raw Data'!AO$3,FALSE)</f>
        <v>67.577715682850098</v>
      </c>
      <c r="J16" s="49">
        <f>VLOOKUP($A16,'Occupancy Raw Data'!$B$8:$BE$45,'Occupancy Raw Data'!AP$3,FALSE)</f>
        <v>65.530038421236398</v>
      </c>
      <c r="K16" s="50">
        <f>VLOOKUP($A16,'Occupancy Raw Data'!$B$8:$BE$45,'Occupancy Raw Data'!AR$3,FALSE)</f>
        <v>64.970560351279801</v>
      </c>
      <c r="M16" s="47">
        <f>VLOOKUP($A16,'Occupancy Raw Data'!$B$8:$BE$45,'Occupancy Raw Data'!AT$3,FALSE)</f>
        <v>2.7773158157325701</v>
      </c>
      <c r="N16" s="48">
        <f>VLOOKUP($A16,'Occupancy Raw Data'!$B$8:$BE$45,'Occupancy Raw Data'!AU$3,FALSE)</f>
        <v>6.0036091060521901</v>
      </c>
      <c r="O16" s="48">
        <f>VLOOKUP($A16,'Occupancy Raw Data'!$B$8:$BE$45,'Occupancy Raw Data'!AV$3,FALSE)</f>
        <v>4.2046342098411804</v>
      </c>
      <c r="P16" s="48">
        <f>VLOOKUP($A16,'Occupancy Raw Data'!$B$8:$BE$45,'Occupancy Raw Data'!AW$3,FALSE)</f>
        <v>4.20997581225076</v>
      </c>
      <c r="Q16" s="48">
        <f>VLOOKUP($A16,'Occupancy Raw Data'!$B$8:$BE$45,'Occupancy Raw Data'!AX$3,FALSE)</f>
        <v>1.66131509144213</v>
      </c>
      <c r="R16" s="49">
        <f>VLOOKUP($A16,'Occupancy Raw Data'!$B$8:$BE$45,'Occupancy Raw Data'!AY$3,FALSE)</f>
        <v>3.81820472970134</v>
      </c>
      <c r="S16" s="48">
        <f>VLOOKUP($A16,'Occupancy Raw Data'!$B$8:$BE$45,'Occupancy Raw Data'!BA$3,FALSE)</f>
        <v>-4.9486827482512901</v>
      </c>
      <c r="T16" s="48">
        <f>VLOOKUP($A16,'Occupancy Raw Data'!$B$8:$BE$45,'Occupancy Raw Data'!BB$3,FALSE)</f>
        <v>-3.5698710360725099</v>
      </c>
      <c r="U16" s="49">
        <f>VLOOKUP($A16,'Occupancy Raw Data'!$B$8:$BE$45,'Occupancy Raw Data'!BC$3,FALSE)</f>
        <v>-4.2426949087660999</v>
      </c>
      <c r="V16" s="50">
        <f>VLOOKUP($A16,'Occupancy Raw Data'!$B$8:$BE$45,'Occupancy Raw Data'!BE$3,FALSE)</f>
        <v>1.35935933987875</v>
      </c>
      <c r="X16" s="51">
        <f>VLOOKUP($A16,'ADR Raw Data'!$B$6:$BE$43,'ADR Raw Data'!AG$1,FALSE)</f>
        <v>81.266428948219996</v>
      </c>
      <c r="Y16" s="52">
        <f>VLOOKUP($A16,'ADR Raw Data'!$B$6:$BE$43,'ADR Raw Data'!AH$1,FALSE)</f>
        <v>87.205948156878094</v>
      </c>
      <c r="Z16" s="52">
        <f>VLOOKUP($A16,'ADR Raw Data'!$B$6:$BE$43,'ADR Raw Data'!AI$1,FALSE)</f>
        <v>88.940926658338498</v>
      </c>
      <c r="AA16" s="52">
        <f>VLOOKUP($A16,'ADR Raw Data'!$B$6:$BE$43,'ADR Raw Data'!AJ$1,FALSE)</f>
        <v>88.798812891286602</v>
      </c>
      <c r="AB16" s="52">
        <f>VLOOKUP($A16,'ADR Raw Data'!$B$6:$BE$43,'ADR Raw Data'!AK$1,FALSE)</f>
        <v>84.778033287558301</v>
      </c>
      <c r="AC16" s="53">
        <f>VLOOKUP($A16,'ADR Raw Data'!$B$6:$BE$43,'ADR Raw Data'!AL$1,FALSE)</f>
        <v>86.456045974267596</v>
      </c>
      <c r="AD16" s="52">
        <f>VLOOKUP($A16,'ADR Raw Data'!$B$6:$BE$43,'ADR Raw Data'!AN$1,FALSE)</f>
        <v>87.863760082530902</v>
      </c>
      <c r="AE16" s="52">
        <f>VLOOKUP($A16,'ADR Raw Data'!$B$6:$BE$43,'ADR Raw Data'!AO$1,FALSE)</f>
        <v>89.666975843132107</v>
      </c>
      <c r="AF16" s="53">
        <f>VLOOKUP($A16,'ADR Raw Data'!$B$6:$BE$43,'ADR Raw Data'!AP$1,FALSE)</f>
        <v>88.793541331867502</v>
      </c>
      <c r="AG16" s="54">
        <f>VLOOKUP($A16,'ADR Raw Data'!$B$6:$BE$43,'ADR Raw Data'!AR$1,FALSE)</f>
        <v>87.129652867538297</v>
      </c>
      <c r="AI16" s="47">
        <f>VLOOKUP($A16,'ADR Raw Data'!$B$6:$BE$43,'ADR Raw Data'!AT$1,FALSE)</f>
        <v>11.7748262268105</v>
      </c>
      <c r="AJ16" s="48">
        <f>VLOOKUP($A16,'ADR Raw Data'!$B$6:$BE$43,'ADR Raw Data'!AU$1,FALSE)</f>
        <v>14.5173179485879</v>
      </c>
      <c r="AK16" s="48">
        <f>VLOOKUP($A16,'ADR Raw Data'!$B$6:$BE$43,'ADR Raw Data'!AV$1,FALSE)</f>
        <v>13.678204448853</v>
      </c>
      <c r="AL16" s="48">
        <f>VLOOKUP($A16,'ADR Raw Data'!$B$6:$BE$43,'ADR Raw Data'!AW$1,FALSE)</f>
        <v>13.717486382743299</v>
      </c>
      <c r="AM16" s="48">
        <f>VLOOKUP($A16,'ADR Raw Data'!$B$6:$BE$43,'ADR Raw Data'!AX$1,FALSE)</f>
        <v>11.2305280861176</v>
      </c>
      <c r="AN16" s="49">
        <f>VLOOKUP($A16,'ADR Raw Data'!$B$6:$BE$43,'ADR Raw Data'!AY$1,FALSE)</f>
        <v>13.0909745469628</v>
      </c>
      <c r="AO16" s="48">
        <f>VLOOKUP($A16,'ADR Raw Data'!$B$6:$BE$43,'ADR Raw Data'!BA$1,FALSE)</f>
        <v>9.2827476133674605</v>
      </c>
      <c r="AP16" s="48">
        <f>VLOOKUP($A16,'ADR Raw Data'!$B$6:$BE$43,'ADR Raw Data'!BB$1,FALSE)</f>
        <v>7.9674722264178603</v>
      </c>
      <c r="AQ16" s="49">
        <f>VLOOKUP($A16,'ADR Raw Data'!$B$6:$BE$43,'ADR Raw Data'!BC$1,FALSE)</f>
        <v>8.6065767405778004</v>
      </c>
      <c r="AR16" s="50">
        <f>VLOOKUP($A16,'ADR Raw Data'!$B$6:$BE$43,'ADR Raw Data'!BE$1,FALSE)</f>
        <v>11.6079571263946</v>
      </c>
      <c r="AT16" s="51">
        <f>VLOOKUP($A16,'RevPAR Raw Data'!$B$6:$BE$43,'RevPAR Raw Data'!AG$1,FALSE)</f>
        <v>43.8549188700663</v>
      </c>
      <c r="AU16" s="52">
        <f>VLOOKUP($A16,'RevPAR Raw Data'!$B$6:$BE$43,'RevPAR Raw Data'!AH$1,FALSE)</f>
        <v>58.151259439399198</v>
      </c>
      <c r="AV16" s="52">
        <f>VLOOKUP($A16,'RevPAR Raw Data'!$B$6:$BE$43,'RevPAR Raw Data'!AI$1,FALSE)</f>
        <v>62.170111587495597</v>
      </c>
      <c r="AW16" s="52">
        <f>VLOOKUP($A16,'RevPAR Raw Data'!$B$6:$BE$43,'RevPAR Raw Data'!AJ$1,FALSE)</f>
        <v>61.803260404296097</v>
      </c>
      <c r="AX16" s="52">
        <f>VLOOKUP($A16,'RevPAR Raw Data'!$B$6:$BE$43,'RevPAR Raw Data'!AK$1,FALSE)</f>
        <v>53.9079320991966</v>
      </c>
      <c r="AY16" s="53">
        <f>VLOOKUP($A16,'RevPAR Raw Data'!$B$6:$BE$43,'RevPAR Raw Data'!AL$1,FALSE)</f>
        <v>55.977496480090799</v>
      </c>
      <c r="AZ16" s="52">
        <f>VLOOKUP($A16,'RevPAR Raw Data'!$B$6:$BE$43,'RevPAR Raw Data'!AN$1,FALSE)</f>
        <v>55.777989504016702</v>
      </c>
      <c r="BA16" s="52">
        <f>VLOOKUP($A16,'RevPAR Raw Data'!$B$6:$BE$43,'RevPAR Raw Data'!AO$1,FALSE)</f>
        <v>60.594893996681797</v>
      </c>
      <c r="BB16" s="53">
        <f>VLOOKUP($A16,'RevPAR Raw Data'!$B$6:$BE$43,'RevPAR Raw Data'!AP$1,FALSE)</f>
        <v>58.186441750349204</v>
      </c>
      <c r="BC16" s="54">
        <f>VLOOKUP($A16,'RevPAR Raw Data'!$B$6:$BE$43,'RevPAR Raw Data'!AR$1,FALSE)</f>
        <v>56.6086237001646</v>
      </c>
      <c r="BE16" s="47">
        <f>VLOOKUP($A16,'RevPAR Raw Data'!$B$6:$BE$43,'RevPAR Raw Data'!AT$1,FALSE)</f>
        <v>14.8791661536153</v>
      </c>
      <c r="BF16" s="48">
        <f>VLOOKUP($A16,'RevPAR Raw Data'!$B$6:$BE$43,'RevPAR Raw Data'!AU$1,FALSE)</f>
        <v>21.392490076956101</v>
      </c>
      <c r="BG16" s="48">
        <f>VLOOKUP($A16,'RevPAR Raw Data'!$B$6:$BE$43,'RevPAR Raw Data'!AV$1,FALSE)</f>
        <v>18.4579571222427</v>
      </c>
      <c r="BH16" s="48">
        <f>VLOOKUP($A16,'RevPAR Raw Data'!$B$6:$BE$43,'RevPAR Raw Data'!AW$1,FALSE)</f>
        <v>18.504965053756401</v>
      </c>
      <c r="BI16" s="48">
        <f>VLOOKUP($A16,'RevPAR Raw Data'!$B$6:$BE$43,'RevPAR Raw Data'!AX$1,FALSE)</f>
        <v>13.078417635503101</v>
      </c>
      <c r="BJ16" s="49">
        <f>VLOOKUP($A16,'RevPAR Raw Data'!$B$6:$BE$43,'RevPAR Raw Data'!AY$1,FALSE)</f>
        <v>17.409019485980298</v>
      </c>
      <c r="BK16" s="48">
        <f>VLOOKUP($A16,'RevPAR Raw Data'!$B$6:$BE$43,'RevPAR Raw Data'!BA$1,FALSE)</f>
        <v>3.8746911354097402</v>
      </c>
      <c r="BL16" s="48">
        <f>VLOOKUP($A16,'RevPAR Raw Data'!$B$6:$BE$43,'RevPAR Raw Data'!BB$1,FALSE)</f>
        <v>4.1131727070273296</v>
      </c>
      <c r="BM16" s="49">
        <f>VLOOKUP($A16,'RevPAR Raw Data'!$B$6:$BE$43,'RevPAR Raw Data'!BC$1,FALSE)</f>
        <v>3.99873103862015</v>
      </c>
      <c r="BN16" s="50">
        <f>VLOOKUP($A16,'RevPAR Raw Data'!$B$6:$BE$43,'RevPAR Raw Data'!BE$1,FALSE)</f>
        <v>13.1251103156402</v>
      </c>
    </row>
    <row r="17" spans="1:66" x14ac:dyDescent="0.45">
      <c r="A17" s="63" t="s">
        <v>32</v>
      </c>
      <c r="B17" s="47">
        <f>VLOOKUP($A17,'Occupancy Raw Data'!$B$8:$BE$45,'Occupancy Raw Data'!AG$3,FALSE)</f>
        <v>44.958892254435298</v>
      </c>
      <c r="C17" s="48">
        <f>VLOOKUP($A17,'Occupancy Raw Data'!$B$8:$BE$45,'Occupancy Raw Data'!AH$3,FALSE)</f>
        <v>53.717726813789099</v>
      </c>
      <c r="D17" s="48">
        <f>VLOOKUP($A17,'Occupancy Raw Data'!$B$8:$BE$45,'Occupancy Raw Data'!AI$3,FALSE)</f>
        <v>57.302033751622602</v>
      </c>
      <c r="E17" s="48">
        <f>VLOOKUP($A17,'Occupancy Raw Data'!$B$8:$BE$45,'Occupancy Raw Data'!AJ$3,FALSE)</f>
        <v>58.098947064762697</v>
      </c>
      <c r="F17" s="48">
        <f>VLOOKUP($A17,'Occupancy Raw Data'!$B$8:$BE$45,'Occupancy Raw Data'!AK$3,FALSE)</f>
        <v>54.074715130535097</v>
      </c>
      <c r="G17" s="49">
        <f>VLOOKUP($A17,'Occupancy Raw Data'!$B$8:$BE$45,'Occupancy Raw Data'!AL$3,FALSE)</f>
        <v>53.6304630030289</v>
      </c>
      <c r="H17" s="48">
        <f>VLOOKUP($A17,'Occupancy Raw Data'!$B$8:$BE$45,'Occupancy Raw Data'!AN$3,FALSE)</f>
        <v>61.463291504399201</v>
      </c>
      <c r="I17" s="48">
        <f>VLOOKUP($A17,'Occupancy Raw Data'!$B$8:$BE$45,'Occupancy Raw Data'!AO$3,FALSE)</f>
        <v>62.234963219385499</v>
      </c>
      <c r="J17" s="49">
        <f>VLOOKUP($A17,'Occupancy Raw Data'!$B$8:$BE$45,'Occupancy Raw Data'!AP$3,FALSE)</f>
        <v>61.8491273618923</v>
      </c>
      <c r="K17" s="50">
        <f>VLOOKUP($A17,'Occupancy Raw Data'!$B$8:$BE$45,'Occupancy Raw Data'!AR$3,FALSE)</f>
        <v>55.978652819847099</v>
      </c>
      <c r="M17" s="47">
        <f>VLOOKUP($A17,'Occupancy Raw Data'!$B$8:$BE$45,'Occupancy Raw Data'!AT$3,FALSE)</f>
        <v>3.4358917647518901</v>
      </c>
      <c r="N17" s="48">
        <f>VLOOKUP($A17,'Occupancy Raw Data'!$B$8:$BE$45,'Occupancy Raw Data'!AU$3,FALSE)</f>
        <v>10.450883360509399</v>
      </c>
      <c r="O17" s="48">
        <f>VLOOKUP($A17,'Occupancy Raw Data'!$B$8:$BE$45,'Occupancy Raw Data'!AV$3,FALSE)</f>
        <v>12.584225700506099</v>
      </c>
      <c r="P17" s="48">
        <f>VLOOKUP($A17,'Occupancy Raw Data'!$B$8:$BE$45,'Occupancy Raw Data'!AW$3,FALSE)</f>
        <v>14.2693656216574</v>
      </c>
      <c r="Q17" s="48">
        <f>VLOOKUP($A17,'Occupancy Raw Data'!$B$8:$BE$45,'Occupancy Raw Data'!AX$3,FALSE)</f>
        <v>7.6152459456401704</v>
      </c>
      <c r="R17" s="49">
        <f>VLOOKUP($A17,'Occupancy Raw Data'!$B$8:$BE$45,'Occupancy Raw Data'!AY$3,FALSE)</f>
        <v>9.8581975318790303</v>
      </c>
      <c r="S17" s="48">
        <f>VLOOKUP($A17,'Occupancy Raw Data'!$B$8:$BE$45,'Occupancy Raw Data'!BA$3,FALSE)</f>
        <v>-8.3961808502390305</v>
      </c>
      <c r="T17" s="48">
        <f>VLOOKUP($A17,'Occupancy Raw Data'!$B$8:$BE$45,'Occupancy Raw Data'!BB$3,FALSE)</f>
        <v>-10.613897100394601</v>
      </c>
      <c r="U17" s="49">
        <f>VLOOKUP($A17,'Occupancy Raw Data'!$B$8:$BE$45,'Occupancy Raw Data'!BC$3,FALSE)</f>
        <v>-9.5255419665043295</v>
      </c>
      <c r="V17" s="50">
        <f>VLOOKUP($A17,'Occupancy Raw Data'!$B$8:$BE$45,'Occupancy Raw Data'!BE$3,FALSE)</f>
        <v>2.8989001239876901</v>
      </c>
      <c r="X17" s="51">
        <f>VLOOKUP($A17,'ADR Raw Data'!$B$6:$BE$43,'ADR Raw Data'!AG$1,FALSE)</f>
        <v>73.048067709335797</v>
      </c>
      <c r="Y17" s="52">
        <f>VLOOKUP($A17,'ADR Raw Data'!$B$6:$BE$43,'ADR Raw Data'!AH$1,FALSE)</f>
        <v>78.225866677854597</v>
      </c>
      <c r="Z17" s="52">
        <f>VLOOKUP($A17,'ADR Raw Data'!$B$6:$BE$43,'ADR Raw Data'!AI$1,FALSE)</f>
        <v>80.337599295198501</v>
      </c>
      <c r="AA17" s="52">
        <f>VLOOKUP($A17,'ADR Raw Data'!$B$6:$BE$43,'ADR Raw Data'!AJ$1,FALSE)</f>
        <v>81.273412084160796</v>
      </c>
      <c r="AB17" s="52">
        <f>VLOOKUP($A17,'ADR Raw Data'!$B$6:$BE$43,'ADR Raw Data'!AK$1,FALSE)</f>
        <v>78.342399746599</v>
      </c>
      <c r="AC17" s="53">
        <f>VLOOKUP($A17,'ADR Raw Data'!$B$6:$BE$43,'ADR Raw Data'!AL$1,FALSE)</f>
        <v>78.492801309773498</v>
      </c>
      <c r="AD17" s="52">
        <f>VLOOKUP($A17,'ADR Raw Data'!$B$6:$BE$43,'ADR Raw Data'!AN$1,FALSE)</f>
        <v>94.722861613376296</v>
      </c>
      <c r="AE17" s="52">
        <f>VLOOKUP($A17,'ADR Raw Data'!$B$6:$BE$43,'ADR Raw Data'!AO$1,FALSE)</f>
        <v>94.243083428935606</v>
      </c>
      <c r="AF17" s="53">
        <f>VLOOKUP($A17,'ADR Raw Data'!$B$6:$BE$43,'ADR Raw Data'!AP$1,FALSE)</f>
        <v>94.481476011543805</v>
      </c>
      <c r="AG17" s="54">
        <f>VLOOKUP($A17,'ADR Raw Data'!$B$6:$BE$43,'ADR Raw Data'!AR$1,FALSE)</f>
        <v>83.540059904479605</v>
      </c>
      <c r="AI17" s="47">
        <f>VLOOKUP($A17,'ADR Raw Data'!$B$6:$BE$43,'ADR Raw Data'!AT$1,FALSE)</f>
        <v>5.7233876436050899</v>
      </c>
      <c r="AJ17" s="48">
        <f>VLOOKUP($A17,'ADR Raw Data'!$B$6:$BE$43,'ADR Raw Data'!AU$1,FALSE)</f>
        <v>10.1046181515588</v>
      </c>
      <c r="AK17" s="48">
        <f>VLOOKUP($A17,'ADR Raw Data'!$B$6:$BE$43,'ADR Raw Data'!AV$1,FALSE)</f>
        <v>9.2229129009403206</v>
      </c>
      <c r="AL17" s="48">
        <f>VLOOKUP($A17,'ADR Raw Data'!$B$6:$BE$43,'ADR Raw Data'!AW$1,FALSE)</f>
        <v>11.489026713605099</v>
      </c>
      <c r="AM17" s="48">
        <f>VLOOKUP($A17,'ADR Raw Data'!$B$6:$BE$43,'ADR Raw Data'!AX$1,FALSE)</f>
        <v>8.1243057360504896</v>
      </c>
      <c r="AN17" s="49">
        <f>VLOOKUP($A17,'ADR Raw Data'!$B$6:$BE$43,'ADR Raw Data'!AY$1,FALSE)</f>
        <v>9.1732743402019494</v>
      </c>
      <c r="AO17" s="48">
        <f>VLOOKUP($A17,'ADR Raw Data'!$B$6:$BE$43,'ADR Raw Data'!BA$1,FALSE)</f>
        <v>0.91829530864806197</v>
      </c>
      <c r="AP17" s="48">
        <f>VLOOKUP($A17,'ADR Raw Data'!$B$6:$BE$43,'ADR Raw Data'!BB$1,FALSE)</f>
        <v>-0.86268830984645395</v>
      </c>
      <c r="AQ17" s="49">
        <f>VLOOKUP($A17,'ADR Raw Data'!$B$6:$BE$43,'ADR Raw Data'!BC$1,FALSE)</f>
        <v>8.7850185037005694E-3</v>
      </c>
      <c r="AR17" s="50">
        <f>VLOOKUP($A17,'ADR Raw Data'!$B$6:$BE$43,'ADR Raw Data'!BE$1,FALSE)</f>
        <v>4.4214731058953101</v>
      </c>
      <c r="AT17" s="51">
        <f>VLOOKUP($A17,'RevPAR Raw Data'!$B$6:$BE$43,'RevPAR Raw Data'!AG$1,FALSE)</f>
        <v>32.841602055387199</v>
      </c>
      <c r="AU17" s="52">
        <f>VLOOKUP($A17,'RevPAR Raw Data'!$B$6:$BE$43,'RevPAR Raw Data'!AH$1,FALSE)</f>
        <v>42.021157359728797</v>
      </c>
      <c r="AV17" s="52">
        <f>VLOOKUP($A17,'RevPAR Raw Data'!$B$6:$BE$43,'RevPAR Raw Data'!AI$1,FALSE)</f>
        <v>46.035078263377997</v>
      </c>
      <c r="AW17" s="52">
        <f>VLOOKUP($A17,'RevPAR Raw Data'!$B$6:$BE$43,'RevPAR Raw Data'!AJ$1,FALSE)</f>
        <v>47.218996664503102</v>
      </c>
      <c r="AX17" s="52">
        <f>VLOOKUP($A17,'RevPAR Raw Data'!$B$6:$BE$43,'RevPAR Raw Data'!AK$1,FALSE)</f>
        <v>42.363429489398499</v>
      </c>
      <c r="AY17" s="53">
        <f>VLOOKUP($A17,'RevPAR Raw Data'!$B$6:$BE$43,'RevPAR Raw Data'!AL$1,FALSE)</f>
        <v>42.096052766479097</v>
      </c>
      <c r="AZ17" s="52">
        <f>VLOOKUP($A17,'RevPAR Raw Data'!$B$6:$BE$43,'RevPAR Raw Data'!AN$1,FALSE)</f>
        <v>58.219788554738201</v>
      </c>
      <c r="BA17" s="52">
        <f>VLOOKUP($A17,'RevPAR Raw Data'!$B$6:$BE$43,'RevPAR Raw Data'!AO$1,FALSE)</f>
        <v>58.652148308812897</v>
      </c>
      <c r="BB17" s="53">
        <f>VLOOKUP($A17,'RevPAR Raw Data'!$B$6:$BE$43,'RevPAR Raw Data'!AP$1,FALSE)</f>
        <v>58.4359684317755</v>
      </c>
      <c r="BC17" s="54">
        <f>VLOOKUP($A17,'RevPAR Raw Data'!$B$6:$BE$43,'RevPAR Raw Data'!AR$1,FALSE)</f>
        <v>46.764600099420903</v>
      </c>
      <c r="BE17" s="47">
        <f>VLOOKUP($A17,'RevPAR Raw Data'!$B$6:$BE$43,'RevPAR Raw Data'!AT$1,FALSE)</f>
        <v>9.3559288130684397</v>
      </c>
      <c r="BF17" s="48">
        <f>VLOOKUP($A17,'RevPAR Raw Data'!$B$6:$BE$43,'RevPAR Raw Data'!AU$1,FALSE)</f>
        <v>21.6115233691126</v>
      </c>
      <c r="BG17" s="48">
        <f>VLOOKUP($A17,'RevPAR Raw Data'!$B$6:$BE$43,'RevPAR Raw Data'!AV$1,FALSE)</f>
        <v>22.967770777061901</v>
      </c>
      <c r="BH17" s="48">
        <f>VLOOKUP($A17,'RevPAR Raw Data'!$B$6:$BE$43,'RevPAR Raw Data'!AW$1,FALSE)</f>
        <v>27.397803563396799</v>
      </c>
      <c r="BI17" s="48">
        <f>VLOOKUP($A17,'RevPAR Raw Data'!$B$6:$BE$43,'RevPAR Raw Data'!AX$1,FALSE)</f>
        <v>16.358237544866601</v>
      </c>
      <c r="BJ17" s="49">
        <f>VLOOKUP($A17,'RevPAR Raw Data'!$B$6:$BE$43,'RevPAR Raw Data'!AY$1,FALSE)</f>
        <v>19.935791376679202</v>
      </c>
      <c r="BK17" s="48">
        <f>VLOOKUP($A17,'RevPAR Raw Data'!$B$6:$BE$43,'RevPAR Raw Data'!BA$1,FALSE)</f>
        <v>-7.5549872764443204</v>
      </c>
      <c r="BL17" s="48">
        <f>VLOOKUP($A17,'RevPAR Raw Data'!$B$6:$BE$43,'RevPAR Raw Data'!BB$1,FALSE)</f>
        <v>-11.3850205607368</v>
      </c>
      <c r="BM17" s="49">
        <f>VLOOKUP($A17,'RevPAR Raw Data'!$B$6:$BE$43,'RevPAR Raw Data'!BC$1,FALSE)</f>
        <v>-9.5175937686249608</v>
      </c>
      <c r="BN17" s="50">
        <f>VLOOKUP($A17,'RevPAR Raw Data'!$B$6:$BE$43,'RevPAR Raw Data'!BE$1,FALSE)</f>
        <v>7.4485473192318903</v>
      </c>
    </row>
    <row r="18" spans="1:66" x14ac:dyDescent="0.45">
      <c r="A18" s="63" t="s">
        <v>93</v>
      </c>
      <c r="B18" s="47">
        <f>VLOOKUP($A18,'Occupancy Raw Data'!$B$8:$BE$45,'Occupancy Raw Data'!AG$3,FALSE)</f>
        <v>52.283506060073698</v>
      </c>
      <c r="C18" s="48">
        <f>VLOOKUP($A18,'Occupancy Raw Data'!$B$8:$BE$45,'Occupancy Raw Data'!AH$3,FALSE)</f>
        <v>61.110135253820403</v>
      </c>
      <c r="D18" s="48">
        <f>VLOOKUP($A18,'Occupancy Raw Data'!$B$8:$BE$45,'Occupancy Raw Data'!AI$3,FALSE)</f>
        <v>64.579307922009406</v>
      </c>
      <c r="E18" s="48">
        <f>VLOOKUP($A18,'Occupancy Raw Data'!$B$8:$BE$45,'Occupancy Raw Data'!AJ$3,FALSE)</f>
        <v>65.448796767960602</v>
      </c>
      <c r="F18" s="48">
        <f>VLOOKUP($A18,'Occupancy Raw Data'!$B$8:$BE$45,'Occupancy Raw Data'!AK$3,FALSE)</f>
        <v>63.573686984015403</v>
      </c>
      <c r="G18" s="49">
        <f>VLOOKUP($A18,'Occupancy Raw Data'!$B$8:$BE$45,'Occupancy Raw Data'!AL$3,FALSE)</f>
        <v>61.399086597575902</v>
      </c>
      <c r="H18" s="48">
        <f>VLOOKUP($A18,'Occupancy Raw Data'!$B$8:$BE$45,'Occupancy Raw Data'!AN$3,FALSE)</f>
        <v>65.839627612857797</v>
      </c>
      <c r="I18" s="48">
        <f>VLOOKUP($A18,'Occupancy Raw Data'!$B$8:$BE$45,'Occupancy Raw Data'!AO$3,FALSE)</f>
        <v>67.468821359564302</v>
      </c>
      <c r="J18" s="49">
        <f>VLOOKUP($A18,'Occupancy Raw Data'!$B$8:$BE$45,'Occupancy Raw Data'!AP$3,FALSE)</f>
        <v>66.654224486211106</v>
      </c>
      <c r="K18" s="50">
        <f>VLOOKUP($A18,'Occupancy Raw Data'!$B$8:$BE$45,'Occupancy Raw Data'!AR$3,FALSE)</f>
        <v>62.900554565757403</v>
      </c>
      <c r="M18" s="47">
        <f>VLOOKUP($A18,'Occupancy Raw Data'!$B$8:$BE$45,'Occupancy Raw Data'!AT$3,FALSE)</f>
        <v>8.42223650873742</v>
      </c>
      <c r="N18" s="48">
        <f>VLOOKUP($A18,'Occupancy Raw Data'!$B$8:$BE$45,'Occupancy Raw Data'!AU$3,FALSE)</f>
        <v>15.4206849417154</v>
      </c>
      <c r="O18" s="48">
        <f>VLOOKUP($A18,'Occupancy Raw Data'!$B$8:$BE$45,'Occupancy Raw Data'!AV$3,FALSE)</f>
        <v>19.4864063079415</v>
      </c>
      <c r="P18" s="48">
        <f>VLOOKUP($A18,'Occupancy Raw Data'!$B$8:$BE$45,'Occupancy Raw Data'!AW$3,FALSE)</f>
        <v>20.488410406832301</v>
      </c>
      <c r="Q18" s="48">
        <f>VLOOKUP($A18,'Occupancy Raw Data'!$B$8:$BE$45,'Occupancy Raw Data'!AX$3,FALSE)</f>
        <v>15.4134993222722</v>
      </c>
      <c r="R18" s="49">
        <f>VLOOKUP($A18,'Occupancy Raw Data'!$B$8:$BE$45,'Occupancy Raw Data'!AY$3,FALSE)</f>
        <v>16.014531577038799</v>
      </c>
      <c r="S18" s="48">
        <f>VLOOKUP($A18,'Occupancy Raw Data'!$B$8:$BE$45,'Occupancy Raw Data'!BA$3,FALSE)</f>
        <v>1.72454673229129</v>
      </c>
      <c r="T18" s="48">
        <f>VLOOKUP($A18,'Occupancy Raw Data'!$B$8:$BE$45,'Occupancy Raw Data'!BB$3,FALSE)</f>
        <v>-3.2092858132831701</v>
      </c>
      <c r="U18" s="49">
        <f>VLOOKUP($A18,'Occupancy Raw Data'!$B$8:$BE$45,'Occupancy Raw Data'!BC$3,FALSE)</f>
        <v>-0.83380244940798098</v>
      </c>
      <c r="V18" s="50">
        <f>VLOOKUP($A18,'Occupancy Raw Data'!$B$8:$BE$45,'Occupancy Raw Data'!BE$3,FALSE)</f>
        <v>10.3387394371547</v>
      </c>
      <c r="X18" s="51">
        <f>VLOOKUP($A18,'ADR Raw Data'!$B$6:$BE$43,'ADR Raw Data'!AG$1,FALSE)</f>
        <v>88.985281337140904</v>
      </c>
      <c r="Y18" s="52">
        <f>VLOOKUP($A18,'ADR Raw Data'!$B$6:$BE$43,'ADR Raw Data'!AH$1,FALSE)</f>
        <v>97.606975294624803</v>
      </c>
      <c r="Z18" s="52">
        <f>VLOOKUP($A18,'ADR Raw Data'!$B$6:$BE$43,'ADR Raw Data'!AI$1,FALSE)</f>
        <v>100.102487685298</v>
      </c>
      <c r="AA18" s="52">
        <f>VLOOKUP($A18,'ADR Raw Data'!$B$6:$BE$43,'ADR Raw Data'!AJ$1,FALSE)</f>
        <v>98.953297946859905</v>
      </c>
      <c r="AB18" s="52">
        <f>VLOOKUP($A18,'ADR Raw Data'!$B$6:$BE$43,'ADR Raw Data'!AK$1,FALSE)</f>
        <v>94.446940374386898</v>
      </c>
      <c r="AC18" s="53">
        <f>VLOOKUP($A18,'ADR Raw Data'!$B$6:$BE$43,'ADR Raw Data'!AL$1,FALSE)</f>
        <v>96.296226810568001</v>
      </c>
      <c r="AD18" s="52">
        <f>VLOOKUP($A18,'ADR Raw Data'!$B$6:$BE$43,'ADR Raw Data'!AN$1,FALSE)</f>
        <v>101.35712534516099</v>
      </c>
      <c r="AE18" s="52">
        <f>VLOOKUP($A18,'ADR Raw Data'!$B$6:$BE$43,'ADR Raw Data'!AO$1,FALSE)</f>
        <v>104.455771140328</v>
      </c>
      <c r="AF18" s="53">
        <f>VLOOKUP($A18,'ADR Raw Data'!$B$6:$BE$43,'ADR Raw Data'!AP$1,FALSE)</f>
        <v>102.92538288039</v>
      </c>
      <c r="AG18" s="54">
        <f>VLOOKUP($A18,'ADR Raw Data'!$B$6:$BE$43,'ADR Raw Data'!AR$1,FALSE)</f>
        <v>98.303300901601702</v>
      </c>
      <c r="AI18" s="47">
        <f>VLOOKUP($A18,'ADR Raw Data'!$B$6:$BE$43,'ADR Raw Data'!AT$1,FALSE)</f>
        <v>11.7415813607999</v>
      </c>
      <c r="AJ18" s="48">
        <f>VLOOKUP($A18,'ADR Raw Data'!$B$6:$BE$43,'ADR Raw Data'!AU$1,FALSE)</f>
        <v>16.913528247170898</v>
      </c>
      <c r="AK18" s="48">
        <f>VLOOKUP($A18,'ADR Raw Data'!$B$6:$BE$43,'ADR Raw Data'!AV$1,FALSE)</f>
        <v>17.9916137720768</v>
      </c>
      <c r="AL18" s="48">
        <f>VLOOKUP($A18,'ADR Raw Data'!$B$6:$BE$43,'ADR Raw Data'!AW$1,FALSE)</f>
        <v>16.826038068439999</v>
      </c>
      <c r="AM18" s="48">
        <f>VLOOKUP($A18,'ADR Raw Data'!$B$6:$BE$43,'ADR Raw Data'!AX$1,FALSE)</f>
        <v>11.8237418074389</v>
      </c>
      <c r="AN18" s="49">
        <f>VLOOKUP($A18,'ADR Raw Data'!$B$6:$BE$43,'ADR Raw Data'!AY$1,FALSE)</f>
        <v>15.306975903935299</v>
      </c>
      <c r="AO18" s="48">
        <f>VLOOKUP($A18,'ADR Raw Data'!$B$6:$BE$43,'ADR Raw Data'!BA$1,FALSE)</f>
        <v>10.5870914867069</v>
      </c>
      <c r="AP18" s="48">
        <f>VLOOKUP($A18,'ADR Raw Data'!$B$6:$BE$43,'ADR Raw Data'!BB$1,FALSE)</f>
        <v>5.8835288081469699</v>
      </c>
      <c r="AQ18" s="49">
        <f>VLOOKUP($A18,'ADR Raw Data'!$B$6:$BE$43,'ADR Raw Data'!BC$1,FALSE)</f>
        <v>8.0215065233759795</v>
      </c>
      <c r="AR18" s="50">
        <f>VLOOKUP($A18,'ADR Raw Data'!$B$6:$BE$43,'ADR Raw Data'!BE$1,FALSE)</f>
        <v>12.3752162733711</v>
      </c>
      <c r="AT18" s="51">
        <f>VLOOKUP($A18,'RevPAR Raw Data'!$B$6:$BE$43,'RevPAR Raw Data'!AG$1,FALSE)</f>
        <v>46.524624960477702</v>
      </c>
      <c r="AU18" s="52">
        <f>VLOOKUP($A18,'RevPAR Raw Data'!$B$6:$BE$43,'RevPAR Raw Data'!AH$1,FALSE)</f>
        <v>59.647754619708401</v>
      </c>
      <c r="AV18" s="52">
        <f>VLOOKUP($A18,'RevPAR Raw Data'!$B$6:$BE$43,'RevPAR Raw Data'!AI$1,FALSE)</f>
        <v>64.645493759880495</v>
      </c>
      <c r="AW18" s="52">
        <f>VLOOKUP($A18,'RevPAR Raw Data'!$B$6:$BE$43,'RevPAR Raw Data'!AJ$1,FALSE)</f>
        <v>64.763742868434903</v>
      </c>
      <c r="AX18" s="52">
        <f>VLOOKUP($A18,'RevPAR Raw Data'!$B$6:$BE$43,'RevPAR Raw Data'!AK$1,FALSE)</f>
        <v>60.043402239592403</v>
      </c>
      <c r="AY18" s="53">
        <f>VLOOKUP($A18,'RevPAR Raw Data'!$B$6:$BE$43,'RevPAR Raw Data'!AL$1,FALSE)</f>
        <v>59.125003689618801</v>
      </c>
      <c r="AZ18" s="52">
        <f>VLOOKUP($A18,'RevPAR Raw Data'!$B$6:$BE$43,'RevPAR Raw Data'!AN$1,FALSE)</f>
        <v>66.733153886351602</v>
      </c>
      <c r="BA18" s="52">
        <f>VLOOKUP($A18,'RevPAR Raw Data'!$B$6:$BE$43,'RevPAR Raw Data'!AO$1,FALSE)</f>
        <v>70.4750776304233</v>
      </c>
      <c r="BB18" s="53">
        <f>VLOOKUP($A18,'RevPAR Raw Data'!$B$6:$BE$43,'RevPAR Raw Data'!AP$1,FALSE)</f>
        <v>68.604115758387394</v>
      </c>
      <c r="BC18" s="54">
        <f>VLOOKUP($A18,'RevPAR Raw Data'!$B$6:$BE$43,'RevPAR Raw Data'!AR$1,FALSE)</f>
        <v>61.833321423552697</v>
      </c>
      <c r="BE18" s="47">
        <f>VLOOKUP($A18,'RevPAR Raw Data'!$B$6:$BE$43,'RevPAR Raw Data'!AT$1,FALSE)</f>
        <v>21.1527216216097</v>
      </c>
      <c r="BF18" s="48">
        <f>VLOOKUP($A18,'RevPAR Raw Data'!$B$6:$BE$43,'RevPAR Raw Data'!AU$1,FALSE)</f>
        <v>34.942395092410699</v>
      </c>
      <c r="BG18" s="48">
        <f>VLOOKUP($A18,'RevPAR Raw Data'!$B$6:$BE$43,'RevPAR Raw Data'!AV$1,FALSE)</f>
        <v>40.983939041000802</v>
      </c>
      <c r="BH18" s="48">
        <f>VLOOKUP($A18,'RevPAR Raw Data'!$B$6:$BE$43,'RevPAR Raw Data'!AW$1,FALSE)</f>
        <v>40.7618362099442</v>
      </c>
      <c r="BI18" s="48">
        <f>VLOOKUP($A18,'RevPAR Raw Data'!$B$6:$BE$43,'RevPAR Raw Data'!AX$1,FALSE)</f>
        <v>29.059693493068</v>
      </c>
      <c r="BJ18" s="49">
        <f>VLOOKUP($A18,'RevPAR Raw Data'!$B$6:$BE$43,'RevPAR Raw Data'!AY$1,FALSE)</f>
        <v>33.772847970599699</v>
      </c>
      <c r="BK18" s="48">
        <f>VLOOKUP($A18,'RevPAR Raw Data'!$B$6:$BE$43,'RevPAR Raw Data'!BA$1,FALSE)</f>
        <v>12.494217559276899</v>
      </c>
      <c r="BL18" s="48">
        <f>VLOOKUP($A18,'RevPAR Raw Data'!$B$6:$BE$43,'RevPAR Raw Data'!BB$1,FALSE)</f>
        <v>2.4854237395035099</v>
      </c>
      <c r="BM18" s="49">
        <f>VLOOKUP($A18,'RevPAR Raw Data'!$B$6:$BE$43,'RevPAR Raw Data'!BC$1,FALSE)</f>
        <v>7.1208205560966702</v>
      </c>
      <c r="BN18" s="50">
        <f>VLOOKUP($A18,'RevPAR Raw Data'!$B$6:$BE$43,'RevPAR Raw Data'!BE$1,FALSE)</f>
        <v>23.993397075814201</v>
      </c>
    </row>
    <row r="19" spans="1:66" x14ac:dyDescent="0.45">
      <c r="A19" s="63" t="s">
        <v>94</v>
      </c>
      <c r="B19" s="47">
        <f>VLOOKUP($A19,'Occupancy Raw Data'!$B$8:$BE$45,'Occupancy Raw Data'!AG$3,FALSE)</f>
        <v>31.795653057079001</v>
      </c>
      <c r="C19" s="48">
        <f>VLOOKUP($A19,'Occupancy Raw Data'!$B$8:$BE$45,'Occupancy Raw Data'!AH$3,FALSE)</f>
        <v>38.2510664229128</v>
      </c>
      <c r="D19" s="48">
        <f>VLOOKUP($A19,'Occupancy Raw Data'!$B$8:$BE$45,'Occupancy Raw Data'!AI$3,FALSE)</f>
        <v>42.8905139142799</v>
      </c>
      <c r="E19" s="48">
        <f>VLOOKUP($A19,'Occupancy Raw Data'!$B$8:$BE$45,'Occupancy Raw Data'!AJ$3,FALSE)</f>
        <v>42.371474274606598</v>
      </c>
      <c r="F19" s="48">
        <f>VLOOKUP($A19,'Occupancy Raw Data'!$B$8:$BE$45,'Occupancy Raw Data'!AK$3,FALSE)</f>
        <v>42.430194180654802</v>
      </c>
      <c r="G19" s="49">
        <f>VLOOKUP($A19,'Occupancy Raw Data'!$B$8:$BE$45,'Occupancy Raw Data'!AL$3,FALSE)</f>
        <v>39.551415216826697</v>
      </c>
      <c r="H19" s="48">
        <f>VLOOKUP($A19,'Occupancy Raw Data'!$B$8:$BE$45,'Occupancy Raw Data'!AN$3,FALSE)</f>
        <v>56.9580270910526</v>
      </c>
      <c r="I19" s="48">
        <f>VLOOKUP($A19,'Occupancy Raw Data'!$B$8:$BE$45,'Occupancy Raw Data'!AO$3,FALSE)</f>
        <v>61.685800481888599</v>
      </c>
      <c r="J19" s="49">
        <f>VLOOKUP($A19,'Occupancy Raw Data'!$B$8:$BE$45,'Occupancy Raw Data'!AP$3,FALSE)</f>
        <v>59.321913786470603</v>
      </c>
      <c r="K19" s="50">
        <f>VLOOKUP($A19,'Occupancy Raw Data'!$B$8:$BE$45,'Occupancy Raw Data'!AR$3,FALSE)</f>
        <v>45.207999026769599</v>
      </c>
      <c r="M19" s="47">
        <f>VLOOKUP($A19,'Occupancy Raw Data'!$B$8:$BE$45,'Occupancy Raw Data'!AT$3,FALSE)</f>
        <v>-5.5331142591751998</v>
      </c>
      <c r="N19" s="48">
        <f>VLOOKUP($A19,'Occupancy Raw Data'!$B$8:$BE$45,'Occupancy Raw Data'!AU$3,FALSE)</f>
        <v>3.5712730429539898</v>
      </c>
      <c r="O19" s="48">
        <f>VLOOKUP($A19,'Occupancy Raw Data'!$B$8:$BE$45,'Occupancy Raw Data'!AV$3,FALSE)</f>
        <v>9.7042740427825898</v>
      </c>
      <c r="P19" s="48">
        <f>VLOOKUP($A19,'Occupancy Raw Data'!$B$8:$BE$45,'Occupancy Raw Data'!AW$3,FALSE)</f>
        <v>8.2767849549608901</v>
      </c>
      <c r="Q19" s="48">
        <f>VLOOKUP($A19,'Occupancy Raw Data'!$B$8:$BE$45,'Occupancy Raw Data'!AX$3,FALSE)</f>
        <v>1.0151017281247801</v>
      </c>
      <c r="R19" s="49">
        <f>VLOOKUP($A19,'Occupancy Raw Data'!$B$8:$BE$45,'Occupancy Raw Data'!AY$3,FALSE)</f>
        <v>3.63012418389554</v>
      </c>
      <c r="S19" s="48">
        <f>VLOOKUP($A19,'Occupancy Raw Data'!$B$8:$BE$45,'Occupancy Raw Data'!BA$3,FALSE)</f>
        <v>0.24561806474039</v>
      </c>
      <c r="T19" s="48">
        <f>VLOOKUP($A19,'Occupancy Raw Data'!$B$8:$BE$45,'Occupancy Raw Data'!BB$3,FALSE)</f>
        <v>-1.3252925575182199</v>
      </c>
      <c r="U19" s="49">
        <f>VLOOKUP($A19,'Occupancy Raw Data'!$B$8:$BE$45,'Occupancy Raw Data'!BC$3,FALSE)</f>
        <v>-0.57732751622271605</v>
      </c>
      <c r="V19" s="50">
        <f>VLOOKUP($A19,'Occupancy Raw Data'!$B$8:$BE$45,'Occupancy Raw Data'!BE$3,FALSE)</f>
        <v>2.0148760616788</v>
      </c>
      <c r="X19" s="51">
        <f>VLOOKUP($A19,'ADR Raw Data'!$B$6:$BE$43,'ADR Raw Data'!AG$1,FALSE)</f>
        <v>95.551316163035807</v>
      </c>
      <c r="Y19" s="52">
        <f>VLOOKUP($A19,'ADR Raw Data'!$B$6:$BE$43,'ADR Raw Data'!AH$1,FALSE)</f>
        <v>100.02206085178599</v>
      </c>
      <c r="Z19" s="52">
        <f>VLOOKUP($A19,'ADR Raw Data'!$B$6:$BE$43,'ADR Raw Data'!AI$1,FALSE)</f>
        <v>103.431738863367</v>
      </c>
      <c r="AA19" s="52">
        <f>VLOOKUP($A19,'ADR Raw Data'!$B$6:$BE$43,'ADR Raw Data'!AJ$1,FALSE)</f>
        <v>102.489679556532</v>
      </c>
      <c r="AB19" s="52">
        <f>VLOOKUP($A19,'ADR Raw Data'!$B$6:$BE$43,'ADR Raw Data'!AK$1,FALSE)</f>
        <v>102.913060167024</v>
      </c>
      <c r="AC19" s="53">
        <f>VLOOKUP($A19,'ADR Raw Data'!$B$6:$BE$43,'ADR Raw Data'!AL$1,FALSE)</f>
        <v>101.193922405621</v>
      </c>
      <c r="AD19" s="52">
        <f>VLOOKUP($A19,'ADR Raw Data'!$B$6:$BE$43,'ADR Raw Data'!AN$1,FALSE)</f>
        <v>120.206334527745</v>
      </c>
      <c r="AE19" s="52">
        <f>VLOOKUP($A19,'ADR Raw Data'!$B$6:$BE$43,'ADR Raw Data'!AO$1,FALSE)</f>
        <v>125.560643064399</v>
      </c>
      <c r="AF19" s="53">
        <f>VLOOKUP($A19,'ADR Raw Data'!$B$6:$BE$43,'ADR Raw Data'!AP$1,FALSE)</f>
        <v>122.990169261224</v>
      </c>
      <c r="AG19" s="54">
        <f>VLOOKUP($A19,'ADR Raw Data'!$B$6:$BE$43,'ADR Raw Data'!AR$1,FALSE)</f>
        <v>109.377028673667</v>
      </c>
      <c r="AI19" s="47">
        <f>VLOOKUP($A19,'ADR Raw Data'!$B$6:$BE$43,'ADR Raw Data'!AT$1,FALSE)</f>
        <v>6.3557916211374996</v>
      </c>
      <c r="AJ19" s="48">
        <f>VLOOKUP($A19,'ADR Raw Data'!$B$6:$BE$43,'ADR Raw Data'!AU$1,FALSE)</f>
        <v>9.5570951874848191</v>
      </c>
      <c r="AK19" s="48">
        <f>VLOOKUP($A19,'ADR Raw Data'!$B$6:$BE$43,'ADR Raw Data'!AV$1,FALSE)</f>
        <v>11.6156579429374</v>
      </c>
      <c r="AL19" s="48">
        <f>VLOOKUP($A19,'ADR Raw Data'!$B$6:$BE$43,'ADR Raw Data'!AW$1,FALSE)</f>
        <v>11.249713791736299</v>
      </c>
      <c r="AM19" s="48">
        <f>VLOOKUP($A19,'ADR Raw Data'!$B$6:$BE$43,'ADR Raw Data'!AX$1,FALSE)</f>
        <v>8.8584412454495407</v>
      </c>
      <c r="AN19" s="49">
        <f>VLOOKUP($A19,'ADR Raw Data'!$B$6:$BE$43,'ADR Raw Data'!AY$1,FALSE)</f>
        <v>9.74838448238925</v>
      </c>
      <c r="AO19" s="48">
        <f>VLOOKUP($A19,'ADR Raw Data'!$B$6:$BE$43,'ADR Raw Data'!BA$1,FALSE)</f>
        <v>6.3517054124374397</v>
      </c>
      <c r="AP19" s="48">
        <f>VLOOKUP($A19,'ADR Raw Data'!$B$6:$BE$43,'ADR Raw Data'!BB$1,FALSE)</f>
        <v>4.7344211699429399</v>
      </c>
      <c r="AQ19" s="49">
        <f>VLOOKUP($A19,'ADR Raw Data'!$B$6:$BE$43,'ADR Raw Data'!BC$1,FALSE)</f>
        <v>5.4626505590982797</v>
      </c>
      <c r="AR19" s="50">
        <f>VLOOKUP($A19,'ADR Raw Data'!$B$6:$BE$43,'ADR Raw Data'!BE$1,FALSE)</f>
        <v>7.6474238795709999</v>
      </c>
      <c r="AT19" s="51">
        <f>VLOOKUP($A19,'RevPAR Raw Data'!$B$6:$BE$43,'RevPAR Raw Data'!AG$1,FALSE)</f>
        <v>30.381164978671499</v>
      </c>
      <c r="AU19" s="52">
        <f>VLOOKUP($A19,'RevPAR Raw Data'!$B$6:$BE$43,'RevPAR Raw Data'!AH$1,FALSE)</f>
        <v>38.259504933983301</v>
      </c>
      <c r="AV19" s="52">
        <f>VLOOKUP($A19,'RevPAR Raw Data'!$B$6:$BE$43,'RevPAR Raw Data'!AI$1,FALSE)</f>
        <v>44.362404348974202</v>
      </c>
      <c r="AW19" s="52">
        <f>VLOOKUP($A19,'RevPAR Raw Data'!$B$6:$BE$43,'RevPAR Raw Data'!AJ$1,FALSE)</f>
        <v>43.426388207423003</v>
      </c>
      <c r="AX19" s="52">
        <f>VLOOKUP($A19,'RevPAR Raw Data'!$B$6:$BE$43,'RevPAR Raw Data'!AK$1,FALSE)</f>
        <v>43.666211266122602</v>
      </c>
      <c r="AY19" s="53">
        <f>VLOOKUP($A19,'RevPAR Raw Data'!$B$6:$BE$43,'RevPAR Raw Data'!AL$1,FALSE)</f>
        <v>40.023628424840901</v>
      </c>
      <c r="AZ19" s="52">
        <f>VLOOKUP($A19,'RevPAR Raw Data'!$B$6:$BE$43,'RevPAR Raw Data'!AN$1,FALSE)</f>
        <v>68.467156585474399</v>
      </c>
      <c r="BA19" s="52">
        <f>VLOOKUP($A19,'RevPAR Raw Data'!$B$6:$BE$43,'RevPAR Raw Data'!AO$1,FALSE)</f>
        <v>77.453087764481893</v>
      </c>
      <c r="BB19" s="53">
        <f>VLOOKUP($A19,'RevPAR Raw Data'!$B$6:$BE$43,'RevPAR Raw Data'!AP$1,FALSE)</f>
        <v>72.960122174978196</v>
      </c>
      <c r="BC19" s="54">
        <f>VLOOKUP($A19,'RevPAR Raw Data'!$B$6:$BE$43,'RevPAR Raw Data'!AR$1,FALSE)</f>
        <v>49.4471660583011</v>
      </c>
      <c r="BE19" s="47">
        <f>VLOOKUP($A19,'RevPAR Raw Data'!$B$6:$BE$43,'RevPAR Raw Data'!AT$1,FALSE)</f>
        <v>0.47100414948967301</v>
      </c>
      <c r="BF19" s="48">
        <f>VLOOKUP($A19,'RevPAR Raw Data'!$B$6:$BE$43,'RevPAR Raw Data'!AU$1,FALSE)</f>
        <v>13.469678194558901</v>
      </c>
      <c r="BG19" s="48">
        <f>VLOOKUP($A19,'RevPAR Raw Data'!$B$6:$BE$43,'RevPAR Raw Data'!AV$1,FALSE)</f>
        <v>22.447147264374902</v>
      </c>
      <c r="BH19" s="48">
        <f>VLOOKUP($A19,'RevPAR Raw Data'!$B$6:$BE$43,'RevPAR Raw Data'!AW$1,FALSE)</f>
        <v>20.457613365287799</v>
      </c>
      <c r="BI19" s="48">
        <f>VLOOKUP($A19,'RevPAR Raw Data'!$B$6:$BE$43,'RevPAR Raw Data'!AX$1,FALSE)</f>
        <v>9.9634651637417999</v>
      </c>
      <c r="BJ19" s="49">
        <f>VLOOKUP($A19,'RevPAR Raw Data'!$B$6:$BE$43,'RevPAR Raw Data'!AY$1,FALSE)</f>
        <v>13.7323871289191</v>
      </c>
      <c r="BK19" s="48">
        <f>VLOOKUP($A19,'RevPAR Raw Data'!$B$6:$BE$43,'RevPAR Raw Data'!BA$1,FALSE)</f>
        <v>6.6129244130898703</v>
      </c>
      <c r="BL19" s="48">
        <f>VLOOKUP($A19,'RevPAR Raw Data'!$B$6:$BE$43,'RevPAR Raw Data'!BB$1,FALSE)</f>
        <v>3.34638368101789</v>
      </c>
      <c r="BM19" s="49">
        <f>VLOOKUP($A19,'RevPAR Raw Data'!$B$6:$BE$43,'RevPAR Raw Data'!BC$1,FALSE)</f>
        <v>4.8537856580827903</v>
      </c>
      <c r="BN19" s="50">
        <f>VLOOKUP($A19,'RevPAR Raw Data'!$B$6:$BE$43,'RevPAR Raw Data'!BE$1,FALSE)</f>
        <v>9.8163860543343908</v>
      </c>
    </row>
    <row r="20" spans="1:66" x14ac:dyDescent="0.45">
      <c r="A20" s="63" t="s">
        <v>29</v>
      </c>
      <c r="B20" s="47">
        <f>VLOOKUP($A20,'Occupancy Raw Data'!$B$8:$BE$45,'Occupancy Raw Data'!AG$3,FALSE)</f>
        <v>26.707741762657299</v>
      </c>
      <c r="C20" s="48">
        <f>VLOOKUP($A20,'Occupancy Raw Data'!$B$8:$BE$45,'Occupancy Raw Data'!AH$3,FALSE)</f>
        <v>29.1622019823198</v>
      </c>
      <c r="D20" s="48">
        <f>VLOOKUP($A20,'Occupancy Raw Data'!$B$8:$BE$45,'Occupancy Raw Data'!AI$3,FALSE)</f>
        <v>29.604205732654702</v>
      </c>
      <c r="E20" s="48">
        <f>VLOOKUP($A20,'Occupancy Raw Data'!$B$8:$BE$45,'Occupancy Raw Data'!AJ$3,FALSE)</f>
        <v>31.784112962591099</v>
      </c>
      <c r="F20" s="48">
        <f>VLOOKUP($A20,'Occupancy Raw Data'!$B$8:$BE$45,'Occupancy Raw Data'!AK$3,FALSE)</f>
        <v>33.487251555912401</v>
      </c>
      <c r="G20" s="49">
        <f>VLOOKUP($A20,'Occupancy Raw Data'!$B$8:$BE$45,'Occupancy Raw Data'!AL$3,FALSE)</f>
        <v>30.149835301679101</v>
      </c>
      <c r="H20" s="48">
        <f>VLOOKUP($A20,'Occupancy Raw Data'!$B$8:$BE$45,'Occupancy Raw Data'!AN$3,FALSE)</f>
        <v>44.442213745566399</v>
      </c>
      <c r="I20" s="48">
        <f>VLOOKUP($A20,'Occupancy Raw Data'!$B$8:$BE$45,'Occupancy Raw Data'!AO$3,FALSE)</f>
        <v>49.5282071873117</v>
      </c>
      <c r="J20" s="49">
        <f>VLOOKUP($A20,'Occupancy Raw Data'!$B$8:$BE$45,'Occupancy Raw Data'!AP$3,FALSE)</f>
        <v>46.985210466439099</v>
      </c>
      <c r="K20" s="50">
        <f>VLOOKUP($A20,'Occupancy Raw Data'!$B$8:$BE$45,'Occupancy Raw Data'!AR$3,FALSE)</f>
        <v>34.961460485043197</v>
      </c>
      <c r="M20" s="47">
        <f>VLOOKUP($A20,'Occupancy Raw Data'!$B$8:$BE$45,'Occupancy Raw Data'!AT$3,FALSE)</f>
        <v>8.3107203104524192</v>
      </c>
      <c r="N20" s="48">
        <f>VLOOKUP($A20,'Occupancy Raw Data'!$B$8:$BE$45,'Occupancy Raw Data'!AU$3,FALSE)</f>
        <v>6.4798249774204502</v>
      </c>
      <c r="O20" s="48">
        <f>VLOOKUP($A20,'Occupancy Raw Data'!$B$8:$BE$45,'Occupancy Raw Data'!AV$3,FALSE)</f>
        <v>6.8149343482143996</v>
      </c>
      <c r="P20" s="48">
        <f>VLOOKUP($A20,'Occupancy Raw Data'!$B$8:$BE$45,'Occupancy Raw Data'!AW$3,FALSE)</f>
        <v>10.766619091801999</v>
      </c>
      <c r="Q20" s="48">
        <f>VLOOKUP($A20,'Occupancy Raw Data'!$B$8:$BE$45,'Occupancy Raw Data'!AX$3,FALSE)</f>
        <v>12.0958583413044</v>
      </c>
      <c r="R20" s="49">
        <f>VLOOKUP($A20,'Occupancy Raw Data'!$B$8:$BE$45,'Occupancy Raw Data'!AY$3,FALSE)</f>
        <v>8.9769441911597401</v>
      </c>
      <c r="S20" s="48">
        <f>VLOOKUP($A20,'Occupancy Raw Data'!$B$8:$BE$45,'Occupancy Raw Data'!BA$3,FALSE)</f>
        <v>3.1294313868559702</v>
      </c>
      <c r="T20" s="48">
        <f>VLOOKUP($A20,'Occupancy Raw Data'!$B$8:$BE$45,'Occupancy Raw Data'!BB$3,FALSE)</f>
        <v>0.75109183445095895</v>
      </c>
      <c r="U20" s="49">
        <f>VLOOKUP($A20,'Occupancy Raw Data'!$B$8:$BE$45,'Occupancy Raw Data'!BC$3,FALSE)</f>
        <v>1.86207703606182</v>
      </c>
      <c r="V20" s="50">
        <f>VLOOKUP($A20,'Occupancy Raw Data'!$B$8:$BE$45,'Occupancy Raw Data'!BE$3,FALSE)</f>
        <v>6.1329148527839497</v>
      </c>
      <c r="X20" s="51">
        <f>VLOOKUP($A20,'ADR Raw Data'!$B$6:$BE$43,'ADR Raw Data'!AG$1,FALSE)</f>
        <v>115.156735205616</v>
      </c>
      <c r="Y20" s="52">
        <f>VLOOKUP($A20,'ADR Raw Data'!$B$6:$BE$43,'ADR Raw Data'!AH$1,FALSE)</f>
        <v>98.089231829142193</v>
      </c>
      <c r="Z20" s="52">
        <f>VLOOKUP($A20,'ADR Raw Data'!$B$6:$BE$43,'ADR Raw Data'!AI$1,FALSE)</f>
        <v>94.586619160728404</v>
      </c>
      <c r="AA20" s="52">
        <f>VLOOKUP($A20,'ADR Raw Data'!$B$6:$BE$43,'ADR Raw Data'!AJ$1,FALSE)</f>
        <v>97.165930097905004</v>
      </c>
      <c r="AB20" s="52">
        <f>VLOOKUP($A20,'ADR Raw Data'!$B$6:$BE$43,'ADR Raw Data'!AK$1,FALSE)</f>
        <v>108.330274780175</v>
      </c>
      <c r="AC20" s="53">
        <f>VLOOKUP($A20,'ADR Raw Data'!$B$6:$BE$43,'ADR Raw Data'!AL$1,FALSE)</f>
        <v>102.505675837719</v>
      </c>
      <c r="AD20" s="52">
        <f>VLOOKUP($A20,'ADR Raw Data'!$B$6:$BE$43,'ADR Raw Data'!AN$1,FALSE)</f>
        <v>145.96480951663901</v>
      </c>
      <c r="AE20" s="52">
        <f>VLOOKUP($A20,'ADR Raw Data'!$B$6:$BE$43,'ADR Raw Data'!AO$1,FALSE)</f>
        <v>148.16968179975601</v>
      </c>
      <c r="AF20" s="53">
        <f>VLOOKUP($A20,'ADR Raw Data'!$B$6:$BE$43,'ADR Raw Data'!AP$1,FALSE)</f>
        <v>147.126913189004</v>
      </c>
      <c r="AG20" s="54">
        <f>VLOOKUP($A20,'ADR Raw Data'!$B$6:$BE$43,'ADR Raw Data'!AR$1,FALSE)</f>
        <v>119.644546822216</v>
      </c>
      <c r="AI20" s="47">
        <f>VLOOKUP($A20,'ADR Raw Data'!$B$6:$BE$43,'ADR Raw Data'!AT$1,FALSE)</f>
        <v>7.3161910816879496</v>
      </c>
      <c r="AJ20" s="48">
        <f>VLOOKUP($A20,'ADR Raw Data'!$B$6:$BE$43,'ADR Raw Data'!AU$1,FALSE)</f>
        <v>4.3563101002767697</v>
      </c>
      <c r="AK20" s="48">
        <f>VLOOKUP($A20,'ADR Raw Data'!$B$6:$BE$43,'ADR Raw Data'!AV$1,FALSE)</f>
        <v>6.8839191269591797</v>
      </c>
      <c r="AL20" s="48">
        <f>VLOOKUP($A20,'ADR Raw Data'!$B$6:$BE$43,'ADR Raw Data'!AW$1,FALSE)</f>
        <v>6.2526978154405901</v>
      </c>
      <c r="AM20" s="48">
        <f>VLOOKUP($A20,'ADR Raw Data'!$B$6:$BE$43,'ADR Raw Data'!AX$1,FALSE)</f>
        <v>7.0553811435702096</v>
      </c>
      <c r="AN20" s="49">
        <f>VLOOKUP($A20,'ADR Raw Data'!$B$6:$BE$43,'ADR Raw Data'!AY$1,FALSE)</f>
        <v>6.4543798641976897</v>
      </c>
      <c r="AO20" s="48">
        <f>VLOOKUP($A20,'ADR Raw Data'!$B$6:$BE$43,'ADR Raw Data'!BA$1,FALSE)</f>
        <v>7.9011020288237299</v>
      </c>
      <c r="AP20" s="48">
        <f>VLOOKUP($A20,'ADR Raw Data'!$B$6:$BE$43,'ADR Raw Data'!BB$1,FALSE)</f>
        <v>6.8321239075431901</v>
      </c>
      <c r="AQ20" s="49">
        <f>VLOOKUP($A20,'ADR Raw Data'!$B$6:$BE$43,'ADR Raw Data'!BC$1,FALSE)</f>
        <v>7.3154919109480803</v>
      </c>
      <c r="AR20" s="50">
        <f>VLOOKUP($A20,'ADR Raw Data'!$B$6:$BE$43,'ADR Raw Data'!BE$1,FALSE)</f>
        <v>6.2387886746891104</v>
      </c>
      <c r="AT20" s="51">
        <f>VLOOKUP($A20,'RevPAR Raw Data'!$B$6:$BE$43,'RevPAR Raw Data'!AG$1,FALSE)</f>
        <v>30.755763461023299</v>
      </c>
      <c r="AU20" s="52">
        <f>VLOOKUP($A20,'RevPAR Raw Data'!$B$6:$BE$43,'RevPAR Raw Data'!AH$1,FALSE)</f>
        <v>28.604979908920399</v>
      </c>
      <c r="AV20" s="52">
        <f>VLOOKUP($A20,'RevPAR Raw Data'!$B$6:$BE$43,'RevPAR Raw Data'!AI$1,FALSE)</f>
        <v>28.001617331904601</v>
      </c>
      <c r="AW20" s="52">
        <f>VLOOKUP($A20,'RevPAR Raw Data'!$B$6:$BE$43,'RevPAR Raw Data'!AJ$1,FALSE)</f>
        <v>30.883328983470498</v>
      </c>
      <c r="AX20" s="52">
        <f>VLOOKUP($A20,'RevPAR Raw Data'!$B$6:$BE$43,'RevPAR Raw Data'!AK$1,FALSE)</f>
        <v>36.276831626848598</v>
      </c>
      <c r="AY20" s="53">
        <f>VLOOKUP($A20,'RevPAR Raw Data'!$B$6:$BE$43,'RevPAR Raw Data'!AL$1,FALSE)</f>
        <v>30.905292439945299</v>
      </c>
      <c r="AZ20" s="52">
        <f>VLOOKUP($A20,'RevPAR Raw Data'!$B$6:$BE$43,'RevPAR Raw Data'!AN$1,FALSE)</f>
        <v>64.869992638693702</v>
      </c>
      <c r="BA20" s="52">
        <f>VLOOKUP($A20,'RevPAR Raw Data'!$B$6:$BE$43,'RevPAR Raw Data'!AO$1,FALSE)</f>
        <v>73.3857869905641</v>
      </c>
      <c r="BB20" s="53">
        <f>VLOOKUP($A20,'RevPAR Raw Data'!$B$6:$BE$43,'RevPAR Raw Data'!AP$1,FALSE)</f>
        <v>69.127889814628901</v>
      </c>
      <c r="BC20" s="54">
        <f>VLOOKUP($A20,'RevPAR Raw Data'!$B$6:$BE$43,'RevPAR Raw Data'!AR$1,FALSE)</f>
        <v>41.8294809597582</v>
      </c>
      <c r="BE20" s="47">
        <f>VLOOKUP($A20,'RevPAR Raw Data'!$B$6:$BE$43,'RevPAR Raw Data'!AT$1,FALSE)</f>
        <v>16.2349395703177</v>
      </c>
      <c r="BF20" s="48">
        <f>VLOOKUP($A20,'RevPAR Raw Data'!$B$6:$BE$43,'RevPAR Raw Data'!AU$1,FALSE)</f>
        <v>11.1184163476688</v>
      </c>
      <c r="BG20" s="48">
        <f>VLOOKUP($A20,'RevPAR Raw Data'!$B$6:$BE$43,'RevPAR Raw Data'!AV$1,FALSE)</f>
        <v>14.167988044259999</v>
      </c>
      <c r="BH20" s="48">
        <f>VLOOKUP($A20,'RevPAR Raw Data'!$B$6:$BE$43,'RevPAR Raw Data'!AW$1,FALSE)</f>
        <v>17.692521063992601</v>
      </c>
      <c r="BI20" s="48">
        <f>VLOOKUP($A20,'RevPAR Raw Data'!$B$6:$BE$43,'RevPAR Raw Data'!AX$1,FALSE)</f>
        <v>20.00464839344</v>
      </c>
      <c r="BJ20" s="49">
        <f>VLOOKUP($A20,'RevPAR Raw Data'!$B$6:$BE$43,'RevPAR Raw Data'!AY$1,FALSE)</f>
        <v>16.010730133651901</v>
      </c>
      <c r="BK20" s="48">
        <f>VLOOKUP($A20,'RevPAR Raw Data'!$B$6:$BE$43,'RevPAR Raw Data'!BA$1,FALSE)</f>
        <v>11.2777929824772</v>
      </c>
      <c r="BL20" s="48">
        <f>VLOOKUP($A20,'RevPAR Raw Data'!$B$6:$BE$43,'RevPAR Raw Data'!BB$1,FALSE)</f>
        <v>7.6345312667832799</v>
      </c>
      <c r="BM20" s="49">
        <f>VLOOKUP($A20,'RevPAR Raw Data'!$B$6:$BE$43,'RevPAR Raw Data'!BC$1,FALSE)</f>
        <v>9.3137890419586302</v>
      </c>
      <c r="BN20" s="50">
        <f>VLOOKUP($A20,'RevPAR Raw Data'!$B$6:$BE$43,'RevPAR Raw Data'!BE$1,FALSE)</f>
        <v>12.7543231247368</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32.885696439725102</v>
      </c>
      <c r="C22" s="48">
        <f>VLOOKUP($A22,'Occupancy Raw Data'!$B$8:$BE$45,'Occupancy Raw Data'!AH$3,FALSE)</f>
        <v>45.155970219583402</v>
      </c>
      <c r="D22" s="48">
        <f>VLOOKUP($A22,'Occupancy Raw Data'!$B$8:$BE$45,'Occupancy Raw Data'!AI$3,FALSE)</f>
        <v>48.8855904250306</v>
      </c>
      <c r="E22" s="48">
        <f>VLOOKUP($A22,'Occupancy Raw Data'!$B$8:$BE$45,'Occupancy Raw Data'!AJ$3,FALSE)</f>
        <v>48.5472383378142</v>
      </c>
      <c r="F22" s="48">
        <f>VLOOKUP($A22,'Occupancy Raw Data'!$B$8:$BE$45,'Occupancy Raw Data'!AK$3,FALSE)</f>
        <v>47.365009017079402</v>
      </c>
      <c r="G22" s="49">
        <f>VLOOKUP($A22,'Occupancy Raw Data'!$B$8:$BE$45,'Occupancy Raw Data'!AL$3,FALSE)</f>
        <v>44.567753705170198</v>
      </c>
      <c r="H22" s="48">
        <f>VLOOKUP($A22,'Occupancy Raw Data'!$B$8:$BE$45,'Occupancy Raw Data'!AN$3,FALSE)</f>
        <v>52.877803840214902</v>
      </c>
      <c r="I22" s="48">
        <f>VLOOKUP($A22,'Occupancy Raw Data'!$B$8:$BE$45,'Occupancy Raw Data'!AO$3,FALSE)</f>
        <v>52.320866582585801</v>
      </c>
      <c r="J22" s="49">
        <f>VLOOKUP($A22,'Occupancy Raw Data'!$B$8:$BE$45,'Occupancy Raw Data'!AP$3,FALSE)</f>
        <v>52.599335211400401</v>
      </c>
      <c r="K22" s="50">
        <f>VLOOKUP($A22,'Occupancy Raw Data'!$B$8:$BE$45,'Occupancy Raw Data'!AR$3,FALSE)</f>
        <v>46.8621937873558</v>
      </c>
      <c r="M22" s="47">
        <f>VLOOKUP($A22,'Occupancy Raw Data'!$B$8:$BE$45,'Occupancy Raw Data'!AT$3,FALSE)</f>
        <v>3.0470445381201401</v>
      </c>
      <c r="N22" s="48">
        <f>VLOOKUP($A22,'Occupancy Raw Data'!$B$8:$BE$45,'Occupancy Raw Data'!AU$3,FALSE)</f>
        <v>7.4452983464610201</v>
      </c>
      <c r="O22" s="48">
        <f>VLOOKUP($A22,'Occupancy Raw Data'!$B$8:$BE$45,'Occupancy Raw Data'!AV$3,FALSE)</f>
        <v>8.9819944804950396</v>
      </c>
      <c r="P22" s="48">
        <f>VLOOKUP($A22,'Occupancy Raw Data'!$B$8:$BE$45,'Occupancy Raw Data'!AW$3,FALSE)</f>
        <v>6.1940624925912697</v>
      </c>
      <c r="Q22" s="48">
        <f>VLOOKUP($A22,'Occupancy Raw Data'!$B$8:$BE$45,'Occupancy Raw Data'!AX$3,FALSE)</f>
        <v>5.65478306744052</v>
      </c>
      <c r="R22" s="49">
        <f>VLOOKUP($A22,'Occupancy Raw Data'!$B$8:$BE$45,'Occupancy Raw Data'!AY$3,FALSE)</f>
        <v>6.4498368659007399</v>
      </c>
      <c r="S22" s="48">
        <f>VLOOKUP($A22,'Occupancy Raw Data'!$B$8:$BE$45,'Occupancy Raw Data'!BA$3,FALSE)</f>
        <v>1.4412308351349701</v>
      </c>
      <c r="T22" s="48">
        <f>VLOOKUP($A22,'Occupancy Raw Data'!$B$8:$BE$45,'Occupancy Raw Data'!BB$3,FALSE)</f>
        <v>0.65019039112944099</v>
      </c>
      <c r="U22" s="49">
        <f>VLOOKUP($A22,'Occupancy Raw Data'!$B$8:$BE$45,'Occupancy Raw Data'!BC$3,FALSE)</f>
        <v>1.0462563937098699</v>
      </c>
      <c r="V22" s="50">
        <f>VLOOKUP($A22,'Occupancy Raw Data'!$B$8:$BE$45,'Occupancy Raw Data'!BE$3,FALSE)</f>
        <v>4.6556502883529403</v>
      </c>
      <c r="X22" s="51">
        <f>VLOOKUP($A22,'ADR Raw Data'!$B$6:$BE$43,'ADR Raw Data'!AG$1,FALSE)</f>
        <v>91.849410668530098</v>
      </c>
      <c r="Y22" s="52">
        <f>VLOOKUP($A22,'ADR Raw Data'!$B$6:$BE$43,'ADR Raw Data'!AH$1,FALSE)</f>
        <v>95.157488521339801</v>
      </c>
      <c r="Z22" s="52">
        <f>VLOOKUP($A22,'ADR Raw Data'!$B$6:$BE$43,'ADR Raw Data'!AI$1,FALSE)</f>
        <v>97.305967998457703</v>
      </c>
      <c r="AA22" s="52">
        <f>VLOOKUP($A22,'ADR Raw Data'!$B$6:$BE$43,'ADR Raw Data'!AJ$1,FALSE)</f>
        <v>96.540103594850606</v>
      </c>
      <c r="AB22" s="52">
        <f>VLOOKUP($A22,'ADR Raw Data'!$B$6:$BE$43,'ADR Raw Data'!AK$1,FALSE)</f>
        <v>98.211899387816004</v>
      </c>
      <c r="AC22" s="53">
        <f>VLOOKUP($A22,'ADR Raw Data'!$B$6:$BE$43,'ADR Raw Data'!AL$1,FALSE)</f>
        <v>96.090956456897104</v>
      </c>
      <c r="AD22" s="52">
        <f>VLOOKUP($A22,'ADR Raw Data'!$B$6:$BE$43,'ADR Raw Data'!AN$1,FALSE)</f>
        <v>112.97382035621099</v>
      </c>
      <c r="AE22" s="52">
        <f>VLOOKUP($A22,'ADR Raw Data'!$B$6:$BE$43,'ADR Raw Data'!AO$1,FALSE)</f>
        <v>116.565360059474</v>
      </c>
      <c r="AF22" s="53">
        <f>VLOOKUP($A22,'ADR Raw Data'!$B$6:$BE$43,'ADR Raw Data'!AP$1,FALSE)</f>
        <v>114.76008313772</v>
      </c>
      <c r="AG22" s="54">
        <f>VLOOKUP($A22,'ADR Raw Data'!$B$6:$BE$43,'ADR Raw Data'!AR$1,FALSE)</f>
        <v>102.077240118129</v>
      </c>
      <c r="AH22" s="65"/>
      <c r="AI22" s="47">
        <f>VLOOKUP($A22,'ADR Raw Data'!$B$6:$BE$43,'ADR Raw Data'!AT$1,FALSE)</f>
        <v>5.3812967919108798</v>
      </c>
      <c r="AJ22" s="48">
        <f>VLOOKUP($A22,'ADR Raw Data'!$B$6:$BE$43,'ADR Raw Data'!AU$1,FALSE)</f>
        <v>7.8759423765844296</v>
      </c>
      <c r="AK22" s="48">
        <f>VLOOKUP($A22,'ADR Raw Data'!$B$6:$BE$43,'ADR Raw Data'!AV$1,FALSE)</f>
        <v>9.4899988993876896</v>
      </c>
      <c r="AL22" s="48">
        <f>VLOOKUP($A22,'ADR Raw Data'!$B$6:$BE$43,'ADR Raw Data'!AW$1,FALSE)</f>
        <v>7.5983278909731604</v>
      </c>
      <c r="AM22" s="48">
        <f>VLOOKUP($A22,'ADR Raw Data'!$B$6:$BE$43,'ADR Raw Data'!AX$1,FALSE)</f>
        <v>7.59344318387532</v>
      </c>
      <c r="AN22" s="49">
        <f>VLOOKUP($A22,'ADR Raw Data'!$B$6:$BE$43,'ADR Raw Data'!AY$1,FALSE)</f>
        <v>7.7503589030758704</v>
      </c>
      <c r="AO22" s="48">
        <f>VLOOKUP($A22,'ADR Raw Data'!$B$6:$BE$43,'ADR Raw Data'!BA$1,FALSE)</f>
        <v>4.7101067148150797</v>
      </c>
      <c r="AP22" s="48">
        <f>VLOOKUP($A22,'ADR Raw Data'!$B$6:$BE$43,'ADR Raw Data'!BB$1,FALSE)</f>
        <v>4.5509106196906801</v>
      </c>
      <c r="AQ22" s="49">
        <f>VLOOKUP($A22,'ADR Raw Data'!$B$6:$BE$43,'ADR Raw Data'!BC$1,FALSE)</f>
        <v>4.6229043160516801</v>
      </c>
      <c r="AR22" s="50">
        <f>VLOOKUP($A22,'ADR Raw Data'!$B$6:$BE$43,'ADR Raw Data'!BE$1,FALSE)</f>
        <v>6.3411352669769103</v>
      </c>
      <c r="AT22" s="51">
        <f>VLOOKUP($A22,'RevPAR Raw Data'!$B$6:$BE$43,'RevPAR Raw Data'!AG$1,FALSE)</f>
        <v>30.205318374129298</v>
      </c>
      <c r="AU22" s="52">
        <f>VLOOKUP($A22,'RevPAR Raw Data'!$B$6:$BE$43,'RevPAR Raw Data'!AH$1,FALSE)</f>
        <v>42.969287178399703</v>
      </c>
      <c r="AV22" s="52">
        <f>VLOOKUP($A22,'RevPAR Raw Data'!$B$6:$BE$43,'RevPAR Raw Data'!AI$1,FALSE)</f>
        <v>47.568596974837398</v>
      </c>
      <c r="AW22" s="52">
        <f>VLOOKUP($A22,'RevPAR Raw Data'!$B$6:$BE$43,'RevPAR Raw Data'!AJ$1,FALSE)</f>
        <v>46.867554183764902</v>
      </c>
      <c r="AX22" s="52">
        <f>VLOOKUP($A22,'RevPAR Raw Data'!$B$6:$BE$43,'RevPAR Raw Data'!AK$1,FALSE)</f>
        <v>46.518075000883996</v>
      </c>
      <c r="AY22" s="53">
        <f>VLOOKUP($A22,'RevPAR Raw Data'!$B$6:$BE$43,'RevPAR Raw Data'!AL$1,FALSE)</f>
        <v>42.825580806652297</v>
      </c>
      <c r="AZ22" s="52">
        <f>VLOOKUP($A22,'RevPAR Raw Data'!$B$6:$BE$43,'RevPAR Raw Data'!AN$1,FALSE)</f>
        <v>59.738075118754303</v>
      </c>
      <c r="BA22" s="52">
        <f>VLOOKUP($A22,'RevPAR Raw Data'!$B$6:$BE$43,'RevPAR Raw Data'!AO$1,FALSE)</f>
        <v>60.988006518228602</v>
      </c>
      <c r="BB22" s="53">
        <f>VLOOKUP($A22,'RevPAR Raw Data'!$B$6:$BE$43,'RevPAR Raw Data'!AP$1,FALSE)</f>
        <v>60.363040818491399</v>
      </c>
      <c r="BC22" s="54">
        <f>VLOOKUP($A22,'RevPAR Raw Data'!$B$6:$BE$43,'RevPAR Raw Data'!AR$1,FALSE)</f>
        <v>47.835634076942497</v>
      </c>
      <c r="BE22" s="47">
        <f>VLOOKUP($A22,'RevPAR Raw Data'!$B$6:$BE$43,'RevPAR Raw Data'!AT$1,FALSE)</f>
        <v>8.5923118400089802</v>
      </c>
      <c r="BF22" s="48">
        <f>VLOOKUP($A22,'RevPAR Raw Data'!$B$6:$BE$43,'RevPAR Raw Data'!AU$1,FALSE)</f>
        <v>15.9076281305775</v>
      </c>
      <c r="BG22" s="48">
        <f>VLOOKUP($A22,'RevPAR Raw Data'!$B$6:$BE$43,'RevPAR Raw Data'!AV$1,FALSE)</f>
        <v>19.3243845572247</v>
      </c>
      <c r="BH22" s="48">
        <f>VLOOKUP($A22,'RevPAR Raw Data'!$B$6:$BE$43,'RevPAR Raw Data'!AW$1,FALSE)</f>
        <v>14.263035561523299</v>
      </c>
      <c r="BI22" s="48">
        <f>VLOOKUP($A22,'RevPAR Raw Data'!$B$6:$BE$43,'RevPAR Raw Data'!AX$1,FALSE)</f>
        <v>13.677618990713301</v>
      </c>
      <c r="BJ22" s="49">
        <f>VLOOKUP($A22,'RevPAR Raw Data'!$B$6:$BE$43,'RevPAR Raw Data'!AY$1,FALSE)</f>
        <v>14.7000812747468</v>
      </c>
      <c r="BK22" s="48">
        <f>VLOOKUP($A22,'RevPAR Raw Data'!$B$6:$BE$43,'RevPAR Raw Data'!BA$1,FALSE)</f>
        <v>6.2192210602917299</v>
      </c>
      <c r="BL22" s="48">
        <f>VLOOKUP($A22,'RevPAR Raw Data'!$B$6:$BE$43,'RevPAR Raw Data'!BB$1,FALSE)</f>
        <v>5.23069059437824</v>
      </c>
      <c r="BM22" s="49">
        <f>VLOOKUP($A22,'RevPAR Raw Data'!$B$6:$BE$43,'RevPAR Raw Data'!BC$1,FALSE)</f>
        <v>5.7175281417433297</v>
      </c>
      <c r="BN22" s="50">
        <f>VLOOKUP($A22,'RevPAR Raw Data'!$B$6:$BE$43,'RevPAR Raw Data'!BE$1,FALSE)</f>
        <v>11.292006637671699</v>
      </c>
    </row>
    <row r="23" spans="1:66" x14ac:dyDescent="0.45">
      <c r="A23" s="63" t="s">
        <v>71</v>
      </c>
      <c r="B23" s="47">
        <f>VLOOKUP($A23,'Occupancy Raw Data'!$B$8:$BE$45,'Occupancy Raw Data'!AG$3,FALSE)</f>
        <v>32.269243846938501</v>
      </c>
      <c r="C23" s="48">
        <f>VLOOKUP($A23,'Occupancy Raw Data'!$B$8:$BE$45,'Occupancy Raw Data'!AH$3,FALSE)</f>
        <v>43.929654019023701</v>
      </c>
      <c r="D23" s="48">
        <f>VLOOKUP($A23,'Occupancy Raw Data'!$B$8:$BE$45,'Occupancy Raw Data'!AI$3,FALSE)</f>
        <v>46.802811748719499</v>
      </c>
      <c r="E23" s="48">
        <f>VLOOKUP($A23,'Occupancy Raw Data'!$B$8:$BE$45,'Occupancy Raw Data'!AJ$3,FALSE)</f>
        <v>46.0243768472262</v>
      </c>
      <c r="F23" s="48">
        <f>VLOOKUP($A23,'Occupancy Raw Data'!$B$8:$BE$45,'Occupancy Raw Data'!AK$3,FALSE)</f>
        <v>43.444914811330598</v>
      </c>
      <c r="G23" s="49">
        <f>VLOOKUP($A23,'Occupancy Raw Data'!$B$8:$BE$45,'Occupancy Raw Data'!AL$3,FALSE)</f>
        <v>42.4954253149997</v>
      </c>
      <c r="H23" s="48">
        <f>VLOOKUP($A23,'Occupancy Raw Data'!$B$8:$BE$45,'Occupancy Raw Data'!AN$3,FALSE)</f>
        <v>47.510975227343899</v>
      </c>
      <c r="I23" s="48">
        <f>VLOOKUP($A23,'Occupancy Raw Data'!$B$8:$BE$45,'Occupancy Raw Data'!AO$3,FALSE)</f>
        <v>46.794972300616699</v>
      </c>
      <c r="J23" s="49">
        <f>VLOOKUP($A23,'Occupancy Raw Data'!$B$8:$BE$45,'Occupancy Raw Data'!AP$3,FALSE)</f>
        <v>47.152973763980299</v>
      </c>
      <c r="K23" s="50">
        <f>VLOOKUP($A23,'Occupancy Raw Data'!$B$8:$BE$45,'Occupancy Raw Data'!AR$3,FALSE)</f>
        <v>43.826501273309702</v>
      </c>
      <c r="M23" s="47">
        <f>VLOOKUP($A23,'Occupancy Raw Data'!$B$8:$BE$45,'Occupancy Raw Data'!AT$3,FALSE)</f>
        <v>4.9390990083195296</v>
      </c>
      <c r="N23" s="48">
        <f>VLOOKUP($A23,'Occupancy Raw Data'!$B$8:$BE$45,'Occupancy Raw Data'!AU$3,FALSE)</f>
        <v>7.6196981930092402</v>
      </c>
      <c r="O23" s="48">
        <f>VLOOKUP($A23,'Occupancy Raw Data'!$B$8:$BE$45,'Occupancy Raw Data'!AV$3,FALSE)</f>
        <v>8.7144130898244292</v>
      </c>
      <c r="P23" s="48">
        <f>VLOOKUP($A23,'Occupancy Raw Data'!$B$8:$BE$45,'Occupancy Raw Data'!AW$3,FALSE)</f>
        <v>5.1557501043554703</v>
      </c>
      <c r="Q23" s="48">
        <f>VLOOKUP($A23,'Occupancy Raw Data'!$B$8:$BE$45,'Occupancy Raw Data'!AX$3,FALSE)</f>
        <v>4.6257169100787596</v>
      </c>
      <c r="R23" s="49">
        <f>VLOOKUP($A23,'Occupancy Raw Data'!$B$8:$BE$45,'Occupancy Raw Data'!AY$3,FALSE)</f>
        <v>6.2848546004786403</v>
      </c>
      <c r="S23" s="48">
        <f>VLOOKUP($A23,'Occupancy Raw Data'!$B$8:$BE$45,'Occupancy Raw Data'!BA$3,FALSE)</f>
        <v>0.60960232044158202</v>
      </c>
      <c r="T23" s="48">
        <f>VLOOKUP($A23,'Occupancy Raw Data'!$B$8:$BE$45,'Occupancy Raw Data'!BB$3,FALSE)</f>
        <v>-0.45590821289442401</v>
      </c>
      <c r="U23" s="49">
        <f>VLOOKUP($A23,'Occupancy Raw Data'!$B$8:$BE$45,'Occupancy Raw Data'!BC$3,FALSE)</f>
        <v>7.8055860087483997E-2</v>
      </c>
      <c r="V23" s="50">
        <f>VLOOKUP($A23,'Occupancy Raw Data'!$B$8:$BE$45,'Occupancy Raw Data'!BE$3,FALSE)</f>
        <v>4.2972721042632802</v>
      </c>
      <c r="X23" s="51">
        <f>VLOOKUP($A23,'ADR Raw Data'!$B$6:$BE$43,'ADR Raw Data'!AG$1,FALSE)</f>
        <v>89.127666464032401</v>
      </c>
      <c r="Y23" s="52">
        <f>VLOOKUP($A23,'ADR Raw Data'!$B$6:$BE$43,'ADR Raw Data'!AH$1,FALSE)</f>
        <v>92.512767235738494</v>
      </c>
      <c r="Z23" s="52">
        <f>VLOOKUP($A23,'ADR Raw Data'!$B$6:$BE$43,'ADR Raw Data'!AI$1,FALSE)</f>
        <v>94.240667485553104</v>
      </c>
      <c r="AA23" s="52">
        <f>VLOOKUP($A23,'ADR Raw Data'!$B$6:$BE$43,'ADR Raw Data'!AJ$1,FALSE)</f>
        <v>93.088030005966999</v>
      </c>
      <c r="AB23" s="52">
        <f>VLOOKUP($A23,'ADR Raw Data'!$B$6:$BE$43,'ADR Raw Data'!AK$1,FALSE)</f>
        <v>94.429619861056807</v>
      </c>
      <c r="AC23" s="53">
        <f>VLOOKUP($A23,'ADR Raw Data'!$B$6:$BE$43,'ADR Raw Data'!AL$1,FALSE)</f>
        <v>92.896314698391905</v>
      </c>
      <c r="AD23" s="52">
        <f>VLOOKUP($A23,'ADR Raw Data'!$B$6:$BE$43,'ADR Raw Data'!AN$1,FALSE)</f>
        <v>107.589625443445</v>
      </c>
      <c r="AE23" s="52">
        <f>VLOOKUP($A23,'ADR Raw Data'!$B$6:$BE$43,'ADR Raw Data'!AO$1,FALSE)</f>
        <v>110.27976853273699</v>
      </c>
      <c r="AF23" s="53">
        <f>VLOOKUP($A23,'ADR Raw Data'!$B$6:$BE$43,'ADR Raw Data'!AP$1,FALSE)</f>
        <v>108.924484746044</v>
      </c>
      <c r="AG23" s="54">
        <f>VLOOKUP($A23,'ADR Raw Data'!$B$6:$BE$43,'ADR Raw Data'!AR$1,FALSE)</f>
        <v>97.824666311663904</v>
      </c>
      <c r="AH23" s="65"/>
      <c r="AI23" s="47">
        <f>VLOOKUP($A23,'ADR Raw Data'!$B$6:$BE$43,'ADR Raw Data'!AT$1,FALSE)</f>
        <v>4.5372314947541703</v>
      </c>
      <c r="AJ23" s="48">
        <f>VLOOKUP($A23,'ADR Raw Data'!$B$6:$BE$43,'ADR Raw Data'!AU$1,FALSE)</f>
        <v>7.0436847454241303</v>
      </c>
      <c r="AK23" s="48">
        <f>VLOOKUP($A23,'ADR Raw Data'!$B$6:$BE$43,'ADR Raw Data'!AV$1,FALSE)</f>
        <v>8.5271937216799696</v>
      </c>
      <c r="AL23" s="48">
        <f>VLOOKUP($A23,'ADR Raw Data'!$B$6:$BE$43,'ADR Raw Data'!AW$1,FALSE)</f>
        <v>6.0861215186718596</v>
      </c>
      <c r="AM23" s="48">
        <f>VLOOKUP($A23,'ADR Raw Data'!$B$6:$BE$43,'ADR Raw Data'!AX$1,FALSE)</f>
        <v>5.8774028779863103</v>
      </c>
      <c r="AN23" s="49">
        <f>VLOOKUP($A23,'ADR Raw Data'!$B$6:$BE$43,'ADR Raw Data'!AY$1,FALSE)</f>
        <v>6.5353412200887497</v>
      </c>
      <c r="AO23" s="48">
        <f>VLOOKUP($A23,'ADR Raw Data'!$B$6:$BE$43,'ADR Raw Data'!BA$1,FALSE)</f>
        <v>1.0069155502566201</v>
      </c>
      <c r="AP23" s="48">
        <f>VLOOKUP($A23,'ADR Raw Data'!$B$6:$BE$43,'ADR Raw Data'!BB$1,FALSE)</f>
        <v>0.357438095396994</v>
      </c>
      <c r="AQ23" s="49">
        <f>VLOOKUP($A23,'ADR Raw Data'!$B$6:$BE$43,'ADR Raw Data'!BC$1,FALSE)</f>
        <v>0.67123880045591799</v>
      </c>
      <c r="AR23" s="50">
        <f>VLOOKUP($A23,'ADR Raw Data'!$B$6:$BE$43,'ADR Raw Data'!BE$1,FALSE)</f>
        <v>4.1514585079403501</v>
      </c>
      <c r="AT23" s="51">
        <f>VLOOKUP($A23,'RevPAR Raw Data'!$B$6:$BE$43,'RevPAR Raw Data'!AG$1,FALSE)</f>
        <v>28.760824026364599</v>
      </c>
      <c r="AU23" s="52">
        <f>VLOOKUP($A23,'RevPAR Raw Data'!$B$6:$BE$43,'RevPAR Raw Data'!AH$1,FALSE)</f>
        <v>40.640538570084601</v>
      </c>
      <c r="AV23" s="52">
        <f>VLOOKUP($A23,'RevPAR Raw Data'!$B$6:$BE$43,'RevPAR Raw Data'!AI$1,FALSE)</f>
        <v>44.107282194000199</v>
      </c>
      <c r="AW23" s="52">
        <f>VLOOKUP($A23,'RevPAR Raw Data'!$B$6:$BE$43,'RevPAR Raw Data'!AJ$1,FALSE)</f>
        <v>42.843185729605302</v>
      </c>
      <c r="AX23" s="52">
        <f>VLOOKUP($A23,'RevPAR Raw Data'!$B$6:$BE$43,'RevPAR Raw Data'!AK$1,FALSE)</f>
        <v>41.024867905299402</v>
      </c>
      <c r="AY23" s="53">
        <f>VLOOKUP($A23,'RevPAR Raw Data'!$B$6:$BE$43,'RevPAR Raw Data'!AL$1,FALSE)</f>
        <v>39.476684033042197</v>
      </c>
      <c r="AZ23" s="52">
        <f>VLOOKUP($A23,'RevPAR Raw Data'!$B$6:$BE$43,'RevPAR Raw Data'!AN$1,FALSE)</f>
        <v>51.116880291627403</v>
      </c>
      <c r="BA23" s="52">
        <f>VLOOKUP($A23,'RevPAR Raw Data'!$B$6:$BE$43,'RevPAR Raw Data'!AO$1,FALSE)</f>
        <v>51.605387138078797</v>
      </c>
      <c r="BB23" s="53">
        <f>VLOOKUP($A23,'RevPAR Raw Data'!$B$6:$BE$43,'RevPAR Raw Data'!AP$1,FALSE)</f>
        <v>51.361133714853104</v>
      </c>
      <c r="BC23" s="54">
        <f>VLOOKUP($A23,'RevPAR Raw Data'!$B$6:$BE$43,'RevPAR Raw Data'!AR$1,FALSE)</f>
        <v>42.873128626692399</v>
      </c>
      <c r="BE23" s="47">
        <f>VLOOKUP($A23,'RevPAR Raw Data'!$B$6:$BE$43,'RevPAR Raw Data'!AT$1,FALSE)</f>
        <v>9.7004288588362808</v>
      </c>
      <c r="BF23" s="48">
        <f>VLOOKUP($A23,'RevPAR Raw Data'!$B$6:$BE$43,'RevPAR Raw Data'!AU$1,FALSE)</f>
        <v>15.2000904577017</v>
      </c>
      <c r="BG23" s="48">
        <f>VLOOKUP($A23,'RevPAR Raw Data'!$B$6:$BE$43,'RevPAR Raw Data'!AV$1,FALSE)</f>
        <v>17.984701697381102</v>
      </c>
      <c r="BH23" s="48">
        <f>VLOOKUP($A23,'RevPAR Raw Data'!$B$6:$BE$43,'RevPAR Raw Data'!AW$1,FALSE)</f>
        <v>11.5556568395774</v>
      </c>
      <c r="BI23" s="48">
        <f>VLOOKUP($A23,'RevPAR Raw Data'!$B$6:$BE$43,'RevPAR Raw Data'!AX$1,FALSE)</f>
        <v>10.774991806865501</v>
      </c>
      <c r="BJ23" s="49">
        <f>VLOOKUP($A23,'RevPAR Raw Data'!$B$6:$BE$43,'RevPAR Raw Data'!AY$1,FALSE)</f>
        <v>13.2309325138951</v>
      </c>
      <c r="BK23" s="48">
        <f>VLOOKUP($A23,'RevPAR Raw Data'!$B$6:$BE$43,'RevPAR Raw Data'!BA$1,FALSE)</f>
        <v>1.6226560512574599</v>
      </c>
      <c r="BL23" s="48">
        <f>VLOOKUP($A23,'RevPAR Raw Data'!$B$6:$BE$43,'RevPAR Raw Data'!BB$1,FALSE)</f>
        <v>-0.100099707130358</v>
      </c>
      <c r="BM23" s="49">
        <f>VLOOKUP($A23,'RevPAR Raw Data'!$B$6:$BE$43,'RevPAR Raw Data'!BC$1,FALSE)</f>
        <v>0.74981860176233806</v>
      </c>
      <c r="BN23" s="50">
        <f>VLOOKUP($A23,'RevPAR Raw Data'!$B$6:$BE$43,'RevPAR Raw Data'!BE$1,FALSE)</f>
        <v>8.6271300805854203</v>
      </c>
    </row>
    <row r="24" spans="1:66" x14ac:dyDescent="0.45">
      <c r="A24" s="63" t="s">
        <v>53</v>
      </c>
      <c r="B24" s="47">
        <f>VLOOKUP($A24,'Occupancy Raw Data'!$B$8:$BE$45,'Occupancy Raw Data'!AG$3,FALSE)</f>
        <v>32.2486169866579</v>
      </c>
      <c r="C24" s="48">
        <f>VLOOKUP($A24,'Occupancy Raw Data'!$B$8:$BE$45,'Occupancy Raw Data'!AH$3,FALSE)</f>
        <v>49.511877643996002</v>
      </c>
      <c r="D24" s="48">
        <f>VLOOKUP($A24,'Occupancy Raw Data'!$B$8:$BE$45,'Occupancy Raw Data'!AI$3,FALSE)</f>
        <v>55.369345916042903</v>
      </c>
      <c r="E24" s="48">
        <f>VLOOKUP($A24,'Occupancy Raw Data'!$B$8:$BE$45,'Occupancy Raw Data'!AJ$3,FALSE)</f>
        <v>53.392450374227103</v>
      </c>
      <c r="F24" s="48">
        <f>VLOOKUP($A24,'Occupancy Raw Data'!$B$8:$BE$45,'Occupancy Raw Data'!AK$3,FALSE)</f>
        <v>55.174096973641298</v>
      </c>
      <c r="G24" s="49">
        <f>VLOOKUP($A24,'Occupancy Raw Data'!$B$8:$BE$45,'Occupancy Raw Data'!AL$3,FALSE)</f>
        <v>49.139277578913102</v>
      </c>
      <c r="H24" s="48">
        <f>VLOOKUP($A24,'Occupancy Raw Data'!$B$8:$BE$45,'Occupancy Raw Data'!AN$3,FALSE)</f>
        <v>64.668076797917294</v>
      </c>
      <c r="I24" s="48">
        <f>VLOOKUP($A24,'Occupancy Raw Data'!$B$8:$BE$45,'Occupancy Raw Data'!AO$3,FALSE)</f>
        <v>56.7116823950536</v>
      </c>
      <c r="J24" s="49">
        <f>VLOOKUP($A24,'Occupancy Raw Data'!$B$8:$BE$45,'Occupancy Raw Data'!AP$3,FALSE)</f>
        <v>60.689879596485497</v>
      </c>
      <c r="K24" s="50">
        <f>VLOOKUP($A24,'Occupancy Raw Data'!$B$8:$BE$45,'Occupancy Raw Data'!AR$3,FALSE)</f>
        <v>52.439449583933801</v>
      </c>
      <c r="M24" s="47">
        <f>VLOOKUP($A24,'Occupancy Raw Data'!$B$8:$BE$45,'Occupancy Raw Data'!AT$3,FALSE)</f>
        <v>0.227139260271432</v>
      </c>
      <c r="N24" s="48">
        <f>VLOOKUP($A24,'Occupancy Raw Data'!$B$8:$BE$45,'Occupancy Raw Data'!AU$3,FALSE)</f>
        <v>4.7568029592632897</v>
      </c>
      <c r="O24" s="48">
        <f>VLOOKUP($A24,'Occupancy Raw Data'!$B$8:$BE$45,'Occupancy Raw Data'!AV$3,FALSE)</f>
        <v>2.16972943457418</v>
      </c>
      <c r="P24" s="48">
        <f>VLOOKUP($A24,'Occupancy Raw Data'!$B$8:$BE$45,'Occupancy Raw Data'!AW$3,FALSE)</f>
        <v>-1.95325385541736</v>
      </c>
      <c r="Q24" s="48">
        <f>VLOOKUP($A24,'Occupancy Raw Data'!$B$8:$BE$45,'Occupancy Raw Data'!AX$3,FALSE)</f>
        <v>-2.7221746561817701</v>
      </c>
      <c r="R24" s="49">
        <f>VLOOKUP($A24,'Occupancy Raw Data'!$B$8:$BE$45,'Occupancy Raw Data'!AY$3,FALSE)</f>
        <v>0.363365148889227</v>
      </c>
      <c r="S24" s="48">
        <f>VLOOKUP($A24,'Occupancy Raw Data'!$B$8:$BE$45,'Occupancy Raw Data'!BA$3,FALSE)</f>
        <v>-3.7642487994684299</v>
      </c>
      <c r="T24" s="48">
        <f>VLOOKUP($A24,'Occupancy Raw Data'!$B$8:$BE$45,'Occupancy Raw Data'!BB$3,FALSE)</f>
        <v>-1.77187102109848</v>
      </c>
      <c r="U24" s="49">
        <f>VLOOKUP($A24,'Occupancy Raw Data'!$B$8:$BE$45,'Occupancy Raw Data'!BC$3,FALSE)</f>
        <v>-2.8435154598338501</v>
      </c>
      <c r="V24" s="50">
        <f>VLOOKUP($A24,'Occupancy Raw Data'!$B$8:$BE$45,'Occupancy Raw Data'!BE$3,FALSE)</f>
        <v>-0.72021720691774005</v>
      </c>
      <c r="X24" s="51">
        <f>VLOOKUP($A24,'ADR Raw Data'!$B$6:$BE$43,'ADR Raw Data'!AG$1,FALSE)</f>
        <v>97.713592330978798</v>
      </c>
      <c r="Y24" s="52">
        <f>VLOOKUP($A24,'ADR Raw Data'!$B$6:$BE$43,'ADR Raw Data'!AH$1,FALSE)</f>
        <v>105.40343904042</v>
      </c>
      <c r="Z24" s="52">
        <f>VLOOKUP($A24,'ADR Raw Data'!$B$6:$BE$43,'ADR Raw Data'!AI$1,FALSE)</f>
        <v>108.236829268292</v>
      </c>
      <c r="AA24" s="52">
        <f>VLOOKUP($A24,'ADR Raw Data'!$B$6:$BE$43,'ADR Raw Data'!AJ$1,FALSE)</f>
        <v>106.194816394941</v>
      </c>
      <c r="AB24" s="52">
        <f>VLOOKUP($A24,'ADR Raw Data'!$B$6:$BE$43,'ADR Raw Data'!AK$1,FALSE)</f>
        <v>109.696663226186</v>
      </c>
      <c r="AC24" s="53">
        <f>VLOOKUP($A24,'ADR Raw Data'!$B$6:$BE$43,'ADR Raw Data'!AL$1,FALSE)</f>
        <v>106.168710307605</v>
      </c>
      <c r="AD24" s="52">
        <f>VLOOKUP($A24,'ADR Raw Data'!$B$6:$BE$43,'ADR Raw Data'!AN$1,FALSE)</f>
        <v>123.415369228833</v>
      </c>
      <c r="AE24" s="52">
        <f>VLOOKUP($A24,'ADR Raw Data'!$B$6:$BE$43,'ADR Raw Data'!AO$1,FALSE)</f>
        <v>123.65111748673</v>
      </c>
      <c r="AF24" s="53">
        <f>VLOOKUP($A24,'ADR Raw Data'!$B$6:$BE$43,'ADR Raw Data'!AP$1,FALSE)</f>
        <v>123.525516756032</v>
      </c>
      <c r="AG24" s="54">
        <f>VLOOKUP($A24,'ADR Raw Data'!$B$6:$BE$43,'ADR Raw Data'!AR$1,FALSE)</f>
        <v>111.90802353671199</v>
      </c>
      <c r="AH24" s="65"/>
      <c r="AI24" s="47">
        <f>VLOOKUP($A24,'ADR Raw Data'!$B$6:$BE$43,'ADR Raw Data'!AT$1,FALSE)</f>
        <v>5.9071167764143402</v>
      </c>
      <c r="AJ24" s="48">
        <f>VLOOKUP($A24,'ADR Raw Data'!$B$6:$BE$43,'ADR Raw Data'!AU$1,FALSE)</f>
        <v>8.3925556197618896</v>
      </c>
      <c r="AK24" s="48">
        <f>VLOOKUP($A24,'ADR Raw Data'!$B$6:$BE$43,'ADR Raw Data'!AV$1,FALSE)</f>
        <v>6.85272155125321</v>
      </c>
      <c r="AL24" s="48">
        <f>VLOOKUP($A24,'ADR Raw Data'!$B$6:$BE$43,'ADR Raw Data'!AW$1,FALSE)</f>
        <v>5.2987434183388302</v>
      </c>
      <c r="AM24" s="48">
        <f>VLOOKUP($A24,'ADR Raw Data'!$B$6:$BE$43,'ADR Raw Data'!AX$1,FALSE)</f>
        <v>1.15266965002168</v>
      </c>
      <c r="AN24" s="49">
        <f>VLOOKUP($A24,'ADR Raw Data'!$B$6:$BE$43,'ADR Raw Data'!AY$1,FALSE)</f>
        <v>5.2386453425071204</v>
      </c>
      <c r="AO24" s="48">
        <f>VLOOKUP($A24,'ADR Raw Data'!$B$6:$BE$43,'ADR Raw Data'!BA$1,FALSE)</f>
        <v>2.1864957598276802</v>
      </c>
      <c r="AP24" s="48">
        <f>VLOOKUP($A24,'ADR Raw Data'!$B$6:$BE$43,'ADR Raw Data'!BB$1,FALSE)</f>
        <v>2.8501180222258999</v>
      </c>
      <c r="AQ24" s="49">
        <f>VLOOKUP($A24,'ADR Raw Data'!$B$6:$BE$43,'ADR Raw Data'!BC$1,FALSE)</f>
        <v>2.4934183357831698</v>
      </c>
      <c r="AR24" s="50">
        <f>VLOOKUP($A24,'ADR Raw Data'!$B$6:$BE$43,'ADR Raw Data'!BE$1,FALSE)</f>
        <v>4.0822265391436403</v>
      </c>
      <c r="AT24" s="51">
        <f>VLOOKUP($A24,'RevPAR Raw Data'!$B$6:$BE$43,'RevPAR Raw Data'!AG$1,FALSE)</f>
        <v>31.5112821347217</v>
      </c>
      <c r="AU24" s="52">
        <f>VLOOKUP($A24,'RevPAR Raw Data'!$B$6:$BE$43,'RevPAR Raw Data'!AH$1,FALSE)</f>
        <v>52.187221770256997</v>
      </c>
      <c r="AV24" s="52">
        <f>VLOOKUP($A24,'RevPAR Raw Data'!$B$6:$BE$43,'RevPAR Raw Data'!AI$1,FALSE)</f>
        <v>59.930024406117802</v>
      </c>
      <c r="AW24" s="52">
        <f>VLOOKUP($A24,'RevPAR Raw Data'!$B$6:$BE$43,'RevPAR Raw Data'!AJ$1,FALSE)</f>
        <v>56.700014643670599</v>
      </c>
      <c r="AX24" s="52">
        <f>VLOOKUP($A24,'RevPAR Raw Data'!$B$6:$BE$43,'RevPAR Raw Data'!AK$1,FALSE)</f>
        <v>60.524143345265202</v>
      </c>
      <c r="AY24" s="53">
        <f>VLOOKUP($A24,'RevPAR Raw Data'!$B$6:$BE$43,'RevPAR Raw Data'!AL$1,FALSE)</f>
        <v>52.170537260006498</v>
      </c>
      <c r="AZ24" s="52">
        <f>VLOOKUP($A24,'RevPAR Raw Data'!$B$6:$BE$43,'RevPAR Raw Data'!AN$1,FALSE)</f>
        <v>79.810345753335497</v>
      </c>
      <c r="BA24" s="52">
        <f>VLOOKUP($A24,'RevPAR Raw Data'!$B$6:$BE$43,'RevPAR Raw Data'!AO$1,FALSE)</f>
        <v>70.124629027009405</v>
      </c>
      <c r="BB24" s="53">
        <f>VLOOKUP($A24,'RevPAR Raw Data'!$B$6:$BE$43,'RevPAR Raw Data'!AP$1,FALSE)</f>
        <v>74.967487390172394</v>
      </c>
      <c r="BC24" s="54">
        <f>VLOOKUP($A24,'RevPAR Raw Data'!$B$6:$BE$43,'RevPAR Raw Data'!AR$1,FALSE)</f>
        <v>58.683951582911</v>
      </c>
      <c r="BE24" s="47">
        <f>VLOOKUP($A24,'RevPAR Raw Data'!$B$6:$BE$43,'RevPAR Raw Data'!AT$1,FALSE)</f>
        <v>6.1476734180350903</v>
      </c>
      <c r="BF24" s="48">
        <f>VLOOKUP($A24,'RevPAR Raw Data'!$B$6:$BE$43,'RevPAR Raw Data'!AU$1,FALSE)</f>
        <v>13.5485759131038</v>
      </c>
      <c r="BG24" s="48">
        <f>VLOOKUP($A24,'RevPAR Raw Data'!$B$6:$BE$43,'RevPAR Raw Data'!AV$1,FALSE)</f>
        <v>9.1711365023943401</v>
      </c>
      <c r="BH24" s="48">
        <f>VLOOKUP($A24,'RevPAR Raw Data'!$B$6:$BE$43,'RevPAR Raw Data'!AW$1,FALSE)</f>
        <v>3.2419916528140802</v>
      </c>
      <c r="BI24" s="48">
        <f>VLOOKUP($A24,'RevPAR Raw Data'!$B$6:$BE$43,'RevPAR Raw Data'!AX$1,FALSE)</f>
        <v>-1.60088268724248</v>
      </c>
      <c r="BJ24" s="49">
        <f>VLOOKUP($A24,'RevPAR Raw Data'!$B$6:$BE$43,'RevPAR Raw Data'!AY$1,FALSE)</f>
        <v>5.62104590284493</v>
      </c>
      <c r="BK24" s="48">
        <f>VLOOKUP($A24,'RevPAR Raw Data'!$B$6:$BE$43,'RevPAR Raw Data'!BA$1,FALSE)</f>
        <v>-1.6600581800304901</v>
      </c>
      <c r="BL24" s="48">
        <f>VLOOKUP($A24,'RevPAR Raw Data'!$B$6:$BE$43,'RevPAR Raw Data'!BB$1,FALSE)</f>
        <v>1.0277465858244801</v>
      </c>
      <c r="BM24" s="49">
        <f>VLOOKUP($A24,'RevPAR Raw Data'!$B$6:$BE$43,'RevPAR Raw Data'!BC$1,FALSE)</f>
        <v>-0.420997859907005</v>
      </c>
      <c r="BN24" s="50">
        <f>VLOOKUP($A24,'RevPAR Raw Data'!$B$6:$BE$43,'RevPAR Raw Data'!BE$1,FALSE)</f>
        <v>3.3326084342656199</v>
      </c>
    </row>
    <row r="25" spans="1:66" x14ac:dyDescent="0.45">
      <c r="A25" s="63" t="s">
        <v>52</v>
      </c>
      <c r="B25" s="47">
        <f>VLOOKUP($A25,'Occupancy Raw Data'!$B$8:$BE$45,'Occupancy Raw Data'!AG$3,FALSE)</f>
        <v>27.883865939204899</v>
      </c>
      <c r="C25" s="48">
        <f>VLOOKUP($A25,'Occupancy Raw Data'!$B$8:$BE$45,'Occupancy Raw Data'!AH$3,FALSE)</f>
        <v>40.637178487918902</v>
      </c>
      <c r="D25" s="48">
        <f>VLOOKUP($A25,'Occupancy Raw Data'!$B$8:$BE$45,'Occupancy Raw Data'!AI$3,FALSE)</f>
        <v>43.560015588464502</v>
      </c>
      <c r="E25" s="48">
        <f>VLOOKUP($A25,'Occupancy Raw Data'!$B$8:$BE$45,'Occupancy Raw Data'!AJ$3,FALSE)</f>
        <v>45.396531566640597</v>
      </c>
      <c r="F25" s="48">
        <f>VLOOKUP($A25,'Occupancy Raw Data'!$B$8:$BE$45,'Occupancy Raw Data'!AK$3,FALSE)</f>
        <v>44.738893219017903</v>
      </c>
      <c r="G25" s="49">
        <f>VLOOKUP($A25,'Occupancy Raw Data'!$B$8:$BE$45,'Occupancy Raw Data'!AL$3,FALSE)</f>
        <v>40.443296960249398</v>
      </c>
      <c r="H25" s="48">
        <f>VLOOKUP($A25,'Occupancy Raw Data'!$B$8:$BE$45,'Occupancy Raw Data'!AN$3,FALSE)</f>
        <v>50.087685113016299</v>
      </c>
      <c r="I25" s="48">
        <f>VLOOKUP($A25,'Occupancy Raw Data'!$B$8:$BE$45,'Occupancy Raw Data'!AO$3,FALSE)</f>
        <v>49.279033515198698</v>
      </c>
      <c r="J25" s="49">
        <f>VLOOKUP($A25,'Occupancy Raw Data'!$B$8:$BE$45,'Occupancy Raw Data'!AP$3,FALSE)</f>
        <v>49.683359314107499</v>
      </c>
      <c r="K25" s="50">
        <f>VLOOKUP($A25,'Occupancy Raw Data'!$B$8:$BE$45,'Occupancy Raw Data'!AR$3,FALSE)</f>
        <v>43.083314775637398</v>
      </c>
      <c r="M25" s="47">
        <f>VLOOKUP($A25,'Occupancy Raw Data'!$B$8:$BE$45,'Occupancy Raw Data'!AT$3,FALSE)</f>
        <v>5.6261637571508798</v>
      </c>
      <c r="N25" s="48">
        <f>VLOOKUP($A25,'Occupancy Raw Data'!$B$8:$BE$45,'Occupancy Raw Data'!AU$3,FALSE)</f>
        <v>5.7277675379861304</v>
      </c>
      <c r="O25" s="48">
        <f>VLOOKUP($A25,'Occupancy Raw Data'!$B$8:$BE$45,'Occupancy Raw Data'!AV$3,FALSE)</f>
        <v>4.2392443003256304</v>
      </c>
      <c r="P25" s="48">
        <f>VLOOKUP($A25,'Occupancy Raw Data'!$B$8:$BE$45,'Occupancy Raw Data'!AW$3,FALSE)</f>
        <v>4.0823271226219902</v>
      </c>
      <c r="Q25" s="48">
        <f>VLOOKUP($A25,'Occupancy Raw Data'!$B$8:$BE$45,'Occupancy Raw Data'!AX$3,FALSE)</f>
        <v>9.0829478201340095</v>
      </c>
      <c r="R25" s="49">
        <f>VLOOKUP($A25,'Occupancy Raw Data'!$B$8:$BE$45,'Occupancy Raw Data'!AY$3,FALSE)</f>
        <v>5.7327625970592404</v>
      </c>
      <c r="S25" s="48">
        <f>VLOOKUP($A25,'Occupancy Raw Data'!$B$8:$BE$45,'Occupancy Raw Data'!BA$3,FALSE)</f>
        <v>8.3833489949484203</v>
      </c>
      <c r="T25" s="48">
        <f>VLOOKUP($A25,'Occupancy Raw Data'!$B$8:$BE$45,'Occupancy Raw Data'!BB$3,FALSE)</f>
        <v>7.2101110826842998</v>
      </c>
      <c r="U25" s="49">
        <f>VLOOKUP($A25,'Occupancy Raw Data'!$B$8:$BE$45,'Occupancy Raw Data'!BC$3,FALSE)</f>
        <v>7.7983117235513699</v>
      </c>
      <c r="V25" s="50">
        <f>VLOOKUP($A25,'Occupancy Raw Data'!$B$8:$BE$45,'Occupancy Raw Data'!BE$3,FALSE)</f>
        <v>6.4045277574374797</v>
      </c>
      <c r="X25" s="51">
        <f>VLOOKUP($A25,'ADR Raw Data'!$B$6:$BE$43,'ADR Raw Data'!AG$1,FALSE)</f>
        <v>83.612342767295502</v>
      </c>
      <c r="Y25" s="52">
        <f>VLOOKUP($A25,'ADR Raw Data'!$B$6:$BE$43,'ADR Raw Data'!AH$1,FALSE)</f>
        <v>88.074544473747295</v>
      </c>
      <c r="Z25" s="52">
        <f>VLOOKUP($A25,'ADR Raw Data'!$B$6:$BE$43,'ADR Raw Data'!AI$1,FALSE)</f>
        <v>88.390764929545895</v>
      </c>
      <c r="AA25" s="52">
        <f>VLOOKUP($A25,'ADR Raw Data'!$B$6:$BE$43,'ADR Raw Data'!AJ$1,FALSE)</f>
        <v>89.448307758343105</v>
      </c>
      <c r="AB25" s="52">
        <f>VLOOKUP($A25,'ADR Raw Data'!$B$6:$BE$43,'ADR Raw Data'!AK$1,FALSE)</f>
        <v>92.037709059233407</v>
      </c>
      <c r="AC25" s="53">
        <f>VLOOKUP($A25,'ADR Raw Data'!$B$6:$BE$43,'ADR Raw Data'!AL$1,FALSE)</f>
        <v>88.7125875069258</v>
      </c>
      <c r="AD25" s="52">
        <f>VLOOKUP($A25,'ADR Raw Data'!$B$6:$BE$43,'ADR Raw Data'!AN$1,FALSE)</f>
        <v>108.512111456914</v>
      </c>
      <c r="AE25" s="52">
        <f>VLOOKUP($A25,'ADR Raw Data'!$B$6:$BE$43,'ADR Raw Data'!AO$1,FALSE)</f>
        <v>110.539121194147</v>
      </c>
      <c r="AF25" s="53">
        <f>VLOOKUP($A25,'ADR Raw Data'!$B$6:$BE$43,'ADR Raw Data'!AP$1,FALSE)</f>
        <v>109.517368369447</v>
      </c>
      <c r="AG25" s="54">
        <f>VLOOKUP($A25,'ADR Raw Data'!$B$6:$BE$43,'ADR Raw Data'!AR$1,FALSE)</f>
        <v>95.567421538063897</v>
      </c>
      <c r="AI25" s="47">
        <f>VLOOKUP($A25,'ADR Raw Data'!$B$6:$BE$43,'ADR Raw Data'!AT$1,FALSE)</f>
        <v>1.21528670596652</v>
      </c>
      <c r="AJ25" s="48">
        <f>VLOOKUP($A25,'ADR Raw Data'!$B$6:$BE$43,'ADR Raw Data'!AU$1,FALSE)</f>
        <v>5.12932130546809</v>
      </c>
      <c r="AK25" s="48">
        <f>VLOOKUP($A25,'ADR Raw Data'!$B$6:$BE$43,'ADR Raw Data'!AV$1,FALSE)</f>
        <v>5.85800053430148</v>
      </c>
      <c r="AL25" s="48">
        <f>VLOOKUP($A25,'ADR Raw Data'!$B$6:$BE$43,'ADR Raw Data'!AW$1,FALSE)</f>
        <v>3.7227685582924801</v>
      </c>
      <c r="AM25" s="48">
        <f>VLOOKUP($A25,'ADR Raw Data'!$B$6:$BE$43,'ADR Raw Data'!AX$1,FALSE)</f>
        <v>5.4417396359812402</v>
      </c>
      <c r="AN25" s="49">
        <f>VLOOKUP($A25,'ADR Raw Data'!$B$6:$BE$43,'ADR Raw Data'!AY$1,FALSE)</f>
        <v>4.5286158919758401</v>
      </c>
      <c r="AO25" s="48">
        <f>VLOOKUP($A25,'ADR Raw Data'!$B$6:$BE$43,'ADR Raw Data'!BA$1,FALSE)</f>
        <v>5.7410633583629398</v>
      </c>
      <c r="AP25" s="48">
        <f>VLOOKUP($A25,'ADR Raw Data'!$B$6:$BE$43,'ADR Raw Data'!BB$1,FALSE)</f>
        <v>6.6161760571711499</v>
      </c>
      <c r="AQ25" s="49">
        <f>VLOOKUP($A25,'ADR Raw Data'!$B$6:$BE$43,'ADR Raw Data'!BC$1,FALSE)</f>
        <v>6.1743389405240396</v>
      </c>
      <c r="AR25" s="50">
        <f>VLOOKUP($A25,'ADR Raw Data'!$B$6:$BE$43,'ADR Raw Data'!BE$1,FALSE)</f>
        <v>5.2341342632517396</v>
      </c>
      <c r="AT25" s="51">
        <f>VLOOKUP($A25,'RevPAR Raw Data'!$B$6:$BE$43,'RevPAR Raw Data'!AG$1,FALSE)</f>
        <v>23.3143535658612</v>
      </c>
      <c r="AU25" s="52">
        <f>VLOOKUP($A25,'RevPAR Raw Data'!$B$6:$BE$43,'RevPAR Raw Data'!AH$1,FALSE)</f>
        <v>35.791009840218202</v>
      </c>
      <c r="AV25" s="52">
        <f>VLOOKUP($A25,'RevPAR Raw Data'!$B$6:$BE$43,'RevPAR Raw Data'!AI$1,FALSE)</f>
        <v>38.503030982073199</v>
      </c>
      <c r="AW25" s="52">
        <f>VLOOKUP($A25,'RevPAR Raw Data'!$B$6:$BE$43,'RevPAR Raw Data'!AJ$1,FALSE)</f>
        <v>40.606429267342101</v>
      </c>
      <c r="AX25" s="52">
        <f>VLOOKUP($A25,'RevPAR Raw Data'!$B$6:$BE$43,'RevPAR Raw Data'!AK$1,FALSE)</f>
        <v>41.176652377240799</v>
      </c>
      <c r="AY25" s="53">
        <f>VLOOKUP($A25,'RevPAR Raw Data'!$B$6:$BE$43,'RevPAR Raw Data'!AL$1,FALSE)</f>
        <v>35.878295206547101</v>
      </c>
      <c r="AZ25" s="52">
        <f>VLOOKUP($A25,'RevPAR Raw Data'!$B$6:$BE$43,'RevPAR Raw Data'!AN$1,FALSE)</f>
        <v>54.351204696024901</v>
      </c>
      <c r="BA25" s="52">
        <f>VLOOKUP($A25,'RevPAR Raw Data'!$B$6:$BE$43,'RevPAR Raw Data'!AO$1,FALSE)</f>
        <v>54.472610580670299</v>
      </c>
      <c r="BB25" s="53">
        <f>VLOOKUP($A25,'RevPAR Raw Data'!$B$6:$BE$43,'RevPAR Raw Data'!AP$1,FALSE)</f>
        <v>54.4119076383476</v>
      </c>
      <c r="BC25" s="54">
        <f>VLOOKUP($A25,'RevPAR Raw Data'!$B$6:$BE$43,'RevPAR Raw Data'!AR$1,FALSE)</f>
        <v>41.173613044204401</v>
      </c>
      <c r="BE25" s="47">
        <f>VLOOKUP($A25,'RevPAR Raw Data'!$B$6:$BE$43,'RevPAR Raw Data'!AT$1,FALSE)</f>
        <v>6.9098244833139697</v>
      </c>
      <c r="BF25" s="48">
        <f>VLOOKUP($A25,'RevPAR Raw Data'!$B$6:$BE$43,'RevPAR Raw Data'!AU$1,FALSE)</f>
        <v>11.150884444107801</v>
      </c>
      <c r="BG25" s="48">
        <f>VLOOKUP($A25,'RevPAR Raw Data'!$B$6:$BE$43,'RevPAR Raw Data'!AV$1,FALSE)</f>
        <v>10.3455797883905</v>
      </c>
      <c r="BH25" s="48">
        <f>VLOOKUP($A25,'RevPAR Raw Data'!$B$6:$BE$43,'RevPAR Raw Data'!AW$1,FALSE)</f>
        <v>7.9570712714820999</v>
      </c>
      <c r="BI25" s="48">
        <f>VLOOKUP($A25,'RevPAR Raw Data'!$B$6:$BE$43,'RevPAR Raw Data'!AX$1,FALSE)</f>
        <v>15.0189578277589</v>
      </c>
      <c r="BJ25" s="49">
        <f>VLOOKUP($A25,'RevPAR Raw Data'!$B$6:$BE$43,'RevPAR Raw Data'!AY$1,FALSE)</f>
        <v>10.520993287054701</v>
      </c>
      <c r="BK25" s="48">
        <f>VLOOKUP($A25,'RevPAR Raw Data'!$B$6:$BE$43,'RevPAR Raw Data'!BA$1,FALSE)</f>
        <v>14.605705730664001</v>
      </c>
      <c r="BL25" s="48">
        <f>VLOOKUP($A25,'RevPAR Raw Data'!$B$6:$BE$43,'RevPAR Raw Data'!BB$1,FALSE)</f>
        <v>14.3033207830034</v>
      </c>
      <c r="BM25" s="49">
        <f>VLOOKUP($A25,'RevPAR Raw Data'!$B$6:$BE$43,'RevPAR Raw Data'!BC$1,FALSE)</f>
        <v>14.4541448615261</v>
      </c>
      <c r="BN25" s="50">
        <f>VLOOKUP($A25,'RevPAR Raw Data'!$B$6:$BE$43,'RevPAR Raw Data'!BE$1,FALSE)</f>
        <v>11.973883602440701</v>
      </c>
    </row>
    <row r="26" spans="1:66" x14ac:dyDescent="0.45">
      <c r="A26" s="63" t="s">
        <v>51</v>
      </c>
      <c r="B26" s="47">
        <f>VLOOKUP($A26,'Occupancy Raw Data'!$B$8:$BE$45,'Occupancy Raw Data'!AG$3,FALSE)</f>
        <v>33.097239992688699</v>
      </c>
      <c r="C26" s="48">
        <f>VLOOKUP($A26,'Occupancy Raw Data'!$B$8:$BE$45,'Occupancy Raw Data'!AH$3,FALSE)</f>
        <v>44.539389508316503</v>
      </c>
      <c r="D26" s="48">
        <f>VLOOKUP($A26,'Occupancy Raw Data'!$B$8:$BE$45,'Occupancy Raw Data'!AI$3,FALSE)</f>
        <v>48.035094132699598</v>
      </c>
      <c r="E26" s="48">
        <f>VLOOKUP($A26,'Occupancy Raw Data'!$B$8:$BE$45,'Occupancy Raw Data'!AJ$3,FALSE)</f>
        <v>48.706817766404598</v>
      </c>
      <c r="F26" s="48">
        <f>VLOOKUP($A26,'Occupancy Raw Data'!$B$8:$BE$45,'Occupancy Raw Data'!AK$3,FALSE)</f>
        <v>47.600987022482101</v>
      </c>
      <c r="G26" s="49">
        <f>VLOOKUP($A26,'Occupancy Raw Data'!$B$8:$BE$45,'Occupancy Raw Data'!AL$3,FALSE)</f>
        <v>44.395905684518297</v>
      </c>
      <c r="H26" s="48">
        <f>VLOOKUP($A26,'Occupancy Raw Data'!$B$8:$BE$45,'Occupancy Raw Data'!AN$3,FALSE)</f>
        <v>58.234326448546803</v>
      </c>
      <c r="I26" s="48">
        <f>VLOOKUP($A26,'Occupancy Raw Data'!$B$8:$BE$45,'Occupancy Raw Data'!AO$3,FALSE)</f>
        <v>60.866386401023497</v>
      </c>
      <c r="J26" s="49">
        <f>VLOOKUP($A26,'Occupancy Raw Data'!$B$8:$BE$45,'Occupancy Raw Data'!AP$3,FALSE)</f>
        <v>59.5503564247852</v>
      </c>
      <c r="K26" s="50">
        <f>VLOOKUP($A26,'Occupancy Raw Data'!$B$8:$BE$45,'Occupancy Raw Data'!AR$3,FALSE)</f>
        <v>48.725748753166002</v>
      </c>
      <c r="M26" s="47">
        <f>VLOOKUP($A26,'Occupancy Raw Data'!$B$8:$BE$45,'Occupancy Raw Data'!AT$3,FALSE)</f>
        <v>2.1372266137882998</v>
      </c>
      <c r="N26" s="48">
        <f>VLOOKUP($A26,'Occupancy Raw Data'!$B$8:$BE$45,'Occupancy Raw Data'!AU$3,FALSE)</f>
        <v>11.804113115547599</v>
      </c>
      <c r="O26" s="48">
        <f>VLOOKUP($A26,'Occupancy Raw Data'!$B$8:$BE$45,'Occupancy Raw Data'!AV$3,FALSE)</f>
        <v>13.1254857592133</v>
      </c>
      <c r="P26" s="48">
        <f>VLOOKUP($A26,'Occupancy Raw Data'!$B$8:$BE$45,'Occupancy Raw Data'!AW$3,FALSE)</f>
        <v>14.323092803204</v>
      </c>
      <c r="Q26" s="48">
        <f>VLOOKUP($A26,'Occupancy Raw Data'!$B$8:$BE$45,'Occupancy Raw Data'!AX$3,FALSE)</f>
        <v>9.3171567449474395</v>
      </c>
      <c r="R26" s="49">
        <f>VLOOKUP($A26,'Occupancy Raw Data'!$B$8:$BE$45,'Occupancy Raw Data'!AY$3,FALSE)</f>
        <v>10.519004957356101</v>
      </c>
      <c r="S26" s="48">
        <f>VLOOKUP($A26,'Occupancy Raw Data'!$B$8:$BE$45,'Occupancy Raw Data'!BA$3,FALSE)</f>
        <v>-0.95421106229290997</v>
      </c>
      <c r="T26" s="48">
        <f>VLOOKUP($A26,'Occupancy Raw Data'!$B$8:$BE$45,'Occupancy Raw Data'!BB$3,FALSE)</f>
        <v>1.0762749166190999</v>
      </c>
      <c r="U26" s="49">
        <f>VLOOKUP($A26,'Occupancy Raw Data'!$B$8:$BE$45,'Occupancy Raw Data'!BC$3,FALSE)</f>
        <v>7.3170061569826306E-2</v>
      </c>
      <c r="V26" s="50">
        <f>VLOOKUP($A26,'Occupancy Raw Data'!$B$8:$BE$45,'Occupancy Raw Data'!BE$3,FALSE)</f>
        <v>6.6323820141412098</v>
      </c>
      <c r="X26" s="51">
        <f>VLOOKUP($A26,'ADR Raw Data'!$B$6:$BE$43,'ADR Raw Data'!AG$1,FALSE)</f>
        <v>90.606870081457899</v>
      </c>
      <c r="Y26" s="52">
        <f>VLOOKUP($A26,'ADR Raw Data'!$B$6:$BE$43,'ADR Raw Data'!AH$1,FALSE)</f>
        <v>91.3655340104647</v>
      </c>
      <c r="Z26" s="52">
        <f>VLOOKUP($A26,'ADR Raw Data'!$B$6:$BE$43,'ADR Raw Data'!AI$1,FALSE)</f>
        <v>93.554291286149095</v>
      </c>
      <c r="AA26" s="52">
        <f>VLOOKUP($A26,'ADR Raw Data'!$B$6:$BE$43,'ADR Raw Data'!AJ$1,FALSE)</f>
        <v>93.941176470588204</v>
      </c>
      <c r="AB26" s="52">
        <f>VLOOKUP($A26,'ADR Raw Data'!$B$6:$BE$43,'ADR Raw Data'!AK$1,FALSE)</f>
        <v>95.315979648651194</v>
      </c>
      <c r="AC26" s="53">
        <f>VLOOKUP($A26,'ADR Raw Data'!$B$6:$BE$43,'ADR Raw Data'!AL$1,FALSE)</f>
        <v>93.138327843879907</v>
      </c>
      <c r="AD26" s="52">
        <f>VLOOKUP($A26,'ADR Raw Data'!$B$6:$BE$43,'ADR Raw Data'!AN$1,FALSE)</f>
        <v>112.799303986189</v>
      </c>
      <c r="AE26" s="52">
        <f>VLOOKUP($A26,'ADR Raw Data'!$B$6:$BE$43,'ADR Raw Data'!AO$1,FALSE)</f>
        <v>116.451243993993</v>
      </c>
      <c r="AF26" s="53">
        <f>VLOOKUP($A26,'ADR Raw Data'!$B$6:$BE$43,'ADR Raw Data'!AP$1,FALSE)</f>
        <v>114.66562691835399</v>
      </c>
      <c r="AG26" s="54">
        <f>VLOOKUP($A26,'ADR Raw Data'!$B$6:$BE$43,'ADR Raw Data'!AR$1,FALSE)</f>
        <v>100.65537619570701</v>
      </c>
      <c r="AI26" s="47">
        <f>VLOOKUP($A26,'ADR Raw Data'!$B$6:$BE$43,'ADR Raw Data'!AT$1,FALSE)</f>
        <v>3.5378012784600998</v>
      </c>
      <c r="AJ26" s="48">
        <f>VLOOKUP($A26,'ADR Raw Data'!$B$6:$BE$43,'ADR Raw Data'!AU$1,FALSE)</f>
        <v>9.9480280308638598</v>
      </c>
      <c r="AK26" s="48">
        <f>VLOOKUP($A26,'ADR Raw Data'!$B$6:$BE$43,'ADR Raw Data'!AV$1,FALSE)</f>
        <v>11.2259357475159</v>
      </c>
      <c r="AL26" s="48">
        <f>VLOOKUP($A26,'ADR Raw Data'!$B$6:$BE$43,'ADR Raw Data'!AW$1,FALSE)</f>
        <v>10.358463941102899</v>
      </c>
      <c r="AM26" s="48">
        <f>VLOOKUP($A26,'ADR Raw Data'!$B$6:$BE$43,'ADR Raw Data'!AX$1,FALSE)</f>
        <v>12.3693933637766</v>
      </c>
      <c r="AN26" s="49">
        <f>VLOOKUP($A26,'ADR Raw Data'!$B$6:$BE$43,'ADR Raw Data'!AY$1,FALSE)</f>
        <v>9.7962764569196104</v>
      </c>
      <c r="AO26" s="48">
        <f>VLOOKUP($A26,'ADR Raw Data'!$B$6:$BE$43,'ADR Raw Data'!BA$1,FALSE)</f>
        <v>4.2546770445936204</v>
      </c>
      <c r="AP26" s="48">
        <f>VLOOKUP($A26,'ADR Raw Data'!$B$6:$BE$43,'ADR Raw Data'!BB$1,FALSE)</f>
        <v>4.9355911924985403</v>
      </c>
      <c r="AQ26" s="49">
        <f>VLOOKUP($A26,'ADR Raw Data'!$B$6:$BE$43,'ADR Raw Data'!BC$1,FALSE)</f>
        <v>4.6204180384963802</v>
      </c>
      <c r="AR26" s="50">
        <f>VLOOKUP($A26,'ADR Raw Data'!$B$6:$BE$43,'ADR Raw Data'!BE$1,FALSE)</f>
        <v>7.0280421887693896</v>
      </c>
      <c r="AT26" s="51">
        <f>VLOOKUP($A26,'RevPAR Raw Data'!$B$6:$BE$43,'RevPAR Raw Data'!AG$1,FALSE)</f>
        <v>29.988373240723799</v>
      </c>
      <c r="AU26" s="52">
        <f>VLOOKUP($A26,'RevPAR Raw Data'!$B$6:$BE$43,'RevPAR Raw Data'!AH$1,FALSE)</f>
        <v>40.693651069274303</v>
      </c>
      <c r="AV26" s="52">
        <f>VLOOKUP($A26,'RevPAR Raw Data'!$B$6:$BE$43,'RevPAR Raw Data'!AI$1,FALSE)</f>
        <v>44.938891884481798</v>
      </c>
      <c r="AW26" s="52">
        <f>VLOOKUP($A26,'RevPAR Raw Data'!$B$6:$BE$43,'RevPAR Raw Data'!AJ$1,FALSE)</f>
        <v>45.755757631145997</v>
      </c>
      <c r="AX26" s="52">
        <f>VLOOKUP($A26,'RevPAR Raw Data'!$B$6:$BE$43,'RevPAR Raw Data'!AK$1,FALSE)</f>
        <v>45.371347102906199</v>
      </c>
      <c r="AY26" s="53">
        <f>VLOOKUP($A26,'RevPAR Raw Data'!$B$6:$BE$43,'RevPAR Raw Data'!AL$1,FALSE)</f>
        <v>41.349604185706397</v>
      </c>
      <c r="AZ26" s="52">
        <f>VLOOKUP($A26,'RevPAR Raw Data'!$B$6:$BE$43,'RevPAR Raw Data'!AN$1,FALSE)</f>
        <v>65.687914915006303</v>
      </c>
      <c r="BA26" s="52">
        <f>VLOOKUP($A26,'RevPAR Raw Data'!$B$6:$BE$43,'RevPAR Raw Data'!AO$1,FALSE)</f>
        <v>70.879664138183102</v>
      </c>
      <c r="BB26" s="53">
        <f>VLOOKUP($A26,'RevPAR Raw Data'!$B$6:$BE$43,'RevPAR Raw Data'!AP$1,FALSE)</f>
        <v>68.283789526594703</v>
      </c>
      <c r="BC26" s="54">
        <f>VLOOKUP($A26,'RevPAR Raw Data'!$B$6:$BE$43,'RevPAR Raw Data'!AR$1,FALSE)</f>
        <v>49.045085711674503</v>
      </c>
      <c r="BE26" s="47">
        <f>VLOOKUP($A26,'RevPAR Raw Data'!$B$6:$BE$43,'RevPAR Raw Data'!AT$1,FALSE)</f>
        <v>5.7506387227145996</v>
      </c>
      <c r="BF26" s="48">
        <f>VLOOKUP($A26,'RevPAR Raw Data'!$B$6:$BE$43,'RevPAR Raw Data'!AU$1,FALSE)</f>
        <v>22.926417627940999</v>
      </c>
      <c r="BG26" s="48">
        <f>VLOOKUP($A26,'RevPAR Raw Data'!$B$6:$BE$43,'RevPAR Raw Data'!AV$1,FALSE)</f>
        <v>25.8248801046079</v>
      </c>
      <c r="BH26" s="48">
        <f>VLOOKUP($A26,'RevPAR Raw Data'!$B$6:$BE$43,'RevPAR Raw Data'!AW$1,FALSE)</f>
        <v>26.165209147577599</v>
      </c>
      <c r="BI26" s="48">
        <f>VLOOKUP($A26,'RevPAR Raw Data'!$B$6:$BE$43,'RevPAR Raw Data'!AX$1,FALSE)</f>
        <v>22.839025876826302</v>
      </c>
      <c r="BJ26" s="49">
        <f>VLOOKUP($A26,'RevPAR Raw Data'!$B$6:$BE$43,'RevPAR Raw Data'!AY$1,FALSE)</f>
        <v>21.345752220415399</v>
      </c>
      <c r="BK26" s="48">
        <f>VLOOKUP($A26,'RevPAR Raw Data'!$B$6:$BE$43,'RevPAR Raw Data'!BA$1,FALSE)</f>
        <v>3.2598673832763598</v>
      </c>
      <c r="BL26" s="48">
        <f>VLOOKUP($A26,'RevPAR Raw Data'!$B$6:$BE$43,'RevPAR Raw Data'!BB$1,FALSE)</f>
        <v>6.0649866391093701</v>
      </c>
      <c r="BM26" s="49">
        <f>VLOOKUP($A26,'RevPAR Raw Data'!$B$6:$BE$43,'RevPAR Raw Data'!BC$1,FALSE)</f>
        <v>4.6969688627897597</v>
      </c>
      <c r="BN26" s="50">
        <f>VLOOKUP($A26,'RevPAR Raw Data'!$B$6:$BE$43,'RevPAR Raw Data'!BE$1,FALSE)</f>
        <v>14.126550808984801</v>
      </c>
    </row>
    <row r="27" spans="1:66" x14ac:dyDescent="0.45">
      <c r="A27" s="63" t="s">
        <v>48</v>
      </c>
      <c r="B27" s="47">
        <f>VLOOKUP($A27,'Occupancy Raw Data'!$B$8:$BE$45,'Occupancy Raw Data'!AG$3,FALSE)</f>
        <v>34.360604385480002</v>
      </c>
      <c r="C27" s="48">
        <f>VLOOKUP($A27,'Occupancy Raw Data'!$B$8:$BE$45,'Occupancy Raw Data'!AH$3,FALSE)</f>
        <v>47.185369449051002</v>
      </c>
      <c r="D27" s="48">
        <f>VLOOKUP($A27,'Occupancy Raw Data'!$B$8:$BE$45,'Occupancy Raw Data'!AI$3,FALSE)</f>
        <v>52.4875621890547</v>
      </c>
      <c r="E27" s="48">
        <f>VLOOKUP($A27,'Occupancy Raw Data'!$B$8:$BE$45,'Occupancy Raw Data'!AJ$3,FALSE)</f>
        <v>52.248958815363203</v>
      </c>
      <c r="F27" s="48">
        <f>VLOOKUP($A27,'Occupancy Raw Data'!$B$8:$BE$45,'Occupancy Raw Data'!AK$3,FALSE)</f>
        <v>53.850069412309097</v>
      </c>
      <c r="G27" s="49">
        <f>VLOOKUP($A27,'Occupancy Raw Data'!$B$8:$BE$45,'Occupancy Raw Data'!AL$3,FALSE)</f>
        <v>48.017425976519199</v>
      </c>
      <c r="H27" s="48">
        <f>VLOOKUP($A27,'Occupancy Raw Data'!$B$8:$BE$45,'Occupancy Raw Data'!AN$3,FALSE)</f>
        <v>57.491901897269699</v>
      </c>
      <c r="I27" s="48">
        <f>VLOOKUP($A27,'Occupancy Raw Data'!$B$8:$BE$45,'Occupancy Raw Data'!AO$3,FALSE)</f>
        <v>52.364645997223498</v>
      </c>
      <c r="J27" s="49">
        <f>VLOOKUP($A27,'Occupancy Raw Data'!$B$8:$BE$45,'Occupancy Raw Data'!AP$3,FALSE)</f>
        <v>54.928273947246602</v>
      </c>
      <c r="K27" s="50">
        <f>VLOOKUP($A27,'Occupancy Raw Data'!$B$8:$BE$45,'Occupancy Raw Data'!AR$3,FALSE)</f>
        <v>49.988123828877498</v>
      </c>
      <c r="M27" s="47">
        <f>VLOOKUP($A27,'Occupancy Raw Data'!$B$8:$BE$45,'Occupancy Raw Data'!AT$3,FALSE)</f>
        <v>8.2198908350468507</v>
      </c>
      <c r="N27" s="48">
        <f>VLOOKUP($A27,'Occupancy Raw Data'!$B$8:$BE$45,'Occupancy Raw Data'!AU$3,FALSE)</f>
        <v>15.2859765350596</v>
      </c>
      <c r="O27" s="48">
        <f>VLOOKUP($A27,'Occupancy Raw Data'!$B$8:$BE$45,'Occupancy Raw Data'!AV$3,FALSE)</f>
        <v>18.459006872519598</v>
      </c>
      <c r="P27" s="48">
        <f>VLOOKUP($A27,'Occupancy Raw Data'!$B$8:$BE$45,'Occupancy Raw Data'!AW$3,FALSE)</f>
        <v>16.1663701477076</v>
      </c>
      <c r="Q27" s="48">
        <f>VLOOKUP($A27,'Occupancy Raw Data'!$B$8:$BE$45,'Occupancy Raw Data'!AX$3,FALSE)</f>
        <v>14.308832703696201</v>
      </c>
      <c r="R27" s="49">
        <f>VLOOKUP($A27,'Occupancy Raw Data'!$B$8:$BE$45,'Occupancy Raw Data'!AY$3,FALSE)</f>
        <v>14.8328448416881</v>
      </c>
      <c r="S27" s="48">
        <f>VLOOKUP($A27,'Occupancy Raw Data'!$B$8:$BE$45,'Occupancy Raw Data'!BA$3,FALSE)</f>
        <v>11.7067653863951</v>
      </c>
      <c r="T27" s="48">
        <f>VLOOKUP($A27,'Occupancy Raw Data'!$B$8:$BE$45,'Occupancy Raw Data'!BB$3,FALSE)</f>
        <v>5.0175542810307299</v>
      </c>
      <c r="U27" s="49">
        <f>VLOOKUP($A27,'Occupancy Raw Data'!$B$8:$BE$45,'Occupancy Raw Data'!BC$3,FALSE)</f>
        <v>8.4151049990690492</v>
      </c>
      <c r="V27" s="50">
        <f>VLOOKUP($A27,'Occupancy Raw Data'!$B$8:$BE$45,'Occupancy Raw Data'!BE$3,FALSE)</f>
        <v>12.729179903815799</v>
      </c>
      <c r="X27" s="51">
        <f>VLOOKUP($A27,'ADR Raw Data'!$B$6:$BE$43,'ADR Raw Data'!AG$1,FALSE)</f>
        <v>86.332840863386494</v>
      </c>
      <c r="Y27" s="52">
        <f>VLOOKUP($A27,'ADR Raw Data'!$B$6:$BE$43,'ADR Raw Data'!AH$1,FALSE)</f>
        <v>91.669293175827306</v>
      </c>
      <c r="Z27" s="52">
        <f>VLOOKUP($A27,'ADR Raw Data'!$B$6:$BE$43,'ADR Raw Data'!AI$1,FALSE)</f>
        <v>95.842376689485604</v>
      </c>
      <c r="AA27" s="52">
        <f>VLOOKUP($A27,'ADR Raw Data'!$B$6:$BE$43,'ADR Raw Data'!AJ$1,FALSE)</f>
        <v>96.463157381985596</v>
      </c>
      <c r="AB27" s="52">
        <f>VLOOKUP($A27,'ADR Raw Data'!$B$6:$BE$43,'ADR Raw Data'!AK$1,FALSE)</f>
        <v>95.995620005155899</v>
      </c>
      <c r="AC27" s="53">
        <f>VLOOKUP($A27,'ADR Raw Data'!$B$6:$BE$43,'ADR Raw Data'!AL$1,FALSE)</f>
        <v>93.826307281254799</v>
      </c>
      <c r="AD27" s="52">
        <f>VLOOKUP($A27,'ADR Raw Data'!$B$6:$BE$43,'ADR Raw Data'!AN$1,FALSE)</f>
        <v>102.503071474565</v>
      </c>
      <c r="AE27" s="52">
        <f>VLOOKUP($A27,'ADR Raw Data'!$B$6:$BE$43,'ADR Raw Data'!AO$1,FALSE)</f>
        <v>102.728554259455</v>
      </c>
      <c r="AF27" s="53">
        <f>VLOOKUP($A27,'ADR Raw Data'!$B$6:$BE$43,'ADR Raw Data'!AP$1,FALSE)</f>
        <v>102.61055096882799</v>
      </c>
      <c r="AG27" s="54">
        <f>VLOOKUP($A27,'ADR Raw Data'!$B$6:$BE$43,'ADR Raw Data'!AR$1,FALSE)</f>
        <v>96.578774747901306</v>
      </c>
      <c r="AI27" s="47">
        <f>VLOOKUP($A27,'ADR Raw Data'!$B$6:$BE$43,'ADR Raw Data'!AT$1,FALSE)</f>
        <v>13.601046499877899</v>
      </c>
      <c r="AJ27" s="48">
        <f>VLOOKUP($A27,'ADR Raw Data'!$B$6:$BE$43,'ADR Raw Data'!AU$1,FALSE)</f>
        <v>13.4331079678519</v>
      </c>
      <c r="AK27" s="48">
        <f>VLOOKUP($A27,'ADR Raw Data'!$B$6:$BE$43,'ADR Raw Data'!AV$1,FALSE)</f>
        <v>15.057381495294999</v>
      </c>
      <c r="AL27" s="48">
        <f>VLOOKUP($A27,'ADR Raw Data'!$B$6:$BE$43,'ADR Raw Data'!AW$1,FALSE)</f>
        <v>16.924852750090601</v>
      </c>
      <c r="AM27" s="48">
        <f>VLOOKUP($A27,'ADR Raw Data'!$B$6:$BE$43,'ADR Raw Data'!AX$1,FALSE)</f>
        <v>16.419624296285001</v>
      </c>
      <c r="AN27" s="49">
        <f>VLOOKUP($A27,'ADR Raw Data'!$B$6:$BE$43,'ADR Raw Data'!AY$1,FALSE)</f>
        <v>15.3480345771122</v>
      </c>
      <c r="AO27" s="48">
        <f>VLOOKUP($A27,'ADR Raw Data'!$B$6:$BE$43,'ADR Raw Data'!BA$1,FALSE)</f>
        <v>15.271030686007901</v>
      </c>
      <c r="AP27" s="48">
        <f>VLOOKUP($A27,'ADR Raw Data'!$B$6:$BE$43,'ADR Raw Data'!BB$1,FALSE)</f>
        <v>12.766048822896099</v>
      </c>
      <c r="AQ27" s="49">
        <f>VLOOKUP($A27,'ADR Raw Data'!$B$6:$BE$43,'ADR Raw Data'!BC$1,FALSE)</f>
        <v>14.0193693110346</v>
      </c>
      <c r="AR27" s="50">
        <f>VLOOKUP($A27,'ADR Raw Data'!$B$6:$BE$43,'ADR Raw Data'!BE$1,FALSE)</f>
        <v>14.7475291619914</v>
      </c>
      <c r="AT27" s="51">
        <f>VLOOKUP($A27,'RevPAR Raw Data'!$B$6:$BE$43,'RevPAR Raw Data'!AG$1,FALSE)</f>
        <v>29.664485903814199</v>
      </c>
      <c r="AU27" s="52">
        <f>VLOOKUP($A27,'RevPAR Raw Data'!$B$6:$BE$43,'RevPAR Raw Data'!AH$1,FALSE)</f>
        <v>43.254494656347802</v>
      </c>
      <c r="AV27" s="52">
        <f>VLOOKUP($A27,'RevPAR Raw Data'!$B$6:$BE$43,'RevPAR Raw Data'!AI$1,FALSE)</f>
        <v>50.305327068361798</v>
      </c>
      <c r="AW27" s="52">
        <f>VLOOKUP($A27,'RevPAR Raw Data'!$B$6:$BE$43,'RevPAR Raw Data'!AJ$1,FALSE)</f>
        <v>50.400995372512703</v>
      </c>
      <c r="AX27" s="52">
        <f>VLOOKUP($A27,'RevPAR Raw Data'!$B$6:$BE$43,'RevPAR Raw Data'!AK$1,FALSE)</f>
        <v>51.693708005552899</v>
      </c>
      <c r="AY27" s="53">
        <f>VLOOKUP($A27,'RevPAR Raw Data'!$B$6:$BE$43,'RevPAR Raw Data'!AL$1,FALSE)</f>
        <v>45.052977645277998</v>
      </c>
      <c r="AZ27" s="52">
        <f>VLOOKUP($A27,'RevPAR Raw Data'!$B$6:$BE$43,'RevPAR Raw Data'!AN$1,FALSE)</f>
        <v>58.930965293845397</v>
      </c>
      <c r="BA27" s="52">
        <f>VLOOKUP($A27,'RevPAR Raw Data'!$B$6:$BE$43,'RevPAR Raw Data'!AO$1,FALSE)</f>
        <v>53.793443776029598</v>
      </c>
      <c r="BB27" s="53">
        <f>VLOOKUP($A27,'RevPAR Raw Data'!$B$6:$BE$43,'RevPAR Raw Data'!AP$1,FALSE)</f>
        <v>56.362204534937497</v>
      </c>
      <c r="BC27" s="54">
        <f>VLOOKUP($A27,'RevPAR Raw Data'!$B$6:$BE$43,'RevPAR Raw Data'!AR$1,FALSE)</f>
        <v>48.277917513393596</v>
      </c>
      <c r="BE27" s="47">
        <f>VLOOKUP($A27,'RevPAR Raw Data'!$B$6:$BE$43,'RevPAR Raw Data'!AT$1,FALSE)</f>
        <v>22.9389285096387</v>
      </c>
      <c r="BF27" s="48">
        <f>VLOOKUP($A27,'RevPAR Raw Data'!$B$6:$BE$43,'RevPAR Raw Data'!AU$1,FALSE)</f>
        <v>30.7724662348066</v>
      </c>
      <c r="BG27" s="48">
        <f>VLOOKUP($A27,'RevPAR Raw Data'!$B$6:$BE$43,'RevPAR Raw Data'!AV$1,FALSE)</f>
        <v>36.295831452852703</v>
      </c>
      <c r="BH27" s="48">
        <f>VLOOKUP($A27,'RevPAR Raw Data'!$B$6:$BE$43,'RevPAR Raw Data'!AW$1,FALSE)</f>
        <v>35.827357240332297</v>
      </c>
      <c r="BI27" s="48">
        <f>VLOOKUP($A27,'RevPAR Raw Data'!$B$6:$BE$43,'RevPAR Raw Data'!AX$1,FALSE)</f>
        <v>33.077913571112099</v>
      </c>
      <c r="BJ27" s="49">
        <f>VLOOKUP($A27,'RevPAR Raw Data'!$B$6:$BE$43,'RevPAR Raw Data'!AY$1,FALSE)</f>
        <v>32.457429573872098</v>
      </c>
      <c r="BK27" s="48">
        <f>VLOOKUP($A27,'RevPAR Raw Data'!$B$6:$BE$43,'RevPAR Raw Data'!BA$1,FALSE)</f>
        <v>28.765539806898499</v>
      </c>
      <c r="BL27" s="48">
        <f>VLOOKUP($A27,'RevPAR Raw Data'!$B$6:$BE$43,'RevPAR Raw Data'!BB$1,FALSE)</f>
        <v>18.424146533158499</v>
      </c>
      <c r="BM27" s="49">
        <f>VLOOKUP($A27,'RevPAR Raw Data'!$B$6:$BE$43,'RevPAR Raw Data'!BC$1,FALSE)</f>
        <v>23.614218957834499</v>
      </c>
      <c r="BN27" s="50">
        <f>VLOOKUP($A27,'RevPAR Raw Data'!$B$6:$BE$43,'RevPAR Raw Data'!BE$1,FALSE)</f>
        <v>29.353948584204801</v>
      </c>
    </row>
    <row r="28" spans="1:66" x14ac:dyDescent="0.45">
      <c r="A28" s="63" t="s">
        <v>49</v>
      </c>
      <c r="B28" s="47">
        <f>VLOOKUP($A28,'Occupancy Raw Data'!$B$8:$BE$45,'Occupancy Raw Data'!AG$3,FALSE)</f>
        <v>40.076063703351501</v>
      </c>
      <c r="C28" s="48">
        <f>VLOOKUP($A28,'Occupancy Raw Data'!$B$8:$BE$45,'Occupancy Raw Data'!AH$3,FALSE)</f>
        <v>51.2479201331114</v>
      </c>
      <c r="D28" s="48">
        <f>VLOOKUP($A28,'Occupancy Raw Data'!$B$8:$BE$45,'Occupancy Raw Data'!AI$3,FALSE)</f>
        <v>56.578321844544803</v>
      </c>
      <c r="E28" s="48">
        <f>VLOOKUP($A28,'Occupancy Raw Data'!$B$8:$BE$45,'Occupancy Raw Data'!AJ$3,FALSE)</f>
        <v>55.354171618730597</v>
      </c>
      <c r="F28" s="48">
        <f>VLOOKUP($A28,'Occupancy Raw Data'!$B$8:$BE$45,'Occupancy Raw Data'!AK$3,FALSE)</f>
        <v>54.058711671024398</v>
      </c>
      <c r="G28" s="49">
        <f>VLOOKUP($A28,'Occupancy Raw Data'!$B$8:$BE$45,'Occupancy Raw Data'!AL$3,FALSE)</f>
        <v>51.463037794152598</v>
      </c>
      <c r="H28" s="48">
        <f>VLOOKUP($A28,'Occupancy Raw Data'!$B$8:$BE$45,'Occupancy Raw Data'!AN$3,FALSE)</f>
        <v>59.187069170430199</v>
      </c>
      <c r="I28" s="48">
        <f>VLOOKUP($A28,'Occupancy Raw Data'!$B$8:$BE$45,'Occupancy Raw Data'!AO$3,FALSE)</f>
        <v>66.787497028761507</v>
      </c>
      <c r="J28" s="49">
        <f>VLOOKUP($A28,'Occupancy Raw Data'!$B$8:$BE$45,'Occupancy Raw Data'!AP$3,FALSE)</f>
        <v>62.987283099595899</v>
      </c>
      <c r="K28" s="50">
        <f>VLOOKUP($A28,'Occupancy Raw Data'!$B$8:$BE$45,'Occupancy Raw Data'!AR$3,FALSE)</f>
        <v>54.755679309993504</v>
      </c>
      <c r="M28" s="47">
        <f>VLOOKUP($A28,'Occupancy Raw Data'!$B$8:$BE$45,'Occupancy Raw Data'!AT$3,FALSE)</f>
        <v>-8.4616592271044695</v>
      </c>
      <c r="N28" s="48">
        <f>VLOOKUP($A28,'Occupancy Raw Data'!$B$8:$BE$45,'Occupancy Raw Data'!AU$3,FALSE)</f>
        <v>-3.2336664168848102</v>
      </c>
      <c r="O28" s="48">
        <f>VLOOKUP($A28,'Occupancy Raw Data'!$B$8:$BE$45,'Occupancy Raw Data'!AV$3,FALSE)</f>
        <v>3.83816621658297</v>
      </c>
      <c r="P28" s="48">
        <f>VLOOKUP($A28,'Occupancy Raw Data'!$B$8:$BE$45,'Occupancy Raw Data'!AW$3,FALSE)</f>
        <v>-1.96781100590842</v>
      </c>
      <c r="Q28" s="48">
        <f>VLOOKUP($A28,'Occupancy Raw Data'!$B$8:$BE$45,'Occupancy Raw Data'!AX$3,FALSE)</f>
        <v>-1.7426502023030399</v>
      </c>
      <c r="R28" s="49">
        <f>VLOOKUP($A28,'Occupancy Raw Data'!$B$8:$BE$45,'Occupancy Raw Data'!AY$3,FALSE)</f>
        <v>-2.0357304630278001</v>
      </c>
      <c r="S28" s="48">
        <f>VLOOKUP($A28,'Occupancy Raw Data'!$B$8:$BE$45,'Occupancy Raw Data'!BA$3,FALSE)</f>
        <v>-7.0911445545675802</v>
      </c>
      <c r="T28" s="48">
        <f>VLOOKUP($A28,'Occupancy Raw Data'!$B$8:$BE$45,'Occupancy Raw Data'!BB$3,FALSE)</f>
        <v>-5.7920024305567104</v>
      </c>
      <c r="U28" s="49">
        <f>VLOOKUP($A28,'Occupancy Raw Data'!$B$8:$BE$45,'Occupancy Raw Data'!BC$3,FALSE)</f>
        <v>-6.4068783023066604</v>
      </c>
      <c r="V28" s="50">
        <f>VLOOKUP($A28,'Occupancy Raw Data'!$B$8:$BE$45,'Occupancy Raw Data'!BE$3,FALSE)</f>
        <v>-3.50289286268641</v>
      </c>
      <c r="X28" s="51">
        <f>VLOOKUP($A28,'ADR Raw Data'!$B$6:$BE$43,'ADR Raw Data'!AG$1,FALSE)</f>
        <v>112.788054567022</v>
      </c>
      <c r="Y28" s="52">
        <f>VLOOKUP($A28,'ADR Raw Data'!$B$6:$BE$43,'ADR Raw Data'!AH$1,FALSE)</f>
        <v>113.517837430426</v>
      </c>
      <c r="Z28" s="52">
        <f>VLOOKUP($A28,'ADR Raw Data'!$B$6:$BE$43,'ADR Raw Data'!AI$1,FALSE)</f>
        <v>115.29149669152299</v>
      </c>
      <c r="AA28" s="52">
        <f>VLOOKUP($A28,'ADR Raw Data'!$B$6:$BE$43,'ADR Raw Data'!AJ$1,FALSE)</f>
        <v>112.942052603327</v>
      </c>
      <c r="AB28" s="52">
        <f>VLOOKUP($A28,'ADR Raw Data'!$B$6:$BE$43,'ADR Raw Data'!AK$1,FALSE)</f>
        <v>115.859070023084</v>
      </c>
      <c r="AC28" s="53">
        <f>VLOOKUP($A28,'ADR Raw Data'!$B$6:$BE$43,'ADR Raw Data'!AL$1,FALSE)</f>
        <v>114.162166924551</v>
      </c>
      <c r="AD28" s="52">
        <f>VLOOKUP($A28,'ADR Raw Data'!$B$6:$BE$43,'ADR Raw Data'!AN$1,FALSE)</f>
        <v>142.188029116465</v>
      </c>
      <c r="AE28" s="52">
        <f>VLOOKUP($A28,'ADR Raw Data'!$B$6:$BE$43,'ADR Raw Data'!AO$1,FALSE)</f>
        <v>151.691474330456</v>
      </c>
      <c r="AF28" s="53">
        <f>VLOOKUP($A28,'ADR Raw Data'!$B$6:$BE$43,'ADR Raw Data'!AP$1,FALSE)</f>
        <v>147.226437567809</v>
      </c>
      <c r="AG28" s="54">
        <f>VLOOKUP($A28,'ADR Raw Data'!$B$6:$BE$43,'ADR Raw Data'!AR$1,FALSE)</f>
        <v>125.029290542635</v>
      </c>
      <c r="AI28" s="47">
        <f>VLOOKUP($A28,'ADR Raw Data'!$B$6:$BE$43,'ADR Raw Data'!AT$1,FALSE)</f>
        <v>6.8708831764818799</v>
      </c>
      <c r="AJ28" s="48">
        <f>VLOOKUP($A28,'ADR Raw Data'!$B$6:$BE$43,'ADR Raw Data'!AU$1,FALSE)</f>
        <v>6.8030458775726999</v>
      </c>
      <c r="AK28" s="48">
        <f>VLOOKUP($A28,'ADR Raw Data'!$B$6:$BE$43,'ADR Raw Data'!AV$1,FALSE)</f>
        <v>10.5662065239556</v>
      </c>
      <c r="AL28" s="48">
        <f>VLOOKUP($A28,'ADR Raw Data'!$B$6:$BE$43,'ADR Raw Data'!AW$1,FALSE)</f>
        <v>6.9763600550163103</v>
      </c>
      <c r="AM28" s="48">
        <f>VLOOKUP($A28,'ADR Raw Data'!$B$6:$BE$43,'ADR Raw Data'!AX$1,FALSE)</f>
        <v>7.8316461160069997</v>
      </c>
      <c r="AN28" s="49">
        <f>VLOOKUP($A28,'ADR Raw Data'!$B$6:$BE$43,'ADR Raw Data'!AY$1,FALSE)</f>
        <v>7.8685399872530297</v>
      </c>
      <c r="AO28" s="48">
        <f>VLOOKUP($A28,'ADR Raw Data'!$B$6:$BE$43,'ADR Raw Data'!BA$1,FALSE)</f>
        <v>9.7840826947470205</v>
      </c>
      <c r="AP28" s="48">
        <f>VLOOKUP($A28,'ADR Raw Data'!$B$6:$BE$43,'ADR Raw Data'!BB$1,FALSE)</f>
        <v>8.9463127566599105</v>
      </c>
      <c r="AQ28" s="49">
        <f>VLOOKUP($A28,'ADR Raw Data'!$B$6:$BE$43,'ADR Raw Data'!BC$1,FALSE)</f>
        <v>9.3521730157337295</v>
      </c>
      <c r="AR28" s="50">
        <f>VLOOKUP($A28,'ADR Raw Data'!$B$6:$BE$43,'ADR Raw Data'!BE$1,FALSE)</f>
        <v>8.1800456327389099</v>
      </c>
      <c r="AT28" s="51">
        <f>VLOOKUP($A28,'RevPAR Raw Data'!$B$6:$BE$43,'RevPAR Raw Data'!AG$1,FALSE)</f>
        <v>45.201012598050802</v>
      </c>
      <c r="AU28" s="52">
        <f>VLOOKUP($A28,'RevPAR Raw Data'!$B$6:$BE$43,'RevPAR Raw Data'!AH$1,FALSE)</f>
        <v>58.175530663180403</v>
      </c>
      <c r="AV28" s="52">
        <f>VLOOKUP($A28,'RevPAR Raw Data'!$B$6:$BE$43,'RevPAR Raw Data'!AI$1,FALSE)</f>
        <v>65.229994057523101</v>
      </c>
      <c r="AW28" s="52">
        <f>VLOOKUP($A28,'RevPAR Raw Data'!$B$6:$BE$43,'RevPAR Raw Data'!AJ$1,FALSE)</f>
        <v>62.518137627763203</v>
      </c>
      <c r="AX28" s="52">
        <f>VLOOKUP($A28,'RevPAR Raw Data'!$B$6:$BE$43,'RevPAR Raw Data'!AK$1,FALSE)</f>
        <v>62.631920608509603</v>
      </c>
      <c r="AY28" s="53">
        <f>VLOOKUP($A28,'RevPAR Raw Data'!$B$6:$BE$43,'RevPAR Raw Data'!AL$1,FALSE)</f>
        <v>58.751319111005401</v>
      </c>
      <c r="AZ28" s="52">
        <f>VLOOKUP($A28,'RevPAR Raw Data'!$B$6:$BE$43,'RevPAR Raw Data'!AN$1,FALSE)</f>
        <v>84.156927145234107</v>
      </c>
      <c r="BA28" s="52">
        <f>VLOOKUP($A28,'RevPAR Raw Data'!$B$6:$BE$43,'RevPAR Raw Data'!AO$1,FALSE)</f>
        <v>101.310938911338</v>
      </c>
      <c r="BB28" s="53">
        <f>VLOOKUP($A28,'RevPAR Raw Data'!$B$6:$BE$43,'RevPAR Raw Data'!AP$1,FALSE)</f>
        <v>92.733933028286103</v>
      </c>
      <c r="BC28" s="54">
        <f>VLOOKUP($A28,'RevPAR Raw Data'!$B$6:$BE$43,'RevPAR Raw Data'!AR$1,FALSE)</f>
        <v>68.460637373085603</v>
      </c>
      <c r="BE28" s="47">
        <f>VLOOKUP($A28,'RevPAR Raw Data'!$B$6:$BE$43,'RevPAR Raw Data'!AT$1,FALSE)</f>
        <v>-2.1721667709089298</v>
      </c>
      <c r="BF28" s="48">
        <f>VLOOKUP($A28,'RevPAR Raw Data'!$B$6:$BE$43,'RevPAR Raw Data'!AU$1,FALSE)</f>
        <v>3.34939165081955</v>
      </c>
      <c r="BG28" s="48">
        <f>VLOOKUP($A28,'RevPAR Raw Data'!$B$6:$BE$43,'RevPAR Raw Data'!AV$1,FALSE)</f>
        <v>14.8099213097155</v>
      </c>
      <c r="BH28" s="48">
        <f>VLOOKUP($A28,'RevPAR Raw Data'!$B$6:$BE$43,'RevPAR Raw Data'!AW$1,FALSE)</f>
        <v>4.8712674681334702</v>
      </c>
      <c r="BI28" s="48">
        <f>VLOOKUP($A28,'RevPAR Raw Data'!$B$6:$BE$43,'RevPAR Raw Data'!AX$1,FALSE)</f>
        <v>5.9525177168196999</v>
      </c>
      <c r="BJ28" s="49">
        <f>VLOOKUP($A28,'RevPAR Raw Data'!$B$6:$BE$43,'RevPAR Raw Data'!AY$1,FALSE)</f>
        <v>5.6726272587092001</v>
      </c>
      <c r="BK28" s="48">
        <f>VLOOKUP($A28,'RevPAR Raw Data'!$B$6:$BE$43,'RevPAR Raw Data'!BA$1,FALSE)</f>
        <v>1.9991346929564899</v>
      </c>
      <c r="BL28" s="48">
        <f>VLOOKUP($A28,'RevPAR Raw Data'!$B$6:$BE$43,'RevPAR Raw Data'!BB$1,FALSE)</f>
        <v>2.6361396737922398</v>
      </c>
      <c r="BM28" s="49">
        <f>VLOOKUP($A28,'RevPAR Raw Data'!$B$6:$BE$43,'RevPAR Raw Data'!BC$1,FALSE)</f>
        <v>2.3461123696878401</v>
      </c>
      <c r="BN28" s="50">
        <f>VLOOKUP($A28,'RevPAR Raw Data'!$B$6:$BE$43,'RevPAR Raw Data'!BE$1,FALSE)</f>
        <v>4.3906145354187904</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32.234295921405099</v>
      </c>
      <c r="C30" s="48">
        <f>VLOOKUP($A30,'Occupancy Raw Data'!$B$8:$BE$45,'Occupancy Raw Data'!AH$3,FALSE)</f>
        <v>46.699166418576901</v>
      </c>
      <c r="D30" s="48">
        <f>VLOOKUP($A30,'Occupancy Raw Data'!$B$8:$BE$45,'Occupancy Raw Data'!AI$3,FALSE)</f>
        <v>51.674605537362297</v>
      </c>
      <c r="E30" s="48">
        <f>VLOOKUP($A30,'Occupancy Raw Data'!$B$8:$BE$45,'Occupancy Raw Data'!AJ$3,FALSE)</f>
        <v>52.8021732658529</v>
      </c>
      <c r="F30" s="48">
        <f>VLOOKUP($A30,'Occupancy Raw Data'!$B$8:$BE$45,'Occupancy Raw Data'!AK$3,FALSE)</f>
        <v>46.758707948794203</v>
      </c>
      <c r="G30" s="49">
        <f>VLOOKUP($A30,'Occupancy Raw Data'!$B$8:$BE$45,'Occupancy Raw Data'!AL$3,FALSE)</f>
        <v>46.033789818398297</v>
      </c>
      <c r="H30" s="48">
        <f>VLOOKUP($A30,'Occupancy Raw Data'!$B$8:$BE$45,'Occupancy Raw Data'!AN$3,FALSE)</f>
        <v>49.136647811848697</v>
      </c>
      <c r="I30" s="48">
        <f>VLOOKUP($A30,'Occupancy Raw Data'!$B$8:$BE$45,'Occupancy Raw Data'!AO$3,FALSE)</f>
        <v>48.005358737719497</v>
      </c>
      <c r="J30" s="49">
        <f>VLOOKUP($A30,'Occupancy Raw Data'!$B$8:$BE$45,'Occupancy Raw Data'!AP$3,FALSE)</f>
        <v>48.571003274784097</v>
      </c>
      <c r="K30" s="50">
        <f>VLOOKUP($A30,'Occupancy Raw Data'!$B$8:$BE$45,'Occupancy Raw Data'!AR$3,FALSE)</f>
        <v>46.758707948794203</v>
      </c>
      <c r="M30" s="47">
        <f>VLOOKUP($A30,'Occupancy Raw Data'!$B$8:$BE$45,'Occupancy Raw Data'!AT$3,FALSE)</f>
        <v>-5.3733426893797596</v>
      </c>
      <c r="N30" s="48">
        <f>VLOOKUP($A30,'Occupancy Raw Data'!$B$8:$BE$45,'Occupancy Raw Data'!AU$3,FALSE)</f>
        <v>-1.3075274584175101</v>
      </c>
      <c r="O30" s="48">
        <f>VLOOKUP($A30,'Occupancy Raw Data'!$B$8:$BE$45,'Occupancy Raw Data'!AV$3,FALSE)</f>
        <v>-1.1772534902765399</v>
      </c>
      <c r="P30" s="48">
        <f>VLOOKUP($A30,'Occupancy Raw Data'!$B$8:$BE$45,'Occupancy Raw Data'!AW$3,FALSE)</f>
        <v>1.20967497021114</v>
      </c>
      <c r="Q30" s="48">
        <f>VLOOKUP($A30,'Occupancy Raw Data'!$B$8:$BE$45,'Occupancy Raw Data'!AX$3,FALSE)</f>
        <v>-4.2454661898471402</v>
      </c>
      <c r="R30" s="49">
        <f>VLOOKUP($A30,'Occupancy Raw Data'!$B$8:$BE$45,'Occupancy Raw Data'!AY$3,FALSE)</f>
        <v>-1.9204098249608399</v>
      </c>
      <c r="S30" s="48">
        <f>VLOOKUP($A30,'Occupancy Raw Data'!$B$8:$BE$45,'Occupancy Raw Data'!BA$3,FALSE)</f>
        <v>-7.4321613829772497</v>
      </c>
      <c r="T30" s="48">
        <f>VLOOKUP($A30,'Occupancy Raw Data'!$B$8:$BE$45,'Occupancy Raw Data'!BB$3,FALSE)</f>
        <v>-10.0258224133659</v>
      </c>
      <c r="U30" s="49">
        <f>VLOOKUP($A30,'Occupancy Raw Data'!$B$8:$BE$45,'Occupancy Raw Data'!BC$3,FALSE)</f>
        <v>-8.7323160241898208</v>
      </c>
      <c r="V30" s="50">
        <f>VLOOKUP($A30,'Occupancy Raw Data'!$B$8:$BE$45,'Occupancy Raw Data'!BE$3,FALSE)</f>
        <v>-4.0459124081517901</v>
      </c>
      <c r="X30" s="51">
        <f>VLOOKUP($A30,'ADR Raw Data'!$B$6:$BE$43,'ADR Raw Data'!AG$1,FALSE)</f>
        <v>84.941527360886596</v>
      </c>
      <c r="Y30" s="52">
        <f>VLOOKUP($A30,'ADR Raw Data'!$B$6:$BE$43,'ADR Raw Data'!AH$1,FALSE)</f>
        <v>93.900912423300596</v>
      </c>
      <c r="Z30" s="52">
        <f>VLOOKUP($A30,'ADR Raw Data'!$B$6:$BE$43,'ADR Raw Data'!AI$1,FALSE)</f>
        <v>96.997129482932394</v>
      </c>
      <c r="AA30" s="52">
        <f>VLOOKUP($A30,'ADR Raw Data'!$B$6:$BE$43,'ADR Raw Data'!AJ$1,FALSE)</f>
        <v>97.191391218549498</v>
      </c>
      <c r="AB30" s="52">
        <f>VLOOKUP($A30,'ADR Raw Data'!$B$6:$BE$43,'ADR Raw Data'!AK$1,FALSE)</f>
        <v>92.928816553919603</v>
      </c>
      <c r="AC30" s="53">
        <f>VLOOKUP($A30,'ADR Raw Data'!$B$6:$BE$43,'ADR Raw Data'!AL$1,FALSE)</f>
        <v>93.898682802218204</v>
      </c>
      <c r="AD30" s="52">
        <f>VLOOKUP($A30,'ADR Raw Data'!$B$6:$BE$43,'ADR Raw Data'!AN$1,FALSE)</f>
        <v>96.304767494698496</v>
      </c>
      <c r="AE30" s="52">
        <f>VLOOKUP($A30,'ADR Raw Data'!$B$6:$BE$43,'ADR Raw Data'!AO$1,FALSE)</f>
        <v>98.132467441860399</v>
      </c>
      <c r="AF30" s="53">
        <f>VLOOKUP($A30,'ADR Raw Data'!$B$6:$BE$43,'ADR Raw Data'!AP$1,FALSE)</f>
        <v>97.207975022984897</v>
      </c>
      <c r="AG30" s="54">
        <f>VLOOKUP($A30,'ADR Raw Data'!$B$6:$BE$43,'ADR Raw Data'!AR$1,FALSE)</f>
        <v>94.880841453015705</v>
      </c>
      <c r="AI30" s="47">
        <f>VLOOKUP($A30,'ADR Raw Data'!$B$6:$BE$43,'ADR Raw Data'!AT$1,FALSE)</f>
        <v>6.7729936775290804</v>
      </c>
      <c r="AJ30" s="48">
        <f>VLOOKUP($A30,'ADR Raw Data'!$B$6:$BE$43,'ADR Raw Data'!AU$1,FALSE)</f>
        <v>9.2367341796948992</v>
      </c>
      <c r="AK30" s="48">
        <f>VLOOKUP($A30,'ADR Raw Data'!$B$6:$BE$43,'ADR Raw Data'!AV$1,FALSE)</f>
        <v>8.5765737255388306</v>
      </c>
      <c r="AL30" s="48">
        <f>VLOOKUP($A30,'ADR Raw Data'!$B$6:$BE$43,'ADR Raw Data'!AW$1,FALSE)</f>
        <v>10.4211651567534</v>
      </c>
      <c r="AM30" s="48">
        <f>VLOOKUP($A30,'ADR Raw Data'!$B$6:$BE$43,'ADR Raw Data'!AX$1,FALSE)</f>
        <v>7.31419778781743</v>
      </c>
      <c r="AN30" s="49">
        <f>VLOOKUP($A30,'ADR Raw Data'!$B$6:$BE$43,'ADR Raw Data'!AY$1,FALSE)</f>
        <v>8.7140927539219692</v>
      </c>
      <c r="AO30" s="48">
        <f>VLOOKUP($A30,'ADR Raw Data'!$B$6:$BE$43,'ADR Raw Data'!BA$1,FALSE)</f>
        <v>5.7426680456000101</v>
      </c>
      <c r="AP30" s="48">
        <f>VLOOKUP($A30,'ADR Raw Data'!$B$6:$BE$43,'ADR Raw Data'!BB$1,FALSE)</f>
        <v>5.4587094297071896</v>
      </c>
      <c r="AQ30" s="49">
        <f>VLOOKUP($A30,'ADR Raw Data'!$B$6:$BE$43,'ADR Raw Data'!BC$1,FALSE)</f>
        <v>5.5846955513179601</v>
      </c>
      <c r="AR30" s="50">
        <f>VLOOKUP($A30,'ADR Raw Data'!$B$6:$BE$43,'ADR Raw Data'!BE$1,FALSE)</f>
        <v>7.6370272814973896</v>
      </c>
      <c r="AT30" s="51">
        <f>VLOOKUP($A30,'RevPAR Raw Data'!$B$6:$BE$43,'RevPAR Raw Data'!AG$1,FALSE)</f>
        <v>27.380303289669499</v>
      </c>
      <c r="AU30" s="52">
        <f>VLOOKUP($A30,'RevPAR Raw Data'!$B$6:$BE$43,'RevPAR Raw Data'!AH$1,FALSE)</f>
        <v>43.850943361119299</v>
      </c>
      <c r="AV30" s="52">
        <f>VLOOKUP($A30,'RevPAR Raw Data'!$B$6:$BE$43,'RevPAR Raw Data'!AI$1,FALSE)</f>
        <v>50.122884042869899</v>
      </c>
      <c r="AW30" s="52">
        <f>VLOOKUP($A30,'RevPAR Raw Data'!$B$6:$BE$43,'RevPAR Raw Data'!AJ$1,FALSE)</f>
        <v>51.319166790711499</v>
      </c>
      <c r="AX30" s="52">
        <f>VLOOKUP($A30,'RevPAR Raw Data'!$B$6:$BE$43,'RevPAR Raw Data'!AK$1,FALSE)</f>
        <v>43.452313932717999</v>
      </c>
      <c r="AY30" s="53">
        <f>VLOOKUP($A30,'RevPAR Raw Data'!$B$6:$BE$43,'RevPAR Raw Data'!AL$1,FALSE)</f>
        <v>43.225122283417598</v>
      </c>
      <c r="AZ30" s="52">
        <f>VLOOKUP($A30,'RevPAR Raw Data'!$B$6:$BE$43,'RevPAR Raw Data'!AN$1,FALSE)</f>
        <v>47.320934429889803</v>
      </c>
      <c r="BA30" s="52">
        <f>VLOOKUP($A30,'RevPAR Raw Data'!$B$6:$BE$43,'RevPAR Raw Data'!AO$1,FALSE)</f>
        <v>47.108843033640902</v>
      </c>
      <c r="BB30" s="53">
        <f>VLOOKUP($A30,'RevPAR Raw Data'!$B$6:$BE$43,'RevPAR Raw Data'!AP$1,FALSE)</f>
        <v>47.214888731765399</v>
      </c>
      <c r="BC30" s="54">
        <f>VLOOKUP($A30,'RevPAR Raw Data'!$B$6:$BE$43,'RevPAR Raw Data'!AR$1,FALSE)</f>
        <v>44.365055554374102</v>
      </c>
      <c r="BE30" s="47">
        <f>VLOOKUP($A30,'RevPAR Raw Data'!$B$6:$BE$43,'RevPAR Raw Data'!AT$1,FALSE)</f>
        <v>1.03571482752566</v>
      </c>
      <c r="BF30" s="48">
        <f>VLOOKUP($A30,'RevPAR Raw Data'!$B$6:$BE$43,'RevPAR Raw Data'!AU$1,FALSE)</f>
        <v>7.8084338856168403</v>
      </c>
      <c r="BG30" s="48">
        <f>VLOOKUP($A30,'RevPAR Raw Data'!$B$6:$BE$43,'RevPAR Raw Data'!AV$1,FALSE)</f>
        <v>7.2983522217322401</v>
      </c>
      <c r="BH30" s="48">
        <f>VLOOKUP($A30,'RevPAR Raw Data'!$B$6:$BE$43,'RevPAR Raw Data'!AW$1,FALSE)</f>
        <v>11.756902353470201</v>
      </c>
      <c r="BI30" s="48">
        <f>VLOOKUP($A30,'RevPAR Raw Data'!$B$6:$BE$43,'RevPAR Raw Data'!AX$1,FALSE)</f>
        <v>2.7582098038299399</v>
      </c>
      <c r="BJ30" s="49">
        <f>VLOOKUP($A30,'RevPAR Raw Data'!$B$6:$BE$43,'RevPAR Raw Data'!AY$1,FALSE)</f>
        <v>6.6263366355585998</v>
      </c>
      <c r="BK30" s="48">
        <f>VLOOKUP($A30,'RevPAR Raw Data'!$B$6:$BE$43,'RevPAR Raw Data'!BA$1,FALSE)</f>
        <v>-2.1162976942148899</v>
      </c>
      <c r="BL30" s="48">
        <f>VLOOKUP($A30,'RevPAR Raw Data'!$B$6:$BE$43,'RevPAR Raw Data'!BB$1,FALSE)</f>
        <v>-5.1143934971428502</v>
      </c>
      <c r="BM30" s="49">
        <f>VLOOKUP($A30,'RevPAR Raw Data'!$B$6:$BE$43,'RevPAR Raw Data'!BC$1,FALSE)</f>
        <v>-3.6352937374018102</v>
      </c>
      <c r="BN30" s="50">
        <f>VLOOKUP($A30,'RevPAR Raw Data'!$B$6:$BE$43,'RevPAR Raw Data'!BE$1,FALSE)</f>
        <v>3.2821274389495598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44.677300118730201</v>
      </c>
      <c r="C32" s="48">
        <f>VLOOKUP($A32,'Occupancy Raw Data'!$B$8:$BE$45,'Occupancy Raw Data'!AH$3,FALSE)</f>
        <v>57.496807724187299</v>
      </c>
      <c r="D32" s="48">
        <f>VLOOKUP($A32,'Occupancy Raw Data'!$B$8:$BE$45,'Occupancy Raw Data'!AI$3,FALSE)</f>
        <v>62.962879992831297</v>
      </c>
      <c r="E32" s="48">
        <f>VLOOKUP($A32,'Occupancy Raw Data'!$B$8:$BE$45,'Occupancy Raw Data'!AJ$3,FALSE)</f>
        <v>63.216380170664102</v>
      </c>
      <c r="F32" s="48">
        <f>VLOOKUP($A32,'Occupancy Raw Data'!$B$8:$BE$45,'Occupancy Raw Data'!AK$3,FALSE)</f>
        <v>57.899104069252402</v>
      </c>
      <c r="G32" s="49">
        <f>VLOOKUP($A32,'Occupancy Raw Data'!$B$8:$BE$45,'Occupancy Raw Data'!AL$3,FALSE)</f>
        <v>57.249056468457802</v>
      </c>
      <c r="H32" s="48">
        <f>VLOOKUP($A32,'Occupancy Raw Data'!$B$8:$BE$45,'Occupancy Raw Data'!AN$3,FALSE)</f>
        <v>63.321783788026501</v>
      </c>
      <c r="I32" s="48">
        <f>VLOOKUP($A32,'Occupancy Raw Data'!$B$8:$BE$45,'Occupancy Raw Data'!AO$3,FALSE)</f>
        <v>65.798768796044001</v>
      </c>
      <c r="J32" s="49">
        <f>VLOOKUP($A32,'Occupancy Raw Data'!$B$8:$BE$45,'Occupancy Raw Data'!AP$3,FALSE)</f>
        <v>64.560276292035198</v>
      </c>
      <c r="K32" s="50">
        <f>VLOOKUP($A32,'Occupancy Raw Data'!$B$8:$BE$45,'Occupancy Raw Data'!AR$3,FALSE)</f>
        <v>59.337003128612501</v>
      </c>
      <c r="M32" s="47">
        <f>VLOOKUP($A32,'Occupancy Raw Data'!$B$8:$BE$45,'Occupancy Raw Data'!AT$3,FALSE)</f>
        <v>-0.25824977131743898</v>
      </c>
      <c r="N32" s="48">
        <f>VLOOKUP($A32,'Occupancy Raw Data'!$B$8:$BE$45,'Occupancy Raw Data'!AU$3,FALSE)</f>
        <v>5.3508229832638996</v>
      </c>
      <c r="O32" s="48">
        <f>VLOOKUP($A32,'Occupancy Raw Data'!$B$8:$BE$45,'Occupancy Raw Data'!AV$3,FALSE)</f>
        <v>7.8276433498636298</v>
      </c>
      <c r="P32" s="48">
        <f>VLOOKUP($A32,'Occupancy Raw Data'!$B$8:$BE$45,'Occupancy Raw Data'!AW$3,FALSE)</f>
        <v>5.9871988329567296</v>
      </c>
      <c r="Q32" s="48">
        <f>VLOOKUP($A32,'Occupancy Raw Data'!$B$8:$BE$45,'Occupancy Raw Data'!AX$3,FALSE)</f>
        <v>3.7359433693603199</v>
      </c>
      <c r="R32" s="49">
        <f>VLOOKUP($A32,'Occupancy Raw Data'!$B$8:$BE$45,'Occupancy Raw Data'!AY$3,FALSE)</f>
        <v>4.7669908461401196</v>
      </c>
      <c r="S32" s="48">
        <f>VLOOKUP($A32,'Occupancy Raw Data'!$B$8:$BE$45,'Occupancy Raw Data'!BA$3,FALSE)</f>
        <v>8.1218030344749295</v>
      </c>
      <c r="T32" s="48">
        <f>VLOOKUP($A32,'Occupancy Raw Data'!$B$8:$BE$45,'Occupancy Raw Data'!BB$3,FALSE)</f>
        <v>7.7861265998381803</v>
      </c>
      <c r="U32" s="49">
        <f>VLOOKUP($A32,'Occupancy Raw Data'!$B$8:$BE$45,'Occupancy Raw Data'!BC$3,FALSE)</f>
        <v>7.9504842538901999</v>
      </c>
      <c r="V32" s="50">
        <f>VLOOKUP($A32,'Occupancy Raw Data'!$B$8:$BE$45,'Occupancy Raw Data'!BE$3,FALSE)</f>
        <v>5.7345786367824196</v>
      </c>
      <c r="X32" s="51">
        <f>VLOOKUP($A32,'ADR Raw Data'!$B$6:$BE$43,'ADR Raw Data'!AG$1,FALSE)</f>
        <v>92.5150996139092</v>
      </c>
      <c r="Y32" s="52">
        <f>VLOOKUP($A32,'ADR Raw Data'!$B$6:$BE$43,'ADR Raw Data'!AH$1,FALSE)</f>
        <v>101.546843990103</v>
      </c>
      <c r="Z32" s="52">
        <f>VLOOKUP($A32,'ADR Raw Data'!$B$6:$BE$43,'ADR Raw Data'!AI$1,FALSE)</f>
        <v>104.652077737849</v>
      </c>
      <c r="AA32" s="52">
        <f>VLOOKUP($A32,'ADR Raw Data'!$B$6:$BE$43,'ADR Raw Data'!AJ$1,FALSE)</f>
        <v>104.11087959806299</v>
      </c>
      <c r="AB32" s="52">
        <f>VLOOKUP($A32,'ADR Raw Data'!$B$6:$BE$43,'ADR Raw Data'!AK$1,FALSE)</f>
        <v>98.948122184564696</v>
      </c>
      <c r="AC32" s="53">
        <f>VLOOKUP($A32,'ADR Raw Data'!$B$6:$BE$43,'ADR Raw Data'!AL$1,FALSE)</f>
        <v>100.86046717232399</v>
      </c>
      <c r="AD32" s="52">
        <f>VLOOKUP($A32,'ADR Raw Data'!$B$6:$BE$43,'ADR Raw Data'!AN$1,FALSE)</f>
        <v>109.123310183988</v>
      </c>
      <c r="AE32" s="52">
        <f>VLOOKUP($A32,'ADR Raw Data'!$B$6:$BE$43,'ADR Raw Data'!AO$1,FALSE)</f>
        <v>112.6731790576</v>
      </c>
      <c r="AF32" s="53">
        <f>VLOOKUP($A32,'ADR Raw Data'!$B$6:$BE$43,'ADR Raw Data'!AP$1,FALSE)</f>
        <v>110.932294087763</v>
      </c>
      <c r="AG32" s="54">
        <f>VLOOKUP($A32,'ADR Raw Data'!$B$6:$BE$43,'ADR Raw Data'!AR$1,FALSE)</f>
        <v>103.989986109866</v>
      </c>
      <c r="AI32" s="47">
        <f>VLOOKUP($A32,'ADR Raw Data'!$B$6:$BE$43,'ADR Raw Data'!AT$1,FALSE)</f>
        <v>8.0385377785220609</v>
      </c>
      <c r="AJ32" s="48">
        <f>VLOOKUP($A32,'ADR Raw Data'!$B$6:$BE$43,'ADR Raw Data'!AU$1,FALSE)</f>
        <v>12.131332009257999</v>
      </c>
      <c r="AK32" s="48">
        <f>VLOOKUP($A32,'ADR Raw Data'!$B$6:$BE$43,'ADR Raw Data'!AV$1,FALSE)</f>
        <v>11.796838221461501</v>
      </c>
      <c r="AL32" s="48">
        <f>VLOOKUP($A32,'ADR Raw Data'!$B$6:$BE$43,'ADR Raw Data'!AW$1,FALSE)</f>
        <v>10.309501454888901</v>
      </c>
      <c r="AM32" s="48">
        <f>VLOOKUP($A32,'ADR Raw Data'!$B$6:$BE$43,'ADR Raw Data'!AX$1,FALSE)</f>
        <v>8.2239142016327005</v>
      </c>
      <c r="AN32" s="49">
        <f>VLOOKUP($A32,'ADR Raw Data'!$B$6:$BE$43,'ADR Raw Data'!AY$1,FALSE)</f>
        <v>10.332019496338701</v>
      </c>
      <c r="AO32" s="48">
        <f>VLOOKUP($A32,'ADR Raw Data'!$B$6:$BE$43,'ADR Raw Data'!BA$1,FALSE)</f>
        <v>7.5732336418282902</v>
      </c>
      <c r="AP32" s="48">
        <f>VLOOKUP($A32,'ADR Raw Data'!$B$6:$BE$43,'ADR Raw Data'!BB$1,FALSE)</f>
        <v>7.5318788849154998</v>
      </c>
      <c r="AQ32" s="49">
        <f>VLOOKUP($A32,'ADR Raw Data'!$B$6:$BE$43,'ADR Raw Data'!BC$1,FALSE)</f>
        <v>7.5491185000939396</v>
      </c>
      <c r="AR32" s="50">
        <f>VLOOKUP($A32,'ADR Raw Data'!$B$6:$BE$43,'ADR Raw Data'!BE$1,FALSE)</f>
        <v>9.4780167890060394</v>
      </c>
      <c r="AT32" s="51">
        <f>VLOOKUP($A32,'RevPAR Raw Data'!$B$6:$BE$43,'RevPAR Raw Data'!AG$1,FALSE)</f>
        <v>41.333248709648501</v>
      </c>
      <c r="AU32" s="52">
        <f>VLOOKUP($A32,'RevPAR Raw Data'!$B$6:$BE$43,'RevPAR Raw Data'!AH$1,FALSE)</f>
        <v>58.386193638970397</v>
      </c>
      <c r="AV32" s="52">
        <f>VLOOKUP($A32,'RevPAR Raw Data'!$B$6:$BE$43,'RevPAR Raw Data'!AI$1,FALSE)</f>
        <v>65.891962116086802</v>
      </c>
      <c r="AW32" s="52">
        <f>VLOOKUP($A32,'RevPAR Raw Data'!$B$6:$BE$43,'RevPAR Raw Data'!AJ$1,FALSE)</f>
        <v>65.815129445733902</v>
      </c>
      <c r="AX32" s="52">
        <f>VLOOKUP($A32,'RevPAR Raw Data'!$B$6:$BE$43,'RevPAR Raw Data'!AK$1,FALSE)</f>
        <v>57.290076238212102</v>
      </c>
      <c r="AY32" s="53">
        <f>VLOOKUP($A32,'RevPAR Raw Data'!$B$6:$BE$43,'RevPAR Raw Data'!AL$1,FALSE)</f>
        <v>57.741665805834202</v>
      </c>
      <c r="AZ32" s="52">
        <f>VLOOKUP($A32,'RevPAR Raw Data'!$B$6:$BE$43,'RevPAR Raw Data'!AN$1,FALSE)</f>
        <v>69.098826537042598</v>
      </c>
      <c r="BA32" s="52">
        <f>VLOOKUP($A32,'RevPAR Raw Data'!$B$6:$BE$43,'RevPAR Raw Data'!AO$1,FALSE)</f>
        <v>74.137564583263199</v>
      </c>
      <c r="BB32" s="53">
        <f>VLOOKUP($A32,'RevPAR Raw Data'!$B$6:$BE$43,'RevPAR Raw Data'!AP$1,FALSE)</f>
        <v>71.618195560152898</v>
      </c>
      <c r="BC32" s="54">
        <f>VLOOKUP($A32,'RevPAR Raw Data'!$B$6:$BE$43,'RevPAR Raw Data'!AR$1,FALSE)</f>
        <v>61.704541311455401</v>
      </c>
      <c r="BE32" s="47">
        <f>VLOOKUP($A32,'RevPAR Raw Data'!$B$6:$BE$43,'RevPAR Raw Data'!AT$1,FALSE)</f>
        <v>7.7595285017743203</v>
      </c>
      <c r="BF32" s="48">
        <f>VLOOKUP($A32,'RevPAR Raw Data'!$B$6:$BE$43,'RevPAR Raw Data'!AU$1,FALSE)</f>
        <v>18.131281093849299</v>
      </c>
      <c r="BG32" s="48">
        <f>VLOOKUP($A32,'RevPAR Raw Data'!$B$6:$BE$43,'RevPAR Raw Data'!AV$1,FALSE)</f>
        <v>20.547895993861498</v>
      </c>
      <c r="BH32" s="48">
        <f>VLOOKUP($A32,'RevPAR Raw Data'!$B$6:$BE$43,'RevPAR Raw Data'!AW$1,FALSE)</f>
        <v>16.9139506386364</v>
      </c>
      <c r="BI32" s="48">
        <f>VLOOKUP($A32,'RevPAR Raw Data'!$B$6:$BE$43,'RevPAR Raw Data'!AX$1,FALSE)</f>
        <v>12.2670983483108</v>
      </c>
      <c r="BJ32" s="49">
        <f>VLOOKUP($A32,'RevPAR Raw Data'!$B$6:$BE$43,'RevPAR Raw Data'!AY$1,FALSE)</f>
        <v>15.5915367660907</v>
      </c>
      <c r="BK32" s="48">
        <f>VLOOKUP($A32,'RevPAR Raw Data'!$B$6:$BE$43,'RevPAR Raw Data'!BA$1,FALSE)</f>
        <v>16.310119796033099</v>
      </c>
      <c r="BL32" s="48">
        <f>VLOOKUP($A32,'RevPAR Raw Data'!$B$6:$BE$43,'RevPAR Raw Data'!BB$1,FALSE)</f>
        <v>15.9044471100796</v>
      </c>
      <c r="BM32" s="49">
        <f>VLOOKUP($A32,'RevPAR Raw Data'!$B$6:$BE$43,'RevPAR Raw Data'!BC$1,FALSE)</f>
        <v>16.099794231641599</v>
      </c>
      <c r="BN32" s="50">
        <f>VLOOKUP($A32,'RevPAR Raw Data'!$B$6:$BE$43,'RevPAR Raw Data'!BE$1,FALSE)</f>
        <v>15.7561197517614</v>
      </c>
    </row>
    <row r="33" spans="1:66" x14ac:dyDescent="0.45">
      <c r="A33" s="63" t="s">
        <v>46</v>
      </c>
      <c r="B33" s="47">
        <f>VLOOKUP($A33,'Occupancy Raw Data'!$B$8:$BE$45,'Occupancy Raw Data'!AG$3,FALSE)</f>
        <v>55.1814960252849</v>
      </c>
      <c r="C33" s="48">
        <f>VLOOKUP($A33,'Occupancy Raw Data'!$B$8:$BE$45,'Occupancy Raw Data'!AH$3,FALSE)</f>
        <v>64.1796762762187</v>
      </c>
      <c r="D33" s="48">
        <f>VLOOKUP($A33,'Occupancy Raw Data'!$B$8:$BE$45,'Occupancy Raw Data'!AI$3,FALSE)</f>
        <v>65.419978929221301</v>
      </c>
      <c r="E33" s="48">
        <f>VLOOKUP($A33,'Occupancy Raw Data'!$B$8:$BE$45,'Occupancy Raw Data'!AJ$3,FALSE)</f>
        <v>67.053163338946305</v>
      </c>
      <c r="F33" s="48">
        <f>VLOOKUP($A33,'Occupancy Raw Data'!$B$8:$BE$45,'Occupancy Raw Data'!AK$3,FALSE)</f>
        <v>63.743083954775003</v>
      </c>
      <c r="G33" s="49">
        <f>VLOOKUP($A33,'Occupancy Raw Data'!$B$8:$BE$45,'Occupancy Raw Data'!AL$3,FALSE)</f>
        <v>63.111230521225103</v>
      </c>
      <c r="H33" s="48">
        <f>VLOOKUP($A33,'Occupancy Raw Data'!$B$8:$BE$45,'Occupancy Raw Data'!AN$3,FALSE)</f>
        <v>63.180178012990098</v>
      </c>
      <c r="I33" s="48">
        <f>VLOOKUP($A33,'Occupancy Raw Data'!$B$8:$BE$45,'Occupancy Raw Data'!AO$3,FALSE)</f>
        <v>64.017320182824093</v>
      </c>
      <c r="J33" s="49">
        <f>VLOOKUP($A33,'Occupancy Raw Data'!$B$8:$BE$45,'Occupancy Raw Data'!AP$3,FALSE)</f>
        <v>63.598749097907103</v>
      </c>
      <c r="K33" s="50">
        <f>VLOOKUP($A33,'Occupancy Raw Data'!$B$8:$BE$45,'Occupancy Raw Data'!AR$3,FALSE)</f>
        <v>63.250243507607003</v>
      </c>
      <c r="M33" s="47">
        <f>VLOOKUP($A33,'Occupancy Raw Data'!$B$8:$BE$45,'Occupancy Raw Data'!AT$3,FALSE)</f>
        <v>-0.64048975261796104</v>
      </c>
      <c r="N33" s="48">
        <f>VLOOKUP($A33,'Occupancy Raw Data'!$B$8:$BE$45,'Occupancy Raw Data'!AU$3,FALSE)</f>
        <v>-0.28441814392938702</v>
      </c>
      <c r="O33" s="48">
        <f>VLOOKUP($A33,'Occupancy Raw Data'!$B$8:$BE$45,'Occupancy Raw Data'!AV$3,FALSE)</f>
        <v>-0.29857678623074002</v>
      </c>
      <c r="P33" s="48">
        <f>VLOOKUP($A33,'Occupancy Raw Data'!$B$8:$BE$45,'Occupancy Raw Data'!AW$3,FALSE)</f>
        <v>1.5439887327861299</v>
      </c>
      <c r="Q33" s="48">
        <f>VLOOKUP($A33,'Occupancy Raw Data'!$B$8:$BE$45,'Occupancy Raw Data'!AX$3,FALSE)</f>
        <v>1.8662277777621099</v>
      </c>
      <c r="R33" s="49">
        <f>VLOOKUP($A33,'Occupancy Raw Data'!$B$8:$BE$45,'Occupancy Raw Data'!AY$3,FALSE)</f>
        <v>0.45568514743500599</v>
      </c>
      <c r="S33" s="48">
        <f>VLOOKUP($A33,'Occupancy Raw Data'!$B$8:$BE$45,'Occupancy Raw Data'!BA$3,FALSE)</f>
        <v>4.2604604786342497</v>
      </c>
      <c r="T33" s="48">
        <f>VLOOKUP($A33,'Occupancy Raw Data'!$B$8:$BE$45,'Occupancy Raw Data'!BB$3,FALSE)</f>
        <v>3.4040944550434298</v>
      </c>
      <c r="U33" s="49">
        <f>VLOOKUP($A33,'Occupancy Raw Data'!$B$8:$BE$45,'Occupancy Raw Data'!BC$3,FALSE)</f>
        <v>3.8276937933321902</v>
      </c>
      <c r="V33" s="50">
        <f>VLOOKUP($A33,'Occupancy Raw Data'!$B$8:$BE$45,'Occupancy Raw Data'!BE$3,FALSE)</f>
        <v>1.40134039360019</v>
      </c>
      <c r="X33" s="51">
        <f>VLOOKUP($A33,'ADR Raw Data'!$B$6:$BE$43,'ADR Raw Data'!AG$1,FALSE)</f>
        <v>81.545221452746603</v>
      </c>
      <c r="Y33" s="52">
        <f>VLOOKUP($A33,'ADR Raw Data'!$B$6:$BE$43,'ADR Raw Data'!AH$1,FALSE)</f>
        <v>85.742115497686896</v>
      </c>
      <c r="Z33" s="52">
        <f>VLOOKUP($A33,'ADR Raw Data'!$B$6:$BE$43,'ADR Raw Data'!AI$1,FALSE)</f>
        <v>86.683859761364403</v>
      </c>
      <c r="AA33" s="52">
        <f>VLOOKUP($A33,'ADR Raw Data'!$B$6:$BE$43,'ADR Raw Data'!AJ$1,FALSE)</f>
        <v>87.043896986438895</v>
      </c>
      <c r="AB33" s="52">
        <f>VLOOKUP($A33,'ADR Raw Data'!$B$6:$BE$43,'ADR Raw Data'!AK$1,FALSE)</f>
        <v>83.670564638840602</v>
      </c>
      <c r="AC33" s="53">
        <f>VLOOKUP($A33,'ADR Raw Data'!$B$6:$BE$43,'ADR Raw Data'!AL$1,FALSE)</f>
        <v>85.060994497658498</v>
      </c>
      <c r="AD33" s="52">
        <f>VLOOKUP($A33,'ADR Raw Data'!$B$6:$BE$43,'ADR Raw Data'!AN$1,FALSE)</f>
        <v>84.884107401766599</v>
      </c>
      <c r="AE33" s="52">
        <f>VLOOKUP($A33,'ADR Raw Data'!$B$6:$BE$43,'ADR Raw Data'!AO$1,FALSE)</f>
        <v>86.295608304524194</v>
      </c>
      <c r="AF33" s="53">
        <f>VLOOKUP($A33,'ADR Raw Data'!$B$6:$BE$43,'ADR Raw Data'!AP$1,FALSE)</f>
        <v>85.594502704440501</v>
      </c>
      <c r="AG33" s="54">
        <f>VLOOKUP($A33,'ADR Raw Data'!$B$6:$BE$43,'ADR Raw Data'!AR$1,FALSE)</f>
        <v>85.213959360156096</v>
      </c>
      <c r="AI33" s="47">
        <f>VLOOKUP($A33,'ADR Raw Data'!$B$6:$BE$43,'ADR Raw Data'!AT$1,FALSE)</f>
        <v>0.79512602316842695</v>
      </c>
      <c r="AJ33" s="48">
        <f>VLOOKUP($A33,'ADR Raw Data'!$B$6:$BE$43,'ADR Raw Data'!AU$1,FALSE)</f>
        <v>2.4871626754212701</v>
      </c>
      <c r="AK33" s="48">
        <f>VLOOKUP($A33,'ADR Raw Data'!$B$6:$BE$43,'ADR Raw Data'!AV$1,FALSE)</f>
        <v>2.5286177362419302</v>
      </c>
      <c r="AL33" s="48">
        <f>VLOOKUP($A33,'ADR Raw Data'!$B$6:$BE$43,'ADR Raw Data'!AW$1,FALSE)</f>
        <v>3.4540702994757502</v>
      </c>
      <c r="AM33" s="48">
        <f>VLOOKUP($A33,'ADR Raw Data'!$B$6:$BE$43,'ADR Raw Data'!AX$1,FALSE)</f>
        <v>2.5028624678919198</v>
      </c>
      <c r="AN33" s="49">
        <f>VLOOKUP($A33,'ADR Raw Data'!$B$6:$BE$43,'ADR Raw Data'!AY$1,FALSE)</f>
        <v>2.4173935844952301</v>
      </c>
      <c r="AO33" s="48">
        <f>VLOOKUP($A33,'ADR Raw Data'!$B$6:$BE$43,'ADR Raw Data'!BA$1,FALSE)</f>
        <v>1.07175793247739</v>
      </c>
      <c r="AP33" s="48">
        <f>VLOOKUP($A33,'ADR Raw Data'!$B$6:$BE$43,'ADR Raw Data'!BB$1,FALSE)</f>
        <v>1.0779896164449301</v>
      </c>
      <c r="AQ33" s="49">
        <f>VLOOKUP($A33,'ADR Raw Data'!$B$6:$BE$43,'ADR Raw Data'!BC$1,FALSE)</f>
        <v>1.07149634638144</v>
      </c>
      <c r="AR33" s="50">
        <f>VLOOKUP($A33,'ADR Raw Data'!$B$6:$BE$43,'ADR Raw Data'!BE$1,FALSE)</f>
        <v>2.03837624909377</v>
      </c>
      <c r="AT33" s="51">
        <f>VLOOKUP($A33,'RevPAR Raw Data'!$B$6:$BE$43,'RevPAR Raw Data'!AG$1,FALSE)</f>
        <v>44.997873134757199</v>
      </c>
      <c r="AU33" s="52">
        <f>VLOOKUP($A33,'RevPAR Raw Data'!$B$6:$BE$43,'RevPAR Raw Data'!AH$1,FALSE)</f>
        <v>55.029012158797002</v>
      </c>
      <c r="AV33" s="52">
        <f>VLOOKUP($A33,'RevPAR Raw Data'!$B$6:$BE$43,'RevPAR Raw Data'!AI$1,FALSE)</f>
        <v>56.708562790920404</v>
      </c>
      <c r="AW33" s="52">
        <f>VLOOKUP($A33,'RevPAR Raw Data'!$B$6:$BE$43,'RevPAR Raw Data'!AJ$1,FALSE)</f>
        <v>58.365686422901099</v>
      </c>
      <c r="AX33" s="52">
        <f>VLOOKUP($A33,'RevPAR Raw Data'!$B$6:$BE$43,'RevPAR Raw Data'!AK$1,FALSE)</f>
        <v>53.334198263170499</v>
      </c>
      <c r="AY33" s="53">
        <f>VLOOKUP($A33,'RevPAR Raw Data'!$B$6:$BE$43,'RevPAR Raw Data'!AL$1,FALSE)</f>
        <v>53.683040321063899</v>
      </c>
      <c r="AZ33" s="52">
        <f>VLOOKUP($A33,'RevPAR Raw Data'!$B$6:$BE$43,'RevPAR Raw Data'!AN$1,FALSE)</f>
        <v>53.629930161173903</v>
      </c>
      <c r="BA33" s="52">
        <f>VLOOKUP($A33,'RevPAR Raw Data'!$B$6:$BE$43,'RevPAR Raw Data'!AO$1,FALSE)</f>
        <v>55.244135872023001</v>
      </c>
      <c r="BB33" s="53">
        <f>VLOOKUP($A33,'RevPAR Raw Data'!$B$6:$BE$43,'RevPAR Raw Data'!AP$1,FALSE)</f>
        <v>54.437033016598498</v>
      </c>
      <c r="BC33" s="54">
        <f>VLOOKUP($A33,'RevPAR Raw Data'!$B$6:$BE$43,'RevPAR Raw Data'!AR$1,FALSE)</f>
        <v>53.898036797772001</v>
      </c>
      <c r="BE33" s="47">
        <f>VLOOKUP($A33,'RevPAR Raw Data'!$B$6:$BE$43,'RevPAR Raw Data'!AT$1,FALSE)</f>
        <v>0.149543569851673</v>
      </c>
      <c r="BF33" s="48">
        <f>VLOOKUP($A33,'RevPAR Raw Data'!$B$6:$BE$43,'RevPAR Raw Data'!AU$1,FALSE)</f>
        <v>2.1956705895739401</v>
      </c>
      <c r="BG33" s="48">
        <f>VLOOKUP($A33,'RevPAR Raw Data'!$B$6:$BE$43,'RevPAR Raw Data'!AV$1,FALSE)</f>
        <v>2.2224910844382602</v>
      </c>
      <c r="BH33" s="48">
        <f>VLOOKUP($A33,'RevPAR Raw Data'!$B$6:$BE$43,'RevPAR Raw Data'!AW$1,FALSE)</f>
        <v>5.0513894885083097</v>
      </c>
      <c r="BI33" s="48">
        <f>VLOOKUP($A33,'RevPAR Raw Data'!$B$6:$BE$43,'RevPAR Raw Data'!AX$1,FALSE)</f>
        <v>4.41579936026901</v>
      </c>
      <c r="BJ33" s="49">
        <f>VLOOKUP($A33,'RevPAR Raw Data'!$B$6:$BE$43,'RevPAR Raw Data'!AY$1,FALSE)</f>
        <v>2.8840944354498199</v>
      </c>
      <c r="BK33" s="48">
        <f>VLOOKUP($A33,'RevPAR Raw Data'!$B$6:$BE$43,'RevPAR Raw Data'!BA$1,FALSE)</f>
        <v>5.37788023425147</v>
      </c>
      <c r="BL33" s="48">
        <f>VLOOKUP($A33,'RevPAR Raw Data'!$B$6:$BE$43,'RevPAR Raw Data'!BB$1,FALSE)</f>
        <v>4.5187798562477104</v>
      </c>
      <c r="BM33" s="49">
        <f>VLOOKUP($A33,'RevPAR Raw Data'!$B$6:$BE$43,'RevPAR Raw Data'!BC$1,FALSE)</f>
        <v>4.9402037388598599</v>
      </c>
      <c r="BN33" s="50">
        <f>VLOOKUP($A33,'RevPAR Raw Data'!$B$6:$BE$43,'RevPAR Raw Data'!BE$1,FALSE)</f>
        <v>3.4682812324460799</v>
      </c>
    </row>
    <row r="34" spans="1:66" x14ac:dyDescent="0.45">
      <c r="A34" s="63" t="s">
        <v>95</v>
      </c>
      <c r="B34" s="47">
        <f>VLOOKUP($A34,'Occupancy Raw Data'!$B$8:$BE$45,'Occupancy Raw Data'!AG$3,FALSE)</f>
        <v>46.894841269841201</v>
      </c>
      <c r="C34" s="48">
        <f>VLOOKUP($A34,'Occupancy Raw Data'!$B$8:$BE$45,'Occupancy Raw Data'!AH$3,FALSE)</f>
        <v>58.283730158730101</v>
      </c>
      <c r="D34" s="48">
        <f>VLOOKUP($A34,'Occupancy Raw Data'!$B$8:$BE$45,'Occupancy Raw Data'!AI$3,FALSE)</f>
        <v>64.246031746031704</v>
      </c>
      <c r="E34" s="48">
        <f>VLOOKUP($A34,'Occupancy Raw Data'!$B$8:$BE$45,'Occupancy Raw Data'!AJ$3,FALSE)</f>
        <v>66.636904761904702</v>
      </c>
      <c r="F34" s="48">
        <f>VLOOKUP($A34,'Occupancy Raw Data'!$B$8:$BE$45,'Occupancy Raw Data'!AK$3,FALSE)</f>
        <v>61.3888888888888</v>
      </c>
      <c r="G34" s="49">
        <f>VLOOKUP($A34,'Occupancy Raw Data'!$B$8:$BE$45,'Occupancy Raw Data'!AL$3,FALSE)</f>
        <v>59.490079365079303</v>
      </c>
      <c r="H34" s="48">
        <f>VLOOKUP($A34,'Occupancy Raw Data'!$B$8:$BE$45,'Occupancy Raw Data'!AN$3,FALSE)</f>
        <v>60.724206349206298</v>
      </c>
      <c r="I34" s="48">
        <f>VLOOKUP($A34,'Occupancy Raw Data'!$B$8:$BE$45,'Occupancy Raw Data'!AO$3,FALSE)</f>
        <v>61.646825396825299</v>
      </c>
      <c r="J34" s="49">
        <f>VLOOKUP($A34,'Occupancy Raw Data'!$B$8:$BE$45,'Occupancy Raw Data'!AP$3,FALSE)</f>
        <v>61.185515873015802</v>
      </c>
      <c r="K34" s="50">
        <f>VLOOKUP($A34,'Occupancy Raw Data'!$B$8:$BE$45,'Occupancy Raw Data'!AR$3,FALSE)</f>
        <v>59.974489795918302</v>
      </c>
      <c r="M34" s="47">
        <f>VLOOKUP($A34,'Occupancy Raw Data'!$B$8:$BE$45,'Occupancy Raw Data'!AT$3,FALSE)</f>
        <v>1.61220980223559</v>
      </c>
      <c r="N34" s="48">
        <f>VLOOKUP($A34,'Occupancy Raw Data'!$B$8:$BE$45,'Occupancy Raw Data'!AU$3,FALSE)</f>
        <v>-2.4086378737541501</v>
      </c>
      <c r="O34" s="48">
        <f>VLOOKUP($A34,'Occupancy Raw Data'!$B$8:$BE$45,'Occupancy Raw Data'!AV$3,FALSE)</f>
        <v>-0.49170251997541398</v>
      </c>
      <c r="P34" s="48">
        <f>VLOOKUP($A34,'Occupancy Raw Data'!$B$8:$BE$45,'Occupancy Raw Data'!AW$3,FALSE)</f>
        <v>2.20632988435788</v>
      </c>
      <c r="Q34" s="48">
        <f>VLOOKUP($A34,'Occupancy Raw Data'!$B$8:$BE$45,'Occupancy Raw Data'!AX$3,FALSE)</f>
        <v>-0.161342368505969</v>
      </c>
      <c r="R34" s="49">
        <f>VLOOKUP($A34,'Occupancy Raw Data'!$B$8:$BE$45,'Occupancy Raw Data'!AY$3,FALSE)</f>
        <v>0.110183639398998</v>
      </c>
      <c r="S34" s="48">
        <f>VLOOKUP($A34,'Occupancy Raw Data'!$B$8:$BE$45,'Occupancy Raw Data'!BA$3,FALSE)</f>
        <v>3.50016909029421</v>
      </c>
      <c r="T34" s="48">
        <f>VLOOKUP($A34,'Occupancy Raw Data'!$B$8:$BE$45,'Occupancy Raw Data'!BB$3,FALSE)</f>
        <v>10.2359411034238</v>
      </c>
      <c r="U34" s="49">
        <f>VLOOKUP($A34,'Occupancy Raw Data'!$B$8:$BE$45,'Occupancy Raw Data'!BC$3,FALSE)</f>
        <v>6.7872911436239196</v>
      </c>
      <c r="V34" s="50">
        <f>VLOOKUP($A34,'Occupancy Raw Data'!$B$8:$BE$45,'Occupancy Raw Data'!BE$3,FALSE)</f>
        <v>1.96862726199368</v>
      </c>
      <c r="X34" s="51">
        <f>VLOOKUP($A34,'ADR Raw Data'!$B$6:$BE$43,'ADR Raw Data'!AG$1,FALSE)</f>
        <v>86.845794372752195</v>
      </c>
      <c r="Y34" s="52">
        <f>VLOOKUP($A34,'ADR Raw Data'!$B$6:$BE$43,'ADR Raw Data'!AH$1,FALSE)</f>
        <v>93.202592340425497</v>
      </c>
      <c r="Z34" s="52">
        <f>VLOOKUP($A34,'ADR Raw Data'!$B$6:$BE$43,'ADR Raw Data'!AI$1,FALSE)</f>
        <v>96.146050030883202</v>
      </c>
      <c r="AA34" s="52">
        <f>VLOOKUP($A34,'ADR Raw Data'!$B$6:$BE$43,'ADR Raw Data'!AJ$1,FALSE)</f>
        <v>96.735450349858496</v>
      </c>
      <c r="AB34" s="52">
        <f>VLOOKUP($A34,'ADR Raw Data'!$B$6:$BE$43,'ADR Raw Data'!AK$1,FALSE)</f>
        <v>92.768102779573297</v>
      </c>
      <c r="AC34" s="53">
        <f>VLOOKUP($A34,'ADR Raw Data'!$B$6:$BE$43,'ADR Raw Data'!AL$1,FALSE)</f>
        <v>93.5379435013174</v>
      </c>
      <c r="AD34" s="52">
        <f>VLOOKUP($A34,'ADR Raw Data'!$B$6:$BE$43,'ADR Raw Data'!AN$1,FALSE)</f>
        <v>93.827113216794601</v>
      </c>
      <c r="AE34" s="52">
        <f>VLOOKUP($A34,'ADR Raw Data'!$B$6:$BE$43,'ADR Raw Data'!AO$1,FALSE)</f>
        <v>94.296443514644295</v>
      </c>
      <c r="AF34" s="53">
        <f>VLOOKUP($A34,'ADR Raw Data'!$B$6:$BE$43,'ADR Raw Data'!AP$1,FALSE)</f>
        <v>94.063547628698799</v>
      </c>
      <c r="AG34" s="54">
        <f>VLOOKUP($A34,'ADR Raw Data'!$B$6:$BE$43,'ADR Raw Data'!AR$1,FALSE)</f>
        <v>93.691148447469104</v>
      </c>
      <c r="AI34" s="47">
        <f>VLOOKUP($A34,'ADR Raw Data'!$B$6:$BE$43,'ADR Raw Data'!AT$1,FALSE)</f>
        <v>9.1406834401733494</v>
      </c>
      <c r="AJ34" s="48">
        <f>VLOOKUP($A34,'ADR Raw Data'!$B$6:$BE$43,'ADR Raw Data'!AU$1,FALSE)</f>
        <v>8.2807120743947102</v>
      </c>
      <c r="AK34" s="48">
        <f>VLOOKUP($A34,'ADR Raw Data'!$B$6:$BE$43,'ADR Raw Data'!AV$1,FALSE)</f>
        <v>9.5907849363394302</v>
      </c>
      <c r="AL34" s="48">
        <f>VLOOKUP($A34,'ADR Raw Data'!$B$6:$BE$43,'ADR Raw Data'!AW$1,FALSE)</f>
        <v>9.0360807171064792</v>
      </c>
      <c r="AM34" s="48">
        <f>VLOOKUP($A34,'ADR Raw Data'!$B$6:$BE$43,'ADR Raw Data'!AX$1,FALSE)</f>
        <v>6.04005013330341</v>
      </c>
      <c r="AN34" s="49">
        <f>VLOOKUP($A34,'ADR Raw Data'!$B$6:$BE$43,'ADR Raw Data'!AY$1,FALSE)</f>
        <v>8.3910868150610405</v>
      </c>
      <c r="AO34" s="48">
        <f>VLOOKUP($A34,'ADR Raw Data'!$B$6:$BE$43,'ADR Raw Data'!BA$1,FALSE)</f>
        <v>5.7186868218711799</v>
      </c>
      <c r="AP34" s="48">
        <f>VLOOKUP($A34,'ADR Raw Data'!$B$6:$BE$43,'ADR Raw Data'!BB$1,FALSE)</f>
        <v>6.3763019897317399</v>
      </c>
      <c r="AQ34" s="49">
        <f>VLOOKUP($A34,'ADR Raw Data'!$B$6:$BE$43,'ADR Raw Data'!BC$1,FALSE)</f>
        <v>6.0477493860613603</v>
      </c>
      <c r="AR34" s="50">
        <f>VLOOKUP($A34,'ADR Raw Data'!$B$6:$BE$43,'ADR Raw Data'!BE$1,FALSE)</f>
        <v>7.7338102080803397</v>
      </c>
      <c r="AT34" s="51">
        <f>VLOOKUP($A34,'RevPAR Raw Data'!$B$6:$BE$43,'RevPAR Raw Data'!AG$1,FALSE)</f>
        <v>40.726197420634897</v>
      </c>
      <c r="AU34" s="52">
        <f>VLOOKUP($A34,'RevPAR Raw Data'!$B$6:$BE$43,'RevPAR Raw Data'!AH$1,FALSE)</f>
        <v>54.321947420634899</v>
      </c>
      <c r="AV34" s="52">
        <f>VLOOKUP($A34,'RevPAR Raw Data'!$B$6:$BE$43,'RevPAR Raw Data'!AI$1,FALSE)</f>
        <v>61.770021825396803</v>
      </c>
      <c r="AW34" s="52">
        <f>VLOOKUP($A34,'RevPAR Raw Data'!$B$6:$BE$43,'RevPAR Raw Data'!AJ$1,FALSE)</f>
        <v>64.461509920634896</v>
      </c>
      <c r="AX34" s="52">
        <f>VLOOKUP($A34,'RevPAR Raw Data'!$B$6:$BE$43,'RevPAR Raw Data'!AK$1,FALSE)</f>
        <v>56.949307539682501</v>
      </c>
      <c r="AY34" s="53">
        <f>VLOOKUP($A34,'RevPAR Raw Data'!$B$6:$BE$43,'RevPAR Raw Data'!AL$1,FALSE)</f>
        <v>55.645796825396801</v>
      </c>
      <c r="AZ34" s="52">
        <f>VLOOKUP($A34,'RevPAR Raw Data'!$B$6:$BE$43,'RevPAR Raw Data'!AN$1,FALSE)</f>
        <v>56.975769841269802</v>
      </c>
      <c r="BA34" s="52">
        <f>VLOOKUP($A34,'RevPAR Raw Data'!$B$6:$BE$43,'RevPAR Raw Data'!AO$1,FALSE)</f>
        <v>58.130763888888801</v>
      </c>
      <c r="BB34" s="53">
        <f>VLOOKUP($A34,'RevPAR Raw Data'!$B$6:$BE$43,'RevPAR Raw Data'!AP$1,FALSE)</f>
        <v>57.553266865079301</v>
      </c>
      <c r="BC34" s="54">
        <f>VLOOKUP($A34,'RevPAR Raw Data'!$B$6:$BE$43,'RevPAR Raw Data'!AR$1,FALSE)</f>
        <v>56.190788265306097</v>
      </c>
      <c r="BE34" s="47">
        <f>VLOOKUP($A34,'RevPAR Raw Data'!$B$6:$BE$43,'RevPAR Raw Data'!AT$1,FALSE)</f>
        <v>10.9002602368227</v>
      </c>
      <c r="BF34" s="48">
        <f>VLOOKUP($A34,'RevPAR Raw Data'!$B$6:$BE$43,'RevPAR Raw Data'!AU$1,FALSE)</f>
        <v>5.6726218334001599</v>
      </c>
      <c r="BG34" s="48">
        <f>VLOOKUP($A34,'RevPAR Raw Data'!$B$6:$BE$43,'RevPAR Raw Data'!AV$1,FALSE)</f>
        <v>9.05192428514661</v>
      </c>
      <c r="BH34" s="48">
        <f>VLOOKUP($A34,'RevPAR Raw Data'!$B$6:$BE$43,'RevPAR Raw Data'!AW$1,FALSE)</f>
        <v>11.441776350700501</v>
      </c>
      <c r="BI34" s="48">
        <f>VLOOKUP($A34,'RevPAR Raw Data'!$B$6:$BE$43,'RevPAR Raw Data'!AX$1,FALSE)</f>
        <v>5.8689626048534196</v>
      </c>
      <c r="BJ34" s="49">
        <f>VLOOKUP($A34,'RevPAR Raw Data'!$B$6:$BE$43,'RevPAR Raw Data'!AY$1,FALSE)</f>
        <v>8.5105160592980091</v>
      </c>
      <c r="BK34" s="48">
        <f>VLOOKUP($A34,'RevPAR Raw Data'!$B$6:$BE$43,'RevPAR Raw Data'!BA$1,FALSE)</f>
        <v>9.4190196206752592</v>
      </c>
      <c r="BL34" s="48">
        <f>VLOOKUP($A34,'RevPAR Raw Data'!$B$6:$BE$43,'RevPAR Raw Data'!BB$1,FALSE)</f>
        <v>17.2649176094009</v>
      </c>
      <c r="BM34" s="49">
        <f>VLOOKUP($A34,'RevPAR Raw Data'!$B$6:$BE$43,'RevPAR Raw Data'!BC$1,FALSE)</f>
        <v>13.245518888154001</v>
      </c>
      <c r="BN34" s="50">
        <f>VLOOKUP($A34,'RevPAR Raw Data'!$B$6:$BE$43,'RevPAR Raw Data'!BE$1,FALSE)</f>
        <v>9.8546873662211496</v>
      </c>
    </row>
    <row r="35" spans="1:66" x14ac:dyDescent="0.45">
      <c r="A35" s="63" t="s">
        <v>96</v>
      </c>
      <c r="B35" s="47">
        <f>VLOOKUP($A35,'Occupancy Raw Data'!$B$8:$BE$45,'Occupancy Raw Data'!AG$3,FALSE)</f>
        <v>40.423059042305901</v>
      </c>
      <c r="C35" s="48">
        <f>VLOOKUP($A35,'Occupancy Raw Data'!$B$8:$BE$45,'Occupancy Raw Data'!AH$3,FALSE)</f>
        <v>55.160390516039001</v>
      </c>
      <c r="D35" s="48">
        <f>VLOOKUP($A35,'Occupancy Raw Data'!$B$8:$BE$45,'Occupancy Raw Data'!AI$3,FALSE)</f>
        <v>62.3779637377963</v>
      </c>
      <c r="E35" s="48">
        <f>VLOOKUP($A35,'Occupancy Raw Data'!$B$8:$BE$45,'Occupancy Raw Data'!AJ$3,FALSE)</f>
        <v>61.401673640167303</v>
      </c>
      <c r="F35" s="48">
        <f>VLOOKUP($A35,'Occupancy Raw Data'!$B$8:$BE$45,'Occupancy Raw Data'!AK$3,FALSE)</f>
        <v>55.174918642491797</v>
      </c>
      <c r="G35" s="49">
        <f>VLOOKUP($A35,'Occupancy Raw Data'!$B$8:$BE$45,'Occupancy Raw Data'!AL$3,FALSE)</f>
        <v>54.907601115760102</v>
      </c>
      <c r="H35" s="48">
        <f>VLOOKUP($A35,'Occupancy Raw Data'!$B$8:$BE$45,'Occupancy Raw Data'!AN$3,FALSE)</f>
        <v>61.668991166899097</v>
      </c>
      <c r="I35" s="48">
        <f>VLOOKUP($A35,'Occupancy Raw Data'!$B$8:$BE$45,'Occupancy Raw Data'!AO$3,FALSE)</f>
        <v>64.824500232450006</v>
      </c>
      <c r="J35" s="49">
        <f>VLOOKUP($A35,'Occupancy Raw Data'!$B$8:$BE$45,'Occupancy Raw Data'!AP$3,FALSE)</f>
        <v>63.246745699674499</v>
      </c>
      <c r="K35" s="50">
        <f>VLOOKUP($A35,'Occupancy Raw Data'!$B$8:$BE$45,'Occupancy Raw Data'!AR$3,FALSE)</f>
        <v>57.290213854021303</v>
      </c>
      <c r="M35" s="47">
        <f>VLOOKUP($A35,'Occupancy Raw Data'!$B$8:$BE$45,'Occupancy Raw Data'!AT$3,FALSE)</f>
        <v>-4.9350399516320698</v>
      </c>
      <c r="N35" s="48">
        <f>VLOOKUP($A35,'Occupancy Raw Data'!$B$8:$BE$45,'Occupancy Raw Data'!AU$3,FALSE)</f>
        <v>7.9017871622717299</v>
      </c>
      <c r="O35" s="48">
        <f>VLOOKUP($A35,'Occupancy Raw Data'!$B$8:$BE$45,'Occupancy Raw Data'!AV$3,FALSE)</f>
        <v>10.8551085531903</v>
      </c>
      <c r="P35" s="48">
        <f>VLOOKUP($A35,'Occupancy Raw Data'!$B$8:$BE$45,'Occupancy Raw Data'!AW$3,FALSE)</f>
        <v>8.0708612176082397</v>
      </c>
      <c r="Q35" s="48">
        <f>VLOOKUP($A35,'Occupancy Raw Data'!$B$8:$BE$45,'Occupancy Raw Data'!AX$3,FALSE)</f>
        <v>5.4715397328041</v>
      </c>
      <c r="R35" s="49">
        <f>VLOOKUP($A35,'Occupancy Raw Data'!$B$8:$BE$45,'Occupancy Raw Data'!AY$3,FALSE)</f>
        <v>5.9824579964580904</v>
      </c>
      <c r="S35" s="48">
        <f>VLOOKUP($A35,'Occupancy Raw Data'!$B$8:$BE$45,'Occupancy Raw Data'!BA$3,FALSE)</f>
        <v>6.6706874238254903</v>
      </c>
      <c r="T35" s="48">
        <f>VLOOKUP($A35,'Occupancy Raw Data'!$B$8:$BE$45,'Occupancy Raw Data'!BB$3,FALSE)</f>
        <v>7.0699866385522601</v>
      </c>
      <c r="U35" s="49">
        <f>VLOOKUP($A35,'Occupancy Raw Data'!$B$8:$BE$45,'Occupancy Raw Data'!BC$3,FALSE)</f>
        <v>6.87494473384369</v>
      </c>
      <c r="V35" s="50">
        <f>VLOOKUP($A35,'Occupancy Raw Data'!$B$8:$BE$45,'Occupancy Raw Data'!BE$3,FALSE)</f>
        <v>6.2623529010933403</v>
      </c>
      <c r="X35" s="51">
        <f>VLOOKUP($A35,'ADR Raw Data'!$B$6:$BE$43,'ADR Raw Data'!AG$1,FALSE)</f>
        <v>86.455212765957398</v>
      </c>
      <c r="Y35" s="52">
        <f>VLOOKUP($A35,'ADR Raw Data'!$B$6:$BE$43,'ADR Raw Data'!AH$1,FALSE)</f>
        <v>96.279724504846101</v>
      </c>
      <c r="Z35" s="52">
        <f>VLOOKUP($A35,'ADR Raw Data'!$B$6:$BE$43,'ADR Raw Data'!AI$1,FALSE)</f>
        <v>99.756680640953903</v>
      </c>
      <c r="AA35" s="52">
        <f>VLOOKUP($A35,'ADR Raw Data'!$B$6:$BE$43,'ADR Raw Data'!AJ$1,FALSE)</f>
        <v>98.061433371190603</v>
      </c>
      <c r="AB35" s="52">
        <f>VLOOKUP($A35,'ADR Raw Data'!$B$6:$BE$43,'ADR Raw Data'!AK$1,FALSE)</f>
        <v>93.641397124651107</v>
      </c>
      <c r="AC35" s="53">
        <f>VLOOKUP($A35,'ADR Raw Data'!$B$6:$BE$43,'ADR Raw Data'!AL$1,FALSE)</f>
        <v>95.491414827750404</v>
      </c>
      <c r="AD35" s="52">
        <f>VLOOKUP($A35,'ADR Raw Data'!$B$6:$BE$43,'ADR Raw Data'!AN$1,FALSE)</f>
        <v>102.355694496796</v>
      </c>
      <c r="AE35" s="52">
        <f>VLOOKUP($A35,'ADR Raw Data'!$B$6:$BE$43,'ADR Raw Data'!AO$1,FALSE)</f>
        <v>105.436285073957</v>
      </c>
      <c r="AF35" s="53">
        <f>VLOOKUP($A35,'ADR Raw Data'!$B$6:$BE$43,'ADR Raw Data'!AP$1,FALSE)</f>
        <v>103.934414021224</v>
      </c>
      <c r="AG35" s="54">
        <f>VLOOKUP($A35,'ADR Raw Data'!$B$6:$BE$43,'ADR Raw Data'!AR$1,FALSE)</f>
        <v>98.154508509697905</v>
      </c>
      <c r="AI35" s="47">
        <f>VLOOKUP($A35,'ADR Raw Data'!$B$6:$BE$43,'ADR Raw Data'!AT$1,FALSE)</f>
        <v>9.0854841495718706</v>
      </c>
      <c r="AJ35" s="48">
        <f>VLOOKUP($A35,'ADR Raw Data'!$B$6:$BE$43,'ADR Raw Data'!AU$1,FALSE)</f>
        <v>13.948194120238901</v>
      </c>
      <c r="AK35" s="48">
        <f>VLOOKUP($A35,'ADR Raw Data'!$B$6:$BE$43,'ADR Raw Data'!AV$1,FALSE)</f>
        <v>12.2076090893634</v>
      </c>
      <c r="AL35" s="48">
        <f>VLOOKUP($A35,'ADR Raw Data'!$B$6:$BE$43,'ADR Raw Data'!AW$1,FALSE)</f>
        <v>11.0643109230097</v>
      </c>
      <c r="AM35" s="48">
        <f>VLOOKUP($A35,'ADR Raw Data'!$B$6:$BE$43,'ADR Raw Data'!AX$1,FALSE)</f>
        <v>10.999793128725701</v>
      </c>
      <c r="AN35" s="49">
        <f>VLOOKUP($A35,'ADR Raw Data'!$B$6:$BE$43,'ADR Raw Data'!AY$1,FALSE)</f>
        <v>11.8188493979192</v>
      </c>
      <c r="AO35" s="48">
        <f>VLOOKUP($A35,'ADR Raw Data'!$B$6:$BE$43,'ADR Raw Data'!BA$1,FALSE)</f>
        <v>7.9766297454965498</v>
      </c>
      <c r="AP35" s="48">
        <f>VLOOKUP($A35,'ADR Raw Data'!$B$6:$BE$43,'ADR Raw Data'!BB$1,FALSE)</f>
        <v>8.0719511345192494</v>
      </c>
      <c r="AQ35" s="49">
        <f>VLOOKUP($A35,'ADR Raw Data'!$B$6:$BE$43,'ADR Raw Data'!BC$1,FALSE)</f>
        <v>8.0290645104079506</v>
      </c>
      <c r="AR35" s="50">
        <f>VLOOKUP($A35,'ADR Raw Data'!$B$6:$BE$43,'ADR Raw Data'!BE$1,FALSE)</f>
        <v>10.548183517869701</v>
      </c>
      <c r="AT35" s="51">
        <f>VLOOKUP($A35,'RevPAR Raw Data'!$B$6:$BE$43,'RevPAR Raw Data'!AG$1,FALSE)</f>
        <v>34.947841701534102</v>
      </c>
      <c r="AU35" s="52">
        <f>VLOOKUP($A35,'RevPAR Raw Data'!$B$6:$BE$43,'RevPAR Raw Data'!AH$1,FALSE)</f>
        <v>53.108272024639703</v>
      </c>
      <c r="AV35" s="52">
        <f>VLOOKUP($A35,'RevPAR Raw Data'!$B$6:$BE$43,'RevPAR Raw Data'!AI$1,FALSE)</f>
        <v>62.2261860762436</v>
      </c>
      <c r="AW35" s="52">
        <f>VLOOKUP($A35,'RevPAR Raw Data'!$B$6:$BE$43,'RevPAR Raw Data'!AJ$1,FALSE)</f>
        <v>60.211361285448604</v>
      </c>
      <c r="AX35" s="52">
        <f>VLOOKUP($A35,'RevPAR Raw Data'!$B$6:$BE$43,'RevPAR Raw Data'!AK$1,FALSE)</f>
        <v>51.666564679218901</v>
      </c>
      <c r="AY35" s="53">
        <f>VLOOKUP($A35,'RevPAR Raw Data'!$B$6:$BE$43,'RevPAR Raw Data'!AL$1,FALSE)</f>
        <v>52.432045153417</v>
      </c>
      <c r="AZ35" s="52">
        <f>VLOOKUP($A35,'RevPAR Raw Data'!$B$6:$BE$43,'RevPAR Raw Data'!AN$1,FALSE)</f>
        <v>63.121724198047403</v>
      </c>
      <c r="BA35" s="52">
        <f>VLOOKUP($A35,'RevPAR Raw Data'!$B$6:$BE$43,'RevPAR Raw Data'!AO$1,FALSE)</f>
        <v>68.348544862854396</v>
      </c>
      <c r="BB35" s="53">
        <f>VLOOKUP($A35,'RevPAR Raw Data'!$B$6:$BE$43,'RevPAR Raw Data'!AP$1,FALSE)</f>
        <v>65.735134530450907</v>
      </c>
      <c r="BC35" s="54">
        <f>VLOOKUP($A35,'RevPAR Raw Data'!$B$6:$BE$43,'RevPAR Raw Data'!AR$1,FALSE)</f>
        <v>56.232927832569501</v>
      </c>
      <c r="BE35" s="47">
        <f>VLOOKUP($A35,'RevPAR Raw Data'!$B$6:$BE$43,'RevPAR Raw Data'!AT$1,FALSE)</f>
        <v>3.7020719253592298</v>
      </c>
      <c r="BF35" s="48">
        <f>VLOOKUP($A35,'RevPAR Raw Data'!$B$6:$BE$43,'RevPAR Raw Data'!AU$1,FALSE)</f>
        <v>22.9521378948725</v>
      </c>
      <c r="BG35" s="48">
        <f>VLOOKUP($A35,'RevPAR Raw Data'!$B$6:$BE$43,'RevPAR Raw Data'!AV$1,FALSE)</f>
        <v>24.387866860953199</v>
      </c>
      <c r="BH35" s="48">
        <f>VLOOKUP($A35,'RevPAR Raw Data'!$B$6:$BE$43,'RevPAR Raw Data'!AW$1,FALSE)</f>
        <v>20.0281573198987</v>
      </c>
      <c r="BI35" s="48">
        <f>VLOOKUP($A35,'RevPAR Raw Data'!$B$6:$BE$43,'RevPAR Raw Data'!AX$1,FALSE)</f>
        <v>17.073190913094301</v>
      </c>
      <c r="BJ35" s="49">
        <f>VLOOKUP($A35,'RevPAR Raw Data'!$B$6:$BE$43,'RevPAR Raw Data'!AY$1,FALSE)</f>
        <v>18.508365095272499</v>
      </c>
      <c r="BK35" s="48">
        <f>VLOOKUP($A35,'RevPAR Raw Data'!$B$6:$BE$43,'RevPAR Raw Data'!BA$1,FALSE)</f>
        <v>15.1794132066</v>
      </c>
      <c r="BL35" s="48">
        <f>VLOOKUP($A35,'RevPAR Raw Data'!$B$6:$BE$43,'RevPAR Raw Data'!BB$1,FALSE)</f>
        <v>15.712623639752399</v>
      </c>
      <c r="BM35" s="49">
        <f>VLOOKUP($A35,'RevPAR Raw Data'!$B$6:$BE$43,'RevPAR Raw Data'!BC$1,FALSE)</f>
        <v>15.4560029919868</v>
      </c>
      <c r="BN35" s="50">
        <f>VLOOKUP($A35,'RevPAR Raw Data'!$B$6:$BE$43,'RevPAR Raw Data'!BE$1,FALSE)</f>
        <v>17.471100895507</v>
      </c>
    </row>
    <row r="36" spans="1:66" x14ac:dyDescent="0.45">
      <c r="A36" s="63" t="s">
        <v>45</v>
      </c>
      <c r="B36" s="47">
        <f>VLOOKUP($A36,'Occupancy Raw Data'!$B$8:$BE$45,'Occupancy Raw Data'!AG$3,FALSE)</f>
        <v>43.461405926946902</v>
      </c>
      <c r="C36" s="48">
        <f>VLOOKUP($A36,'Occupancy Raw Data'!$B$8:$BE$45,'Occupancy Raw Data'!AH$3,FALSE)</f>
        <v>53.041006202618803</v>
      </c>
      <c r="D36" s="48">
        <f>VLOOKUP($A36,'Occupancy Raw Data'!$B$8:$BE$45,'Occupancy Raw Data'!AI$3,FALSE)</f>
        <v>58.382150241212898</v>
      </c>
      <c r="E36" s="48">
        <f>VLOOKUP($A36,'Occupancy Raw Data'!$B$8:$BE$45,'Occupancy Raw Data'!AJ$3,FALSE)</f>
        <v>58.916264645072303</v>
      </c>
      <c r="F36" s="48">
        <f>VLOOKUP($A36,'Occupancy Raw Data'!$B$8:$BE$45,'Occupancy Raw Data'!AK$3,FALSE)</f>
        <v>58.743969676085399</v>
      </c>
      <c r="G36" s="49">
        <f>VLOOKUP($A36,'Occupancy Raw Data'!$B$8:$BE$45,'Occupancy Raw Data'!AL$3,FALSE)</f>
        <v>54.508959338387299</v>
      </c>
      <c r="H36" s="48">
        <f>VLOOKUP($A36,'Occupancy Raw Data'!$B$8:$BE$45,'Occupancy Raw Data'!AN$3,FALSE)</f>
        <v>69.7105444521019</v>
      </c>
      <c r="I36" s="48">
        <f>VLOOKUP($A36,'Occupancy Raw Data'!$B$8:$BE$45,'Occupancy Raw Data'!AO$3,FALSE)</f>
        <v>70.416953824948294</v>
      </c>
      <c r="J36" s="49">
        <f>VLOOKUP($A36,'Occupancy Raw Data'!$B$8:$BE$45,'Occupancy Raw Data'!AP$3,FALSE)</f>
        <v>70.063749138525097</v>
      </c>
      <c r="K36" s="50">
        <f>VLOOKUP($A36,'Occupancy Raw Data'!$B$8:$BE$45,'Occupancy Raw Data'!AR$3,FALSE)</f>
        <v>58.953184995569501</v>
      </c>
      <c r="M36" s="47">
        <f>VLOOKUP($A36,'Occupancy Raw Data'!$B$8:$BE$45,'Occupancy Raw Data'!AT$3,FALSE)</f>
        <v>1.6846124954788999</v>
      </c>
      <c r="N36" s="48">
        <f>VLOOKUP($A36,'Occupancy Raw Data'!$B$8:$BE$45,'Occupancy Raw Data'!AU$3,FALSE)</f>
        <v>-1.79159266554205</v>
      </c>
      <c r="O36" s="48">
        <f>VLOOKUP($A36,'Occupancy Raw Data'!$B$8:$BE$45,'Occupancy Raw Data'!AV$3,FALSE)</f>
        <v>3.5049583979933199</v>
      </c>
      <c r="P36" s="48">
        <f>VLOOKUP($A36,'Occupancy Raw Data'!$B$8:$BE$45,'Occupancy Raw Data'!AW$3,FALSE)</f>
        <v>-0.24395418437608801</v>
      </c>
      <c r="Q36" s="48">
        <f>VLOOKUP($A36,'Occupancy Raw Data'!$B$8:$BE$45,'Occupancy Raw Data'!AX$3,FALSE)</f>
        <v>5.1589580621282796</v>
      </c>
      <c r="R36" s="49">
        <f>VLOOKUP($A36,'Occupancy Raw Data'!$B$8:$BE$45,'Occupancy Raw Data'!AY$3,FALSE)</f>
        <v>1.66638716359984</v>
      </c>
      <c r="S36" s="48">
        <f>VLOOKUP($A36,'Occupancy Raw Data'!$B$8:$BE$45,'Occupancy Raw Data'!BA$3,FALSE)</f>
        <v>21.636930752765199</v>
      </c>
      <c r="T36" s="48">
        <f>VLOOKUP($A36,'Occupancy Raw Data'!$B$8:$BE$45,'Occupancy Raw Data'!BB$3,FALSE)</f>
        <v>14.917932522425399</v>
      </c>
      <c r="U36" s="49">
        <f>VLOOKUP($A36,'Occupancy Raw Data'!$B$8:$BE$45,'Occupancy Raw Data'!BC$3,FALSE)</f>
        <v>18.165090143485202</v>
      </c>
      <c r="V36" s="50">
        <f>VLOOKUP($A36,'Occupancy Raw Data'!$B$8:$BE$45,'Occupancy Raw Data'!BE$3,FALSE)</f>
        <v>6.7263866773738199</v>
      </c>
      <c r="X36" s="51">
        <f>VLOOKUP($A36,'ADR Raw Data'!$B$6:$BE$43,'ADR Raw Data'!AG$1,FALSE)</f>
        <v>83.692844697720503</v>
      </c>
      <c r="Y36" s="52">
        <f>VLOOKUP($A36,'ADR Raw Data'!$B$6:$BE$43,'ADR Raw Data'!AH$1,FALSE)</f>
        <v>88.038665551404904</v>
      </c>
      <c r="Z36" s="52">
        <f>VLOOKUP($A36,'ADR Raw Data'!$B$6:$BE$43,'ADR Raw Data'!AI$1,FALSE)</f>
        <v>89.479367802862598</v>
      </c>
      <c r="AA36" s="52">
        <f>VLOOKUP($A36,'ADR Raw Data'!$B$6:$BE$43,'ADR Raw Data'!AJ$1,FALSE)</f>
        <v>89.875646556514099</v>
      </c>
      <c r="AB36" s="52">
        <f>VLOOKUP($A36,'ADR Raw Data'!$B$6:$BE$43,'ADR Raw Data'!AK$1,FALSE)</f>
        <v>90.417996495087195</v>
      </c>
      <c r="AC36" s="53">
        <f>VLOOKUP($A36,'ADR Raw Data'!$B$6:$BE$43,'ADR Raw Data'!AL$1,FALSE)</f>
        <v>88.564212972152802</v>
      </c>
      <c r="AD36" s="52">
        <f>VLOOKUP($A36,'ADR Raw Data'!$B$6:$BE$43,'ADR Raw Data'!AN$1,FALSE)</f>
        <v>103.340741596638</v>
      </c>
      <c r="AE36" s="52">
        <f>VLOOKUP($A36,'ADR Raw Data'!$B$6:$BE$43,'ADR Raw Data'!AO$1,FALSE)</f>
        <v>103.695313555174</v>
      </c>
      <c r="AF36" s="53">
        <f>VLOOKUP($A36,'ADR Raw Data'!$B$6:$BE$43,'ADR Raw Data'!AP$1,FALSE)</f>
        <v>103.51892130825</v>
      </c>
      <c r="AG36" s="54">
        <f>VLOOKUP($A36,'ADR Raw Data'!$B$6:$BE$43,'ADR Raw Data'!AR$1,FALSE)</f>
        <v>93.642251629334197</v>
      </c>
      <c r="AI36" s="47">
        <f>VLOOKUP($A36,'ADR Raw Data'!$B$6:$BE$43,'ADR Raw Data'!AT$1,FALSE)</f>
        <v>7.5269158341467701</v>
      </c>
      <c r="AJ36" s="48">
        <f>VLOOKUP($A36,'ADR Raw Data'!$B$6:$BE$43,'ADR Raw Data'!AU$1,FALSE)</f>
        <v>7.7202492230048403</v>
      </c>
      <c r="AK36" s="48">
        <f>VLOOKUP($A36,'ADR Raw Data'!$B$6:$BE$43,'ADR Raw Data'!AV$1,FALSE)</f>
        <v>7.58627640752945</v>
      </c>
      <c r="AL36" s="48">
        <f>VLOOKUP($A36,'ADR Raw Data'!$B$6:$BE$43,'ADR Raw Data'!AW$1,FALSE)</f>
        <v>7.1738216576916702</v>
      </c>
      <c r="AM36" s="48">
        <f>VLOOKUP($A36,'ADR Raw Data'!$B$6:$BE$43,'ADR Raw Data'!AX$1,FALSE)</f>
        <v>9.3712684634081906</v>
      </c>
      <c r="AN36" s="49">
        <f>VLOOKUP($A36,'ADR Raw Data'!$B$6:$BE$43,'ADR Raw Data'!AY$1,FALSE)</f>
        <v>7.9039987428765999</v>
      </c>
      <c r="AO36" s="48">
        <f>VLOOKUP($A36,'ADR Raw Data'!$B$6:$BE$43,'ADR Raw Data'!BA$1,FALSE)</f>
        <v>10.390774749115501</v>
      </c>
      <c r="AP36" s="48">
        <f>VLOOKUP($A36,'ADR Raw Data'!$B$6:$BE$43,'ADR Raw Data'!BB$1,FALSE)</f>
        <v>8.1570497101597095</v>
      </c>
      <c r="AQ36" s="49">
        <f>VLOOKUP($A36,'ADR Raw Data'!$B$6:$BE$43,'ADR Raw Data'!BC$1,FALSE)</f>
        <v>9.2179450338276503</v>
      </c>
      <c r="AR36" s="50">
        <f>VLOOKUP($A36,'ADR Raw Data'!$B$6:$BE$43,'ADR Raw Data'!BE$1,FALSE)</f>
        <v>8.9200290789238608</v>
      </c>
      <c r="AT36" s="51">
        <f>VLOOKUP($A36,'RevPAR Raw Data'!$B$6:$BE$43,'RevPAR Raw Data'!AG$1,FALSE)</f>
        <v>36.374086965885503</v>
      </c>
      <c r="AU36" s="52">
        <f>VLOOKUP($A36,'RevPAR Raw Data'!$B$6:$BE$43,'RevPAR Raw Data'!AH$1,FALSE)</f>
        <v>46.696594055823503</v>
      </c>
      <c r="AV36" s="52">
        <f>VLOOKUP($A36,'RevPAR Raw Data'!$B$6:$BE$43,'RevPAR Raw Data'!AI$1,FALSE)</f>
        <v>52.239978945554697</v>
      </c>
      <c r="AW36" s="52">
        <f>VLOOKUP($A36,'RevPAR Raw Data'!$B$6:$BE$43,'RevPAR Raw Data'!AJ$1,FALSE)</f>
        <v>52.951373776705701</v>
      </c>
      <c r="AX36" s="52">
        <f>VLOOKUP($A36,'RevPAR Raw Data'!$B$6:$BE$43,'RevPAR Raw Data'!AK$1,FALSE)</f>
        <v>53.115120442798002</v>
      </c>
      <c r="AY36" s="53">
        <f>VLOOKUP($A36,'RevPAR Raw Data'!$B$6:$BE$43,'RevPAR Raw Data'!AL$1,FALSE)</f>
        <v>48.275430837353497</v>
      </c>
      <c r="AZ36" s="52">
        <f>VLOOKUP($A36,'RevPAR Raw Data'!$B$6:$BE$43,'RevPAR Raw Data'!AN$1,FALSE)</f>
        <v>72.039393607856596</v>
      </c>
      <c r="BA36" s="52">
        <f>VLOOKUP($A36,'RevPAR Raw Data'!$B$6:$BE$43,'RevPAR Raw Data'!AO$1,FALSE)</f>
        <v>73.019081064782895</v>
      </c>
      <c r="BB36" s="53">
        <f>VLOOKUP($A36,'RevPAR Raw Data'!$B$6:$BE$43,'RevPAR Raw Data'!AP$1,FALSE)</f>
        <v>72.529237336319696</v>
      </c>
      <c r="BC36" s="54">
        <f>VLOOKUP($A36,'RevPAR Raw Data'!$B$6:$BE$43,'RevPAR Raw Data'!AR$1,FALSE)</f>
        <v>55.205089837058097</v>
      </c>
      <c r="BE36" s="47">
        <f>VLOOKUP($A36,'RevPAR Raw Data'!$B$6:$BE$43,'RevPAR Raw Data'!AT$1,FALSE)</f>
        <v>9.3383276942918894</v>
      </c>
      <c r="BF36" s="48">
        <f>VLOOKUP($A36,'RevPAR Raw Data'!$B$6:$BE$43,'RevPAR Raw Data'!AU$1,FALSE)</f>
        <v>5.7903411386218604</v>
      </c>
      <c r="BG36" s="48">
        <f>VLOOKUP($A36,'RevPAR Raw Data'!$B$6:$BE$43,'RevPAR Raw Data'!AV$1,FALSE)</f>
        <v>11.357130637563399</v>
      </c>
      <c r="BH36" s="48">
        <f>VLOOKUP($A36,'RevPAR Raw Data'!$B$6:$BE$43,'RevPAR Raw Data'!AW$1,FALSE)</f>
        <v>6.9123666352019697</v>
      </c>
      <c r="BI36" s="48">
        <f>VLOOKUP($A36,'RevPAR Raw Data'!$B$6:$BE$43,'RevPAR Raw Data'!AX$1,FALSE)</f>
        <v>15.0136863354531</v>
      </c>
      <c r="BJ36" s="49">
        <f>VLOOKUP($A36,'RevPAR Raw Data'!$B$6:$BE$43,'RevPAR Raw Data'!AY$1,FALSE)</f>
        <v>9.7020971269388401</v>
      </c>
      <c r="BK36" s="48">
        <f>VLOOKUP($A36,'RevPAR Raw Data'!$B$6:$BE$43,'RevPAR Raw Data'!BA$1,FALSE)</f>
        <v>34.275950239022599</v>
      </c>
      <c r="BL36" s="48">
        <f>VLOOKUP($A36,'RevPAR Raw Data'!$B$6:$BE$43,'RevPAR Raw Data'!BB$1,FALSE)</f>
        <v>24.2918454041675</v>
      </c>
      <c r="BM36" s="49">
        <f>VLOOKUP($A36,'RevPAR Raw Data'!$B$6:$BE$43,'RevPAR Raw Data'!BC$1,FALSE)</f>
        <v>29.057483202084601</v>
      </c>
      <c r="BN36" s="50">
        <f>VLOOKUP($A36,'RevPAR Raw Data'!$B$6:$BE$43,'RevPAR Raw Data'!BE$1,FALSE)</f>
        <v>16.246411403880199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42.607738548810403</v>
      </c>
      <c r="C39" s="48">
        <f>VLOOKUP($A39,'Occupancy Raw Data'!$B$8:$BE$45,'Occupancy Raw Data'!AH$3,FALSE)</f>
        <v>55.803064939463198</v>
      </c>
      <c r="D39" s="48">
        <f>VLOOKUP($A39,'Occupancy Raw Data'!$B$8:$BE$45,'Occupancy Raw Data'!AI$3,FALSE)</f>
        <v>61.131995597324497</v>
      </c>
      <c r="E39" s="48">
        <f>VLOOKUP($A39,'Occupancy Raw Data'!$B$8:$BE$45,'Occupancy Raw Data'!AJ$3,FALSE)</f>
        <v>60.922101802343803</v>
      </c>
      <c r="F39" s="48">
        <f>VLOOKUP($A39,'Occupancy Raw Data'!$B$8:$BE$45,'Occupancy Raw Data'!AK$3,FALSE)</f>
        <v>57.0191419589367</v>
      </c>
      <c r="G39" s="49">
        <f>VLOOKUP($A39,'Occupancy Raw Data'!$B$8:$BE$45,'Occupancy Raw Data'!AL$3,FALSE)</f>
        <v>55.495667021254903</v>
      </c>
      <c r="H39" s="48">
        <f>VLOOKUP($A39,'Occupancy Raw Data'!$B$8:$BE$45,'Occupancy Raw Data'!AN$3,FALSE)</f>
        <v>62.504978265106303</v>
      </c>
      <c r="I39" s="48">
        <f>VLOOKUP($A39,'Occupancy Raw Data'!$B$8:$BE$45,'Occupancy Raw Data'!AO$3,FALSE)</f>
        <v>64.331048274342606</v>
      </c>
      <c r="J39" s="49">
        <f>VLOOKUP($A39,'Occupancy Raw Data'!$B$8:$BE$45,'Occupancy Raw Data'!AP$3,FALSE)</f>
        <v>63.418013269724497</v>
      </c>
      <c r="K39" s="50">
        <f>VLOOKUP($A39,'Occupancy Raw Data'!$B$8:$BE$45,'Occupancy Raw Data'!AR$3,FALSE)</f>
        <v>57.758397448153502</v>
      </c>
      <c r="M39" s="47">
        <f>VLOOKUP($A39,'Occupancy Raw Data'!$B$8:$BE$45,'Occupancy Raw Data'!AT$3,FALSE)</f>
        <v>-1.35597040974423</v>
      </c>
      <c r="N39" s="48">
        <f>VLOOKUP($A39,'Occupancy Raw Data'!$B$8:$BE$45,'Occupancy Raw Data'!AU$3,FALSE)</f>
        <v>4.1567235059671201</v>
      </c>
      <c r="O39" s="48">
        <f>VLOOKUP($A39,'Occupancy Raw Data'!$B$8:$BE$45,'Occupancy Raw Data'!AV$3,FALSE)</f>
        <v>6.5964875129871601</v>
      </c>
      <c r="P39" s="48">
        <f>VLOOKUP($A39,'Occupancy Raw Data'!$B$8:$BE$45,'Occupancy Raw Data'!AW$3,FALSE)</f>
        <v>4.1291604552405801</v>
      </c>
      <c r="Q39" s="48">
        <f>VLOOKUP($A39,'Occupancy Raw Data'!$B$8:$BE$45,'Occupancy Raw Data'!AX$3,FALSE)</f>
        <v>2.46167809309667</v>
      </c>
      <c r="R39" s="49">
        <f>VLOOKUP($A39,'Occupancy Raw Data'!$B$8:$BE$45,'Occupancy Raw Data'!AY$3,FALSE)</f>
        <v>3.4342096873344001</v>
      </c>
      <c r="S39" s="48">
        <f>VLOOKUP($A39,'Occupancy Raw Data'!$B$8:$BE$45,'Occupancy Raw Data'!BA$3,FALSE)</f>
        <v>3.6184291375859101</v>
      </c>
      <c r="T39" s="48">
        <f>VLOOKUP($A39,'Occupancy Raw Data'!$B$8:$BE$45,'Occupancy Raw Data'!BB$3,FALSE)</f>
        <v>3.5822794510484499</v>
      </c>
      <c r="U39" s="49">
        <f>VLOOKUP($A39,'Occupancy Raw Data'!$B$8:$BE$45,'Occupancy Raw Data'!BC$3,FALSE)</f>
        <v>3.6000909163241501</v>
      </c>
      <c r="V39" s="50">
        <f>VLOOKUP($A39,'Occupancy Raw Data'!$B$8:$BE$45,'Occupancy Raw Data'!BE$3,FALSE)</f>
        <v>3.4858079995178399</v>
      </c>
      <c r="X39" s="51">
        <f>VLOOKUP($A39,'ADR Raw Data'!$B$6:$BE$43,'ADR Raw Data'!AG$1,FALSE)</f>
        <v>95.496705945473295</v>
      </c>
      <c r="Y39" s="52">
        <f>VLOOKUP($A39,'ADR Raw Data'!$B$6:$BE$43,'ADR Raw Data'!AH$1,FALSE)</f>
        <v>102.892034623496</v>
      </c>
      <c r="Z39" s="52">
        <f>VLOOKUP($A39,'ADR Raw Data'!$B$6:$BE$43,'ADR Raw Data'!AI$1,FALSE)</f>
        <v>105.602244920571</v>
      </c>
      <c r="AA39" s="52">
        <f>VLOOKUP($A39,'ADR Raw Data'!$B$6:$BE$43,'ADR Raw Data'!AJ$1,FALSE)</f>
        <v>104.715610743295</v>
      </c>
      <c r="AB39" s="52">
        <f>VLOOKUP($A39,'ADR Raw Data'!$B$6:$BE$43,'ADR Raw Data'!AK$1,FALSE)</f>
        <v>101.994275672462</v>
      </c>
      <c r="AC39" s="53">
        <f>VLOOKUP($A39,'ADR Raw Data'!$B$6:$BE$43,'ADR Raw Data'!AL$1,FALSE)</f>
        <v>102.569163822942</v>
      </c>
      <c r="AD39" s="52">
        <f>VLOOKUP($A39,'ADR Raw Data'!$B$6:$BE$43,'ADR Raw Data'!AN$1,FALSE)</f>
        <v>115.390639471829</v>
      </c>
      <c r="AE39" s="52">
        <f>VLOOKUP($A39,'ADR Raw Data'!$B$6:$BE$43,'ADR Raw Data'!AO$1,FALSE)</f>
        <v>119.932343418643</v>
      </c>
      <c r="AF39" s="53">
        <f>VLOOKUP($A39,'ADR Raw Data'!$B$6:$BE$43,'ADR Raw Data'!AP$1,FALSE)</f>
        <v>117.69418511120099</v>
      </c>
      <c r="AG39" s="54">
        <f>VLOOKUP($A39,'ADR Raw Data'!$B$6:$BE$43,'ADR Raw Data'!AR$1,FALSE)</f>
        <v>107.31237531557299</v>
      </c>
      <c r="AI39" s="47">
        <f>VLOOKUP($A39,'ADR Raw Data'!$B$6:$BE$43,'ADR Raw Data'!AT$1,FALSE)</f>
        <v>7.0403194689647997</v>
      </c>
      <c r="AJ39" s="48">
        <f>VLOOKUP($A39,'ADR Raw Data'!$B$6:$BE$43,'ADR Raw Data'!AU$1,FALSE)</f>
        <v>10.0989782076567</v>
      </c>
      <c r="AK39" s="48">
        <f>VLOOKUP($A39,'ADR Raw Data'!$B$6:$BE$43,'ADR Raw Data'!AV$1,FALSE)</f>
        <v>10.309972624251101</v>
      </c>
      <c r="AL39" s="48">
        <f>VLOOKUP($A39,'ADR Raw Data'!$B$6:$BE$43,'ADR Raw Data'!AW$1,FALSE)</f>
        <v>8.4478615163934592</v>
      </c>
      <c r="AM39" s="48">
        <f>VLOOKUP($A39,'ADR Raw Data'!$B$6:$BE$43,'ADR Raw Data'!AX$1,FALSE)</f>
        <v>6.6864838078934596</v>
      </c>
      <c r="AN39" s="49">
        <f>VLOOKUP($A39,'ADR Raw Data'!$B$6:$BE$43,'ADR Raw Data'!AY$1,FALSE)</f>
        <v>8.67636221322525</v>
      </c>
      <c r="AO39" s="48">
        <f>VLOOKUP($A39,'ADR Raw Data'!$B$6:$BE$43,'ADR Raw Data'!BA$1,FALSE)</f>
        <v>5.8994947386561103</v>
      </c>
      <c r="AP39" s="48">
        <f>VLOOKUP($A39,'ADR Raw Data'!$B$6:$BE$43,'ADR Raw Data'!BB$1,FALSE)</f>
        <v>6.2604388439669503</v>
      </c>
      <c r="AQ39" s="49">
        <f>VLOOKUP($A39,'ADR Raw Data'!$B$6:$BE$43,'ADR Raw Data'!BC$1,FALSE)</f>
        <v>6.0854141778484596</v>
      </c>
      <c r="AR39" s="50">
        <f>VLOOKUP($A39,'ADR Raw Data'!$B$6:$BE$43,'ADR Raw Data'!BE$1,FALSE)</f>
        <v>7.7767636761975902</v>
      </c>
      <c r="AT39" s="51">
        <f>VLOOKUP($A39,'RevPAR Raw Data'!$B$6:$BE$43,'RevPAR Raw Data'!AG$1,FALSE)</f>
        <v>40.688986791973498</v>
      </c>
      <c r="AU39" s="52">
        <f>VLOOKUP($A39,'RevPAR Raw Data'!$B$6:$BE$43,'RevPAR Raw Data'!AH$1,FALSE)</f>
        <v>57.416908898484401</v>
      </c>
      <c r="AV39" s="52">
        <f>VLOOKUP($A39,'RevPAR Raw Data'!$B$6:$BE$43,'RevPAR Raw Data'!AI$1,FALSE)</f>
        <v>64.556759715519405</v>
      </c>
      <c r="AW39" s="52">
        <f>VLOOKUP($A39,'RevPAR Raw Data'!$B$6:$BE$43,'RevPAR Raw Data'!AJ$1,FALSE)</f>
        <v>63.794950979976697</v>
      </c>
      <c r="AX39" s="52">
        <f>VLOOKUP($A39,'RevPAR Raw Data'!$B$6:$BE$43,'RevPAR Raw Data'!AK$1,FALSE)</f>
        <v>58.156260835670601</v>
      </c>
      <c r="AY39" s="53">
        <f>VLOOKUP($A39,'RevPAR Raw Data'!$B$6:$BE$43,'RevPAR Raw Data'!AL$1,FALSE)</f>
        <v>56.921441621665501</v>
      </c>
      <c r="AZ39" s="52">
        <f>VLOOKUP($A39,'RevPAR Raw Data'!$B$6:$BE$43,'RevPAR Raw Data'!AN$1,FALSE)</f>
        <v>72.124894121834004</v>
      </c>
      <c r="BA39" s="52">
        <f>VLOOKUP($A39,'RevPAR Raw Data'!$B$6:$BE$43,'RevPAR Raw Data'!AO$1,FALSE)</f>
        <v>77.153733741197996</v>
      </c>
      <c r="BB39" s="53">
        <f>VLOOKUP($A39,'RevPAR Raw Data'!$B$6:$BE$43,'RevPAR Raw Data'!AP$1,FALSE)</f>
        <v>74.639313931516</v>
      </c>
      <c r="BC39" s="54">
        <f>VLOOKUP($A39,'RevPAR Raw Data'!$B$6:$BE$43,'RevPAR Raw Data'!AR$1,FALSE)</f>
        <v>61.981908245823298</v>
      </c>
      <c r="BE39" s="47">
        <f>VLOOKUP($A39,'RevPAR Raw Data'!$B$6:$BE$43,'RevPAR Raw Data'!AT$1,FALSE)</f>
        <v>5.58888441046994</v>
      </c>
      <c r="BF39" s="48">
        <f>VLOOKUP($A39,'RevPAR Raw Data'!$B$6:$BE$43,'RevPAR Raw Data'!AU$1,FALSE)</f>
        <v>14.675488314643999</v>
      </c>
      <c r="BG39" s="48">
        <f>VLOOKUP($A39,'RevPAR Raw Data'!$B$6:$BE$43,'RevPAR Raw Data'!AV$1,FALSE)</f>
        <v>17.586556193989399</v>
      </c>
      <c r="BH39" s="48">
        <f>VLOOKUP($A39,'RevPAR Raw Data'!$B$6:$BE$43,'RevPAR Raw Data'!AW$1,FALSE)</f>
        <v>12.925847728682401</v>
      </c>
      <c r="BI39" s="48">
        <f>VLOOKUP($A39,'RevPAR Raw Data'!$B$6:$BE$43,'RevPAR Raw Data'!AX$1,FALSE)</f>
        <v>9.3127616080875004</v>
      </c>
      <c r="BJ39" s="49">
        <f>VLOOKUP($A39,'RevPAR Raw Data'!$B$6:$BE$43,'RevPAR Raw Data'!AY$1,FALSE)</f>
        <v>12.4085363721944</v>
      </c>
      <c r="BK39" s="48">
        <f>VLOOKUP($A39,'RevPAR Raw Data'!$B$6:$BE$43,'RevPAR Raw Data'!BA$1,FALSE)</f>
        <v>9.7313929128359096</v>
      </c>
      <c r="BL39" s="48">
        <f>VLOOKUP($A39,'RevPAR Raw Data'!$B$6:$BE$43,'RevPAR Raw Data'!BB$1,FALSE)</f>
        <v>10.066984709268199</v>
      </c>
      <c r="BM39" s="49">
        <f>VLOOKUP($A39,'RevPAR Raw Data'!$B$6:$BE$43,'RevPAR Raw Data'!BC$1,FALSE)</f>
        <v>9.9045855372100302</v>
      </c>
      <c r="BN39" s="50">
        <f>VLOOKUP($A39,'RevPAR Raw Data'!$B$6:$BE$43,'RevPAR Raw Data'!BE$1,FALSE)</f>
        <v>11.533654726043901</v>
      </c>
    </row>
    <row r="40" spans="1:66" x14ac:dyDescent="0.45">
      <c r="A40" s="63" t="s">
        <v>79</v>
      </c>
      <c r="B40" s="47">
        <f>VLOOKUP($A40,'Occupancy Raw Data'!$B$8:$BE$45,'Occupancy Raw Data'!AG$3,FALSE)</f>
        <v>34.333821376281101</v>
      </c>
      <c r="C40" s="48">
        <f>VLOOKUP($A40,'Occupancy Raw Data'!$B$8:$BE$45,'Occupancy Raw Data'!AH$3,FALSE)</f>
        <v>50.503838771593003</v>
      </c>
      <c r="D40" s="48">
        <f>VLOOKUP($A40,'Occupancy Raw Data'!$B$8:$BE$45,'Occupancy Raw Data'!AI$3,FALSE)</f>
        <v>52.927063339731198</v>
      </c>
      <c r="E40" s="48">
        <f>VLOOKUP($A40,'Occupancy Raw Data'!$B$8:$BE$45,'Occupancy Raw Data'!AJ$3,FALSE)</f>
        <v>52.391410444119003</v>
      </c>
      <c r="F40" s="48">
        <f>VLOOKUP($A40,'Occupancy Raw Data'!$B$8:$BE$45,'Occupancy Raw Data'!AK$3,FALSE)</f>
        <v>45.249520153550797</v>
      </c>
      <c r="G40" s="49">
        <f>VLOOKUP($A40,'Occupancy Raw Data'!$B$8:$BE$45,'Occupancy Raw Data'!AL$3,FALSE)</f>
        <v>47.106280193236699</v>
      </c>
      <c r="H40" s="48">
        <f>VLOOKUP($A40,'Occupancy Raw Data'!$B$8:$BE$45,'Occupancy Raw Data'!AN$3,FALSE)</f>
        <v>45.249520153550797</v>
      </c>
      <c r="I40" s="48">
        <f>VLOOKUP($A40,'Occupancy Raw Data'!$B$8:$BE$45,'Occupancy Raw Data'!AO$3,FALSE)</f>
        <v>45.969289827255203</v>
      </c>
      <c r="J40" s="49">
        <f>VLOOKUP($A40,'Occupancy Raw Data'!$B$8:$BE$45,'Occupancy Raw Data'!AP$3,FALSE)</f>
        <v>45.609404990403</v>
      </c>
      <c r="K40" s="50">
        <f>VLOOKUP($A40,'Occupancy Raw Data'!$B$8:$BE$45,'Occupancy Raw Data'!AR$3,FALSE)</f>
        <v>46.676539468246297</v>
      </c>
      <c r="M40" s="47">
        <f>VLOOKUP($A40,'Occupancy Raw Data'!$B$8:$BE$45,'Occupancy Raw Data'!AT$3,FALSE)</f>
        <v>-4.5571894384676801</v>
      </c>
      <c r="N40" s="48">
        <f>VLOOKUP($A40,'Occupancy Raw Data'!$B$8:$BE$45,'Occupancy Raw Data'!AU$3,FALSE)</f>
        <v>3.2112950644226101</v>
      </c>
      <c r="O40" s="48">
        <f>VLOOKUP($A40,'Occupancy Raw Data'!$B$8:$BE$45,'Occupancy Raw Data'!AV$3,FALSE)</f>
        <v>1.4225552485431101</v>
      </c>
      <c r="P40" s="48">
        <f>VLOOKUP($A40,'Occupancy Raw Data'!$B$8:$BE$45,'Occupancy Raw Data'!AW$3,FALSE)</f>
        <v>1.70245844284899</v>
      </c>
      <c r="Q40" s="48">
        <f>VLOOKUP($A40,'Occupancy Raw Data'!$B$8:$BE$45,'Occupancy Raw Data'!AX$3,FALSE)</f>
        <v>-0.56461146835631204</v>
      </c>
      <c r="R40" s="49">
        <f>VLOOKUP($A40,'Occupancy Raw Data'!$B$8:$BE$45,'Occupancy Raw Data'!AY$3,FALSE)</f>
        <v>0.60662599064553901</v>
      </c>
      <c r="S40" s="48">
        <f>VLOOKUP($A40,'Occupancy Raw Data'!$B$8:$BE$45,'Occupancy Raw Data'!BA$3,FALSE)</f>
        <v>-2.2707414592477799</v>
      </c>
      <c r="T40" s="48">
        <f>VLOOKUP($A40,'Occupancy Raw Data'!$B$8:$BE$45,'Occupancy Raw Data'!BB$3,FALSE)</f>
        <v>0.96199532398269405</v>
      </c>
      <c r="U40" s="49">
        <f>VLOOKUP($A40,'Occupancy Raw Data'!$B$8:$BE$45,'Occupancy Raw Data'!BC$3,FALSE)</f>
        <v>-0.66791927475340795</v>
      </c>
      <c r="V40" s="50">
        <f>VLOOKUP($A40,'Occupancy Raw Data'!$B$8:$BE$45,'Occupancy Raw Data'!BE$3,FALSE)</f>
        <v>0.243103575799611</v>
      </c>
      <c r="X40" s="51">
        <f>VLOOKUP($A40,'ADR Raw Data'!$B$6:$BE$43,'ADR Raw Data'!AG$1,FALSE)</f>
        <v>81.758294243070296</v>
      </c>
      <c r="Y40" s="52">
        <f>VLOOKUP($A40,'ADR Raw Data'!$B$6:$BE$43,'ADR Raw Data'!AH$1,FALSE)</f>
        <v>88.462669833729194</v>
      </c>
      <c r="Z40" s="52">
        <f>VLOOKUP($A40,'ADR Raw Data'!$B$6:$BE$43,'ADR Raw Data'!AI$1,FALSE)</f>
        <v>88.448576609247496</v>
      </c>
      <c r="AA40" s="52">
        <f>VLOOKUP($A40,'ADR Raw Data'!$B$6:$BE$43,'ADR Raw Data'!AJ$1,FALSE)</f>
        <v>87.842203074056798</v>
      </c>
      <c r="AB40" s="52">
        <f>VLOOKUP($A40,'ADR Raw Data'!$B$6:$BE$43,'ADR Raw Data'!AK$1,FALSE)</f>
        <v>85.429761399787907</v>
      </c>
      <c r="AC40" s="53">
        <f>VLOOKUP($A40,'ADR Raw Data'!$B$6:$BE$43,'ADR Raw Data'!AL$1,FALSE)</f>
        <v>86.768858578607293</v>
      </c>
      <c r="AD40" s="52">
        <f>VLOOKUP($A40,'ADR Raw Data'!$B$6:$BE$43,'ADR Raw Data'!AN$1,FALSE)</f>
        <v>99.326012725344597</v>
      </c>
      <c r="AE40" s="52">
        <f>VLOOKUP($A40,'ADR Raw Data'!$B$6:$BE$43,'ADR Raw Data'!AO$1,FALSE)</f>
        <v>102.135652400835</v>
      </c>
      <c r="AF40" s="53">
        <f>VLOOKUP($A40,'ADR Raw Data'!$B$6:$BE$43,'ADR Raw Data'!AP$1,FALSE)</f>
        <v>100.741917411888</v>
      </c>
      <c r="AG40" s="54">
        <f>VLOOKUP($A40,'ADR Raw Data'!$B$6:$BE$43,'ADR Raw Data'!AR$1,FALSE)</f>
        <v>90.688696967460999</v>
      </c>
      <c r="AI40" s="47">
        <f>VLOOKUP($A40,'ADR Raw Data'!$B$6:$BE$43,'ADR Raw Data'!AT$1,FALSE)</f>
        <v>-2.0092912540143999</v>
      </c>
      <c r="AJ40" s="48">
        <f>VLOOKUP($A40,'ADR Raw Data'!$B$6:$BE$43,'ADR Raw Data'!AU$1,FALSE)</f>
        <v>3.1904311974002999</v>
      </c>
      <c r="AK40" s="48">
        <f>VLOOKUP($A40,'ADR Raw Data'!$B$6:$BE$43,'ADR Raw Data'!AV$1,FALSE)</f>
        <v>1.42000738105363</v>
      </c>
      <c r="AL40" s="48">
        <f>VLOOKUP($A40,'ADR Raw Data'!$B$6:$BE$43,'ADR Raw Data'!AW$1,FALSE)</f>
        <v>0.78982975383503196</v>
      </c>
      <c r="AM40" s="48">
        <f>VLOOKUP($A40,'ADR Raw Data'!$B$6:$BE$43,'ADR Raw Data'!AX$1,FALSE)</f>
        <v>1.97650332162562</v>
      </c>
      <c r="AN40" s="49">
        <f>VLOOKUP($A40,'ADR Raw Data'!$B$6:$BE$43,'ADR Raw Data'!AY$1,FALSE)</f>
        <v>1.3183297449664999</v>
      </c>
      <c r="AO40" s="48">
        <f>VLOOKUP($A40,'ADR Raw Data'!$B$6:$BE$43,'ADR Raw Data'!BA$1,FALSE)</f>
        <v>9.4020403661021206</v>
      </c>
      <c r="AP40" s="48">
        <f>VLOOKUP($A40,'ADR Raw Data'!$B$6:$BE$43,'ADR Raw Data'!BB$1,FALSE)</f>
        <v>14.751004978712899</v>
      </c>
      <c r="AQ40" s="49">
        <f>VLOOKUP($A40,'ADR Raw Data'!$B$6:$BE$43,'ADR Raw Data'!BC$1,FALSE)</f>
        <v>12.0530065230709</v>
      </c>
      <c r="AR40" s="50">
        <f>VLOOKUP($A40,'ADR Raw Data'!$B$6:$BE$43,'ADR Raw Data'!BE$1,FALSE)</f>
        <v>4.4299123914377896</v>
      </c>
      <c r="AT40" s="51">
        <f>VLOOKUP($A40,'RevPAR Raw Data'!$B$6:$BE$43,'RevPAR Raw Data'!AG$1,FALSE)</f>
        <v>28.0707467057101</v>
      </c>
      <c r="AU40" s="52">
        <f>VLOOKUP($A40,'RevPAR Raw Data'!$B$6:$BE$43,'RevPAR Raw Data'!AH$1,FALSE)</f>
        <v>44.677044145873303</v>
      </c>
      <c r="AV40" s="52">
        <f>VLOOKUP($A40,'RevPAR Raw Data'!$B$6:$BE$43,'RevPAR Raw Data'!AI$1,FALSE)</f>
        <v>46.813234165067101</v>
      </c>
      <c r="AW40" s="52">
        <f>VLOOKUP($A40,'RevPAR Raw Data'!$B$6:$BE$43,'RevPAR Raw Data'!AJ$1,FALSE)</f>
        <v>46.021769155685703</v>
      </c>
      <c r="AX40" s="52">
        <f>VLOOKUP($A40,'RevPAR Raw Data'!$B$6:$BE$43,'RevPAR Raw Data'!AK$1,FALSE)</f>
        <v>38.656557101727401</v>
      </c>
      <c r="AY40" s="53">
        <f>VLOOKUP($A40,'RevPAR Raw Data'!$B$6:$BE$43,'RevPAR Raw Data'!AL$1,FALSE)</f>
        <v>40.873581642512001</v>
      </c>
      <c r="AZ40" s="52">
        <f>VLOOKUP($A40,'RevPAR Raw Data'!$B$6:$BE$43,'RevPAR Raw Data'!AN$1,FALSE)</f>
        <v>44.944544145873301</v>
      </c>
      <c r="BA40" s="52">
        <f>VLOOKUP($A40,'RevPAR Raw Data'!$B$6:$BE$43,'RevPAR Raw Data'!AO$1,FALSE)</f>
        <v>46.951034069097801</v>
      </c>
      <c r="BB40" s="53">
        <f>VLOOKUP($A40,'RevPAR Raw Data'!$B$6:$BE$43,'RevPAR Raw Data'!AP$1,FALSE)</f>
        <v>45.947789107485598</v>
      </c>
      <c r="BC40" s="54">
        <f>VLOOKUP($A40,'RevPAR Raw Data'!$B$6:$BE$43,'RevPAR Raw Data'!AR$1,FALSE)</f>
        <v>42.330345433255196</v>
      </c>
      <c r="BE40" s="47">
        <f>VLOOKUP($A40,'RevPAR Raw Data'!$B$6:$BE$43,'RevPAR Raw Data'!AT$1,FALSE)</f>
        <v>-6.4749134836660902</v>
      </c>
      <c r="BF40" s="48">
        <f>VLOOKUP($A40,'RevPAR Raw Data'!$B$6:$BE$43,'RevPAR Raw Data'!AU$1,FALSE)</f>
        <v>6.5041804213988303</v>
      </c>
      <c r="BG40" s="48">
        <f>VLOOKUP($A40,'RevPAR Raw Data'!$B$6:$BE$43,'RevPAR Raw Data'!AV$1,FALSE)</f>
        <v>2.8627630191256199</v>
      </c>
      <c r="BH40" s="48">
        <f>VLOOKUP($A40,'RevPAR Raw Data'!$B$6:$BE$43,'RevPAR Raw Data'!AW$1,FALSE)</f>
        <v>2.5057347200123199</v>
      </c>
      <c r="BI40" s="48">
        <f>VLOOKUP($A40,'RevPAR Raw Data'!$B$6:$BE$43,'RevPAR Raw Data'!AX$1,FALSE)</f>
        <v>1.4007322888429601</v>
      </c>
      <c r="BJ40" s="49">
        <f>VLOOKUP($A40,'RevPAR Raw Data'!$B$6:$BE$43,'RevPAR Raw Data'!AY$1,FALSE)</f>
        <v>1.9329530664874199</v>
      </c>
      <c r="BK40" s="48">
        <f>VLOOKUP($A40,'RevPAR Raw Data'!$B$6:$BE$43,'RevPAR Raw Data'!BA$1,FALSE)</f>
        <v>6.9178028782460403</v>
      </c>
      <c r="BL40" s="48">
        <f>VLOOKUP($A40,'RevPAR Raw Data'!$B$6:$BE$43,'RevPAR Raw Data'!BB$1,FALSE)</f>
        <v>15.854904280831301</v>
      </c>
      <c r="BM40" s="49">
        <f>VLOOKUP($A40,'RevPAR Raw Data'!$B$6:$BE$43,'RevPAR Raw Data'!BC$1,FALSE)</f>
        <v>11.3045828945626</v>
      </c>
      <c r="BN40" s="50">
        <f>VLOOKUP($A40,'RevPAR Raw Data'!$B$6:$BE$43,'RevPAR Raw Data'!BE$1,FALSE)</f>
        <v>4.6837852426657802</v>
      </c>
    </row>
    <row r="41" spans="1:66" x14ac:dyDescent="0.45">
      <c r="A41" s="63" t="s">
        <v>80</v>
      </c>
      <c r="B41" s="47">
        <f>VLOOKUP($A41,'Occupancy Raw Data'!$B$8:$BE$45,'Occupancy Raw Data'!AG$3,FALSE)</f>
        <v>29.1445874337623</v>
      </c>
      <c r="C41" s="48">
        <f>VLOOKUP($A41,'Occupancy Raw Data'!$B$8:$BE$45,'Occupancy Raw Data'!AH$3,FALSE)</f>
        <v>41.578349735049201</v>
      </c>
      <c r="D41" s="48">
        <f>VLOOKUP($A41,'Occupancy Raw Data'!$B$8:$BE$45,'Occupancy Raw Data'!AI$3,FALSE)</f>
        <v>44.057532172596503</v>
      </c>
      <c r="E41" s="48">
        <f>VLOOKUP($A41,'Occupancy Raw Data'!$B$8:$BE$45,'Occupancy Raw Data'!AJ$3,FALSE)</f>
        <v>42.619227857683498</v>
      </c>
      <c r="F41" s="48">
        <f>VLOOKUP($A41,'Occupancy Raw Data'!$B$8:$BE$45,'Occupancy Raw Data'!AK$3,FALSE)</f>
        <v>41.010598031793997</v>
      </c>
      <c r="G41" s="49">
        <f>VLOOKUP($A41,'Occupancy Raw Data'!$B$8:$BE$45,'Occupancy Raw Data'!AL$3,FALSE)</f>
        <v>39.682059046177102</v>
      </c>
      <c r="H41" s="48">
        <f>VLOOKUP($A41,'Occupancy Raw Data'!$B$8:$BE$45,'Occupancy Raw Data'!AN$3,FALSE)</f>
        <v>48.637395912187699</v>
      </c>
      <c r="I41" s="48">
        <f>VLOOKUP($A41,'Occupancy Raw Data'!$B$8:$BE$45,'Occupancy Raw Data'!AO$3,FALSE)</f>
        <v>49.6593489780469</v>
      </c>
      <c r="J41" s="49">
        <f>VLOOKUP($A41,'Occupancy Raw Data'!$B$8:$BE$45,'Occupancy Raw Data'!AP$3,FALSE)</f>
        <v>49.148372445117303</v>
      </c>
      <c r="K41" s="50">
        <f>VLOOKUP($A41,'Occupancy Raw Data'!$B$8:$BE$45,'Occupancy Raw Data'!AR$3,FALSE)</f>
        <v>42.386720017302899</v>
      </c>
      <c r="M41" s="47">
        <f>VLOOKUP($A41,'Occupancy Raw Data'!$B$8:$BE$45,'Occupancy Raw Data'!AT$3,FALSE)</f>
        <v>0.78534031413612504</v>
      </c>
      <c r="N41" s="48">
        <f>VLOOKUP($A41,'Occupancy Raw Data'!$B$8:$BE$45,'Occupancy Raw Data'!AU$3,FALSE)</f>
        <v>6.0840173829067998</v>
      </c>
      <c r="O41" s="48">
        <f>VLOOKUP($A41,'Occupancy Raw Data'!$B$8:$BE$45,'Occupancy Raw Data'!AV$3,FALSE)</f>
        <v>5.3393665158371002</v>
      </c>
      <c r="P41" s="48">
        <f>VLOOKUP($A41,'Occupancy Raw Data'!$B$8:$BE$45,'Occupancy Raw Data'!AW$3,FALSE)</f>
        <v>-1.9163763066202</v>
      </c>
      <c r="Q41" s="48">
        <f>VLOOKUP($A41,'Occupancy Raw Data'!$B$8:$BE$45,'Occupancy Raw Data'!AX$3,FALSE)</f>
        <v>-3.04250559284116</v>
      </c>
      <c r="R41" s="49">
        <f>VLOOKUP($A41,'Occupancy Raw Data'!$B$8:$BE$45,'Occupancy Raw Data'!AY$3,FALSE)</f>
        <v>1.3926499032882</v>
      </c>
      <c r="S41" s="48">
        <f>VLOOKUP($A41,'Occupancy Raw Data'!$B$8:$BE$45,'Occupancy Raw Data'!BA$3,FALSE)</f>
        <v>-3.4923019151333001</v>
      </c>
      <c r="T41" s="48">
        <f>VLOOKUP($A41,'Occupancy Raw Data'!$B$8:$BE$45,'Occupancy Raw Data'!BB$3,FALSE)</f>
        <v>-1.35338345864661</v>
      </c>
      <c r="U41" s="49">
        <f>VLOOKUP($A41,'Occupancy Raw Data'!$B$8:$BE$45,'Occupancy Raw Data'!BC$3,FALSE)</f>
        <v>-2.42344542551192</v>
      </c>
      <c r="V41" s="50">
        <f>VLOOKUP($A41,'Occupancy Raw Data'!$B$8:$BE$45,'Occupancy Raw Data'!BE$3,FALSE)</f>
        <v>9.5767094426355101E-2</v>
      </c>
      <c r="X41" s="51">
        <f>VLOOKUP($A41,'ADR Raw Data'!$B$6:$BE$43,'ADR Raw Data'!AG$1,FALSE)</f>
        <v>91.106545454545397</v>
      </c>
      <c r="Y41" s="52">
        <f>VLOOKUP($A41,'ADR Raw Data'!$B$6:$BE$43,'ADR Raw Data'!AH$1,FALSE)</f>
        <v>95.735293582157396</v>
      </c>
      <c r="Z41" s="52">
        <f>VLOOKUP($A41,'ADR Raw Data'!$B$6:$BE$43,'ADR Raw Data'!AI$1,FALSE)</f>
        <v>95.888359106529194</v>
      </c>
      <c r="AA41" s="52">
        <f>VLOOKUP($A41,'ADR Raw Data'!$B$6:$BE$43,'ADR Raw Data'!AJ$1,FALSE)</f>
        <v>96.067801953818801</v>
      </c>
      <c r="AB41" s="52">
        <f>VLOOKUP($A41,'ADR Raw Data'!$B$6:$BE$43,'ADR Raw Data'!AK$1,FALSE)</f>
        <v>92.646280572219595</v>
      </c>
      <c r="AC41" s="53">
        <f>VLOOKUP($A41,'ADR Raw Data'!$B$6:$BE$43,'ADR Raw Data'!AL$1,FALSE)</f>
        <v>94.522300648607398</v>
      </c>
      <c r="AD41" s="52">
        <f>VLOOKUP($A41,'ADR Raw Data'!$B$6:$BE$43,'ADR Raw Data'!AN$1,FALSE)</f>
        <v>108.75646692607</v>
      </c>
      <c r="AE41" s="52">
        <f>VLOOKUP($A41,'ADR Raw Data'!$B$6:$BE$43,'ADR Raw Data'!AO$1,FALSE)</f>
        <v>110.69378429878</v>
      </c>
      <c r="AF41" s="53">
        <f>VLOOKUP($A41,'ADR Raw Data'!$B$6:$BE$43,'ADR Raw Data'!AP$1,FALSE)</f>
        <v>109.735196380438</v>
      </c>
      <c r="AG41" s="54">
        <f>VLOOKUP($A41,'ADR Raw Data'!$B$6:$BE$43,'ADR Raw Data'!AR$1,FALSE)</f>
        <v>99.562215206021094</v>
      </c>
      <c r="AI41" s="47">
        <f>VLOOKUP($A41,'ADR Raw Data'!$B$6:$BE$43,'ADR Raw Data'!AT$1,FALSE)</f>
        <v>1.5086659249127801</v>
      </c>
      <c r="AJ41" s="48">
        <f>VLOOKUP($A41,'ADR Raw Data'!$B$6:$BE$43,'ADR Raw Data'!AU$1,FALSE)</f>
        <v>4.6570465474076599</v>
      </c>
      <c r="AK41" s="48">
        <f>VLOOKUP($A41,'ADR Raw Data'!$B$6:$BE$43,'ADR Raw Data'!AV$1,FALSE)</f>
        <v>6.0205035640617597</v>
      </c>
      <c r="AL41" s="48">
        <f>VLOOKUP($A41,'ADR Raw Data'!$B$6:$BE$43,'ADR Raw Data'!AW$1,FALSE)</f>
        <v>4.4096115028006402</v>
      </c>
      <c r="AM41" s="48">
        <f>VLOOKUP($A41,'ADR Raw Data'!$B$6:$BE$43,'ADR Raw Data'!AX$1,FALSE)</f>
        <v>1.24985939642027</v>
      </c>
      <c r="AN41" s="49">
        <f>VLOOKUP($A41,'ADR Raw Data'!$B$6:$BE$43,'ADR Raw Data'!AY$1,FALSE)</f>
        <v>3.72833922476894</v>
      </c>
      <c r="AO41" s="48">
        <f>VLOOKUP($A41,'ADR Raw Data'!$B$6:$BE$43,'ADR Raw Data'!BA$1,FALSE)</f>
        <v>4.5130864788194396</v>
      </c>
      <c r="AP41" s="48">
        <f>VLOOKUP($A41,'ADR Raw Data'!$B$6:$BE$43,'ADR Raw Data'!BB$1,FALSE)</f>
        <v>2.8788874229981301</v>
      </c>
      <c r="AQ41" s="49">
        <f>VLOOKUP($A41,'ADR Raw Data'!$B$6:$BE$43,'ADR Raw Data'!BC$1,FALSE)</f>
        <v>3.6928284519248198</v>
      </c>
      <c r="AR41" s="50">
        <f>VLOOKUP($A41,'ADR Raw Data'!$B$6:$BE$43,'ADR Raw Data'!BE$1,FALSE)</f>
        <v>3.5796824409054202</v>
      </c>
      <c r="AT41" s="51">
        <f>VLOOKUP($A41,'RevPAR Raw Data'!$B$6:$BE$43,'RevPAR Raw Data'!AG$1,FALSE)</f>
        <v>26.552626797880301</v>
      </c>
      <c r="AU41" s="52">
        <f>VLOOKUP($A41,'RevPAR Raw Data'!$B$6:$BE$43,'RevPAR Raw Data'!AH$1,FALSE)</f>
        <v>39.805155185465502</v>
      </c>
      <c r="AV41" s="52">
        <f>VLOOKUP($A41,'RevPAR Raw Data'!$B$6:$BE$43,'RevPAR Raw Data'!AI$1,FALSE)</f>
        <v>42.246044663133901</v>
      </c>
      <c r="AW41" s="52">
        <f>VLOOKUP($A41,'RevPAR Raw Data'!$B$6:$BE$43,'RevPAR Raw Data'!AJ$1,FALSE)</f>
        <v>40.943355412566198</v>
      </c>
      <c r="AX41" s="52">
        <f>VLOOKUP($A41,'RevPAR Raw Data'!$B$6:$BE$43,'RevPAR Raw Data'!AK$1,FALSE)</f>
        <v>37.994793716881098</v>
      </c>
      <c r="AY41" s="53">
        <f>VLOOKUP($A41,'RevPAR Raw Data'!$B$6:$BE$43,'RevPAR Raw Data'!AL$1,FALSE)</f>
        <v>37.508395155185397</v>
      </c>
      <c r="AZ41" s="52">
        <f>VLOOKUP($A41,'RevPAR Raw Data'!$B$6:$BE$43,'RevPAR Raw Data'!AN$1,FALSE)</f>
        <v>52.896313398940102</v>
      </c>
      <c r="BA41" s="52">
        <f>VLOOKUP($A41,'RevPAR Raw Data'!$B$6:$BE$43,'RevPAR Raw Data'!AO$1,FALSE)</f>
        <v>54.969812641937899</v>
      </c>
      <c r="BB41" s="53">
        <f>VLOOKUP($A41,'RevPAR Raw Data'!$B$6:$BE$43,'RevPAR Raw Data'!AP$1,FALSE)</f>
        <v>53.933063020439</v>
      </c>
      <c r="BC41" s="54">
        <f>VLOOKUP($A41,'RevPAR Raw Data'!$B$6:$BE$43,'RevPAR Raw Data'!AR$1,FALSE)</f>
        <v>42.201157402400703</v>
      </c>
      <c r="BE41" s="47">
        <f>VLOOKUP($A41,'RevPAR Raw Data'!$B$6:$BE$43,'RevPAR Raw Data'!AT$1,FALSE)</f>
        <v>2.3058544007628798</v>
      </c>
      <c r="BF41" s="48">
        <f>VLOOKUP($A41,'RevPAR Raw Data'!$B$6:$BE$43,'RevPAR Raw Data'!AU$1,FALSE)</f>
        <v>11.024399451788801</v>
      </c>
      <c r="BG41" s="48">
        <f>VLOOKUP($A41,'RevPAR Raw Data'!$B$6:$BE$43,'RevPAR Raw Data'!AV$1,FALSE)</f>
        <v>11.6813268312831</v>
      </c>
      <c r="BH41" s="48">
        <f>VLOOKUP($A41,'RevPAR Raw Data'!$B$6:$BE$43,'RevPAR Raw Data'!AW$1,FALSE)</f>
        <v>2.4087304461267598</v>
      </c>
      <c r="BI41" s="48">
        <f>VLOOKUP($A41,'RevPAR Raw Data'!$B$6:$BE$43,'RevPAR Raw Data'!AX$1,FALSE)</f>
        <v>-1.83067323845962</v>
      </c>
      <c r="BJ41" s="49">
        <f>VLOOKUP($A41,'RevPAR Raw Data'!$B$6:$BE$43,'RevPAR Raw Data'!AY$1,FALSE)</f>
        <v>5.1729118406651402</v>
      </c>
      <c r="BK41" s="48">
        <f>VLOOKUP($A41,'RevPAR Raw Data'!$B$6:$BE$43,'RevPAR Raw Data'!BA$1,FALSE)</f>
        <v>0.86317395815470499</v>
      </c>
      <c r="BL41" s="48">
        <f>VLOOKUP($A41,'RevPAR Raw Data'!$B$6:$BE$43,'RevPAR Raw Data'!BB$1,FALSE)</f>
        <v>1.4865415781756</v>
      </c>
      <c r="BM41" s="49">
        <f>VLOOKUP($A41,'RevPAR Raw Data'!$B$6:$BE$43,'RevPAR Raw Data'!BC$1,FALSE)</f>
        <v>1.1798893442227101</v>
      </c>
      <c r="BN41" s="50">
        <f>VLOOKUP($A41,'RevPAR Raw Data'!$B$6:$BE$43,'RevPAR Raw Data'!BE$1,FALSE)</f>
        <v>3.6788776931951199</v>
      </c>
    </row>
    <row r="42" spans="1:66" x14ac:dyDescent="0.45">
      <c r="A42" s="63" t="s">
        <v>81</v>
      </c>
      <c r="B42" s="47">
        <f>VLOOKUP($A42,'Occupancy Raw Data'!$B$8:$BE$45,'Occupancy Raw Data'!AG$3,FALSE)</f>
        <v>39.491854568993404</v>
      </c>
      <c r="C42" s="48">
        <f>VLOOKUP($A42,'Occupancy Raw Data'!$B$8:$BE$45,'Occupancy Raw Data'!AH$3,FALSE)</f>
        <v>46.799142302297902</v>
      </c>
      <c r="D42" s="48">
        <f>VLOOKUP($A42,'Occupancy Raw Data'!$B$8:$BE$45,'Occupancy Raw Data'!AI$3,FALSE)</f>
        <v>49.924479447621103</v>
      </c>
      <c r="E42" s="48">
        <f>VLOOKUP($A42,'Occupancy Raw Data'!$B$8:$BE$45,'Occupancy Raw Data'!AJ$3,FALSE)</f>
        <v>50.463168965656699</v>
      </c>
      <c r="F42" s="48">
        <f>VLOOKUP($A42,'Occupancy Raw Data'!$B$8:$BE$45,'Occupancy Raw Data'!AK$3,FALSE)</f>
        <v>48.9691625203942</v>
      </c>
      <c r="G42" s="49">
        <f>VLOOKUP($A42,'Occupancy Raw Data'!$B$8:$BE$45,'Occupancy Raw Data'!AL$3,FALSE)</f>
        <v>47.129715034710401</v>
      </c>
      <c r="H42" s="48">
        <f>VLOOKUP($A42,'Occupancy Raw Data'!$B$8:$BE$45,'Occupancy Raw Data'!AN$3,FALSE)</f>
        <v>57.543417291408197</v>
      </c>
      <c r="I42" s="48">
        <f>VLOOKUP($A42,'Occupancy Raw Data'!$B$8:$BE$45,'Occupancy Raw Data'!AO$3,FALSE)</f>
        <v>61.134782374197698</v>
      </c>
      <c r="J42" s="49">
        <f>VLOOKUP($A42,'Occupancy Raw Data'!$B$8:$BE$45,'Occupancy Raw Data'!AP$3,FALSE)</f>
        <v>59.339099832802901</v>
      </c>
      <c r="K42" s="50">
        <f>VLOOKUP($A42,'Occupancy Raw Data'!$B$8:$BE$45,'Occupancy Raw Data'!AR$3,FALSE)</f>
        <v>50.6183660495848</v>
      </c>
      <c r="M42" s="47">
        <f>VLOOKUP($A42,'Occupancy Raw Data'!$B$8:$BE$45,'Occupancy Raw Data'!AT$3,FALSE)</f>
        <v>2.1941306234045301</v>
      </c>
      <c r="N42" s="48">
        <f>VLOOKUP($A42,'Occupancy Raw Data'!$B$8:$BE$45,'Occupancy Raw Data'!AU$3,FALSE)</f>
        <v>7.7559777720308398</v>
      </c>
      <c r="O42" s="48">
        <f>VLOOKUP($A42,'Occupancy Raw Data'!$B$8:$BE$45,'Occupancy Raw Data'!AV$3,FALSE)</f>
        <v>10.0297185833161</v>
      </c>
      <c r="P42" s="48">
        <f>VLOOKUP($A42,'Occupancy Raw Data'!$B$8:$BE$45,'Occupancy Raw Data'!AW$3,FALSE)</f>
        <v>10.6574164587167</v>
      </c>
      <c r="Q42" s="48">
        <f>VLOOKUP($A42,'Occupancy Raw Data'!$B$8:$BE$45,'Occupancy Raw Data'!AX$3,FALSE)</f>
        <v>6.1472189318982604</v>
      </c>
      <c r="R42" s="49">
        <f>VLOOKUP($A42,'Occupancy Raw Data'!$B$8:$BE$45,'Occupancy Raw Data'!AY$3,FALSE)</f>
        <v>7.5106091594982196</v>
      </c>
      <c r="S42" s="48">
        <f>VLOOKUP($A42,'Occupancy Raw Data'!$B$8:$BE$45,'Occupancy Raw Data'!BA$3,FALSE)</f>
        <v>-1.9459957741804601</v>
      </c>
      <c r="T42" s="48">
        <f>VLOOKUP($A42,'Occupancy Raw Data'!$B$8:$BE$45,'Occupancy Raw Data'!BB$3,FALSE)</f>
        <v>-3.7596122083138699</v>
      </c>
      <c r="U42" s="49">
        <f>VLOOKUP($A42,'Occupancy Raw Data'!$B$8:$BE$45,'Occupancy Raw Data'!BC$3,FALSE)</f>
        <v>-2.8886995987072499</v>
      </c>
      <c r="V42" s="50">
        <f>VLOOKUP($A42,'Occupancy Raw Data'!$B$8:$BE$45,'Occupancy Raw Data'!BE$3,FALSE)</f>
        <v>3.7848898516446199</v>
      </c>
      <c r="X42" s="51">
        <f>VLOOKUP($A42,'ADR Raw Data'!$B$6:$BE$43,'ADR Raw Data'!AG$1,FALSE)</f>
        <v>89.160396462231901</v>
      </c>
      <c r="Y42" s="52">
        <f>VLOOKUP($A42,'ADR Raw Data'!$B$6:$BE$43,'ADR Raw Data'!AH$1,FALSE)</f>
        <v>91.864914631510601</v>
      </c>
      <c r="Z42" s="52">
        <f>VLOOKUP($A42,'ADR Raw Data'!$B$6:$BE$43,'ADR Raw Data'!AI$1,FALSE)</f>
        <v>93.7457435170178</v>
      </c>
      <c r="AA42" s="52">
        <f>VLOOKUP($A42,'ADR Raw Data'!$B$6:$BE$43,'ADR Raw Data'!AJ$1,FALSE)</f>
        <v>93.697992117568404</v>
      </c>
      <c r="AB42" s="52">
        <f>VLOOKUP($A42,'ADR Raw Data'!$B$6:$BE$43,'ADR Raw Data'!AK$1,FALSE)</f>
        <v>93.381866205909006</v>
      </c>
      <c r="AC42" s="53">
        <f>VLOOKUP($A42,'ADR Raw Data'!$B$6:$BE$43,'ADR Raw Data'!AL$1,FALSE)</f>
        <v>92.517985934070893</v>
      </c>
      <c r="AD42" s="52">
        <f>VLOOKUP($A42,'ADR Raw Data'!$B$6:$BE$43,'ADR Raw Data'!AN$1,FALSE)</f>
        <v>110.625349782667</v>
      </c>
      <c r="AE42" s="52">
        <f>VLOOKUP($A42,'ADR Raw Data'!$B$6:$BE$43,'ADR Raw Data'!AO$1,FALSE)</f>
        <v>113.941102337891</v>
      </c>
      <c r="AF42" s="53">
        <f>VLOOKUP($A42,'ADR Raw Data'!$B$6:$BE$43,'ADR Raw Data'!AP$1,FALSE)</f>
        <v>112.33339567013</v>
      </c>
      <c r="AG42" s="54">
        <f>VLOOKUP($A42,'ADR Raw Data'!$B$6:$BE$43,'ADR Raw Data'!AR$1,FALSE)</f>
        <v>99.155411051700099</v>
      </c>
      <c r="AI42" s="47">
        <f>VLOOKUP($A42,'ADR Raw Data'!$B$6:$BE$43,'ADR Raw Data'!AT$1,FALSE)</f>
        <v>8.4401291902757105</v>
      </c>
      <c r="AJ42" s="48">
        <f>VLOOKUP($A42,'ADR Raw Data'!$B$6:$BE$43,'ADR Raw Data'!AU$1,FALSE)</f>
        <v>11.1931834291915</v>
      </c>
      <c r="AK42" s="48">
        <f>VLOOKUP($A42,'ADR Raw Data'!$B$6:$BE$43,'ADR Raw Data'!AV$1,FALSE)</f>
        <v>12.3195241614953</v>
      </c>
      <c r="AL42" s="48">
        <f>VLOOKUP($A42,'ADR Raw Data'!$B$6:$BE$43,'ADR Raw Data'!AW$1,FALSE)</f>
        <v>12.148825163913999</v>
      </c>
      <c r="AM42" s="48">
        <f>VLOOKUP($A42,'ADR Raw Data'!$B$6:$BE$43,'ADR Raw Data'!AX$1,FALSE)</f>
        <v>9.3886189410895398</v>
      </c>
      <c r="AN42" s="49">
        <f>VLOOKUP($A42,'ADR Raw Data'!$B$6:$BE$43,'ADR Raw Data'!AY$1,FALSE)</f>
        <v>10.806323157582</v>
      </c>
      <c r="AO42" s="48">
        <f>VLOOKUP($A42,'ADR Raw Data'!$B$6:$BE$43,'ADR Raw Data'!BA$1,FALSE)</f>
        <v>7.1924642132970602</v>
      </c>
      <c r="AP42" s="48">
        <f>VLOOKUP($A42,'ADR Raw Data'!$B$6:$BE$43,'ADR Raw Data'!BB$1,FALSE)</f>
        <v>5.2549084441600504</v>
      </c>
      <c r="AQ42" s="49">
        <f>VLOOKUP($A42,'ADR Raw Data'!$B$6:$BE$43,'ADR Raw Data'!BC$1,FALSE)</f>
        <v>6.1476537564152398</v>
      </c>
      <c r="AR42" s="50">
        <f>VLOOKUP($A42,'ADR Raw Data'!$B$6:$BE$43,'ADR Raw Data'!BE$1,FALSE)</f>
        <v>8.3761161761738308</v>
      </c>
      <c r="AT42" s="51">
        <f>VLOOKUP($A42,'RevPAR Raw Data'!$B$6:$BE$43,'RevPAR Raw Data'!AG$1,FALSE)</f>
        <v>35.211094104002498</v>
      </c>
      <c r="AU42" s="52">
        <f>VLOOKUP($A42,'RevPAR Raw Data'!$B$6:$BE$43,'RevPAR Raw Data'!AH$1,FALSE)</f>
        <v>42.991992124285197</v>
      </c>
      <c r="AV42" s="52">
        <f>VLOOKUP($A42,'RevPAR Raw Data'!$B$6:$BE$43,'RevPAR Raw Data'!AI$1,FALSE)</f>
        <v>46.802074455173098</v>
      </c>
      <c r="AW42" s="52">
        <f>VLOOKUP($A42,'RevPAR Raw Data'!$B$6:$BE$43,'RevPAR Raw Data'!AJ$1,FALSE)</f>
        <v>47.282976079716299</v>
      </c>
      <c r="AX42" s="52">
        <f>VLOOKUP($A42,'RevPAR Raw Data'!$B$6:$BE$43,'RevPAR Raw Data'!AK$1,FALSE)</f>
        <v>45.728317826948697</v>
      </c>
      <c r="AY42" s="53">
        <f>VLOOKUP($A42,'RevPAR Raw Data'!$B$6:$BE$43,'RevPAR Raw Data'!AL$1,FALSE)</f>
        <v>43.603463126581097</v>
      </c>
      <c r="AZ42" s="52">
        <f>VLOOKUP($A42,'RevPAR Raw Data'!$B$6:$BE$43,'RevPAR Raw Data'!AN$1,FALSE)</f>
        <v>63.657606655520098</v>
      </c>
      <c r="BA42" s="52">
        <f>VLOOKUP($A42,'RevPAR Raw Data'!$B$6:$BE$43,'RevPAR Raw Data'!AO$1,FALSE)</f>
        <v>69.657644949031805</v>
      </c>
      <c r="BB42" s="53">
        <f>VLOOKUP($A42,'RevPAR Raw Data'!$B$6:$BE$43,'RevPAR Raw Data'!AP$1,FALSE)</f>
        <v>66.657625802276002</v>
      </c>
      <c r="BC42" s="54">
        <f>VLOOKUP($A42,'RevPAR Raw Data'!$B$6:$BE$43,'RevPAR Raw Data'!AR$1,FALSE)</f>
        <v>50.190848924120097</v>
      </c>
      <c r="BE42" s="47">
        <f>VLOOKUP($A42,'RevPAR Raw Data'!$B$6:$BE$43,'RevPAR Raw Data'!AT$1,FALSE)</f>
        <v>10.8194472728989</v>
      </c>
      <c r="BF42" s="48">
        <f>VLOOKUP($A42,'RevPAR Raw Data'!$B$6:$BE$43,'RevPAR Raw Data'!AU$1,FALSE)</f>
        <v>19.817302019973098</v>
      </c>
      <c r="BG42" s="48">
        <f>VLOOKUP($A42,'RevPAR Raw Data'!$B$6:$BE$43,'RevPAR Raw Data'!AV$1,FALSE)</f>
        <v>23.584856349013101</v>
      </c>
      <c r="BH42" s="48">
        <f>VLOOKUP($A42,'RevPAR Raw Data'!$B$6:$BE$43,'RevPAR Raw Data'!AW$1,FALSE)</f>
        <v>24.100992515190399</v>
      </c>
      <c r="BI42" s="48">
        <f>VLOOKUP($A42,'RevPAR Raw Data'!$B$6:$BE$43,'RevPAR Raw Data'!AX$1,FALSE)</f>
        <v>16.112976833978198</v>
      </c>
      <c r="BJ42" s="49">
        <f>VLOOKUP($A42,'RevPAR Raw Data'!$B$6:$BE$43,'RevPAR Raw Data'!AY$1,FALSE)</f>
        <v>19.128553013958498</v>
      </c>
      <c r="BK42" s="48">
        <f>VLOOKUP($A42,'RevPAR Raw Data'!$B$6:$BE$43,'RevPAR Raw Data'!BA$1,FALSE)</f>
        <v>5.1065033894663898</v>
      </c>
      <c r="BL42" s="48">
        <f>VLOOKUP($A42,'RevPAR Raw Data'!$B$6:$BE$43,'RevPAR Raw Data'!BB$1,FALSE)</f>
        <v>1.2977320564438199</v>
      </c>
      <c r="BM42" s="49">
        <f>VLOOKUP($A42,'RevPAR Raw Data'!$B$6:$BE$43,'RevPAR Raw Data'!BC$1,FALSE)</f>
        <v>3.0813669083165101</v>
      </c>
      <c r="BN42" s="50">
        <f>VLOOKUP($A42,'RevPAR Raw Data'!$B$6:$BE$43,'RevPAR Raw Data'!BE$1,FALSE)</f>
        <v>12.4780327989324</v>
      </c>
    </row>
    <row r="43" spans="1:66" x14ac:dyDescent="0.45">
      <c r="A43" s="66" t="s">
        <v>82</v>
      </c>
      <c r="B43" s="47">
        <f>VLOOKUP($A43,'Occupancy Raw Data'!$B$8:$BE$45,'Occupancy Raw Data'!AG$3,FALSE)</f>
        <v>41.278726265178001</v>
      </c>
      <c r="C43" s="48">
        <f>VLOOKUP($A43,'Occupancy Raw Data'!$B$8:$BE$45,'Occupancy Raw Data'!AH$3,FALSE)</f>
        <v>55.312831065112803</v>
      </c>
      <c r="D43" s="48">
        <f>VLOOKUP($A43,'Occupancy Raw Data'!$B$8:$BE$45,'Occupancy Raw Data'!AI$3,FALSE)</f>
        <v>62.482173416999402</v>
      </c>
      <c r="E43" s="48">
        <f>VLOOKUP($A43,'Occupancy Raw Data'!$B$8:$BE$45,'Occupancy Raw Data'!AJ$3,FALSE)</f>
        <v>62.650252628147598</v>
      </c>
      <c r="F43" s="48">
        <f>VLOOKUP($A43,'Occupancy Raw Data'!$B$8:$BE$45,'Occupancy Raw Data'!AK$3,FALSE)</f>
        <v>55.119794637763803</v>
      </c>
      <c r="G43" s="49">
        <f>VLOOKUP($A43,'Occupancy Raw Data'!$B$8:$BE$45,'Occupancy Raw Data'!AL$3,FALSE)</f>
        <v>55.368755602640299</v>
      </c>
      <c r="H43" s="48">
        <f>VLOOKUP($A43,'Occupancy Raw Data'!$B$8:$BE$45,'Occupancy Raw Data'!AN$3,FALSE)</f>
        <v>53.192486349930697</v>
      </c>
      <c r="I43" s="48">
        <f>VLOOKUP($A43,'Occupancy Raw Data'!$B$8:$BE$45,'Occupancy Raw Data'!AO$3,FALSE)</f>
        <v>57.150497107000199</v>
      </c>
      <c r="J43" s="49">
        <f>VLOOKUP($A43,'Occupancy Raw Data'!$B$8:$BE$45,'Occupancy Raw Data'!AP$3,FALSE)</f>
        <v>55.171491728465398</v>
      </c>
      <c r="K43" s="50">
        <f>VLOOKUP($A43,'Occupancy Raw Data'!$B$8:$BE$45,'Occupancy Raw Data'!AR$3,FALSE)</f>
        <v>55.312394495733201</v>
      </c>
      <c r="M43" s="47">
        <f>VLOOKUP($A43,'Occupancy Raw Data'!$B$8:$BE$45,'Occupancy Raw Data'!AT$3,FALSE)</f>
        <v>17.731603558011901</v>
      </c>
      <c r="N43" s="48">
        <f>VLOOKUP($A43,'Occupancy Raw Data'!$B$8:$BE$45,'Occupancy Raw Data'!AU$3,FALSE)</f>
        <v>32.890942589549098</v>
      </c>
      <c r="O43" s="48">
        <f>VLOOKUP($A43,'Occupancy Raw Data'!$B$8:$BE$45,'Occupancy Raw Data'!AV$3,FALSE)</f>
        <v>39.223685222946102</v>
      </c>
      <c r="P43" s="48">
        <f>VLOOKUP($A43,'Occupancy Raw Data'!$B$8:$BE$45,'Occupancy Raw Data'!AW$3,FALSE)</f>
        <v>38.099936732113399</v>
      </c>
      <c r="Q43" s="48">
        <f>VLOOKUP($A43,'Occupancy Raw Data'!$B$8:$BE$45,'Occupancy Raw Data'!AX$3,FALSE)</f>
        <v>26.2997697005021</v>
      </c>
      <c r="R43" s="49">
        <f>VLOOKUP($A43,'Occupancy Raw Data'!$B$8:$BE$45,'Occupancy Raw Data'!AY$3,FALSE)</f>
        <v>31.4726723080929</v>
      </c>
      <c r="S43" s="48">
        <f>VLOOKUP($A43,'Occupancy Raw Data'!$B$8:$BE$45,'Occupancy Raw Data'!BA$3,FALSE)</f>
        <v>8.6760913809124691</v>
      </c>
      <c r="T43" s="48">
        <f>VLOOKUP($A43,'Occupancy Raw Data'!$B$8:$BE$45,'Occupancy Raw Data'!BB$3,FALSE)</f>
        <v>9.3892305728087493</v>
      </c>
      <c r="U43" s="49">
        <f>VLOOKUP($A43,'Occupancy Raw Data'!$B$8:$BE$45,'Occupancy Raw Data'!BC$3,FALSE)</f>
        <v>9.0442864278340895</v>
      </c>
      <c r="V43" s="50">
        <f>VLOOKUP($A43,'Occupancy Raw Data'!$B$8:$BE$45,'Occupancy Raw Data'!BE$3,FALSE)</f>
        <v>24.192926924414401</v>
      </c>
      <c r="X43" s="51">
        <f>VLOOKUP($A43,'ADR Raw Data'!$B$6:$BE$43,'ADR Raw Data'!AG$1,FALSE)</f>
        <v>115.10782737984999</v>
      </c>
      <c r="Y43" s="52">
        <f>VLOOKUP($A43,'ADR Raw Data'!$B$6:$BE$43,'ADR Raw Data'!AH$1,FALSE)</f>
        <v>131.50766305398699</v>
      </c>
      <c r="Z43" s="52">
        <f>VLOOKUP($A43,'ADR Raw Data'!$B$6:$BE$43,'ADR Raw Data'!AI$1,FALSE)</f>
        <v>137.25966276747499</v>
      </c>
      <c r="AA43" s="52">
        <f>VLOOKUP($A43,'ADR Raw Data'!$B$6:$BE$43,'ADR Raw Data'!AJ$1,FALSE)</f>
        <v>135.50811365391601</v>
      </c>
      <c r="AB43" s="52">
        <f>VLOOKUP($A43,'ADR Raw Data'!$B$6:$BE$43,'ADR Raw Data'!AK$1,FALSE)</f>
        <v>124.492016632785</v>
      </c>
      <c r="AC43" s="53">
        <f>VLOOKUP($A43,'ADR Raw Data'!$B$6:$BE$43,'ADR Raw Data'!AL$1,FALSE)</f>
        <v>129.86905431758899</v>
      </c>
      <c r="AD43" s="52">
        <f>VLOOKUP($A43,'ADR Raw Data'!$B$6:$BE$43,'ADR Raw Data'!AN$1,FALSE)</f>
        <v>113.48525163736601</v>
      </c>
      <c r="AE43" s="52">
        <f>VLOOKUP($A43,'ADR Raw Data'!$B$6:$BE$43,'ADR Raw Data'!AO$1,FALSE)</f>
        <v>115.527936759738</v>
      </c>
      <c r="AF43" s="53">
        <f>VLOOKUP($A43,'ADR Raw Data'!$B$6:$BE$43,'ADR Raw Data'!AP$1,FALSE)</f>
        <v>114.543229829719</v>
      </c>
      <c r="AG43" s="54">
        <f>VLOOKUP($A43,'ADR Raw Data'!$B$6:$BE$43,'ADR Raw Data'!AR$1,FALSE)</f>
        <v>125.50140189190201</v>
      </c>
      <c r="AI43" s="47">
        <f>VLOOKUP($A43,'ADR Raw Data'!$B$6:$BE$43,'ADR Raw Data'!AT$1,FALSE)</f>
        <v>17.861076247061</v>
      </c>
      <c r="AJ43" s="48">
        <f>VLOOKUP($A43,'ADR Raw Data'!$B$6:$BE$43,'ADR Raw Data'!AU$1,FALSE)</f>
        <v>26.854913367782</v>
      </c>
      <c r="AK43" s="48">
        <f>VLOOKUP($A43,'ADR Raw Data'!$B$6:$BE$43,'ADR Raw Data'!AV$1,FALSE)</f>
        <v>27.655629042071102</v>
      </c>
      <c r="AL43" s="48">
        <f>VLOOKUP($A43,'ADR Raw Data'!$B$6:$BE$43,'ADR Raw Data'!AW$1,FALSE)</f>
        <v>26.492120110379201</v>
      </c>
      <c r="AM43" s="48">
        <f>VLOOKUP($A43,'ADR Raw Data'!$B$6:$BE$43,'ADR Raw Data'!AX$1,FALSE)</f>
        <v>21.460970251359001</v>
      </c>
      <c r="AN43" s="49">
        <f>VLOOKUP($A43,'ADR Raw Data'!$B$6:$BE$43,'ADR Raw Data'!AY$1,FALSE)</f>
        <v>24.8833398667702</v>
      </c>
      <c r="AO43" s="48">
        <f>VLOOKUP($A43,'ADR Raw Data'!$B$6:$BE$43,'ADR Raw Data'!BA$1,FALSE)</f>
        <v>10.062906399746799</v>
      </c>
      <c r="AP43" s="48">
        <f>VLOOKUP($A43,'ADR Raw Data'!$B$6:$BE$43,'ADR Raw Data'!BB$1,FALSE)</f>
        <v>8.7277697363894298</v>
      </c>
      <c r="AQ43" s="49">
        <f>VLOOKUP($A43,'ADR Raw Data'!$B$6:$BE$43,'ADR Raw Data'!BC$1,FALSE)</f>
        <v>9.3667463537710098</v>
      </c>
      <c r="AR43" s="50">
        <f>VLOOKUP($A43,'ADR Raw Data'!$B$6:$BE$43,'ADR Raw Data'!BE$1,FALSE)</f>
        <v>20.404950696537199</v>
      </c>
      <c r="AT43" s="51">
        <f>VLOOKUP($A43,'RevPAR Raw Data'!$B$6:$BE$43,'RevPAR Raw Data'!AG$1,FALSE)</f>
        <v>47.515044973922201</v>
      </c>
      <c r="AU43" s="52">
        <f>VLOOKUP($A43,'RevPAR Raw Data'!$B$6:$BE$43,'RevPAR Raw Data'!AH$1,FALSE)</f>
        <v>72.740611502730005</v>
      </c>
      <c r="AV43" s="52">
        <f>VLOOKUP($A43,'RevPAR Raw Data'!$B$6:$BE$43,'RevPAR Raw Data'!AI$1,FALSE)</f>
        <v>85.762820521962297</v>
      </c>
      <c r="AW43" s="52">
        <f>VLOOKUP($A43,'RevPAR Raw Data'!$B$6:$BE$43,'RevPAR Raw Data'!AJ$1,FALSE)</f>
        <v>84.896175535816099</v>
      </c>
      <c r="AX43" s="52">
        <f>VLOOKUP($A43,'RevPAR Raw Data'!$B$6:$BE$43,'RevPAR Raw Data'!AK$1,FALSE)</f>
        <v>68.619743908401901</v>
      </c>
      <c r="AY43" s="53">
        <f>VLOOKUP($A43,'RevPAR Raw Data'!$B$6:$BE$43,'RevPAR Raw Data'!AL$1,FALSE)</f>
        <v>71.9068792885665</v>
      </c>
      <c r="AZ43" s="52">
        <f>VLOOKUP($A43,'RevPAR Raw Data'!$B$6:$BE$43,'RevPAR Raw Data'!AN$1,FALSE)</f>
        <v>60.365626986390602</v>
      </c>
      <c r="BA43" s="52">
        <f>VLOOKUP($A43,'RevPAR Raw Data'!$B$6:$BE$43,'RevPAR Raw Data'!AO$1,FALSE)</f>
        <v>66.024790155651502</v>
      </c>
      <c r="BB43" s="53">
        <f>VLOOKUP($A43,'RevPAR Raw Data'!$B$6:$BE$43,'RevPAR Raw Data'!AP$1,FALSE)</f>
        <v>63.195208571021098</v>
      </c>
      <c r="BC43" s="54">
        <f>VLOOKUP($A43,'RevPAR Raw Data'!$B$6:$BE$43,'RevPAR Raw Data'!AR$1,FALSE)</f>
        <v>69.417830512124894</v>
      </c>
      <c r="BE43" s="47">
        <f>VLOOKUP($A43,'RevPAR Raw Data'!$B$6:$BE$43,'RevPAR Raw Data'!AT$1,FALSE)</f>
        <v>38.759735036396101</v>
      </c>
      <c r="BF43" s="48">
        <f>VLOOKUP($A43,'RevPAR Raw Data'!$B$6:$BE$43,'RevPAR Raw Data'!AU$1,FALSE)</f>
        <v>68.578690095601502</v>
      </c>
      <c r="BG43" s="48">
        <f>VLOOKUP($A43,'RevPAR Raw Data'!$B$6:$BE$43,'RevPAR Raw Data'!AV$1,FALSE)</f>
        <v>77.726871146904998</v>
      </c>
      <c r="BH43" s="48">
        <f>VLOOKUP($A43,'RevPAR Raw Data'!$B$6:$BE$43,'RevPAR Raw Data'!AW$1,FALSE)</f>
        <v>74.685537843542704</v>
      </c>
      <c r="BI43" s="48">
        <f>VLOOKUP($A43,'RevPAR Raw Data'!$B$6:$BE$43,'RevPAR Raw Data'!AX$1,FALSE)</f>
        <v>53.404925703461799</v>
      </c>
      <c r="BJ43" s="49">
        <f>VLOOKUP($A43,'RevPAR Raw Data'!$B$6:$BE$43,'RevPAR Raw Data'!AY$1,FALSE)</f>
        <v>64.187464190440807</v>
      </c>
      <c r="BK43" s="48">
        <f>VLOOKUP($A43,'RevPAR Raw Data'!$B$6:$BE$43,'RevPAR Raw Data'!BA$1,FALSE)</f>
        <v>19.612064735476999</v>
      </c>
      <c r="BL43" s="48">
        <f>VLOOKUP($A43,'RevPAR Raw Data'!$B$6:$BE$43,'RevPAR Raw Data'!BB$1,FALSE)</f>
        <v>18.9364707336116</v>
      </c>
      <c r="BM43" s="49">
        <f>VLOOKUP($A43,'RevPAR Raw Data'!$B$6:$BE$43,'RevPAR Raw Data'!BC$1,FALSE)</f>
        <v>19.258188150808799</v>
      </c>
      <c r="BN43" s="50">
        <f>VLOOKUP($A43,'RevPAR Raw Data'!$B$6:$BE$43,'RevPAR Raw Data'!BE$1,FALSE)</f>
        <v>49.534432431927698</v>
      </c>
    </row>
    <row r="44" spans="1:66" x14ac:dyDescent="0.45">
      <c r="A44" s="63" t="s">
        <v>83</v>
      </c>
      <c r="B44" s="47">
        <f>VLOOKUP($A44,'Occupancy Raw Data'!$B$8:$BE$45,'Occupancy Raw Data'!AG$3,FALSE)</f>
        <v>31.7032354034957</v>
      </c>
      <c r="C44" s="48">
        <f>VLOOKUP($A44,'Occupancy Raw Data'!$B$8:$BE$45,'Occupancy Raw Data'!AH$3,FALSE)</f>
        <v>41.207233172182903</v>
      </c>
      <c r="D44" s="48">
        <f>VLOOKUP($A44,'Occupancy Raw Data'!$B$8:$BE$45,'Occupancy Raw Data'!AI$3,FALSE)</f>
        <v>44.112588322796498</v>
      </c>
      <c r="E44" s="48">
        <f>VLOOKUP($A44,'Occupancy Raw Data'!$B$8:$BE$45,'Occupancy Raw Data'!AJ$3,FALSE)</f>
        <v>44.142804016362902</v>
      </c>
      <c r="F44" s="48">
        <f>VLOOKUP($A44,'Occupancy Raw Data'!$B$8:$BE$45,'Occupancy Raw Data'!AK$3,FALSE)</f>
        <v>43.745351431758998</v>
      </c>
      <c r="G44" s="49">
        <f>VLOOKUP($A44,'Occupancy Raw Data'!$B$8:$BE$45,'Occupancy Raw Data'!AL$3,FALSE)</f>
        <v>40.982242469319402</v>
      </c>
      <c r="H44" s="48">
        <f>VLOOKUP($A44,'Occupancy Raw Data'!$B$8:$BE$45,'Occupancy Raw Data'!AN$3,FALSE)</f>
        <v>52.944867980661897</v>
      </c>
      <c r="I44" s="48">
        <f>VLOOKUP($A44,'Occupancy Raw Data'!$B$8:$BE$45,'Occupancy Raw Data'!AO$3,FALSE)</f>
        <v>53.398103384157601</v>
      </c>
      <c r="J44" s="49">
        <f>VLOOKUP($A44,'Occupancy Raw Data'!$B$8:$BE$45,'Occupancy Raw Data'!AP$3,FALSE)</f>
        <v>53.171485682409802</v>
      </c>
      <c r="K44" s="50">
        <f>VLOOKUP($A44,'Occupancy Raw Data'!$B$8:$BE$45,'Occupancy Raw Data'!AR$3,FALSE)</f>
        <v>44.464883387345203</v>
      </c>
      <c r="M44" s="47">
        <f>VLOOKUP($A44,'Occupancy Raw Data'!$B$8:$BE$45,'Occupancy Raw Data'!AT$3,FALSE)</f>
        <v>0.85547500960173295</v>
      </c>
      <c r="N44" s="48">
        <f>VLOOKUP($A44,'Occupancy Raw Data'!$B$8:$BE$45,'Occupancy Raw Data'!AU$3,FALSE)</f>
        <v>6.5056158528944401</v>
      </c>
      <c r="O44" s="48">
        <f>VLOOKUP($A44,'Occupancy Raw Data'!$B$8:$BE$45,'Occupancy Raw Data'!AV$3,FALSE)</f>
        <v>8.4575141568257397</v>
      </c>
      <c r="P44" s="48">
        <f>VLOOKUP($A44,'Occupancy Raw Data'!$B$8:$BE$45,'Occupancy Raw Data'!AW$3,FALSE)</f>
        <v>7.0897256711766001</v>
      </c>
      <c r="Q44" s="48">
        <f>VLOOKUP($A44,'Occupancy Raw Data'!$B$8:$BE$45,'Occupancy Raw Data'!AX$3,FALSE)</f>
        <v>3.98221845835497</v>
      </c>
      <c r="R44" s="49">
        <f>VLOOKUP($A44,'Occupancy Raw Data'!$B$8:$BE$45,'Occupancy Raw Data'!AY$3,FALSE)</f>
        <v>5.5766459600108602</v>
      </c>
      <c r="S44" s="48">
        <f>VLOOKUP($A44,'Occupancy Raw Data'!$B$8:$BE$45,'Occupancy Raw Data'!BA$3,FALSE)</f>
        <v>-1.4028184288291501</v>
      </c>
      <c r="T44" s="48">
        <f>VLOOKUP($A44,'Occupancy Raw Data'!$B$8:$BE$45,'Occupancy Raw Data'!BB$3,FALSE)</f>
        <v>-0.69728523614726601</v>
      </c>
      <c r="U44" s="49">
        <f>VLOOKUP($A44,'Occupancy Raw Data'!$B$8:$BE$45,'Occupancy Raw Data'!BC$3,FALSE)</f>
        <v>-1.0498059806918201</v>
      </c>
      <c r="V44" s="50">
        <f>VLOOKUP($A44,'Occupancy Raw Data'!$B$8:$BE$45,'Occupancy Raw Data'!BE$3,FALSE)</f>
        <v>3.21507431725558</v>
      </c>
      <c r="X44" s="51">
        <f>VLOOKUP($A44,'ADR Raw Data'!$B$6:$BE$43,'ADR Raw Data'!AG$1,FALSE)</f>
        <v>86.848477272727195</v>
      </c>
      <c r="Y44" s="52">
        <f>VLOOKUP($A44,'ADR Raw Data'!$B$6:$BE$43,'ADR Raw Data'!AH$1,FALSE)</f>
        <v>89.733151333972501</v>
      </c>
      <c r="Z44" s="52">
        <f>VLOOKUP($A44,'ADR Raw Data'!$B$6:$BE$43,'ADR Raw Data'!AI$1,FALSE)</f>
        <v>91.076780125401697</v>
      </c>
      <c r="AA44" s="52">
        <f>VLOOKUP($A44,'ADR Raw Data'!$B$6:$BE$43,'ADR Raw Data'!AJ$1,FALSE)</f>
        <v>91.277476305812897</v>
      </c>
      <c r="AB44" s="52">
        <f>VLOOKUP($A44,'ADR Raw Data'!$B$6:$BE$43,'ADR Raw Data'!AK$1,FALSE)</f>
        <v>92.612401572711306</v>
      </c>
      <c r="AC44" s="53">
        <f>VLOOKUP($A44,'ADR Raw Data'!$B$6:$BE$43,'ADR Raw Data'!AL$1,FALSE)</f>
        <v>90.5234550424791</v>
      </c>
      <c r="AD44" s="52">
        <f>VLOOKUP($A44,'ADR Raw Data'!$B$6:$BE$43,'ADR Raw Data'!AN$1,FALSE)</f>
        <v>105.15628473594001</v>
      </c>
      <c r="AE44" s="52">
        <f>VLOOKUP($A44,'ADR Raw Data'!$B$6:$BE$43,'ADR Raw Data'!AO$1,FALSE)</f>
        <v>108.174609993906</v>
      </c>
      <c r="AF44" s="53">
        <f>VLOOKUP($A44,'ADR Raw Data'!$B$6:$BE$43,'ADR Raw Data'!AP$1,FALSE)</f>
        <v>106.671879439599</v>
      </c>
      <c r="AG44" s="54">
        <f>VLOOKUP($A44,'ADR Raw Data'!$B$6:$BE$43,'ADR Raw Data'!AR$1,FALSE)</f>
        <v>96.0407188195408</v>
      </c>
      <c r="AI44" s="47">
        <f>VLOOKUP($A44,'ADR Raw Data'!$B$6:$BE$43,'ADR Raw Data'!AT$1,FALSE)</f>
        <v>5.4629378836796896</v>
      </c>
      <c r="AJ44" s="48">
        <f>VLOOKUP($A44,'ADR Raw Data'!$B$6:$BE$43,'ADR Raw Data'!AU$1,FALSE)</f>
        <v>10.545694994313701</v>
      </c>
      <c r="AK44" s="48">
        <f>VLOOKUP($A44,'ADR Raw Data'!$B$6:$BE$43,'ADR Raw Data'!AV$1,FALSE)</f>
        <v>11.4759547878307</v>
      </c>
      <c r="AL44" s="48">
        <f>VLOOKUP($A44,'ADR Raw Data'!$B$6:$BE$43,'ADR Raw Data'!AW$1,FALSE)</f>
        <v>10.6226649300395</v>
      </c>
      <c r="AM44" s="48">
        <f>VLOOKUP($A44,'ADR Raw Data'!$B$6:$BE$43,'ADR Raw Data'!AX$1,FALSE)</f>
        <v>11.551073518290901</v>
      </c>
      <c r="AN44" s="49">
        <f>VLOOKUP($A44,'ADR Raw Data'!$B$6:$BE$43,'ADR Raw Data'!AY$1,FALSE)</f>
        <v>10.1801032675087</v>
      </c>
      <c r="AO44" s="48">
        <f>VLOOKUP($A44,'ADR Raw Data'!$B$6:$BE$43,'ADR Raw Data'!BA$1,FALSE)</f>
        <v>5.8423597838905197</v>
      </c>
      <c r="AP44" s="48">
        <f>VLOOKUP($A44,'ADR Raw Data'!$B$6:$BE$43,'ADR Raw Data'!BB$1,FALSE)</f>
        <v>6.0487036906215597</v>
      </c>
      <c r="AQ44" s="49">
        <f>VLOOKUP($A44,'ADR Raw Data'!$B$6:$BE$43,'ADR Raw Data'!BC$1,FALSE)</f>
        <v>5.9523069177502697</v>
      </c>
      <c r="AR44" s="50">
        <f>VLOOKUP($A44,'ADR Raw Data'!$B$6:$BE$43,'ADR Raw Data'!BE$1,FALSE)</f>
        <v>8.2031244970358301</v>
      </c>
      <c r="AT44" s="51">
        <f>VLOOKUP($A44,'RevPAR Raw Data'!$B$6:$BE$43,'RevPAR Raw Data'!AG$1,FALSE)</f>
        <v>27.533777194124202</v>
      </c>
      <c r="AU44" s="52">
        <f>VLOOKUP($A44,'RevPAR Raw Data'!$B$6:$BE$43,'RevPAR Raw Data'!AH$1,FALSE)</f>
        <v>36.9765489029378</v>
      </c>
      <c r="AV44" s="52">
        <f>VLOOKUP($A44,'RevPAR Raw Data'!$B$6:$BE$43,'RevPAR Raw Data'!AI$1,FALSE)</f>
        <v>40.176325074376997</v>
      </c>
      <c r="AW44" s="52">
        <f>VLOOKUP($A44,'RevPAR Raw Data'!$B$6:$BE$43,'RevPAR Raw Data'!AJ$1,FALSE)</f>
        <v>40.292437476757101</v>
      </c>
      <c r="AX44" s="52">
        <f>VLOOKUP($A44,'RevPAR Raw Data'!$B$6:$BE$43,'RevPAR Raw Data'!AK$1,FALSE)</f>
        <v>40.5136205373744</v>
      </c>
      <c r="AY44" s="53">
        <f>VLOOKUP($A44,'RevPAR Raw Data'!$B$6:$BE$43,'RevPAR Raw Data'!AL$1,FALSE)</f>
        <v>37.098541837114098</v>
      </c>
      <c r="AZ44" s="52">
        <f>VLOOKUP($A44,'RevPAR Raw Data'!$B$6:$BE$43,'RevPAR Raw Data'!AN$1,FALSE)</f>
        <v>55.674856126812898</v>
      </c>
      <c r="BA44" s="52">
        <f>VLOOKUP($A44,'RevPAR Raw Data'!$B$6:$BE$43,'RevPAR Raw Data'!AO$1,FALSE)</f>
        <v>57.763190079955301</v>
      </c>
      <c r="BB44" s="53">
        <f>VLOOKUP($A44,'RevPAR Raw Data'!$B$6:$BE$43,'RevPAR Raw Data'!AP$1,FALSE)</f>
        <v>56.719023103384103</v>
      </c>
      <c r="BC44" s="54">
        <f>VLOOKUP($A44,'RevPAR Raw Data'!$B$6:$BE$43,'RevPAR Raw Data'!AR$1,FALSE)</f>
        <v>42.704393627477003</v>
      </c>
      <c r="BE44" s="47">
        <f>VLOOKUP($A44,'RevPAR Raw Data'!$B$6:$BE$43,'RevPAR Raw Data'!AT$1,FALSE)</f>
        <v>6.3651469616663698</v>
      </c>
      <c r="BF44" s="48">
        <f>VLOOKUP($A44,'RevPAR Raw Data'!$B$6:$BE$43,'RevPAR Raw Data'!AU$1,FALSE)</f>
        <v>17.7373732525561</v>
      </c>
      <c r="BG44" s="48">
        <f>VLOOKUP($A44,'RevPAR Raw Data'!$B$6:$BE$43,'RevPAR Raw Data'!AV$1,FALSE)</f>
        <v>20.9040494454681</v>
      </c>
      <c r="BH44" s="48">
        <f>VLOOKUP($A44,'RevPAR Raw Data'!$B$6:$BE$43,'RevPAR Raw Data'!AW$1,FALSE)</f>
        <v>18.465508403724201</v>
      </c>
      <c r="BI44" s="48">
        <f>VLOOKUP($A44,'RevPAR Raw Data'!$B$6:$BE$43,'RevPAR Raw Data'!AX$1,FALSE)</f>
        <v>15.9932809584294</v>
      </c>
      <c r="BJ44" s="49">
        <f>VLOOKUP($A44,'RevPAR Raw Data'!$B$6:$BE$43,'RevPAR Raw Data'!AY$1,FALSE)</f>
        <v>16.3244575451121</v>
      </c>
      <c r="BK44" s="48">
        <f>VLOOKUP($A44,'RevPAR Raw Data'!$B$6:$BE$43,'RevPAR Raw Data'!BA$1,FALSE)</f>
        <v>4.35758365533444</v>
      </c>
      <c r="BL44" s="48">
        <f>VLOOKUP($A44,'RevPAR Raw Data'!$B$6:$BE$43,'RevPAR Raw Data'!BB$1,FALSE)</f>
        <v>5.3092417366612903</v>
      </c>
      <c r="BM44" s="49">
        <f>VLOOKUP($A44,'RevPAR Raw Data'!$B$6:$BE$43,'RevPAR Raw Data'!BC$1,FALSE)</f>
        <v>4.8400132630467603</v>
      </c>
      <c r="BN44" s="50">
        <f>VLOOKUP($A44,'RevPAR Raw Data'!$B$6:$BE$43,'RevPAR Raw Data'!BE$1,FALSE)</f>
        <v>11.681935363208099</v>
      </c>
    </row>
    <row r="45" spans="1:66" x14ac:dyDescent="0.45">
      <c r="A45" s="63" t="s">
        <v>84</v>
      </c>
      <c r="B45" s="47">
        <f>VLOOKUP($A45,'Occupancy Raw Data'!$B$8:$BE$45,'Occupancy Raw Data'!AG$3,FALSE)</f>
        <v>34.531328954017098</v>
      </c>
      <c r="C45" s="48">
        <f>VLOOKUP($A45,'Occupancy Raw Data'!$B$8:$BE$45,'Occupancy Raw Data'!AH$3,FALSE)</f>
        <v>49.096766043456199</v>
      </c>
      <c r="D45" s="48">
        <f>VLOOKUP($A45,'Occupancy Raw Data'!$B$8:$BE$45,'Occupancy Raw Data'!AI$3,FALSE)</f>
        <v>52.9813036887316</v>
      </c>
      <c r="E45" s="48">
        <f>VLOOKUP($A45,'Occupancy Raw Data'!$B$8:$BE$45,'Occupancy Raw Data'!AJ$3,FALSE)</f>
        <v>52.355987872662901</v>
      </c>
      <c r="F45" s="48">
        <f>VLOOKUP($A45,'Occupancy Raw Data'!$B$8:$BE$45,'Occupancy Raw Data'!AK$3,FALSE)</f>
        <v>47.568216270843799</v>
      </c>
      <c r="G45" s="49">
        <f>VLOOKUP($A45,'Occupancy Raw Data'!$B$8:$BE$45,'Occupancy Raw Data'!AL$3,FALSE)</f>
        <v>47.3067205659423</v>
      </c>
      <c r="H45" s="48">
        <f>VLOOKUP($A45,'Occupancy Raw Data'!$B$8:$BE$45,'Occupancy Raw Data'!AN$3,FALSE)</f>
        <v>46.159676604345599</v>
      </c>
      <c r="I45" s="48">
        <f>VLOOKUP($A45,'Occupancy Raw Data'!$B$8:$BE$45,'Occupancy Raw Data'!AO$3,FALSE)</f>
        <v>46.494441637190498</v>
      </c>
      <c r="J45" s="49">
        <f>VLOOKUP($A45,'Occupancy Raw Data'!$B$8:$BE$45,'Occupancy Raw Data'!AP$3,FALSE)</f>
        <v>46.327059120767998</v>
      </c>
      <c r="K45" s="50">
        <f>VLOOKUP($A45,'Occupancy Raw Data'!$B$8:$BE$45,'Occupancy Raw Data'!AR$3,FALSE)</f>
        <v>47.026817295892499</v>
      </c>
      <c r="M45" s="47">
        <f>VLOOKUP($A45,'Occupancy Raw Data'!$B$8:$BE$45,'Occupancy Raw Data'!AT$3,FALSE)</f>
        <v>0.55177487585065199</v>
      </c>
      <c r="N45" s="48">
        <f>VLOOKUP($A45,'Occupancy Raw Data'!$B$8:$BE$45,'Occupancy Raw Data'!AU$3,FALSE)</f>
        <v>7.4063838607157599</v>
      </c>
      <c r="O45" s="48">
        <f>VLOOKUP($A45,'Occupancy Raw Data'!$B$8:$BE$45,'Occupancy Raw Data'!AV$3,FALSE)</f>
        <v>9.4896227646521307</v>
      </c>
      <c r="P45" s="48">
        <f>VLOOKUP($A45,'Occupancy Raw Data'!$B$8:$BE$45,'Occupancy Raw Data'!AW$3,FALSE)</f>
        <v>5.19035532994923</v>
      </c>
      <c r="Q45" s="48">
        <f>VLOOKUP($A45,'Occupancy Raw Data'!$B$8:$BE$45,'Occupancy Raw Data'!AX$3,FALSE)</f>
        <v>6.1302142051860198</v>
      </c>
      <c r="R45" s="49">
        <f>VLOOKUP($A45,'Occupancy Raw Data'!$B$8:$BE$45,'Occupancy Raw Data'!AY$3,FALSE)</f>
        <v>6.0519384894225503</v>
      </c>
      <c r="S45" s="48">
        <f>VLOOKUP($A45,'Occupancy Raw Data'!$B$8:$BE$45,'Occupancy Raw Data'!BA$3,FALSE)</f>
        <v>1.14878892733564</v>
      </c>
      <c r="T45" s="48">
        <f>VLOOKUP($A45,'Occupancy Raw Data'!$B$8:$BE$45,'Occupancy Raw Data'!BB$3,FALSE)</f>
        <v>2.9654497132466</v>
      </c>
      <c r="U45" s="49">
        <f>VLOOKUP($A45,'Occupancy Raw Data'!$B$8:$BE$45,'Occupancy Raw Data'!BC$3,FALSE)</f>
        <v>2.05231668289967</v>
      </c>
      <c r="V45" s="50">
        <f>VLOOKUP($A45,'Occupancy Raw Data'!$B$8:$BE$45,'Occupancy Raw Data'!BE$3,FALSE)</f>
        <v>4.8948374760994202</v>
      </c>
      <c r="X45" s="51">
        <f>VLOOKUP($A45,'ADR Raw Data'!$B$6:$BE$43,'ADR Raw Data'!AG$1,FALSE)</f>
        <v>82.284293030912707</v>
      </c>
      <c r="Y45" s="52">
        <f>VLOOKUP($A45,'ADR Raw Data'!$B$6:$BE$43,'ADR Raw Data'!AH$1,FALSE)</f>
        <v>91.1559848192461</v>
      </c>
      <c r="Z45" s="52">
        <f>VLOOKUP($A45,'ADR Raw Data'!$B$6:$BE$43,'ADR Raw Data'!AI$1,FALSE)</f>
        <v>93.720519790176397</v>
      </c>
      <c r="AA45" s="52">
        <f>VLOOKUP($A45,'ADR Raw Data'!$B$6:$BE$43,'ADR Raw Data'!AJ$1,FALSE)</f>
        <v>92.347225238267498</v>
      </c>
      <c r="AB45" s="52">
        <f>VLOOKUP($A45,'ADR Raw Data'!$B$6:$BE$43,'ADR Raw Data'!AK$1,FALSE)</f>
        <v>88.718781038374701</v>
      </c>
      <c r="AC45" s="53">
        <f>VLOOKUP($A45,'ADR Raw Data'!$B$6:$BE$43,'ADR Raw Data'!AL$1,FALSE)</f>
        <v>90.208788453321901</v>
      </c>
      <c r="AD45" s="52">
        <f>VLOOKUP($A45,'ADR Raw Data'!$B$6:$BE$43,'ADR Raw Data'!AN$1,FALSE)</f>
        <v>89.324298029556601</v>
      </c>
      <c r="AE45" s="52">
        <f>VLOOKUP($A45,'ADR Raw Data'!$B$6:$BE$43,'ADR Raw Data'!AO$1,FALSE)</f>
        <v>90.622147806004605</v>
      </c>
      <c r="AF45" s="53">
        <f>VLOOKUP($A45,'ADR Raw Data'!$B$6:$BE$43,'ADR Raw Data'!AP$1,FALSE)</f>
        <v>89.975567523348502</v>
      </c>
      <c r="AG45" s="54">
        <f>VLOOKUP($A45,'ADR Raw Data'!$B$6:$BE$43,'ADR Raw Data'!AR$1,FALSE)</f>
        <v>90.143145422798696</v>
      </c>
      <c r="AI45" s="47">
        <f>VLOOKUP($A45,'ADR Raw Data'!$B$6:$BE$43,'ADR Raw Data'!AT$1,FALSE)</f>
        <v>4.2876041376859799</v>
      </c>
      <c r="AJ45" s="48">
        <f>VLOOKUP($A45,'ADR Raw Data'!$B$6:$BE$43,'ADR Raw Data'!AU$1,FALSE)</f>
        <v>10.347148609266601</v>
      </c>
      <c r="AK45" s="48">
        <f>VLOOKUP($A45,'ADR Raw Data'!$B$6:$BE$43,'ADR Raw Data'!AV$1,FALSE)</f>
        <v>10.821124911991101</v>
      </c>
      <c r="AL45" s="48">
        <f>VLOOKUP($A45,'ADR Raw Data'!$B$6:$BE$43,'ADR Raw Data'!AW$1,FALSE)</f>
        <v>9.0848666298204392</v>
      </c>
      <c r="AM45" s="48">
        <f>VLOOKUP($A45,'ADR Raw Data'!$B$6:$BE$43,'ADR Raw Data'!AX$1,FALSE)</f>
        <v>9.4702984906619996</v>
      </c>
      <c r="AN45" s="49">
        <f>VLOOKUP($A45,'ADR Raw Data'!$B$6:$BE$43,'ADR Raw Data'!AY$1,FALSE)</f>
        <v>9.2042320122128807</v>
      </c>
      <c r="AO45" s="48">
        <f>VLOOKUP($A45,'ADR Raw Data'!$B$6:$BE$43,'ADR Raw Data'!BA$1,FALSE)</f>
        <v>6.2602492151017399</v>
      </c>
      <c r="AP45" s="48">
        <f>VLOOKUP($A45,'ADR Raw Data'!$B$6:$BE$43,'ADR Raw Data'!BB$1,FALSE)</f>
        <v>7.5913505699744199</v>
      </c>
      <c r="AQ45" s="49">
        <f>VLOOKUP($A45,'ADR Raw Data'!$B$6:$BE$43,'ADR Raw Data'!BC$1,FALSE)</f>
        <v>6.92980249560968</v>
      </c>
      <c r="AR45" s="50">
        <f>VLOOKUP($A45,'ADR Raw Data'!$B$6:$BE$43,'ADR Raw Data'!BE$1,FALSE)</f>
        <v>8.5397697875926895</v>
      </c>
      <c r="AT45" s="51">
        <f>VLOOKUP($A45,'RevPAR Raw Data'!$B$6:$BE$43,'RevPAR Raw Data'!AG$1,FALSE)</f>
        <v>28.413859903991899</v>
      </c>
      <c r="AU45" s="52">
        <f>VLOOKUP($A45,'RevPAR Raw Data'!$B$6:$BE$43,'RevPAR Raw Data'!AH$1,FALSE)</f>
        <v>44.754640601313703</v>
      </c>
      <c r="AV45" s="52">
        <f>VLOOKUP($A45,'RevPAR Raw Data'!$B$6:$BE$43,'RevPAR Raw Data'!AI$1,FALSE)</f>
        <v>49.654353208691198</v>
      </c>
      <c r="AW45" s="52">
        <f>VLOOKUP($A45,'RevPAR Raw Data'!$B$6:$BE$43,'RevPAR Raw Data'!AJ$1,FALSE)</f>
        <v>48.349302046488098</v>
      </c>
      <c r="AX45" s="52">
        <f>VLOOKUP($A45,'RevPAR Raw Data'!$B$6:$BE$43,'RevPAR Raw Data'!AK$1,FALSE)</f>
        <v>42.201941637190501</v>
      </c>
      <c r="AY45" s="53">
        <f>VLOOKUP($A45,'RevPAR Raw Data'!$B$6:$BE$43,'RevPAR Raw Data'!AL$1,FALSE)</f>
        <v>42.674819479535103</v>
      </c>
      <c r="AZ45" s="52">
        <f>VLOOKUP($A45,'RevPAR Raw Data'!$B$6:$BE$43,'RevPAR Raw Data'!AN$1,FALSE)</f>
        <v>41.2318070995452</v>
      </c>
      <c r="BA45" s="52">
        <f>VLOOKUP($A45,'RevPAR Raw Data'!$B$6:$BE$43,'RevPAR Raw Data'!AO$1,FALSE)</f>
        <v>42.134261622031303</v>
      </c>
      <c r="BB45" s="53">
        <f>VLOOKUP($A45,'RevPAR Raw Data'!$B$6:$BE$43,'RevPAR Raw Data'!AP$1,FALSE)</f>
        <v>41.683034360788199</v>
      </c>
      <c r="BC45" s="54">
        <f>VLOOKUP($A45,'RevPAR Raw Data'!$B$6:$BE$43,'RevPAR Raw Data'!AR$1,FALSE)</f>
        <v>42.391452302750302</v>
      </c>
      <c r="BE45" s="47">
        <f>VLOOKUP($A45,'RevPAR Raw Data'!$B$6:$BE$43,'RevPAR Raw Data'!AT$1,FALSE)</f>
        <v>4.8630369359443097</v>
      </c>
      <c r="BF45" s="48">
        <f>VLOOKUP($A45,'RevPAR Raw Data'!$B$6:$BE$43,'RevPAR Raw Data'!AU$1,FALSE)</f>
        <v>18.519882014623299</v>
      </c>
      <c r="BG45" s="48">
        <f>VLOOKUP($A45,'RevPAR Raw Data'!$B$6:$BE$43,'RevPAR Raw Data'!AV$1,FALSE)</f>
        <v>21.337631609683001</v>
      </c>
      <c r="BH45" s="48">
        <f>VLOOKUP($A45,'RevPAR Raw Data'!$B$6:$BE$43,'RevPAR Raw Data'!AW$1,FALSE)</f>
        <v>14.746758819109299</v>
      </c>
      <c r="BI45" s="48">
        <f>VLOOKUP($A45,'RevPAR Raw Data'!$B$6:$BE$43,'RevPAR Raw Data'!AX$1,FALSE)</f>
        <v>16.181062279196102</v>
      </c>
      <c r="BJ45" s="49">
        <f>VLOOKUP($A45,'RevPAR Raw Data'!$B$6:$BE$43,'RevPAR Raw Data'!AY$1,FALSE)</f>
        <v>15.8132049614383</v>
      </c>
      <c r="BK45" s="48">
        <f>VLOOKUP($A45,'RevPAR Raw Data'!$B$6:$BE$43,'RevPAR Raw Data'!BA$1,FALSE)</f>
        <v>7.48095519224408</v>
      </c>
      <c r="BL45" s="48">
        <f>VLOOKUP($A45,'RevPAR Raw Data'!$B$6:$BE$43,'RevPAR Raw Data'!BB$1,FALSE)</f>
        <v>10.7819179669298</v>
      </c>
      <c r="BM45" s="49">
        <f>VLOOKUP($A45,'RevPAR Raw Data'!$B$6:$BE$43,'RevPAR Raw Data'!BC$1,FALSE)</f>
        <v>9.1243406712187607</v>
      </c>
      <c r="BN45" s="50">
        <f>VLOOKUP($A45,'RevPAR Raw Data'!$B$6:$BE$43,'RevPAR Raw Data'!BE$1,FALSE)</f>
        <v>13.852615115627801</v>
      </c>
    </row>
    <row r="46" spans="1:66" x14ac:dyDescent="0.45">
      <c r="A46" s="66" t="s">
        <v>85</v>
      </c>
      <c r="B46" s="47">
        <f>VLOOKUP($A46,'Occupancy Raw Data'!$B$8:$BE$45,'Occupancy Raw Data'!AG$3,FALSE)</f>
        <v>27.430248705971401</v>
      </c>
      <c r="C46" s="48">
        <f>VLOOKUP($A46,'Occupancy Raw Data'!$B$8:$BE$45,'Occupancy Raw Data'!AH$3,FALSE)</f>
        <v>39.546774397172001</v>
      </c>
      <c r="D46" s="48">
        <f>VLOOKUP($A46,'Occupancy Raw Data'!$B$8:$BE$45,'Occupancy Raw Data'!AI$3,FALSE)</f>
        <v>42.172705466481503</v>
      </c>
      <c r="E46" s="48">
        <f>VLOOKUP($A46,'Occupancy Raw Data'!$B$8:$BE$45,'Occupancy Raw Data'!AJ$3,FALSE)</f>
        <v>43.185835121827999</v>
      </c>
      <c r="F46" s="48">
        <f>VLOOKUP($A46,'Occupancy Raw Data'!$B$8:$BE$45,'Occupancy Raw Data'!AK$3,FALSE)</f>
        <v>41.879181921474498</v>
      </c>
      <c r="G46" s="49">
        <f>VLOOKUP($A46,'Occupancy Raw Data'!$B$8:$BE$45,'Occupancy Raw Data'!AL$3,FALSE)</f>
        <v>38.842949122585502</v>
      </c>
      <c r="H46" s="48">
        <f>VLOOKUP($A46,'Occupancy Raw Data'!$B$8:$BE$45,'Occupancy Raw Data'!AN$3,FALSE)</f>
        <v>46.067415730336997</v>
      </c>
      <c r="I46" s="48">
        <f>VLOOKUP($A46,'Occupancy Raw Data'!$B$8:$BE$45,'Occupancy Raw Data'!AO$3,FALSE)</f>
        <v>45.035349072086802</v>
      </c>
      <c r="J46" s="49">
        <f>VLOOKUP($A46,'Occupancy Raw Data'!$B$8:$BE$45,'Occupancy Raw Data'!AP$3,FALSE)</f>
        <v>45.551382401211903</v>
      </c>
      <c r="K46" s="50">
        <f>VLOOKUP($A46,'Occupancy Raw Data'!$B$8:$BE$45,'Occupancy Raw Data'!AR$3,FALSE)</f>
        <v>40.759644345050198</v>
      </c>
      <c r="M46" s="47">
        <f>VLOOKUP($A46,'Occupancy Raw Data'!$B$8:$BE$45,'Occupancy Raw Data'!AT$3,FALSE)</f>
        <v>2.5475964504199999</v>
      </c>
      <c r="N46" s="48">
        <f>VLOOKUP($A46,'Occupancy Raw Data'!$B$8:$BE$45,'Occupancy Raw Data'!AU$3,FALSE)</f>
        <v>4.0199185665699098</v>
      </c>
      <c r="O46" s="48">
        <f>VLOOKUP($A46,'Occupancy Raw Data'!$B$8:$BE$45,'Occupancy Raw Data'!AV$3,FALSE)</f>
        <v>2.2058540232264798</v>
      </c>
      <c r="P46" s="48">
        <f>VLOOKUP($A46,'Occupancy Raw Data'!$B$8:$BE$45,'Occupancy Raw Data'!AW$3,FALSE)</f>
        <v>1.7125273072973599</v>
      </c>
      <c r="Q46" s="48">
        <f>VLOOKUP($A46,'Occupancy Raw Data'!$B$8:$BE$45,'Occupancy Raw Data'!AX$3,FALSE)</f>
        <v>4.4907666368405001</v>
      </c>
      <c r="R46" s="49">
        <f>VLOOKUP($A46,'Occupancy Raw Data'!$B$8:$BE$45,'Occupancy Raw Data'!AY$3,FALSE)</f>
        <v>2.9946464297479101</v>
      </c>
      <c r="S46" s="48">
        <f>VLOOKUP($A46,'Occupancy Raw Data'!$B$8:$BE$45,'Occupancy Raw Data'!BA$3,FALSE)</f>
        <v>2.9506013023456199</v>
      </c>
      <c r="T46" s="48">
        <f>VLOOKUP($A46,'Occupancy Raw Data'!$B$8:$BE$45,'Occupancy Raw Data'!BB$3,FALSE)</f>
        <v>2.1731179095634201</v>
      </c>
      <c r="U46" s="49">
        <f>VLOOKUP($A46,'Occupancy Raw Data'!$B$8:$BE$45,'Occupancy Raw Data'!BC$3,FALSE)</f>
        <v>2.56479017718546</v>
      </c>
      <c r="V46" s="50">
        <f>VLOOKUP($A46,'Occupancy Raw Data'!$B$8:$BE$45,'Occupancy Raw Data'!BE$3,FALSE)</f>
        <v>2.8570009540747399</v>
      </c>
      <c r="X46" s="51">
        <f>VLOOKUP($A46,'ADR Raw Data'!$B$6:$BE$43,'ADR Raw Data'!AG$1,FALSE)</f>
        <v>88.118920722586495</v>
      </c>
      <c r="Y46" s="52">
        <f>VLOOKUP($A46,'ADR Raw Data'!$B$6:$BE$43,'ADR Raw Data'!AH$1,FALSE)</f>
        <v>91.626110933758895</v>
      </c>
      <c r="Z46" s="52">
        <f>VLOOKUP($A46,'ADR Raw Data'!$B$6:$BE$43,'ADR Raw Data'!AI$1,FALSE)</f>
        <v>92.542564735817905</v>
      </c>
      <c r="AA46" s="52">
        <f>VLOOKUP($A46,'ADR Raw Data'!$B$6:$BE$43,'ADR Raw Data'!AJ$1,FALSE)</f>
        <v>92.004167214792005</v>
      </c>
      <c r="AB46" s="52">
        <f>VLOOKUP($A46,'ADR Raw Data'!$B$6:$BE$43,'ADR Raw Data'!AK$1,FALSE)</f>
        <v>96.132425955233998</v>
      </c>
      <c r="AC46" s="53">
        <f>VLOOKUP($A46,'ADR Raw Data'!$B$6:$BE$43,'ADR Raw Data'!AL$1,FALSE)</f>
        <v>92.385547087023596</v>
      </c>
      <c r="AD46" s="52">
        <f>VLOOKUP($A46,'ADR Raw Data'!$B$6:$BE$43,'ADR Raw Data'!AN$1,FALSE)</f>
        <v>113.316903946286</v>
      </c>
      <c r="AE46" s="52">
        <f>VLOOKUP($A46,'ADR Raw Data'!$B$6:$BE$43,'ADR Raw Data'!AO$1,FALSE)</f>
        <v>113.5551580349</v>
      </c>
      <c r="AF46" s="53">
        <f>VLOOKUP($A46,'ADR Raw Data'!$B$6:$BE$43,'ADR Raw Data'!AP$1,FALSE)</f>
        <v>113.43468144812</v>
      </c>
      <c r="AG46" s="54">
        <f>VLOOKUP($A46,'ADR Raw Data'!$B$6:$BE$43,'ADR Raw Data'!AR$1,FALSE)</f>
        <v>99.106600884955697</v>
      </c>
      <c r="AI46" s="47">
        <f>VLOOKUP($A46,'ADR Raw Data'!$B$6:$BE$43,'ADR Raw Data'!AT$1,FALSE)</f>
        <v>4.0286062185543097</v>
      </c>
      <c r="AJ46" s="48">
        <f>VLOOKUP($A46,'ADR Raw Data'!$B$6:$BE$43,'ADR Raw Data'!AU$1,FALSE)</f>
        <v>6.72859706551007</v>
      </c>
      <c r="AK46" s="48">
        <f>VLOOKUP($A46,'ADR Raw Data'!$B$6:$BE$43,'ADR Raw Data'!AV$1,FALSE)</f>
        <v>7.1664480957530303</v>
      </c>
      <c r="AL46" s="48">
        <f>VLOOKUP($A46,'ADR Raw Data'!$B$6:$BE$43,'ADR Raw Data'!AW$1,FALSE)</f>
        <v>3.68075817771564</v>
      </c>
      <c r="AM46" s="48">
        <f>VLOOKUP($A46,'ADR Raw Data'!$B$6:$BE$43,'ADR Raw Data'!AX$1,FALSE)</f>
        <v>4.9952086125891197</v>
      </c>
      <c r="AN46" s="49">
        <f>VLOOKUP($A46,'ADR Raw Data'!$B$6:$BE$43,'ADR Raw Data'!AY$1,FALSE)</f>
        <v>5.3887704180486997</v>
      </c>
      <c r="AO46" s="48">
        <f>VLOOKUP($A46,'ADR Raw Data'!$B$6:$BE$43,'ADR Raw Data'!BA$1,FALSE)</f>
        <v>5.37569838682876</v>
      </c>
      <c r="AP46" s="48">
        <f>VLOOKUP($A46,'ADR Raw Data'!$B$6:$BE$43,'ADR Raw Data'!BB$1,FALSE)</f>
        <v>3.0607798016568299</v>
      </c>
      <c r="AQ46" s="49">
        <f>VLOOKUP($A46,'ADR Raw Data'!$B$6:$BE$43,'ADR Raw Data'!BC$1,FALSE)</f>
        <v>4.2124792167027199</v>
      </c>
      <c r="AR46" s="50">
        <f>VLOOKUP($A46,'ADR Raw Data'!$B$6:$BE$43,'ADR Raw Data'!BE$1,FALSE)</f>
        <v>4.9343907534053599</v>
      </c>
      <c r="AT46" s="51">
        <f>VLOOKUP($A46,'RevPAR Raw Data'!$B$6:$BE$43,'RevPAR Raw Data'!AG$1,FALSE)</f>
        <v>24.171239111223301</v>
      </c>
      <c r="AU46" s="52">
        <f>VLOOKUP($A46,'RevPAR Raw Data'!$B$6:$BE$43,'RevPAR Raw Data'!AH$1,FALSE)</f>
        <v>36.235171379876199</v>
      </c>
      <c r="AV46" s="52">
        <f>VLOOKUP($A46,'RevPAR Raw Data'!$B$6:$BE$43,'RevPAR Raw Data'!AI$1,FALSE)</f>
        <v>39.027703257164397</v>
      </c>
      <c r="AW46" s="52">
        <f>VLOOKUP($A46,'RevPAR Raw Data'!$B$6:$BE$43,'RevPAR Raw Data'!AJ$1,FALSE)</f>
        <v>39.732767958590998</v>
      </c>
      <c r="AX46" s="52">
        <f>VLOOKUP($A46,'RevPAR Raw Data'!$B$6:$BE$43,'RevPAR Raw Data'!AK$1,FALSE)</f>
        <v>40.259473551319203</v>
      </c>
      <c r="AY46" s="53">
        <f>VLOOKUP($A46,'RevPAR Raw Data'!$B$6:$BE$43,'RevPAR Raw Data'!AL$1,FALSE)</f>
        <v>35.885271051634803</v>
      </c>
      <c r="AZ46" s="52">
        <f>VLOOKUP($A46,'RevPAR Raw Data'!$B$6:$BE$43,'RevPAR Raw Data'!AN$1,FALSE)</f>
        <v>52.202169233682604</v>
      </c>
      <c r="BA46" s="52">
        <f>VLOOKUP($A46,'RevPAR Raw Data'!$B$6:$BE$43,'RevPAR Raw Data'!AO$1,FALSE)</f>
        <v>51.1399618103774</v>
      </c>
      <c r="BB46" s="53">
        <f>VLOOKUP($A46,'RevPAR Raw Data'!$B$6:$BE$43,'RevPAR Raw Data'!AP$1,FALSE)</f>
        <v>51.671065522029998</v>
      </c>
      <c r="BC46" s="54">
        <f>VLOOKUP($A46,'RevPAR Raw Data'!$B$6:$BE$43,'RevPAR Raw Data'!AR$1,FALSE)</f>
        <v>40.395498043176303</v>
      </c>
      <c r="BE46" s="47">
        <f>VLOOKUP($A46,'RevPAR Raw Data'!$B$6:$BE$43,'RevPAR Raw Data'!AT$1,FALSE)</f>
        <v>6.6788352979996102</v>
      </c>
      <c r="BF46" s="48">
        <f>VLOOKUP($A46,'RevPAR Raw Data'!$B$6:$BE$43,'RevPAR Raw Data'!AU$1,FALSE)</f>
        <v>11.018999754786099</v>
      </c>
      <c r="BG46" s="48">
        <f>VLOOKUP($A46,'RevPAR Raw Data'!$B$6:$BE$43,'RevPAR Raw Data'!AV$1,FALSE)</f>
        <v>9.5303835026221204</v>
      </c>
      <c r="BH46" s="48">
        <f>VLOOKUP($A46,'RevPAR Raw Data'!$B$6:$BE$43,'RevPAR Raw Data'!AW$1,FALSE)</f>
        <v>5.4563194739219698</v>
      </c>
      <c r="BI46" s="48">
        <f>VLOOKUP($A46,'RevPAR Raw Data'!$B$6:$BE$43,'RevPAR Raw Data'!AX$1,FALSE)</f>
        <v>9.7102984112443593</v>
      </c>
      <c r="BJ46" s="49">
        <f>VLOOKUP($A46,'RevPAR Raw Data'!$B$6:$BE$43,'RevPAR Raw Data'!AY$1,FALSE)</f>
        <v>8.5447914687280306</v>
      </c>
      <c r="BK46" s="48">
        <f>VLOOKUP($A46,'RevPAR Raw Data'!$B$6:$BE$43,'RevPAR Raw Data'!BA$1,FALSE)</f>
        <v>8.4849151157863307</v>
      </c>
      <c r="BL46" s="48">
        <f>VLOOKUP($A46,'RevPAR Raw Data'!$B$6:$BE$43,'RevPAR Raw Data'!BB$1,FALSE)</f>
        <v>5.3004120652623596</v>
      </c>
      <c r="BM46" s="49">
        <f>VLOOKUP($A46,'RevPAR Raw Data'!$B$6:$BE$43,'RevPAR Raw Data'!BC$1,FALSE)</f>
        <v>6.8853106470541503</v>
      </c>
      <c r="BN46" s="50">
        <f>VLOOKUP($A46,'RevPAR Raw Data'!$B$6:$BE$43,'RevPAR Raw Data'!BE$1,FALSE)</f>
        <v>7.9323672983826699</v>
      </c>
    </row>
    <row r="47" spans="1:66" x14ac:dyDescent="0.45">
      <c r="A47" s="63" t="s">
        <v>86</v>
      </c>
      <c r="B47" s="47">
        <f>VLOOKUP($A47,'Occupancy Raw Data'!$B$8:$BE$45,'Occupancy Raw Data'!AG$3,FALSE)</f>
        <v>30.501392757660099</v>
      </c>
      <c r="C47" s="48">
        <f>VLOOKUP($A47,'Occupancy Raw Data'!$B$8:$BE$45,'Occupancy Raw Data'!AH$3,FALSE)</f>
        <v>44.951253481894099</v>
      </c>
      <c r="D47" s="48">
        <f>VLOOKUP($A47,'Occupancy Raw Data'!$B$8:$BE$45,'Occupancy Raw Data'!AI$3,FALSE)</f>
        <v>48.624651810584901</v>
      </c>
      <c r="E47" s="48">
        <f>VLOOKUP($A47,'Occupancy Raw Data'!$B$8:$BE$45,'Occupancy Raw Data'!AJ$3,FALSE)</f>
        <v>47.493036211699099</v>
      </c>
      <c r="F47" s="48">
        <f>VLOOKUP($A47,'Occupancy Raw Data'!$B$8:$BE$45,'Occupancy Raw Data'!AK$3,FALSE)</f>
        <v>41.852367688022198</v>
      </c>
      <c r="G47" s="49">
        <f>VLOOKUP($A47,'Occupancy Raw Data'!$B$8:$BE$45,'Occupancy Raw Data'!AL$3,FALSE)</f>
        <v>42.684540389972099</v>
      </c>
      <c r="H47" s="48">
        <f>VLOOKUP($A47,'Occupancy Raw Data'!$B$8:$BE$45,'Occupancy Raw Data'!AN$3,FALSE)</f>
        <v>44.916434540389901</v>
      </c>
      <c r="I47" s="48">
        <f>VLOOKUP($A47,'Occupancy Raw Data'!$B$8:$BE$45,'Occupancy Raw Data'!AO$3,FALSE)</f>
        <v>42.740250696378801</v>
      </c>
      <c r="J47" s="49">
        <f>VLOOKUP($A47,'Occupancy Raw Data'!$B$8:$BE$45,'Occupancy Raw Data'!AP$3,FALSE)</f>
        <v>43.828342618384397</v>
      </c>
      <c r="K47" s="50">
        <f>VLOOKUP($A47,'Occupancy Raw Data'!$B$8:$BE$45,'Occupancy Raw Data'!AR$3,FALSE)</f>
        <v>43.011341026661299</v>
      </c>
      <c r="M47" s="47">
        <f>VLOOKUP($A47,'Occupancy Raw Data'!$B$8:$BE$45,'Occupancy Raw Data'!AT$3,FALSE)</f>
        <v>0.28620492272467002</v>
      </c>
      <c r="N47" s="48">
        <f>VLOOKUP($A47,'Occupancy Raw Data'!$B$8:$BE$45,'Occupancy Raw Data'!AU$3,FALSE)</f>
        <v>3.8744672607516399E-2</v>
      </c>
      <c r="O47" s="48">
        <f>VLOOKUP($A47,'Occupancy Raw Data'!$B$8:$BE$45,'Occupancy Raw Data'!AV$3,FALSE)</f>
        <v>0.64864864864864802</v>
      </c>
      <c r="P47" s="48">
        <f>VLOOKUP($A47,'Occupancy Raw Data'!$B$8:$BE$45,'Occupancy Raw Data'!AW$3,FALSE)</f>
        <v>1.7530772099962699</v>
      </c>
      <c r="Q47" s="48">
        <f>VLOOKUP($A47,'Occupancy Raw Data'!$B$8:$BE$45,'Occupancy Raw Data'!AX$3,FALSE)</f>
        <v>3.04329189884269</v>
      </c>
      <c r="R47" s="49">
        <f>VLOOKUP($A47,'Occupancy Raw Data'!$B$8:$BE$45,'Occupancy Raw Data'!AY$3,FALSE)</f>
        <v>1.1719072377651201</v>
      </c>
      <c r="S47" s="48">
        <f>VLOOKUP($A47,'Occupancy Raw Data'!$B$8:$BE$45,'Occupancy Raw Data'!BA$3,FALSE)</f>
        <v>9.0448013524936606</v>
      </c>
      <c r="T47" s="48">
        <f>VLOOKUP($A47,'Occupancy Raw Data'!$B$8:$BE$45,'Occupancy Raw Data'!BB$3,FALSE)</f>
        <v>3.8933559035124801</v>
      </c>
      <c r="U47" s="49">
        <f>VLOOKUP($A47,'Occupancy Raw Data'!$B$8:$BE$45,'Occupancy Raw Data'!BC$3,FALSE)</f>
        <v>6.4707126242334496</v>
      </c>
      <c r="V47" s="50">
        <f>VLOOKUP($A47,'Occupancy Raw Data'!$B$8:$BE$45,'Occupancy Raw Data'!BE$3,FALSE)</f>
        <v>2.6593850172147602</v>
      </c>
      <c r="X47" s="51">
        <f>VLOOKUP($A47,'ADR Raw Data'!$B$6:$BE$43,'ADR Raw Data'!AG$1,FALSE)</f>
        <v>79.548139269406306</v>
      </c>
      <c r="Y47" s="52">
        <f>VLOOKUP($A47,'ADR Raw Data'!$B$6:$BE$43,'ADR Raw Data'!AH$1,FALSE)</f>
        <v>86.297931835786201</v>
      </c>
      <c r="Z47" s="52">
        <f>VLOOKUP($A47,'ADR Raw Data'!$B$6:$BE$43,'ADR Raw Data'!AI$1,FALSE)</f>
        <v>87.646587898317193</v>
      </c>
      <c r="AA47" s="52">
        <f>VLOOKUP($A47,'ADR Raw Data'!$B$6:$BE$43,'ADR Raw Data'!AJ$1,FALSE)</f>
        <v>86.350579178885596</v>
      </c>
      <c r="AB47" s="52">
        <f>VLOOKUP($A47,'ADR Raw Data'!$B$6:$BE$43,'ADR Raw Data'!AK$1,FALSE)</f>
        <v>86.212778702163007</v>
      </c>
      <c r="AC47" s="53">
        <f>VLOOKUP($A47,'ADR Raw Data'!$B$6:$BE$43,'ADR Raw Data'!AL$1,FALSE)</f>
        <v>85.635567338282002</v>
      </c>
      <c r="AD47" s="52">
        <f>VLOOKUP($A47,'ADR Raw Data'!$B$6:$BE$43,'ADR Raw Data'!AN$1,FALSE)</f>
        <v>88.152829457364305</v>
      </c>
      <c r="AE47" s="52">
        <f>VLOOKUP($A47,'ADR Raw Data'!$B$6:$BE$43,'ADR Raw Data'!AO$1,FALSE)</f>
        <v>88.004501018329904</v>
      </c>
      <c r="AF47" s="53">
        <f>VLOOKUP($A47,'ADR Raw Data'!$B$6:$BE$43,'ADR Raw Data'!AP$1,FALSE)</f>
        <v>88.080506454816202</v>
      </c>
      <c r="AG47" s="54">
        <f>VLOOKUP($A47,'ADR Raw Data'!$B$6:$BE$43,'ADR Raw Data'!AR$1,FALSE)</f>
        <v>86.347390424424603</v>
      </c>
      <c r="AI47" s="47">
        <f>VLOOKUP($A47,'ADR Raw Data'!$B$6:$BE$43,'ADR Raw Data'!AT$1,FALSE)</f>
        <v>7.3075196971442002</v>
      </c>
      <c r="AJ47" s="48">
        <f>VLOOKUP($A47,'ADR Raw Data'!$B$6:$BE$43,'ADR Raw Data'!AU$1,FALSE)</f>
        <v>8.5909356881130901</v>
      </c>
      <c r="AK47" s="48">
        <f>VLOOKUP($A47,'ADR Raw Data'!$B$6:$BE$43,'ADR Raw Data'!AV$1,FALSE)</f>
        <v>7.5728471469582797</v>
      </c>
      <c r="AL47" s="48">
        <f>VLOOKUP($A47,'ADR Raw Data'!$B$6:$BE$43,'ADR Raw Data'!AW$1,FALSE)</f>
        <v>6.8136379214237799</v>
      </c>
      <c r="AM47" s="48">
        <f>VLOOKUP($A47,'ADR Raw Data'!$B$6:$BE$43,'ADR Raw Data'!AX$1,FALSE)</f>
        <v>10.0385548912256</v>
      </c>
      <c r="AN47" s="49">
        <f>VLOOKUP($A47,'ADR Raw Data'!$B$6:$BE$43,'ADR Raw Data'!AY$1,FALSE)</f>
        <v>8.0609630663066696</v>
      </c>
      <c r="AO47" s="48">
        <f>VLOOKUP($A47,'ADR Raw Data'!$B$6:$BE$43,'ADR Raw Data'!BA$1,FALSE)</f>
        <v>4.5976225878165202</v>
      </c>
      <c r="AP47" s="48">
        <f>VLOOKUP($A47,'ADR Raw Data'!$B$6:$BE$43,'ADR Raw Data'!BB$1,FALSE)</f>
        <v>5.1950346350856398</v>
      </c>
      <c r="AQ47" s="49">
        <f>VLOOKUP($A47,'ADR Raw Data'!$B$6:$BE$43,'ADR Raw Data'!BC$1,FALSE)</f>
        <v>4.8971737191257096</v>
      </c>
      <c r="AR47" s="50">
        <f>VLOOKUP($A47,'ADR Raw Data'!$B$6:$BE$43,'ADR Raw Data'!BE$1,FALSE)</f>
        <v>7.16702067144616</v>
      </c>
      <c r="AT47" s="51">
        <f>VLOOKUP($A47,'RevPAR Raw Data'!$B$6:$BE$43,'RevPAR Raw Data'!AG$1,FALSE)</f>
        <v>24.263290389972099</v>
      </c>
      <c r="AU47" s="52">
        <f>VLOOKUP($A47,'RevPAR Raw Data'!$B$6:$BE$43,'RevPAR Raw Data'!AH$1,FALSE)</f>
        <v>38.792002089136403</v>
      </c>
      <c r="AV47" s="52">
        <f>VLOOKUP($A47,'RevPAR Raw Data'!$B$6:$BE$43,'RevPAR Raw Data'!AI$1,FALSE)</f>
        <v>42.617848189415</v>
      </c>
      <c r="AW47" s="52">
        <f>VLOOKUP($A47,'RevPAR Raw Data'!$B$6:$BE$43,'RevPAR Raw Data'!AJ$1,FALSE)</f>
        <v>41.010511838440102</v>
      </c>
      <c r="AX47" s="52">
        <f>VLOOKUP($A47,'RevPAR Raw Data'!$B$6:$BE$43,'RevPAR Raw Data'!AK$1,FALSE)</f>
        <v>36.082089136490197</v>
      </c>
      <c r="AY47" s="53">
        <f>VLOOKUP($A47,'RevPAR Raw Data'!$B$6:$BE$43,'RevPAR Raw Data'!AL$1,FALSE)</f>
        <v>36.553148328690803</v>
      </c>
      <c r="AZ47" s="52">
        <f>VLOOKUP($A47,'RevPAR Raw Data'!$B$6:$BE$43,'RevPAR Raw Data'!AN$1,FALSE)</f>
        <v>39.595107938718598</v>
      </c>
      <c r="BA47" s="52">
        <f>VLOOKUP($A47,'RevPAR Raw Data'!$B$6:$BE$43,'RevPAR Raw Data'!AO$1,FALSE)</f>
        <v>37.6133443593314</v>
      </c>
      <c r="BB47" s="53">
        <f>VLOOKUP($A47,'RevPAR Raw Data'!$B$6:$BE$43,'RevPAR Raw Data'!AP$1,FALSE)</f>
        <v>38.604226149025003</v>
      </c>
      <c r="BC47" s="54">
        <f>VLOOKUP($A47,'RevPAR Raw Data'!$B$6:$BE$43,'RevPAR Raw Data'!AR$1,FALSE)</f>
        <v>37.139170563072</v>
      </c>
      <c r="BE47" s="47">
        <f>VLOOKUP($A47,'RevPAR Raw Data'!$B$6:$BE$43,'RevPAR Raw Data'!AT$1,FALSE)</f>
        <v>7.6146391009711696</v>
      </c>
      <c r="BF47" s="48">
        <f>VLOOKUP($A47,'RevPAR Raw Data'!$B$6:$BE$43,'RevPAR Raw Data'!AU$1,FALSE)</f>
        <v>8.6330088906268898</v>
      </c>
      <c r="BG47" s="48">
        <f>VLOOKUP($A47,'RevPAR Raw Data'!$B$6:$BE$43,'RevPAR Raw Data'!AV$1,FALSE)</f>
        <v>8.2706169662899001</v>
      </c>
      <c r="BH47" s="48">
        <f>VLOOKUP($A47,'RevPAR Raw Data'!$B$6:$BE$43,'RevPAR Raw Data'!AW$1,FALSE)</f>
        <v>8.6861634649921999</v>
      </c>
      <c r="BI47" s="48">
        <f>VLOOKUP($A47,'RevPAR Raw Data'!$B$6:$BE$43,'RevPAR Raw Data'!AX$1,FALSE)</f>
        <v>13.3873493178339</v>
      </c>
      <c r="BJ47" s="49">
        <f>VLOOKUP($A47,'RevPAR Raw Data'!$B$6:$BE$43,'RevPAR Raw Data'!AY$1,FALSE)</f>
        <v>9.3273373136794095</v>
      </c>
      <c r="BK47" s="48">
        <f>VLOOKUP($A47,'RevPAR Raw Data'!$B$6:$BE$43,'RevPAR Raw Data'!BA$1,FALSE)</f>
        <v>14.0582697703155</v>
      </c>
      <c r="BL47" s="48">
        <f>VLOOKUP($A47,'RevPAR Raw Data'!$B$6:$BE$43,'RevPAR Raw Data'!BB$1,FALSE)</f>
        <v>9.2906517262527508</v>
      </c>
      <c r="BM47" s="49">
        <f>VLOOKUP($A47,'RevPAR Raw Data'!$B$6:$BE$43,'RevPAR Raw Data'!BC$1,FALSE)</f>
        <v>11.6847683814332</v>
      </c>
      <c r="BN47" s="50">
        <f>VLOOKUP($A47,'RevPAR Raw Data'!$B$6:$BE$43,'RevPAR Raw Data'!BE$1,FALSE)</f>
        <v>10.017004362578</v>
      </c>
    </row>
    <row r="48" spans="1:66" ht="16.5" thickBot="1" x14ac:dyDescent="0.5">
      <c r="A48" s="63" t="s">
        <v>87</v>
      </c>
      <c r="B48" s="67">
        <f>VLOOKUP($A48,'Occupancy Raw Data'!$B$8:$BE$45,'Occupancy Raw Data'!AG$3,FALSE)</f>
        <v>32.580058224162997</v>
      </c>
      <c r="C48" s="68">
        <f>VLOOKUP($A48,'Occupancy Raw Data'!$B$8:$BE$45,'Occupancy Raw Data'!AH$3,FALSE)</f>
        <v>44.556040756914101</v>
      </c>
      <c r="D48" s="68">
        <f>VLOOKUP($A48,'Occupancy Raw Data'!$B$8:$BE$45,'Occupancy Raw Data'!AI$3,FALSE)</f>
        <v>49.024745269286697</v>
      </c>
      <c r="E48" s="68">
        <f>VLOOKUP($A48,'Occupancy Raw Data'!$B$8:$BE$45,'Occupancy Raw Data'!AJ$3,FALSE)</f>
        <v>48.601270907895604</v>
      </c>
      <c r="F48" s="68">
        <f>VLOOKUP($A48,'Occupancy Raw Data'!$B$8:$BE$45,'Occupancy Raw Data'!AK$3,FALSE)</f>
        <v>49.185596377182002</v>
      </c>
      <c r="G48" s="69">
        <f>VLOOKUP($A48,'Occupancy Raw Data'!$B$8:$BE$45,'Occupancy Raw Data'!AL$3,FALSE)</f>
        <v>44.783679776099802</v>
      </c>
      <c r="H48" s="68">
        <f>VLOOKUP($A48,'Occupancy Raw Data'!$B$8:$BE$45,'Occupancy Raw Data'!AN$3,FALSE)</f>
        <v>53.137097363231298</v>
      </c>
      <c r="I48" s="68">
        <f>VLOOKUP($A48,'Occupancy Raw Data'!$B$8:$BE$45,'Occupancy Raw Data'!AO$3,FALSE)</f>
        <v>49.068731283324801</v>
      </c>
      <c r="J48" s="69">
        <f>VLOOKUP($A48,'Occupancy Raw Data'!$B$8:$BE$45,'Occupancy Raw Data'!AP$3,FALSE)</f>
        <v>51.102914323278</v>
      </c>
      <c r="K48" s="70">
        <f>VLOOKUP($A48,'Occupancy Raw Data'!$B$8:$BE$45,'Occupancy Raw Data'!AR$3,FALSE)</f>
        <v>46.586410235039097</v>
      </c>
      <c r="M48" s="67">
        <f>VLOOKUP($A48,'Occupancy Raw Data'!$B$8:$BE$45,'Occupancy Raw Data'!AT$3,FALSE)</f>
        <v>8.3415059777897707</v>
      </c>
      <c r="N48" s="68">
        <f>VLOOKUP($A48,'Occupancy Raw Data'!$B$8:$BE$45,'Occupancy Raw Data'!AU$3,FALSE)</f>
        <v>15.4408283499632</v>
      </c>
      <c r="O48" s="68">
        <f>VLOOKUP($A48,'Occupancy Raw Data'!$B$8:$BE$45,'Occupancy Raw Data'!AV$3,FALSE)</f>
        <v>18.734563092455801</v>
      </c>
      <c r="P48" s="68">
        <f>VLOOKUP($A48,'Occupancy Raw Data'!$B$8:$BE$45,'Occupancy Raw Data'!AW$3,FALSE)</f>
        <v>15.7948167597875</v>
      </c>
      <c r="Q48" s="68">
        <f>VLOOKUP($A48,'Occupancy Raw Data'!$B$8:$BE$45,'Occupancy Raw Data'!AX$3,FALSE)</f>
        <v>12.5654895127653</v>
      </c>
      <c r="R48" s="69">
        <f>VLOOKUP($A48,'Occupancy Raw Data'!$B$8:$BE$45,'Occupancy Raw Data'!AY$3,FALSE)</f>
        <v>14.4634252770826</v>
      </c>
      <c r="S48" s="68">
        <f>VLOOKUP($A48,'Occupancy Raw Data'!$B$8:$BE$45,'Occupancy Raw Data'!BA$3,FALSE)</f>
        <v>7.11384917328661</v>
      </c>
      <c r="T48" s="68">
        <f>VLOOKUP($A48,'Occupancy Raw Data'!$B$8:$BE$45,'Occupancy Raw Data'!BB$3,FALSE)</f>
        <v>0.709997993154031</v>
      </c>
      <c r="U48" s="69">
        <f>VLOOKUP($A48,'Occupancy Raw Data'!$B$8:$BE$45,'Occupancy Raw Data'!BC$3,FALSE)</f>
        <v>3.9407499355190398</v>
      </c>
      <c r="V48" s="70">
        <f>VLOOKUP($A48,'Occupancy Raw Data'!$B$8:$BE$45,'Occupancy Raw Data'!BE$3,FALSE)</f>
        <v>10.9369048059579</v>
      </c>
      <c r="X48" s="71">
        <f>VLOOKUP($A48,'ADR Raw Data'!$B$6:$BE$43,'ADR Raw Data'!AG$1,FALSE)</f>
        <v>92.365773483748399</v>
      </c>
      <c r="Y48" s="72">
        <f>VLOOKUP($A48,'ADR Raw Data'!$B$6:$BE$43,'ADR Raw Data'!AH$1,FALSE)</f>
        <v>93.831585266252802</v>
      </c>
      <c r="Z48" s="72">
        <f>VLOOKUP($A48,'ADR Raw Data'!$B$6:$BE$43,'ADR Raw Data'!AI$1,FALSE)</f>
        <v>97.409374999999997</v>
      </c>
      <c r="AA48" s="72">
        <f>VLOOKUP($A48,'ADR Raw Data'!$B$6:$BE$43,'ADR Raw Data'!AJ$1,FALSE)</f>
        <v>97.629791103095798</v>
      </c>
      <c r="AB48" s="72">
        <f>VLOOKUP($A48,'ADR Raw Data'!$B$6:$BE$43,'ADR Raw Data'!AK$1,FALSE)</f>
        <v>98.809227799227699</v>
      </c>
      <c r="AC48" s="73">
        <f>VLOOKUP($A48,'ADR Raw Data'!$B$6:$BE$43,'ADR Raw Data'!AL$1,FALSE)</f>
        <v>96.316115875986597</v>
      </c>
      <c r="AD48" s="72">
        <f>VLOOKUP($A48,'ADR Raw Data'!$B$6:$BE$43,'ADR Raw Data'!AN$1,FALSE)</f>
        <v>113.47459587628801</v>
      </c>
      <c r="AE48" s="72">
        <f>VLOOKUP($A48,'ADR Raw Data'!$B$6:$BE$43,'ADR Raw Data'!AO$1,FALSE)</f>
        <v>116.966643346233</v>
      </c>
      <c r="AF48" s="73">
        <f>VLOOKUP($A48,'ADR Raw Data'!$B$6:$BE$43,'ADR Raw Data'!AP$1,FALSE)</f>
        <v>115.151118059029</v>
      </c>
      <c r="AG48" s="74">
        <f>VLOOKUP($A48,'ADR Raw Data'!$B$6:$BE$43,'ADR Raw Data'!AR$1,FALSE)</f>
        <v>102.21022833245701</v>
      </c>
      <c r="AI48" s="67">
        <f>VLOOKUP($A48,'ADR Raw Data'!$B$6:$BE$43,'ADR Raw Data'!AT$1,FALSE)</f>
        <v>10.580675833693</v>
      </c>
      <c r="AJ48" s="68">
        <f>VLOOKUP($A48,'ADR Raw Data'!$B$6:$BE$43,'ADR Raw Data'!AU$1,FALSE)</f>
        <v>11.060910707464799</v>
      </c>
      <c r="AK48" s="68">
        <f>VLOOKUP($A48,'ADR Raw Data'!$B$6:$BE$43,'ADR Raw Data'!AV$1,FALSE)</f>
        <v>13.4164362085418</v>
      </c>
      <c r="AL48" s="68">
        <f>VLOOKUP($A48,'ADR Raw Data'!$B$6:$BE$43,'ADR Raw Data'!AW$1,FALSE)</f>
        <v>14.226153231274999</v>
      </c>
      <c r="AM48" s="68">
        <f>VLOOKUP($A48,'ADR Raw Data'!$B$6:$BE$43,'ADR Raw Data'!AX$1,FALSE)</f>
        <v>11.085418051740501</v>
      </c>
      <c r="AN48" s="69">
        <f>VLOOKUP($A48,'ADR Raw Data'!$B$6:$BE$43,'ADR Raw Data'!AY$1,FALSE)</f>
        <v>12.200936358178399</v>
      </c>
      <c r="AO48" s="68">
        <f>VLOOKUP($A48,'ADR Raw Data'!$B$6:$BE$43,'ADR Raw Data'!BA$1,FALSE)</f>
        <v>2.2461276745673802</v>
      </c>
      <c r="AP48" s="68">
        <f>VLOOKUP($A48,'ADR Raw Data'!$B$6:$BE$43,'ADR Raw Data'!BB$1,FALSE)</f>
        <v>0.99568145408612196</v>
      </c>
      <c r="AQ48" s="69">
        <f>VLOOKUP($A48,'ADR Raw Data'!$B$6:$BE$43,'ADR Raw Data'!BC$1,FALSE)</f>
        <v>1.5657746856814301</v>
      </c>
      <c r="AR48" s="70">
        <f>VLOOKUP($A48,'ADR Raw Data'!$B$6:$BE$43,'ADR Raw Data'!BE$1,FALSE)</f>
        <v>7.5300577800724504</v>
      </c>
      <c r="AT48" s="71">
        <f>VLOOKUP($A48,'RevPAR Raw Data'!$B$6:$BE$43,'RevPAR Raw Data'!AG$1,FALSE)</f>
        <v>30.092822780203701</v>
      </c>
      <c r="AU48" s="72">
        <f>VLOOKUP($A48,'RevPAR Raw Data'!$B$6:$BE$43,'RevPAR Raw Data'!AH$1,FALSE)</f>
        <v>41.807639374090201</v>
      </c>
      <c r="AV48" s="72">
        <f>VLOOKUP($A48,'RevPAR Raw Data'!$B$6:$BE$43,'RevPAR Raw Data'!AI$1,FALSE)</f>
        <v>47.754697962154196</v>
      </c>
      <c r="AW48" s="72">
        <f>VLOOKUP($A48,'RevPAR Raw Data'!$B$6:$BE$43,'RevPAR Raw Data'!AJ$1,FALSE)</f>
        <v>47.449319260828197</v>
      </c>
      <c r="AX48" s="72">
        <f>VLOOKUP($A48,'RevPAR Raw Data'!$B$6:$BE$43,'RevPAR Raw Data'!AK$1,FALSE)</f>
        <v>48.599907968738499</v>
      </c>
      <c r="AY48" s="73">
        <f>VLOOKUP($A48,'RevPAR Raw Data'!$B$6:$BE$43,'RevPAR Raw Data'!AL$1,FALSE)</f>
        <v>43.133900906679102</v>
      </c>
      <c r="AZ48" s="72">
        <f>VLOOKUP($A48,'RevPAR Raw Data'!$B$6:$BE$43,'RevPAR Raw Data'!AN$1,FALSE)</f>
        <v>60.297106493316697</v>
      </c>
      <c r="BA48" s="72">
        <f>VLOOKUP($A48,'RevPAR Raw Data'!$B$6:$BE$43,'RevPAR Raw Data'!AO$1,FALSE)</f>
        <v>57.3940479146884</v>
      </c>
      <c r="BB48" s="73">
        <f>VLOOKUP($A48,'RevPAR Raw Data'!$B$6:$BE$43,'RevPAR Raw Data'!AP$1,FALSE)</f>
        <v>58.845577204002602</v>
      </c>
      <c r="BC48" s="74">
        <f>VLOOKUP($A48,'RevPAR Raw Data'!$B$6:$BE$43,'RevPAR Raw Data'!AR$1,FALSE)</f>
        <v>47.616076273128797</v>
      </c>
      <c r="BE48" s="67">
        <f>VLOOKUP($A48,'RevPAR Raw Data'!$B$6:$BE$43,'RevPAR Raw Data'!AT$1,FALSE)</f>
        <v>19.8047695186408</v>
      </c>
      <c r="BF48" s="68">
        <f>VLOOKUP($A48,'RevPAR Raw Data'!$B$6:$BE$43,'RevPAR Raw Data'!AU$1,FALSE)</f>
        <v>28.209635293710399</v>
      </c>
      <c r="BG48" s="68">
        <f>VLOOKUP($A48,'RevPAR Raw Data'!$B$6:$BE$43,'RevPAR Raw Data'!AV$1,FALSE)</f>
        <v>34.664510007246101</v>
      </c>
      <c r="BH48" s="68">
        <f>VLOOKUP($A48,'RevPAR Raw Data'!$B$6:$BE$43,'RevPAR Raw Data'!AW$1,FALSE)</f>
        <v>32.267964825909097</v>
      </c>
      <c r="BI48" s="68">
        <f>VLOOKUP($A48,'RevPAR Raw Data'!$B$6:$BE$43,'RevPAR Raw Data'!AX$1,FALSE)</f>
        <v>25.0438446072435</v>
      </c>
      <c r="BJ48" s="69">
        <f>VLOOKUP($A48,'RevPAR Raw Data'!$B$6:$BE$43,'RevPAR Raw Data'!AY$1,FALSE)</f>
        <v>28.4290349485305</v>
      </c>
      <c r="BK48" s="68">
        <f>VLOOKUP($A48,'RevPAR Raw Data'!$B$6:$BE$43,'RevPAR Raw Data'!BA$1,FALSE)</f>
        <v>9.5197629828621793</v>
      </c>
      <c r="BL48" s="68">
        <f>VLOOKUP($A48,'RevPAR Raw Data'!$B$6:$BE$43,'RevPAR Raw Data'!BB$1,FALSE)</f>
        <v>1.7127487655823701</v>
      </c>
      <c r="BM48" s="69">
        <f>VLOOKUP($A48,'RevPAR Raw Data'!$B$6:$BE$43,'RevPAR Raw Data'!BC$1,FALSE)</f>
        <v>5.5682278861168397</v>
      </c>
      <c r="BN48" s="70">
        <f>VLOOKUP($A48,'RevPAR Raw Data'!$B$6:$BE$43,'RevPAR Raw Data'!BE$1,FALSE)</f>
        <v>19.2905178372705</v>
      </c>
    </row>
    <row r="49" spans="1:11" ht="14.25" customHeight="1" x14ac:dyDescent="0.45">
      <c r="A49" s="208" t="s">
        <v>108</v>
      </c>
      <c r="B49" s="208"/>
      <c r="C49" s="208"/>
      <c r="D49" s="208"/>
      <c r="E49" s="208"/>
      <c r="F49" s="208"/>
      <c r="G49" s="208"/>
      <c r="H49" s="208"/>
      <c r="I49" s="208"/>
      <c r="J49" s="208"/>
      <c r="K49" s="208"/>
    </row>
    <row r="50" spans="1:11" x14ac:dyDescent="0.45">
      <c r="A50" s="208"/>
      <c r="B50" s="208"/>
      <c r="C50" s="208"/>
      <c r="D50" s="208"/>
      <c r="E50" s="208"/>
      <c r="F50" s="208"/>
      <c r="G50" s="208"/>
      <c r="H50" s="208"/>
      <c r="I50" s="208"/>
      <c r="J50" s="208"/>
      <c r="K50" s="208"/>
    </row>
    <row r="51" spans="1:11" x14ac:dyDescent="0.45">
      <c r="A51" s="208"/>
      <c r="B51" s="208"/>
      <c r="C51" s="208"/>
      <c r="D51" s="208"/>
      <c r="E51" s="208"/>
      <c r="F51" s="208"/>
      <c r="G51" s="208"/>
      <c r="H51" s="208"/>
      <c r="I51" s="208"/>
      <c r="J51" s="208"/>
      <c r="K51" s="208"/>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16" zoomScale="91" zoomScaleNormal="85" workbookViewId="0">
      <selection activeCell="A6" sqref="A6:XFD43"/>
    </sheetView>
  </sheetViews>
  <sheetFormatPr defaultRowHeight="12.5" x14ac:dyDescent="0.25"/>
  <cols>
    <col min="1" max="1" width="51.54296875" customWidth="1"/>
    <col min="2" max="2" width="51.6328125" bestFit="1" customWidth="1"/>
    <col min="3" max="3" width="2.90625" customWidth="1"/>
    <col min="4" max="5" width="5.36328125" customWidth="1"/>
    <col min="6" max="6" width="4.453125" customWidth="1"/>
  </cols>
  <sheetData>
    <row r="1" spans="1:57" ht="18" x14ac:dyDescent="0.4">
      <c r="A1" s="115" t="s">
        <v>111</v>
      </c>
      <c r="B1" s="115" t="s">
        <v>122</v>
      </c>
    </row>
    <row r="2" spans="1:57" ht="36" x14ac:dyDescent="0.4">
      <c r="A2" s="115" t="s">
        <v>110</v>
      </c>
      <c r="B2" s="116" t="s">
        <v>123</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11" t="s">
        <v>5</v>
      </c>
      <c r="E4" s="212"/>
      <c r="G4" s="213" t="s">
        <v>6</v>
      </c>
      <c r="H4" s="214"/>
      <c r="I4" s="214"/>
      <c r="J4" s="214"/>
      <c r="K4" s="214"/>
      <c r="L4" s="214"/>
      <c r="M4" s="214"/>
      <c r="N4" s="214"/>
      <c r="O4" s="214"/>
      <c r="P4" s="214"/>
      <c r="Q4" s="214"/>
      <c r="R4" s="214"/>
      <c r="T4" s="213" t="s">
        <v>7</v>
      </c>
      <c r="U4" s="214"/>
      <c r="V4" s="214"/>
      <c r="W4" s="214"/>
      <c r="X4" s="214"/>
      <c r="Y4" s="214"/>
      <c r="Z4" s="214"/>
      <c r="AA4" s="214"/>
      <c r="AB4" s="214"/>
      <c r="AC4" s="214"/>
      <c r="AD4" s="214"/>
      <c r="AE4" s="214"/>
      <c r="AF4" s="4"/>
      <c r="AG4" s="213" t="s">
        <v>34</v>
      </c>
      <c r="AH4" s="214"/>
      <c r="AI4" s="214"/>
      <c r="AJ4" s="214"/>
      <c r="AK4" s="214"/>
      <c r="AL4" s="214"/>
      <c r="AM4" s="214"/>
      <c r="AN4" s="214"/>
      <c r="AO4" s="214"/>
      <c r="AP4" s="214"/>
      <c r="AQ4" s="214"/>
      <c r="AR4" s="214"/>
      <c r="AT4" s="213" t="s">
        <v>35</v>
      </c>
      <c r="AU4" s="214"/>
      <c r="AV4" s="214"/>
      <c r="AW4" s="214"/>
      <c r="AX4" s="214"/>
      <c r="AY4" s="214"/>
      <c r="AZ4" s="214"/>
      <c r="BA4" s="214"/>
      <c r="BB4" s="214"/>
      <c r="BC4" s="214"/>
      <c r="BD4" s="214"/>
      <c r="BE4" s="214"/>
    </row>
    <row r="5" spans="1:57" ht="13" x14ac:dyDescent="0.25">
      <c r="A5" s="32"/>
      <c r="B5" s="32"/>
      <c r="C5" s="3"/>
      <c r="D5" s="215" t="s">
        <v>8</v>
      </c>
      <c r="E5" s="217" t="s">
        <v>9</v>
      </c>
      <c r="F5" s="5"/>
      <c r="G5" s="219" t="s">
        <v>0</v>
      </c>
      <c r="H5" s="221" t="s">
        <v>1</v>
      </c>
      <c r="I5" s="221" t="s">
        <v>10</v>
      </c>
      <c r="J5" s="221" t="s">
        <v>2</v>
      </c>
      <c r="K5" s="221" t="s">
        <v>11</v>
      </c>
      <c r="L5" s="223" t="s">
        <v>12</v>
      </c>
      <c r="M5" s="5"/>
      <c r="N5" s="219" t="s">
        <v>3</v>
      </c>
      <c r="O5" s="221" t="s">
        <v>4</v>
      </c>
      <c r="P5" s="223" t="s">
        <v>13</v>
      </c>
      <c r="Q5" s="2"/>
      <c r="R5" s="225" t="s">
        <v>14</v>
      </c>
      <c r="S5" s="2"/>
      <c r="T5" s="219" t="s">
        <v>0</v>
      </c>
      <c r="U5" s="221" t="s">
        <v>1</v>
      </c>
      <c r="V5" s="221" t="s">
        <v>10</v>
      </c>
      <c r="W5" s="221" t="s">
        <v>2</v>
      </c>
      <c r="X5" s="221" t="s">
        <v>11</v>
      </c>
      <c r="Y5" s="223" t="s">
        <v>12</v>
      </c>
      <c r="Z5" s="2"/>
      <c r="AA5" s="219" t="s">
        <v>3</v>
      </c>
      <c r="AB5" s="221" t="s">
        <v>4</v>
      </c>
      <c r="AC5" s="223" t="s">
        <v>13</v>
      </c>
      <c r="AD5" s="1"/>
      <c r="AE5" s="227" t="s">
        <v>14</v>
      </c>
      <c r="AF5" s="38"/>
      <c r="AG5" s="219" t="s">
        <v>0</v>
      </c>
      <c r="AH5" s="221" t="s">
        <v>1</v>
      </c>
      <c r="AI5" s="221" t="s">
        <v>10</v>
      </c>
      <c r="AJ5" s="221" t="s">
        <v>2</v>
      </c>
      <c r="AK5" s="221" t="s">
        <v>11</v>
      </c>
      <c r="AL5" s="223" t="s">
        <v>12</v>
      </c>
      <c r="AM5" s="5"/>
      <c r="AN5" s="219" t="s">
        <v>3</v>
      </c>
      <c r="AO5" s="221" t="s">
        <v>4</v>
      </c>
      <c r="AP5" s="223" t="s">
        <v>13</v>
      </c>
      <c r="AQ5" s="2"/>
      <c r="AR5" s="225" t="s">
        <v>14</v>
      </c>
      <c r="AS5" s="2"/>
      <c r="AT5" s="219" t="s">
        <v>0</v>
      </c>
      <c r="AU5" s="221" t="s">
        <v>1</v>
      </c>
      <c r="AV5" s="221" t="s">
        <v>10</v>
      </c>
      <c r="AW5" s="221" t="s">
        <v>2</v>
      </c>
      <c r="AX5" s="221" t="s">
        <v>11</v>
      </c>
      <c r="AY5" s="223" t="s">
        <v>12</v>
      </c>
      <c r="AZ5" s="2"/>
      <c r="BA5" s="219" t="s">
        <v>3</v>
      </c>
      <c r="BB5" s="221" t="s">
        <v>4</v>
      </c>
      <c r="BC5" s="223" t="s">
        <v>13</v>
      </c>
      <c r="BD5" s="1"/>
      <c r="BE5" s="227" t="s">
        <v>14</v>
      </c>
    </row>
    <row r="6" spans="1:57" ht="13" x14ac:dyDescent="0.25">
      <c r="A6" s="32"/>
      <c r="B6" s="32"/>
      <c r="C6" s="3"/>
      <c r="D6" s="216"/>
      <c r="E6" s="218"/>
      <c r="F6" s="5"/>
      <c r="G6" s="220"/>
      <c r="H6" s="222"/>
      <c r="I6" s="222"/>
      <c r="J6" s="222"/>
      <c r="K6" s="222"/>
      <c r="L6" s="224"/>
      <c r="M6" s="5"/>
      <c r="N6" s="220"/>
      <c r="O6" s="222"/>
      <c r="P6" s="224"/>
      <c r="Q6" s="2"/>
      <c r="R6" s="226"/>
      <c r="S6" s="2"/>
      <c r="T6" s="220"/>
      <c r="U6" s="222"/>
      <c r="V6" s="222"/>
      <c r="W6" s="222"/>
      <c r="X6" s="222"/>
      <c r="Y6" s="224"/>
      <c r="Z6" s="2"/>
      <c r="AA6" s="220"/>
      <c r="AB6" s="222"/>
      <c r="AC6" s="224"/>
      <c r="AD6" s="1"/>
      <c r="AE6" s="228"/>
      <c r="AF6" s="39"/>
      <c r="AG6" s="220"/>
      <c r="AH6" s="222"/>
      <c r="AI6" s="222"/>
      <c r="AJ6" s="222"/>
      <c r="AK6" s="222"/>
      <c r="AL6" s="224"/>
      <c r="AM6" s="5"/>
      <c r="AN6" s="220"/>
      <c r="AO6" s="222"/>
      <c r="AP6" s="224"/>
      <c r="AQ6" s="2"/>
      <c r="AR6" s="226"/>
      <c r="AS6" s="2"/>
      <c r="AT6" s="220"/>
      <c r="AU6" s="222"/>
      <c r="AV6" s="222"/>
      <c r="AW6" s="222"/>
      <c r="AX6" s="222"/>
      <c r="AY6" s="224"/>
      <c r="AZ6" s="2"/>
      <c r="BA6" s="220"/>
      <c r="BB6" s="222"/>
      <c r="BC6" s="224"/>
      <c r="BD6" s="1"/>
      <c r="BE6" s="228"/>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44.209155735155498</v>
      </c>
      <c r="H8" s="127">
        <v>52.566197059544898</v>
      </c>
      <c r="I8" s="127">
        <v>58.898079312558004</v>
      </c>
      <c r="J8" s="127">
        <v>61.076914967970701</v>
      </c>
      <c r="K8" s="127">
        <v>60.982454569706803</v>
      </c>
      <c r="L8" s="128">
        <v>55.546474993314803</v>
      </c>
      <c r="M8" s="129"/>
      <c r="N8" s="130">
        <v>71.084029880996795</v>
      </c>
      <c r="O8" s="131">
        <v>76.929543661640295</v>
      </c>
      <c r="P8" s="132">
        <v>74.006786771318602</v>
      </c>
      <c r="Q8" s="129"/>
      <c r="R8" s="133">
        <v>60.8209905792407</v>
      </c>
      <c r="S8" s="125"/>
      <c r="T8" s="126">
        <v>-1.97473969587454</v>
      </c>
      <c r="U8" s="127">
        <v>2.2187956947001499</v>
      </c>
      <c r="V8" s="127">
        <v>8.2941001265290595</v>
      </c>
      <c r="W8" s="127">
        <v>8.5732486973710103</v>
      </c>
      <c r="X8" s="127">
        <v>4.7808182429456201</v>
      </c>
      <c r="Y8" s="128">
        <v>4.6598630164472601</v>
      </c>
      <c r="Z8" s="129"/>
      <c r="AA8" s="130">
        <v>0.83635831037506903</v>
      </c>
      <c r="AB8" s="131">
        <v>0.248118656933871</v>
      </c>
      <c r="AC8" s="132">
        <v>0.52976382396909105</v>
      </c>
      <c r="AD8" s="129"/>
      <c r="AE8" s="133">
        <v>3.1855740717627898</v>
      </c>
      <c r="AF8" s="29"/>
      <c r="AG8" s="126">
        <v>43.905480420475101</v>
      </c>
      <c r="AH8" s="127">
        <v>54.2799769915665</v>
      </c>
      <c r="AI8" s="127">
        <v>59.556462885761498</v>
      </c>
      <c r="AJ8" s="127">
        <v>60.021565273734197</v>
      </c>
      <c r="AK8" s="127">
        <v>57.281620302005102</v>
      </c>
      <c r="AL8" s="128">
        <v>55.0091721056776</v>
      </c>
      <c r="AM8" s="129"/>
      <c r="AN8" s="130">
        <v>62.5728594030426</v>
      </c>
      <c r="AO8" s="131">
        <v>65.450145861861699</v>
      </c>
      <c r="AP8" s="132">
        <v>64.011502762327893</v>
      </c>
      <c r="AQ8" s="129"/>
      <c r="AR8" s="133">
        <v>57.5815344328281</v>
      </c>
      <c r="AS8" s="125"/>
      <c r="AT8" s="126">
        <v>4.65681478644054</v>
      </c>
      <c r="AU8" s="127">
        <v>12.084733022541</v>
      </c>
      <c r="AV8" s="127">
        <v>16.029913707789898</v>
      </c>
      <c r="AW8" s="127">
        <v>14.301561486176</v>
      </c>
      <c r="AX8" s="127">
        <v>8.4038621829626603</v>
      </c>
      <c r="AY8" s="128">
        <v>11.326593867691701</v>
      </c>
      <c r="AZ8" s="129"/>
      <c r="BA8" s="130">
        <v>2.4368425754716601</v>
      </c>
      <c r="BB8" s="131">
        <v>1.03475473140151</v>
      </c>
      <c r="BC8" s="132">
        <v>1.71520397260598</v>
      </c>
      <c r="BD8" s="129"/>
      <c r="BE8" s="133">
        <v>8.0826019328807401</v>
      </c>
    </row>
    <row r="9" spans="1:57" x14ac:dyDescent="0.25">
      <c r="A9" s="20" t="s">
        <v>18</v>
      </c>
      <c r="B9" s="3" t="str">
        <f>TRIM(A9)</f>
        <v>Virginia</v>
      </c>
      <c r="C9" s="10"/>
      <c r="D9" s="24" t="s">
        <v>16</v>
      </c>
      <c r="E9" s="27" t="s">
        <v>17</v>
      </c>
      <c r="F9" s="3"/>
      <c r="G9" s="140">
        <v>37.669532361932802</v>
      </c>
      <c r="H9" s="129">
        <v>47.065055750218498</v>
      </c>
      <c r="I9" s="129">
        <v>53.159604546818002</v>
      </c>
      <c r="J9" s="129">
        <v>55.135593977572199</v>
      </c>
      <c r="K9" s="129">
        <v>55.525558299985299</v>
      </c>
      <c r="L9" s="141">
        <v>49.711068987305403</v>
      </c>
      <c r="M9" s="129"/>
      <c r="N9" s="142">
        <v>67.226182802218403</v>
      </c>
      <c r="O9" s="143">
        <v>73.308527408844597</v>
      </c>
      <c r="P9" s="144">
        <v>70.267355105531493</v>
      </c>
      <c r="Q9" s="129"/>
      <c r="R9" s="145">
        <v>55.584347142657798</v>
      </c>
      <c r="S9" s="125"/>
      <c r="T9" s="140">
        <v>-0.51353685155409701</v>
      </c>
      <c r="U9" s="129">
        <v>1.98794204242177</v>
      </c>
      <c r="V9" s="129">
        <v>7.9642719036873499</v>
      </c>
      <c r="W9" s="129">
        <v>9.7513735361521601</v>
      </c>
      <c r="X9" s="129">
        <v>6.3719197102629099</v>
      </c>
      <c r="Y9" s="141">
        <v>5.4603526152797803</v>
      </c>
      <c r="Z9" s="129"/>
      <c r="AA9" s="142">
        <v>4.2739269674825104</v>
      </c>
      <c r="AB9" s="143">
        <v>4.9953060812922896</v>
      </c>
      <c r="AC9" s="144">
        <v>4.6489859729665204</v>
      </c>
      <c r="AD9" s="129"/>
      <c r="AE9" s="145">
        <v>5.1659505216904398</v>
      </c>
      <c r="AF9" s="30"/>
      <c r="AG9" s="140">
        <v>38.793640051967401</v>
      </c>
      <c r="AH9" s="129">
        <v>50.613773028457601</v>
      </c>
      <c r="AI9" s="129">
        <v>55.634551304147898</v>
      </c>
      <c r="AJ9" s="129">
        <v>55.7483280928287</v>
      </c>
      <c r="AK9" s="129">
        <v>51.638206192148097</v>
      </c>
      <c r="AL9" s="141">
        <v>50.4858106270595</v>
      </c>
      <c r="AM9" s="129"/>
      <c r="AN9" s="142">
        <v>55.419548612995101</v>
      </c>
      <c r="AO9" s="143">
        <v>57.822190162176298</v>
      </c>
      <c r="AP9" s="144">
        <v>56.620869387585699</v>
      </c>
      <c r="AQ9" s="129"/>
      <c r="AR9" s="145">
        <v>52.238725322107499</v>
      </c>
      <c r="AS9" s="125"/>
      <c r="AT9" s="140">
        <v>6.5561278203216302</v>
      </c>
      <c r="AU9" s="129">
        <v>14.8899841805188</v>
      </c>
      <c r="AV9" s="129">
        <v>18.485584718388498</v>
      </c>
      <c r="AW9" s="129">
        <v>17.192056954770301</v>
      </c>
      <c r="AX9" s="129">
        <v>11.594049171646599</v>
      </c>
      <c r="AY9" s="141">
        <v>14.0880466713039</v>
      </c>
      <c r="AZ9" s="129"/>
      <c r="BA9" s="142">
        <v>3.68480894074274</v>
      </c>
      <c r="BB9" s="143">
        <v>3.1596635041888499</v>
      </c>
      <c r="BC9" s="144">
        <v>3.4159989419627599</v>
      </c>
      <c r="BD9" s="129"/>
      <c r="BE9" s="145">
        <v>10.554817440809099</v>
      </c>
    </row>
    <row r="10" spans="1:57" x14ac:dyDescent="0.25">
      <c r="A10" s="21" t="s">
        <v>19</v>
      </c>
      <c r="B10" s="3" t="str">
        <f t="shared" ref="B10:B45" si="0">TRIM(A10)</f>
        <v>Norfolk/Virginia Beach, VA</v>
      </c>
      <c r="C10" s="3"/>
      <c r="D10" s="24" t="s">
        <v>16</v>
      </c>
      <c r="E10" s="27" t="s">
        <v>17</v>
      </c>
      <c r="F10" s="3"/>
      <c r="G10" s="140">
        <v>39.539447860787597</v>
      </c>
      <c r="H10" s="129">
        <v>45.186445113175402</v>
      </c>
      <c r="I10" s="129">
        <v>50.331021850058796</v>
      </c>
      <c r="J10" s="129">
        <v>49.6977626586418</v>
      </c>
      <c r="K10" s="129">
        <v>53.963103493392602</v>
      </c>
      <c r="L10" s="141">
        <v>47.743556195211298</v>
      </c>
      <c r="M10" s="129"/>
      <c r="N10" s="142">
        <v>70.790485909411998</v>
      </c>
      <c r="O10" s="143">
        <v>77.797838658188695</v>
      </c>
      <c r="P10" s="144">
        <v>74.294162283800404</v>
      </c>
      <c r="Q10" s="129"/>
      <c r="R10" s="145">
        <v>55.3297272241307</v>
      </c>
      <c r="S10" s="125"/>
      <c r="T10" s="140">
        <v>-5.4550278027212702</v>
      </c>
      <c r="U10" s="129">
        <v>-6.5826680838372003</v>
      </c>
      <c r="V10" s="129">
        <v>1.5553823397445601</v>
      </c>
      <c r="W10" s="129">
        <v>3.2131710924152501</v>
      </c>
      <c r="X10" s="129">
        <v>5.7024834984235602</v>
      </c>
      <c r="Y10" s="141">
        <v>-9.8834745988010703E-2</v>
      </c>
      <c r="Z10" s="129"/>
      <c r="AA10" s="142">
        <v>5.71237315791047</v>
      </c>
      <c r="AB10" s="143">
        <v>5.29085332367627</v>
      </c>
      <c r="AC10" s="144">
        <v>5.4912538483171804</v>
      </c>
      <c r="AD10" s="129"/>
      <c r="AE10" s="145">
        <v>1.97480208341999</v>
      </c>
      <c r="AF10" s="30"/>
      <c r="AG10" s="140">
        <v>39.581775976708499</v>
      </c>
      <c r="AH10" s="129">
        <v>46.967252888486698</v>
      </c>
      <c r="AI10" s="129">
        <v>50.204587480819903</v>
      </c>
      <c r="AJ10" s="129">
        <v>50.6821411963505</v>
      </c>
      <c r="AK10" s="129">
        <v>49.1220256613462</v>
      </c>
      <c r="AL10" s="141">
        <v>47.312772327584803</v>
      </c>
      <c r="AM10" s="129"/>
      <c r="AN10" s="142">
        <v>57.6298605607696</v>
      </c>
      <c r="AO10" s="143">
        <v>61.152191141122401</v>
      </c>
      <c r="AP10" s="144">
        <v>59.391025850946001</v>
      </c>
      <c r="AQ10" s="129"/>
      <c r="AR10" s="145">
        <v>50.765468989004198</v>
      </c>
      <c r="AS10" s="125"/>
      <c r="AT10" s="140">
        <v>2.1293944659741899</v>
      </c>
      <c r="AU10" s="129">
        <v>7.7834579468728897</v>
      </c>
      <c r="AV10" s="129">
        <v>10.2519808064916</v>
      </c>
      <c r="AW10" s="129">
        <v>10.8317779871198</v>
      </c>
      <c r="AX10" s="129">
        <v>6.2834797046073403</v>
      </c>
      <c r="AY10" s="141">
        <v>7.6186312225673296</v>
      </c>
      <c r="AZ10" s="129"/>
      <c r="BA10" s="142">
        <v>-1.84405921755409</v>
      </c>
      <c r="BB10" s="143">
        <v>-3.57390751742436</v>
      </c>
      <c r="BC10" s="144">
        <v>-2.7423120442462601</v>
      </c>
      <c r="BD10" s="129"/>
      <c r="BE10" s="145">
        <v>3.9181820984849902</v>
      </c>
    </row>
    <row r="11" spans="1:57" x14ac:dyDescent="0.25">
      <c r="A11" s="21" t="s">
        <v>20</v>
      </c>
      <c r="B11" s="2" t="s">
        <v>72</v>
      </c>
      <c r="C11" s="3"/>
      <c r="D11" s="24" t="s">
        <v>16</v>
      </c>
      <c r="E11" s="27" t="s">
        <v>17</v>
      </c>
      <c r="F11" s="3"/>
      <c r="G11" s="140">
        <v>42.741682007992402</v>
      </c>
      <c r="H11" s="129">
        <v>52.988190920928503</v>
      </c>
      <c r="I11" s="129">
        <v>60.455300615149703</v>
      </c>
      <c r="J11" s="129">
        <v>63.742086120964402</v>
      </c>
      <c r="K11" s="129">
        <v>59.117237663328901</v>
      </c>
      <c r="L11" s="141">
        <v>55.808899465672802</v>
      </c>
      <c r="M11" s="129"/>
      <c r="N11" s="142">
        <v>71.025099905706895</v>
      </c>
      <c r="O11" s="143">
        <v>75.982219029230805</v>
      </c>
      <c r="P11" s="144">
        <v>73.503659467468907</v>
      </c>
      <c r="Q11" s="129"/>
      <c r="R11" s="145">
        <v>60.864545180471701</v>
      </c>
      <c r="S11" s="125"/>
      <c r="T11" s="140">
        <v>-1.0155153997101201</v>
      </c>
      <c r="U11" s="129">
        <v>-1.3335577728833901</v>
      </c>
      <c r="V11" s="129">
        <v>3.1580014485571399</v>
      </c>
      <c r="W11" s="129">
        <v>4.9192662183464497</v>
      </c>
      <c r="X11" s="129">
        <v>2.5664015742211999</v>
      </c>
      <c r="Y11" s="141">
        <v>1.88545679019293</v>
      </c>
      <c r="Z11" s="129"/>
      <c r="AA11" s="142">
        <v>7.1978777515637002</v>
      </c>
      <c r="AB11" s="143">
        <v>6.5398688909613396</v>
      </c>
      <c r="AC11" s="144">
        <v>6.8567676095927199</v>
      </c>
      <c r="AD11" s="129"/>
      <c r="AE11" s="145">
        <v>3.54766619641723</v>
      </c>
      <c r="AF11" s="30"/>
      <c r="AG11" s="140">
        <v>44.677300118730201</v>
      </c>
      <c r="AH11" s="129">
        <v>57.496807724187299</v>
      </c>
      <c r="AI11" s="129">
        <v>62.962879992831297</v>
      </c>
      <c r="AJ11" s="129">
        <v>63.216380170664102</v>
      </c>
      <c r="AK11" s="129">
        <v>57.899104069252402</v>
      </c>
      <c r="AL11" s="141">
        <v>57.249056468457802</v>
      </c>
      <c r="AM11" s="129"/>
      <c r="AN11" s="142">
        <v>63.321783788026501</v>
      </c>
      <c r="AO11" s="143">
        <v>65.798768796044001</v>
      </c>
      <c r="AP11" s="144">
        <v>64.560276292035198</v>
      </c>
      <c r="AQ11" s="129"/>
      <c r="AR11" s="145">
        <v>59.337003128612501</v>
      </c>
      <c r="AS11" s="125"/>
      <c r="AT11" s="140">
        <v>-0.25824977131743898</v>
      </c>
      <c r="AU11" s="129">
        <v>5.3508229832638996</v>
      </c>
      <c r="AV11" s="129">
        <v>7.8276433498636298</v>
      </c>
      <c r="AW11" s="129">
        <v>5.9871988329567296</v>
      </c>
      <c r="AX11" s="129">
        <v>3.7359433693603199</v>
      </c>
      <c r="AY11" s="141">
        <v>4.7669908461401196</v>
      </c>
      <c r="AZ11" s="129"/>
      <c r="BA11" s="142">
        <v>8.1218030344749295</v>
      </c>
      <c r="BB11" s="143">
        <v>7.7861265998381803</v>
      </c>
      <c r="BC11" s="144">
        <v>7.9504842538901999</v>
      </c>
      <c r="BD11" s="129"/>
      <c r="BE11" s="145">
        <v>5.7345786367824196</v>
      </c>
    </row>
    <row r="12" spans="1:57" x14ac:dyDescent="0.25">
      <c r="A12" s="21" t="s">
        <v>21</v>
      </c>
      <c r="B12" s="3" t="str">
        <f t="shared" si="0"/>
        <v>Virginia Area</v>
      </c>
      <c r="C12" s="3"/>
      <c r="D12" s="24" t="s">
        <v>16</v>
      </c>
      <c r="E12" s="27" t="s">
        <v>17</v>
      </c>
      <c r="F12" s="3"/>
      <c r="G12" s="140">
        <v>31.8194673580014</v>
      </c>
      <c r="H12" s="129">
        <v>43.132217770445401</v>
      </c>
      <c r="I12" s="129">
        <v>47.541833608296002</v>
      </c>
      <c r="J12" s="129">
        <v>50.4949328305444</v>
      </c>
      <c r="K12" s="129">
        <v>53.683714353051997</v>
      </c>
      <c r="L12" s="141">
        <v>45.334433184067798</v>
      </c>
      <c r="M12" s="129"/>
      <c r="N12" s="142">
        <v>65.149658260664594</v>
      </c>
      <c r="O12" s="143">
        <v>66.4859769031345</v>
      </c>
      <c r="P12" s="144">
        <v>65.817817581899504</v>
      </c>
      <c r="Q12" s="129"/>
      <c r="R12" s="145">
        <v>51.1868287263055</v>
      </c>
      <c r="S12" s="125"/>
      <c r="T12" s="140">
        <v>-1.8313345578629401</v>
      </c>
      <c r="U12" s="129">
        <v>-0.355312610989302</v>
      </c>
      <c r="V12" s="129">
        <v>1.3257352202224799</v>
      </c>
      <c r="W12" s="129">
        <v>1.58587457746479</v>
      </c>
      <c r="X12" s="129">
        <v>8.8682326372250597E-2</v>
      </c>
      <c r="Y12" s="141">
        <v>0.31442985795533301</v>
      </c>
      <c r="Z12" s="129"/>
      <c r="AA12" s="142">
        <v>-0.96108556864368599</v>
      </c>
      <c r="AB12" s="143">
        <v>-1.1653861897134301</v>
      </c>
      <c r="AC12" s="144">
        <v>-1.06437832944307</v>
      </c>
      <c r="AD12" s="129"/>
      <c r="AE12" s="145">
        <v>-0.19656188048803699</v>
      </c>
      <c r="AF12" s="30"/>
      <c r="AG12" s="140">
        <v>32.885696439725102</v>
      </c>
      <c r="AH12" s="129">
        <v>45.155970219583402</v>
      </c>
      <c r="AI12" s="129">
        <v>48.8855904250306</v>
      </c>
      <c r="AJ12" s="129">
        <v>48.5472383378142</v>
      </c>
      <c r="AK12" s="129">
        <v>47.365009017079402</v>
      </c>
      <c r="AL12" s="141">
        <v>44.567753705170198</v>
      </c>
      <c r="AM12" s="129"/>
      <c r="AN12" s="142">
        <v>52.877803840214902</v>
      </c>
      <c r="AO12" s="143">
        <v>52.320866582585801</v>
      </c>
      <c r="AP12" s="144">
        <v>52.599335211400401</v>
      </c>
      <c r="AQ12" s="129"/>
      <c r="AR12" s="145">
        <v>46.8621937873558</v>
      </c>
      <c r="AS12" s="125"/>
      <c r="AT12" s="140">
        <v>3.0470445381201401</v>
      </c>
      <c r="AU12" s="129">
        <v>7.4452983464610201</v>
      </c>
      <c r="AV12" s="129">
        <v>8.9819944804950396</v>
      </c>
      <c r="AW12" s="129">
        <v>6.1940624925912697</v>
      </c>
      <c r="AX12" s="129">
        <v>5.65478306744052</v>
      </c>
      <c r="AY12" s="141">
        <v>6.4498368659007399</v>
      </c>
      <c r="AZ12" s="129"/>
      <c r="BA12" s="142">
        <v>1.4412308351349701</v>
      </c>
      <c r="BB12" s="143">
        <v>0.65019039112944099</v>
      </c>
      <c r="BC12" s="144">
        <v>1.0462563937098699</v>
      </c>
      <c r="BD12" s="129"/>
      <c r="BE12" s="145">
        <v>4.6556502883529403</v>
      </c>
    </row>
    <row r="13" spans="1:57" x14ac:dyDescent="0.25">
      <c r="A13" s="34" t="s">
        <v>22</v>
      </c>
      <c r="B13" s="2" t="s">
        <v>88</v>
      </c>
      <c r="C13" s="3"/>
      <c r="D13" s="24" t="s">
        <v>16</v>
      </c>
      <c r="E13" s="27" t="s">
        <v>17</v>
      </c>
      <c r="F13" s="3"/>
      <c r="G13" s="140">
        <v>40.859665635784999</v>
      </c>
      <c r="H13" s="129">
        <v>51.264398727085201</v>
      </c>
      <c r="I13" s="129">
        <v>58.141723813365601</v>
      </c>
      <c r="J13" s="129">
        <v>56.762135269597898</v>
      </c>
      <c r="K13" s="129">
        <v>56.137331361211899</v>
      </c>
      <c r="L13" s="141">
        <v>52.633050961409097</v>
      </c>
      <c r="M13" s="129"/>
      <c r="N13" s="142">
        <v>69.817578772802605</v>
      </c>
      <c r="O13" s="143">
        <v>80.4984088566178</v>
      </c>
      <c r="P13" s="144">
        <v>75.157993814710196</v>
      </c>
      <c r="Q13" s="129"/>
      <c r="R13" s="145">
        <v>59.0687489194951</v>
      </c>
      <c r="S13" s="125"/>
      <c r="T13" s="140">
        <v>12.143750281374199</v>
      </c>
      <c r="U13" s="129">
        <v>23.239457785171901</v>
      </c>
      <c r="V13" s="129">
        <v>38.986298214006403</v>
      </c>
      <c r="W13" s="129">
        <v>36.6051807744361</v>
      </c>
      <c r="X13" s="129">
        <v>26.792818906150298</v>
      </c>
      <c r="Y13" s="141">
        <v>27.941422448187101</v>
      </c>
      <c r="Z13" s="129"/>
      <c r="AA13" s="142">
        <v>11.625168031405799</v>
      </c>
      <c r="AB13" s="143">
        <v>10.8746917561987</v>
      </c>
      <c r="AC13" s="144">
        <v>11.222008069694599</v>
      </c>
      <c r="AD13" s="129"/>
      <c r="AE13" s="145">
        <v>21.3118876814709</v>
      </c>
      <c r="AF13" s="30"/>
      <c r="AG13" s="140">
        <v>41.161443150319897</v>
      </c>
      <c r="AH13" s="129">
        <v>55.103731466928103</v>
      </c>
      <c r="AI13" s="129">
        <v>62.306497042320999</v>
      </c>
      <c r="AJ13" s="129">
        <v>61.275191688674703</v>
      </c>
      <c r="AK13" s="129">
        <v>54.0950704146478</v>
      </c>
      <c r="AL13" s="141">
        <v>54.787849635159397</v>
      </c>
      <c r="AM13" s="129"/>
      <c r="AN13" s="142">
        <v>55.415107061176798</v>
      </c>
      <c r="AO13" s="143">
        <v>60.401364612803398</v>
      </c>
      <c r="AP13" s="144">
        <v>57.908235836990102</v>
      </c>
      <c r="AQ13" s="129"/>
      <c r="AR13" s="145">
        <v>55.679211417931199</v>
      </c>
      <c r="AS13" s="125"/>
      <c r="AT13" s="140">
        <v>26.684139615595299</v>
      </c>
      <c r="AU13" s="129">
        <v>47.538827062943099</v>
      </c>
      <c r="AV13" s="129">
        <v>57.617349111779603</v>
      </c>
      <c r="AW13" s="129">
        <v>53.9341370159364</v>
      </c>
      <c r="AX13" s="129">
        <v>39.531987517426003</v>
      </c>
      <c r="AY13" s="141">
        <v>45.752656727356097</v>
      </c>
      <c r="AZ13" s="129"/>
      <c r="BA13" s="142">
        <v>16.578286664729401</v>
      </c>
      <c r="BB13" s="143">
        <v>13.253813327162799</v>
      </c>
      <c r="BC13" s="144">
        <v>14.8205011599002</v>
      </c>
      <c r="BD13" s="129"/>
      <c r="BE13" s="145">
        <v>34.947566081203497</v>
      </c>
    </row>
    <row r="14" spans="1:57" x14ac:dyDescent="0.25">
      <c r="A14" s="21" t="s">
        <v>23</v>
      </c>
      <c r="B14" s="3" t="str">
        <f t="shared" si="0"/>
        <v>Arlington, VA</v>
      </c>
      <c r="C14" s="3"/>
      <c r="D14" s="24" t="s">
        <v>16</v>
      </c>
      <c r="E14" s="27" t="s">
        <v>17</v>
      </c>
      <c r="F14" s="3"/>
      <c r="G14" s="140">
        <v>37.356855462704999</v>
      </c>
      <c r="H14" s="129">
        <v>49.107603425152099</v>
      </c>
      <c r="I14" s="129">
        <v>58.1347364077169</v>
      </c>
      <c r="J14" s="129">
        <v>59.352109769937002</v>
      </c>
      <c r="K14" s="129">
        <v>60.280614876715099</v>
      </c>
      <c r="L14" s="141">
        <v>52.846383988445197</v>
      </c>
      <c r="M14" s="129"/>
      <c r="N14" s="142">
        <v>75.260497266068199</v>
      </c>
      <c r="O14" s="143">
        <v>89.5594759104508</v>
      </c>
      <c r="P14" s="144">
        <v>82.4099865882595</v>
      </c>
      <c r="Q14" s="129"/>
      <c r="R14" s="145">
        <v>61.293127588392203</v>
      </c>
      <c r="S14" s="125"/>
      <c r="T14" s="140">
        <v>3.5735875628366101</v>
      </c>
      <c r="U14" s="129">
        <v>22.046653178652601</v>
      </c>
      <c r="V14" s="129">
        <v>30.705615413323201</v>
      </c>
      <c r="W14" s="129">
        <v>37.746236601753097</v>
      </c>
      <c r="X14" s="129">
        <v>27.310037723323401</v>
      </c>
      <c r="Y14" s="141">
        <v>25.098104397598799</v>
      </c>
      <c r="Z14" s="129"/>
      <c r="AA14" s="142">
        <v>18.4057863870208</v>
      </c>
      <c r="AB14" s="143">
        <v>20.5250461933827</v>
      </c>
      <c r="AC14" s="144">
        <v>19.548009512459501</v>
      </c>
      <c r="AD14" s="129"/>
      <c r="AE14" s="145">
        <v>22.906149131586101</v>
      </c>
      <c r="AF14" s="30"/>
      <c r="AG14" s="140">
        <v>40.034045187248502</v>
      </c>
      <c r="AH14" s="129">
        <v>58.041885897039101</v>
      </c>
      <c r="AI14" s="129">
        <v>67.344991230785098</v>
      </c>
      <c r="AJ14" s="129">
        <v>67.528113071288502</v>
      </c>
      <c r="AK14" s="129">
        <v>57.8613432373878</v>
      </c>
      <c r="AL14" s="141">
        <v>58.162075724749798</v>
      </c>
      <c r="AM14" s="129"/>
      <c r="AN14" s="142">
        <v>53.739812235633899</v>
      </c>
      <c r="AO14" s="143">
        <v>57.765913545857799</v>
      </c>
      <c r="AP14" s="144">
        <v>55.752862890745803</v>
      </c>
      <c r="AQ14" s="129"/>
      <c r="AR14" s="145">
        <v>57.4737292007486</v>
      </c>
      <c r="AS14" s="125"/>
      <c r="AT14" s="140">
        <v>34.9048730468676</v>
      </c>
      <c r="AU14" s="129">
        <v>71.1700452272094</v>
      </c>
      <c r="AV14" s="129">
        <v>77.509757798840695</v>
      </c>
      <c r="AW14" s="129">
        <v>75.8337224571343</v>
      </c>
      <c r="AX14" s="129">
        <v>51.750813133892798</v>
      </c>
      <c r="AY14" s="141">
        <v>63.324199172154501</v>
      </c>
      <c r="AZ14" s="129"/>
      <c r="BA14" s="142">
        <v>15.7289611236761</v>
      </c>
      <c r="BB14" s="143">
        <v>16.903624642851501</v>
      </c>
      <c r="BC14" s="144">
        <v>16.33453711356</v>
      </c>
      <c r="BD14" s="129"/>
      <c r="BE14" s="145">
        <v>46.880907715028698</v>
      </c>
    </row>
    <row r="15" spans="1:57" x14ac:dyDescent="0.25">
      <c r="A15" s="21" t="s">
        <v>24</v>
      </c>
      <c r="B15" s="3" t="str">
        <f t="shared" si="0"/>
        <v>Suburban Virginia Area</v>
      </c>
      <c r="C15" s="3"/>
      <c r="D15" s="24" t="s">
        <v>16</v>
      </c>
      <c r="E15" s="27" t="s">
        <v>17</v>
      </c>
      <c r="F15" s="3"/>
      <c r="G15" s="140">
        <v>39.2235801581595</v>
      </c>
      <c r="H15" s="129">
        <v>51.488138030194101</v>
      </c>
      <c r="I15" s="129">
        <v>58.619698058950299</v>
      </c>
      <c r="J15" s="129">
        <v>57.785765636232902</v>
      </c>
      <c r="K15" s="129">
        <v>48.655643421998498</v>
      </c>
      <c r="L15" s="141">
        <v>51.1545650611071</v>
      </c>
      <c r="M15" s="129"/>
      <c r="N15" s="142">
        <v>52.940330697340002</v>
      </c>
      <c r="O15" s="143">
        <v>65.751258087706603</v>
      </c>
      <c r="P15" s="144">
        <v>59.345794392523302</v>
      </c>
      <c r="Q15" s="129"/>
      <c r="R15" s="145">
        <v>53.494916298654601</v>
      </c>
      <c r="S15" s="125"/>
      <c r="T15" s="140">
        <v>-5.3248235938023996</v>
      </c>
      <c r="U15" s="129">
        <v>1.98904037544348</v>
      </c>
      <c r="V15" s="129">
        <v>9.3420201294033003</v>
      </c>
      <c r="W15" s="129">
        <v>9.5824389289195402</v>
      </c>
      <c r="X15" s="129">
        <v>-4.9672351428969304</v>
      </c>
      <c r="Y15" s="141">
        <v>2.5320590965716301</v>
      </c>
      <c r="Z15" s="129"/>
      <c r="AA15" s="142">
        <v>-9.5894403274062991</v>
      </c>
      <c r="AB15" s="143">
        <v>-2.14545699048085</v>
      </c>
      <c r="AC15" s="144">
        <v>-5.6117931440562696</v>
      </c>
      <c r="AD15" s="129"/>
      <c r="AE15" s="145">
        <v>-0.197319284847777</v>
      </c>
      <c r="AF15" s="30"/>
      <c r="AG15" s="140">
        <v>38.461538461538403</v>
      </c>
      <c r="AH15" s="129">
        <v>52.372393961179</v>
      </c>
      <c r="AI15" s="129">
        <v>57.566498921639102</v>
      </c>
      <c r="AJ15" s="129">
        <v>56.1394680086268</v>
      </c>
      <c r="AK15" s="129">
        <v>48.432782171099902</v>
      </c>
      <c r="AL15" s="141">
        <v>50.5945363048166</v>
      </c>
      <c r="AM15" s="129"/>
      <c r="AN15" s="142">
        <v>47.792954708842501</v>
      </c>
      <c r="AO15" s="143">
        <v>54.532710280373799</v>
      </c>
      <c r="AP15" s="144">
        <v>51.162832494608097</v>
      </c>
      <c r="AQ15" s="129"/>
      <c r="AR15" s="145">
        <v>50.756906644757102</v>
      </c>
      <c r="AS15" s="125"/>
      <c r="AT15" s="140">
        <v>-1.0083438983400601</v>
      </c>
      <c r="AU15" s="129">
        <v>10.106645413061001</v>
      </c>
      <c r="AV15" s="129">
        <v>15.184457764841</v>
      </c>
      <c r="AW15" s="129">
        <v>11.096007567355599</v>
      </c>
      <c r="AX15" s="129">
        <v>0.58799420983098005</v>
      </c>
      <c r="AY15" s="141">
        <v>7.6121476313211396</v>
      </c>
      <c r="AZ15" s="129"/>
      <c r="BA15" s="142">
        <v>-7.3929618035268199</v>
      </c>
      <c r="BB15" s="143">
        <v>-3.9383133439899498</v>
      </c>
      <c r="BC15" s="144">
        <v>-5.5833953414513102</v>
      </c>
      <c r="BD15" s="129"/>
      <c r="BE15" s="145">
        <v>3.4483110105713899</v>
      </c>
    </row>
    <row r="16" spans="1:57" x14ac:dyDescent="0.25">
      <c r="A16" s="21" t="s">
        <v>25</v>
      </c>
      <c r="B16" s="3" t="str">
        <f t="shared" si="0"/>
        <v>Alexandria, VA</v>
      </c>
      <c r="C16" s="3"/>
      <c r="D16" s="24" t="s">
        <v>16</v>
      </c>
      <c r="E16" s="27" t="s">
        <v>17</v>
      </c>
      <c r="F16" s="3"/>
      <c r="G16" s="140">
        <v>37.291765825797199</v>
      </c>
      <c r="H16" s="129">
        <v>46.454069490718702</v>
      </c>
      <c r="I16" s="129">
        <v>55.901951451689598</v>
      </c>
      <c r="J16" s="129">
        <v>57.615421227986602</v>
      </c>
      <c r="K16" s="129">
        <v>60.947168015230801</v>
      </c>
      <c r="L16" s="141">
        <v>51.642075202284602</v>
      </c>
      <c r="M16" s="129"/>
      <c r="N16" s="142">
        <v>73.488814850071293</v>
      </c>
      <c r="O16" s="143">
        <v>84.650166587339299</v>
      </c>
      <c r="P16" s="144">
        <v>79.069490718705296</v>
      </c>
      <c r="Q16" s="129"/>
      <c r="R16" s="145">
        <v>59.4784796355476</v>
      </c>
      <c r="S16" s="125"/>
      <c r="T16" s="140">
        <v>-3.4124478328060102</v>
      </c>
      <c r="U16" s="129">
        <v>12.2924406790044</v>
      </c>
      <c r="V16" s="129">
        <v>33.754930960325503</v>
      </c>
      <c r="W16" s="129">
        <v>33.467883700765498</v>
      </c>
      <c r="X16" s="129">
        <v>30.018517659047902</v>
      </c>
      <c r="Y16" s="141">
        <v>21.903039088037499</v>
      </c>
      <c r="Z16" s="129"/>
      <c r="AA16" s="142">
        <v>11.761691801938801</v>
      </c>
      <c r="AB16" s="143">
        <v>13.096032214951</v>
      </c>
      <c r="AC16" s="144">
        <v>12.4720094504704</v>
      </c>
      <c r="AD16" s="129"/>
      <c r="AE16" s="145">
        <v>18.140386835947101</v>
      </c>
      <c r="AF16" s="30"/>
      <c r="AG16" s="140">
        <v>41.474297953355503</v>
      </c>
      <c r="AH16" s="129">
        <v>52.144811994288403</v>
      </c>
      <c r="AI16" s="129">
        <v>59.870299857210803</v>
      </c>
      <c r="AJ16" s="129">
        <v>61.726558781532603</v>
      </c>
      <c r="AK16" s="129">
        <v>57.796882436934702</v>
      </c>
      <c r="AL16" s="141">
        <v>54.602570204664403</v>
      </c>
      <c r="AM16" s="129"/>
      <c r="AN16" s="142">
        <v>58.4602570204664</v>
      </c>
      <c r="AO16" s="143">
        <v>62.791527843883799</v>
      </c>
      <c r="AP16" s="144">
        <v>60.6258924321751</v>
      </c>
      <c r="AQ16" s="129"/>
      <c r="AR16" s="145">
        <v>56.323519412524597</v>
      </c>
      <c r="AS16" s="125"/>
      <c r="AT16" s="140">
        <v>24.741343679818101</v>
      </c>
      <c r="AU16" s="129">
        <v>39.8689894725741</v>
      </c>
      <c r="AV16" s="129">
        <v>51.804912267986801</v>
      </c>
      <c r="AW16" s="129">
        <v>56.006658740882401</v>
      </c>
      <c r="AX16" s="129">
        <v>45.828434913342697</v>
      </c>
      <c r="AY16" s="141">
        <v>44.322582900703502</v>
      </c>
      <c r="AZ16" s="129"/>
      <c r="BA16" s="142">
        <v>16.122927678927098</v>
      </c>
      <c r="BB16" s="143">
        <v>12.1900755959575</v>
      </c>
      <c r="BC16" s="144">
        <v>14.052449306096999</v>
      </c>
      <c r="BD16" s="129"/>
      <c r="BE16" s="145">
        <v>33.4315616276469</v>
      </c>
    </row>
    <row r="17" spans="1:57" x14ac:dyDescent="0.25">
      <c r="A17" s="21" t="s">
        <v>26</v>
      </c>
      <c r="B17" s="3" t="str">
        <f t="shared" si="0"/>
        <v>Fairfax/Tysons Corner, VA</v>
      </c>
      <c r="C17" s="3"/>
      <c r="D17" s="24" t="s">
        <v>16</v>
      </c>
      <c r="E17" s="27" t="s">
        <v>17</v>
      </c>
      <c r="F17" s="3"/>
      <c r="G17" s="140">
        <v>35.197596487173499</v>
      </c>
      <c r="H17" s="129">
        <v>45.088976195978702</v>
      </c>
      <c r="I17" s="129">
        <v>53.2701640859718</v>
      </c>
      <c r="J17" s="129">
        <v>57.684307834527303</v>
      </c>
      <c r="K17" s="129">
        <v>50.404437254448801</v>
      </c>
      <c r="L17" s="141">
        <v>48.329096371619997</v>
      </c>
      <c r="M17" s="129"/>
      <c r="N17" s="142">
        <v>58.9669516986364</v>
      </c>
      <c r="O17" s="143">
        <v>72.267159694938698</v>
      </c>
      <c r="P17" s="144">
        <v>65.617055696787602</v>
      </c>
      <c r="Q17" s="129"/>
      <c r="R17" s="145">
        <v>53.268513321667903</v>
      </c>
      <c r="S17" s="125"/>
      <c r="T17" s="140">
        <v>3.96529535203784</v>
      </c>
      <c r="U17" s="129">
        <v>10.4641202740635</v>
      </c>
      <c r="V17" s="129">
        <v>18.501196615363401</v>
      </c>
      <c r="W17" s="129">
        <v>28.520998194574201</v>
      </c>
      <c r="X17" s="129">
        <v>19.850550805022699</v>
      </c>
      <c r="Y17" s="141">
        <v>16.982542964898599</v>
      </c>
      <c r="Z17" s="129"/>
      <c r="AA17" s="142">
        <v>15.6638649267479</v>
      </c>
      <c r="AB17" s="143">
        <v>15.368684630487801</v>
      </c>
      <c r="AC17" s="144">
        <v>15.501130323771701</v>
      </c>
      <c r="AD17" s="129"/>
      <c r="AE17" s="145">
        <v>16.456849030733402</v>
      </c>
      <c r="AF17" s="30"/>
      <c r="AG17" s="140">
        <v>36.598682690085496</v>
      </c>
      <c r="AH17" s="129">
        <v>51.502195516524097</v>
      </c>
      <c r="AI17" s="129">
        <v>60.844696094291599</v>
      </c>
      <c r="AJ17" s="129">
        <v>60.093598336029501</v>
      </c>
      <c r="AK17" s="129">
        <v>48.642246360064703</v>
      </c>
      <c r="AL17" s="141">
        <v>51.536283799399101</v>
      </c>
      <c r="AM17" s="129"/>
      <c r="AN17" s="142">
        <v>48.096256066558801</v>
      </c>
      <c r="AO17" s="143">
        <v>55.523457360758002</v>
      </c>
      <c r="AP17" s="144">
        <v>51.809856713658398</v>
      </c>
      <c r="AQ17" s="129"/>
      <c r="AR17" s="145">
        <v>51.614447489187398</v>
      </c>
      <c r="AS17" s="125"/>
      <c r="AT17" s="140">
        <v>14.945780160385899</v>
      </c>
      <c r="AU17" s="129">
        <v>32.4397427326914</v>
      </c>
      <c r="AV17" s="129">
        <v>41.6647894919452</v>
      </c>
      <c r="AW17" s="129">
        <v>41.893994002182801</v>
      </c>
      <c r="AX17" s="129">
        <v>25.537839403679399</v>
      </c>
      <c r="AY17" s="141">
        <v>32.296888432579003</v>
      </c>
      <c r="AZ17" s="129"/>
      <c r="BA17" s="142">
        <v>10.725193822293599</v>
      </c>
      <c r="BB17" s="143">
        <v>12.286526491781601</v>
      </c>
      <c r="BC17" s="144">
        <v>11.556376171278099</v>
      </c>
      <c r="BD17" s="129"/>
      <c r="BE17" s="145">
        <v>25.599784498791301</v>
      </c>
    </row>
    <row r="18" spans="1:57" x14ac:dyDescent="0.25">
      <c r="A18" s="21" t="s">
        <v>27</v>
      </c>
      <c r="B18" s="3" t="str">
        <f t="shared" si="0"/>
        <v>I-95 Fredericksburg, VA</v>
      </c>
      <c r="C18" s="3"/>
      <c r="D18" s="24" t="s">
        <v>16</v>
      </c>
      <c r="E18" s="27" t="s">
        <v>17</v>
      </c>
      <c r="F18" s="3"/>
      <c r="G18" s="140">
        <v>45.650876983653497</v>
      </c>
      <c r="H18" s="129">
        <v>50.948574155828602</v>
      </c>
      <c r="I18" s="129">
        <v>55.828660064431403</v>
      </c>
      <c r="J18" s="129">
        <v>57.224674859801901</v>
      </c>
      <c r="K18" s="129">
        <v>57.248538360577399</v>
      </c>
      <c r="L18" s="141">
        <v>53.380264884858597</v>
      </c>
      <c r="M18" s="129"/>
      <c r="N18" s="142">
        <v>67.450184942131003</v>
      </c>
      <c r="O18" s="143">
        <v>72.413793103448199</v>
      </c>
      <c r="P18" s="144">
        <v>69.931989022789594</v>
      </c>
      <c r="Q18" s="129"/>
      <c r="R18" s="145">
        <v>58.109328924267402</v>
      </c>
      <c r="S18" s="125"/>
      <c r="T18" s="140">
        <v>5.8422203418781198</v>
      </c>
      <c r="U18" s="129">
        <v>3.5804979212746599</v>
      </c>
      <c r="V18" s="129">
        <v>9.4938155310896999</v>
      </c>
      <c r="W18" s="129">
        <v>8.6202050767611897</v>
      </c>
      <c r="X18" s="129">
        <v>-1.2410753130255401</v>
      </c>
      <c r="Y18" s="141">
        <v>5.0967739883512904</v>
      </c>
      <c r="Z18" s="129"/>
      <c r="AA18" s="142">
        <v>-2.7639589061104699</v>
      </c>
      <c r="AB18" s="143">
        <v>5.1715354752577802</v>
      </c>
      <c r="AC18" s="144">
        <v>1.1890208275959699</v>
      </c>
      <c r="AD18" s="129"/>
      <c r="AE18" s="145">
        <v>3.7195132225745402</v>
      </c>
      <c r="AF18" s="30"/>
      <c r="AG18" s="140">
        <v>45.624030545280903</v>
      </c>
      <c r="AH18" s="129">
        <v>52.881517718649299</v>
      </c>
      <c r="AI18" s="129">
        <v>57.191862546235498</v>
      </c>
      <c r="AJ18" s="129">
        <v>57.857057630354298</v>
      </c>
      <c r="AK18" s="129">
        <v>54.334208328361697</v>
      </c>
      <c r="AL18" s="141">
        <v>53.577735353776298</v>
      </c>
      <c r="AM18" s="129"/>
      <c r="AN18" s="142">
        <v>56.484906335759398</v>
      </c>
      <c r="AO18" s="143">
        <v>59.843694069919998</v>
      </c>
      <c r="AP18" s="144">
        <v>58.164300202839698</v>
      </c>
      <c r="AQ18" s="129"/>
      <c r="AR18" s="145">
        <v>54.888182453508698</v>
      </c>
      <c r="AS18" s="125"/>
      <c r="AT18" s="140">
        <v>4.5401736665429802</v>
      </c>
      <c r="AU18" s="129">
        <v>7.6189687817756599</v>
      </c>
      <c r="AV18" s="129">
        <v>11.5598381567826</v>
      </c>
      <c r="AW18" s="129">
        <v>11.5723834986575</v>
      </c>
      <c r="AX18" s="129">
        <v>5.12254342192574</v>
      </c>
      <c r="AY18" s="141">
        <v>8.1991312155951892</v>
      </c>
      <c r="AZ18" s="129"/>
      <c r="BA18" s="142">
        <v>1.40429320244542</v>
      </c>
      <c r="BB18" s="143">
        <v>4.3832192066944504</v>
      </c>
      <c r="BC18" s="144">
        <v>2.9152097716404399</v>
      </c>
      <c r="BD18" s="129"/>
      <c r="BE18" s="145">
        <v>6.5429377406959004</v>
      </c>
    </row>
    <row r="19" spans="1:57" x14ac:dyDescent="0.25">
      <c r="A19" s="21" t="s">
        <v>28</v>
      </c>
      <c r="B19" s="3" t="str">
        <f t="shared" si="0"/>
        <v>Dulles Airport Area, VA</v>
      </c>
      <c r="C19" s="3"/>
      <c r="D19" s="24" t="s">
        <v>16</v>
      </c>
      <c r="E19" s="27" t="s">
        <v>17</v>
      </c>
      <c r="F19" s="3"/>
      <c r="G19" s="140">
        <v>42.0508442420793</v>
      </c>
      <c r="H19" s="129">
        <v>53.471826977802998</v>
      </c>
      <c r="I19" s="129">
        <v>60.396509201290002</v>
      </c>
      <c r="J19" s="129">
        <v>65.5473344716372</v>
      </c>
      <c r="K19" s="129">
        <v>60.017074558907197</v>
      </c>
      <c r="L19" s="141">
        <v>56.296717890343302</v>
      </c>
      <c r="M19" s="129"/>
      <c r="N19" s="142">
        <v>61.705558717510897</v>
      </c>
      <c r="O19" s="143">
        <v>66.818440523619799</v>
      </c>
      <c r="P19" s="144">
        <v>64.261999620565305</v>
      </c>
      <c r="Q19" s="129"/>
      <c r="R19" s="145">
        <v>58.572512670406802</v>
      </c>
      <c r="S19" s="125"/>
      <c r="T19" s="140">
        <v>19.650515896033198</v>
      </c>
      <c r="U19" s="129">
        <v>22.185463394979902</v>
      </c>
      <c r="V19" s="129">
        <v>27.156794485122202</v>
      </c>
      <c r="W19" s="129">
        <v>28.6443012994749</v>
      </c>
      <c r="X19" s="129">
        <v>13.968593710265299</v>
      </c>
      <c r="Y19" s="141">
        <v>22.374233530663201</v>
      </c>
      <c r="Z19" s="129"/>
      <c r="AA19" s="142">
        <v>3.27653287459631</v>
      </c>
      <c r="AB19" s="143">
        <v>3.1520549059005698E-2</v>
      </c>
      <c r="AC19" s="144">
        <v>1.56364139839961</v>
      </c>
      <c r="AD19" s="129"/>
      <c r="AE19" s="145">
        <v>14.988511440777099</v>
      </c>
      <c r="AF19" s="30"/>
      <c r="AG19" s="140">
        <v>43.404951622082997</v>
      </c>
      <c r="AH19" s="129">
        <v>61.700815784481101</v>
      </c>
      <c r="AI19" s="129">
        <v>68.284006829823497</v>
      </c>
      <c r="AJ19" s="129">
        <v>68.108518307721397</v>
      </c>
      <c r="AK19" s="129">
        <v>58.511193321950202</v>
      </c>
      <c r="AL19" s="141">
        <v>60.001897173211901</v>
      </c>
      <c r="AM19" s="129"/>
      <c r="AN19" s="142">
        <v>52.383323847467203</v>
      </c>
      <c r="AO19" s="143">
        <v>53.538228040219998</v>
      </c>
      <c r="AP19" s="144">
        <v>52.960775943843601</v>
      </c>
      <c r="AQ19" s="129"/>
      <c r="AR19" s="145">
        <v>57.990148250535199</v>
      </c>
      <c r="AS19" s="125"/>
      <c r="AT19" s="140">
        <v>24.312617160719299</v>
      </c>
      <c r="AU19" s="129">
        <v>38.958203564670903</v>
      </c>
      <c r="AV19" s="129">
        <v>41.777097493803197</v>
      </c>
      <c r="AW19" s="129">
        <v>37.132533924086502</v>
      </c>
      <c r="AX19" s="129">
        <v>26.917444147460699</v>
      </c>
      <c r="AY19" s="141">
        <v>34.383169955060502</v>
      </c>
      <c r="AZ19" s="129"/>
      <c r="BA19" s="142">
        <v>9.8326935016394792</v>
      </c>
      <c r="BB19" s="143">
        <v>8.6849115880693599</v>
      </c>
      <c r="BC19" s="144">
        <v>9.2495313077771897</v>
      </c>
      <c r="BD19" s="129"/>
      <c r="BE19" s="145">
        <v>26.772995497506901</v>
      </c>
    </row>
    <row r="20" spans="1:57" x14ac:dyDescent="0.25">
      <c r="A20" s="21" t="s">
        <v>29</v>
      </c>
      <c r="B20" s="3" t="str">
        <f t="shared" si="0"/>
        <v>Williamsburg, VA</v>
      </c>
      <c r="C20" s="3"/>
      <c r="D20" s="24" t="s">
        <v>16</v>
      </c>
      <c r="E20" s="27" t="s">
        <v>17</v>
      </c>
      <c r="F20" s="3"/>
      <c r="G20" s="140">
        <v>26.882439481075199</v>
      </c>
      <c r="H20" s="129">
        <v>28.126253845124999</v>
      </c>
      <c r="I20" s="129">
        <v>30.547010833221801</v>
      </c>
      <c r="J20" s="129">
        <v>30.520262137220801</v>
      </c>
      <c r="K20" s="129">
        <v>34.7733048013909</v>
      </c>
      <c r="L20" s="141">
        <v>30.169854219606702</v>
      </c>
      <c r="M20" s="129"/>
      <c r="N20" s="142">
        <v>61.949979938477902</v>
      </c>
      <c r="O20" s="143">
        <v>73.920021398956806</v>
      </c>
      <c r="P20" s="144">
        <v>67.935000668717393</v>
      </c>
      <c r="Q20" s="129"/>
      <c r="R20" s="145">
        <v>40.959896062209801</v>
      </c>
      <c r="S20" s="125"/>
      <c r="T20" s="140">
        <v>4.15904956831496</v>
      </c>
      <c r="U20" s="129">
        <v>-8.7688811563524798</v>
      </c>
      <c r="V20" s="129">
        <v>-7.3596509100714398</v>
      </c>
      <c r="W20" s="129">
        <v>-4.31037645578661</v>
      </c>
      <c r="X20" s="129">
        <v>3.2882696810302599</v>
      </c>
      <c r="Y20" s="141">
        <v>-2.7868883732288801</v>
      </c>
      <c r="Z20" s="129"/>
      <c r="AA20" s="142">
        <v>8.5100068481528499</v>
      </c>
      <c r="AB20" s="143">
        <v>7.3212375647267196</v>
      </c>
      <c r="AC20" s="144">
        <v>7.8600105764666299</v>
      </c>
      <c r="AD20" s="129"/>
      <c r="AE20" s="145">
        <v>1.98356386329093</v>
      </c>
      <c r="AF20" s="30"/>
      <c r="AG20" s="140">
        <v>26.707741762657299</v>
      </c>
      <c r="AH20" s="129">
        <v>29.1622019823198</v>
      </c>
      <c r="AI20" s="129">
        <v>29.604205732654702</v>
      </c>
      <c r="AJ20" s="129">
        <v>31.784112962591099</v>
      </c>
      <c r="AK20" s="129">
        <v>33.487251555912401</v>
      </c>
      <c r="AL20" s="141">
        <v>30.149835301679101</v>
      </c>
      <c r="AM20" s="129"/>
      <c r="AN20" s="142">
        <v>44.442213745566399</v>
      </c>
      <c r="AO20" s="143">
        <v>49.5282071873117</v>
      </c>
      <c r="AP20" s="144">
        <v>46.985210466439099</v>
      </c>
      <c r="AQ20" s="129"/>
      <c r="AR20" s="145">
        <v>34.961460485043197</v>
      </c>
      <c r="AS20" s="125"/>
      <c r="AT20" s="140">
        <v>8.3107203104524192</v>
      </c>
      <c r="AU20" s="129">
        <v>6.4798249774204502</v>
      </c>
      <c r="AV20" s="129">
        <v>6.8149343482143996</v>
      </c>
      <c r="AW20" s="129">
        <v>10.766619091801999</v>
      </c>
      <c r="AX20" s="129">
        <v>12.0958583413044</v>
      </c>
      <c r="AY20" s="141">
        <v>8.9769441911597401</v>
      </c>
      <c r="AZ20" s="129"/>
      <c r="BA20" s="142">
        <v>3.1294313868559702</v>
      </c>
      <c r="BB20" s="143">
        <v>0.75109183445095895</v>
      </c>
      <c r="BC20" s="144">
        <v>1.86207703606182</v>
      </c>
      <c r="BD20" s="129"/>
      <c r="BE20" s="145">
        <v>6.1329148527839497</v>
      </c>
    </row>
    <row r="21" spans="1:57" x14ac:dyDescent="0.25">
      <c r="A21" s="21" t="s">
        <v>30</v>
      </c>
      <c r="B21" s="3" t="str">
        <f t="shared" si="0"/>
        <v>Virginia Beach, VA</v>
      </c>
      <c r="C21" s="3"/>
      <c r="D21" s="24" t="s">
        <v>16</v>
      </c>
      <c r="E21" s="27" t="s">
        <v>17</v>
      </c>
      <c r="F21" s="3"/>
      <c r="G21" s="140">
        <v>31.753592766026099</v>
      </c>
      <c r="H21" s="129">
        <v>36.307120943000101</v>
      </c>
      <c r="I21" s="129">
        <v>43.088971419344404</v>
      </c>
      <c r="J21" s="129">
        <v>41.264330695947002</v>
      </c>
      <c r="K21" s="129">
        <v>54.537380913935003</v>
      </c>
      <c r="L21" s="141">
        <v>41.390279347650498</v>
      </c>
      <c r="M21" s="129"/>
      <c r="N21" s="142">
        <v>73.603487245721595</v>
      </c>
      <c r="O21" s="143">
        <v>81.0946076848563</v>
      </c>
      <c r="P21" s="144">
        <v>77.349047465288905</v>
      </c>
      <c r="Q21" s="129"/>
      <c r="R21" s="145">
        <v>51.665398011671599</v>
      </c>
      <c r="S21" s="125"/>
      <c r="T21" s="140">
        <v>-19.514223163527198</v>
      </c>
      <c r="U21" s="129">
        <v>-19.341131580917001</v>
      </c>
      <c r="V21" s="129">
        <v>-5.59437539811666</v>
      </c>
      <c r="W21" s="129">
        <v>-1.29961494508173</v>
      </c>
      <c r="X21" s="129">
        <v>2.8896594367646</v>
      </c>
      <c r="Y21" s="141">
        <v>-7.9894387389486203</v>
      </c>
      <c r="Z21" s="129"/>
      <c r="AA21" s="142">
        <v>0.91520325214881204</v>
      </c>
      <c r="AB21" s="143">
        <v>4.3722566186906402</v>
      </c>
      <c r="AC21" s="144">
        <v>2.6983683945883699</v>
      </c>
      <c r="AD21" s="129"/>
      <c r="AE21" s="145">
        <v>-3.7003957049765601</v>
      </c>
      <c r="AF21" s="30"/>
      <c r="AG21" s="140">
        <v>31.795653057079001</v>
      </c>
      <c r="AH21" s="129">
        <v>38.2510664229128</v>
      </c>
      <c r="AI21" s="129">
        <v>42.8905139142799</v>
      </c>
      <c r="AJ21" s="129">
        <v>42.371474274606598</v>
      </c>
      <c r="AK21" s="129">
        <v>42.430194180654802</v>
      </c>
      <c r="AL21" s="141">
        <v>39.551415216826697</v>
      </c>
      <c r="AM21" s="129"/>
      <c r="AN21" s="142">
        <v>56.9580270910526</v>
      </c>
      <c r="AO21" s="143">
        <v>61.685800481888599</v>
      </c>
      <c r="AP21" s="144">
        <v>59.321913786470603</v>
      </c>
      <c r="AQ21" s="129"/>
      <c r="AR21" s="145">
        <v>45.207999026769599</v>
      </c>
      <c r="AS21" s="125"/>
      <c r="AT21" s="140">
        <v>-5.5331142591751998</v>
      </c>
      <c r="AU21" s="129">
        <v>3.5712730429539898</v>
      </c>
      <c r="AV21" s="129">
        <v>9.7042740427825898</v>
      </c>
      <c r="AW21" s="129">
        <v>8.2767849549608901</v>
      </c>
      <c r="AX21" s="129">
        <v>1.0151017281247801</v>
      </c>
      <c r="AY21" s="141">
        <v>3.63012418389554</v>
      </c>
      <c r="AZ21" s="129"/>
      <c r="BA21" s="142">
        <v>0.24561806474039</v>
      </c>
      <c r="BB21" s="143">
        <v>-1.3252925575182199</v>
      </c>
      <c r="BC21" s="144">
        <v>-0.57732751622271605</v>
      </c>
      <c r="BD21" s="129"/>
      <c r="BE21" s="145">
        <v>2.0148760616788</v>
      </c>
    </row>
    <row r="22" spans="1:57" x14ac:dyDescent="0.25">
      <c r="A22" s="34" t="s">
        <v>31</v>
      </c>
      <c r="B22" s="3" t="str">
        <f t="shared" si="0"/>
        <v>Norfolk/Portsmouth, VA</v>
      </c>
      <c r="C22" s="3"/>
      <c r="D22" s="24" t="s">
        <v>16</v>
      </c>
      <c r="E22" s="27" t="s">
        <v>17</v>
      </c>
      <c r="F22" s="3"/>
      <c r="G22" s="140">
        <v>52.819251712629502</v>
      </c>
      <c r="H22" s="129">
        <v>59.7224661865448</v>
      </c>
      <c r="I22" s="129">
        <v>64.851572106095205</v>
      </c>
      <c r="J22" s="129">
        <v>63.797646232215001</v>
      </c>
      <c r="K22" s="129">
        <v>64.359740031617704</v>
      </c>
      <c r="L22" s="141">
        <v>61.110135253820403</v>
      </c>
      <c r="M22" s="129"/>
      <c r="N22" s="142">
        <v>74.319339539785702</v>
      </c>
      <c r="O22" s="143">
        <v>79.237660284559894</v>
      </c>
      <c r="P22" s="144">
        <v>76.778499912172805</v>
      </c>
      <c r="Q22" s="129"/>
      <c r="R22" s="145">
        <v>65.586810870492499</v>
      </c>
      <c r="S22" s="125"/>
      <c r="T22" s="140">
        <v>3.4763118346836102</v>
      </c>
      <c r="U22" s="129">
        <v>6.8549936953732598</v>
      </c>
      <c r="V22" s="129">
        <v>15.632342875457701</v>
      </c>
      <c r="W22" s="129">
        <v>13.5753658307172</v>
      </c>
      <c r="X22" s="129">
        <v>13.970372972656399</v>
      </c>
      <c r="Y22" s="141">
        <v>10.8421620072958</v>
      </c>
      <c r="Z22" s="129"/>
      <c r="AA22" s="142">
        <v>10.393489483328</v>
      </c>
      <c r="AB22" s="143">
        <v>6.8573230690431197</v>
      </c>
      <c r="AC22" s="144">
        <v>8.5400414545921102</v>
      </c>
      <c r="AD22" s="129"/>
      <c r="AE22" s="145">
        <v>10.0613830338519</v>
      </c>
      <c r="AF22" s="30"/>
      <c r="AG22" s="140">
        <v>52.283506060073698</v>
      </c>
      <c r="AH22" s="129">
        <v>61.110135253820403</v>
      </c>
      <c r="AI22" s="129">
        <v>64.579307922009406</v>
      </c>
      <c r="AJ22" s="129">
        <v>65.448796767960602</v>
      </c>
      <c r="AK22" s="129">
        <v>63.573686984015403</v>
      </c>
      <c r="AL22" s="141">
        <v>61.399086597575902</v>
      </c>
      <c r="AM22" s="129"/>
      <c r="AN22" s="142">
        <v>65.839627612857797</v>
      </c>
      <c r="AO22" s="143">
        <v>67.468821359564302</v>
      </c>
      <c r="AP22" s="144">
        <v>66.654224486211106</v>
      </c>
      <c r="AQ22" s="129"/>
      <c r="AR22" s="145">
        <v>62.900554565757403</v>
      </c>
      <c r="AS22" s="125"/>
      <c r="AT22" s="140">
        <v>8.42223650873742</v>
      </c>
      <c r="AU22" s="129">
        <v>15.4206849417154</v>
      </c>
      <c r="AV22" s="129">
        <v>19.4864063079415</v>
      </c>
      <c r="AW22" s="129">
        <v>20.488410406832301</v>
      </c>
      <c r="AX22" s="129">
        <v>15.4134993222722</v>
      </c>
      <c r="AY22" s="141">
        <v>16.014531577038799</v>
      </c>
      <c r="AZ22" s="129"/>
      <c r="BA22" s="142">
        <v>1.72454673229129</v>
      </c>
      <c r="BB22" s="143">
        <v>-3.2092858132831701</v>
      </c>
      <c r="BC22" s="144">
        <v>-0.83380244940798098</v>
      </c>
      <c r="BD22" s="129"/>
      <c r="BE22" s="145">
        <v>10.3387394371547</v>
      </c>
    </row>
    <row r="23" spans="1:57" x14ac:dyDescent="0.25">
      <c r="A23" s="35" t="s">
        <v>32</v>
      </c>
      <c r="B23" s="3" t="str">
        <f t="shared" si="0"/>
        <v>Newport News/Hampton, VA</v>
      </c>
      <c r="C23" s="3"/>
      <c r="D23" s="24" t="s">
        <v>16</v>
      </c>
      <c r="E23" s="27" t="s">
        <v>17</v>
      </c>
      <c r="F23" s="3"/>
      <c r="G23" s="140">
        <v>43.804990624549198</v>
      </c>
      <c r="H23" s="129">
        <v>51.002452040963497</v>
      </c>
      <c r="I23" s="129">
        <v>56.382518390307197</v>
      </c>
      <c r="J23" s="129">
        <v>57.089283138612402</v>
      </c>
      <c r="K23" s="129">
        <v>56.483484782922197</v>
      </c>
      <c r="L23" s="141">
        <v>52.952545795470897</v>
      </c>
      <c r="M23" s="129"/>
      <c r="N23" s="142">
        <v>70.690898600894201</v>
      </c>
      <c r="O23" s="143">
        <v>73.460262512620702</v>
      </c>
      <c r="P23" s="144">
        <v>72.075580556757501</v>
      </c>
      <c r="Q23" s="129"/>
      <c r="R23" s="145">
        <v>58.4162700129813</v>
      </c>
      <c r="S23" s="125"/>
      <c r="T23" s="140">
        <v>-3.3878670961223598</v>
      </c>
      <c r="U23" s="129">
        <v>-2.1979088004259699</v>
      </c>
      <c r="V23" s="129">
        <v>6.7543332894887804</v>
      </c>
      <c r="W23" s="129">
        <v>7.4003562994547103</v>
      </c>
      <c r="X23" s="129">
        <v>10.1092206813339</v>
      </c>
      <c r="Y23" s="141">
        <v>3.9270724277307698</v>
      </c>
      <c r="Z23" s="129"/>
      <c r="AA23" s="142">
        <v>10.1284856462451</v>
      </c>
      <c r="AB23" s="143">
        <v>6.2717092688734599</v>
      </c>
      <c r="AC23" s="144">
        <v>8.1287060650419907</v>
      </c>
      <c r="AD23" s="129"/>
      <c r="AE23" s="145">
        <v>5.3704578822030697</v>
      </c>
      <c r="AF23" s="30"/>
      <c r="AG23" s="140">
        <v>44.958892254435298</v>
      </c>
      <c r="AH23" s="129">
        <v>53.717726813789099</v>
      </c>
      <c r="AI23" s="129">
        <v>57.302033751622602</v>
      </c>
      <c r="AJ23" s="129">
        <v>58.098947064762697</v>
      </c>
      <c r="AK23" s="129">
        <v>54.074715130535097</v>
      </c>
      <c r="AL23" s="141">
        <v>53.6304630030289</v>
      </c>
      <c r="AM23" s="129"/>
      <c r="AN23" s="142">
        <v>61.463291504399201</v>
      </c>
      <c r="AO23" s="143">
        <v>62.234963219385499</v>
      </c>
      <c r="AP23" s="144">
        <v>61.8491273618923</v>
      </c>
      <c r="AQ23" s="129"/>
      <c r="AR23" s="145">
        <v>55.978652819847099</v>
      </c>
      <c r="AS23" s="125"/>
      <c r="AT23" s="140">
        <v>3.4358917647518901</v>
      </c>
      <c r="AU23" s="129">
        <v>10.450883360509399</v>
      </c>
      <c r="AV23" s="129">
        <v>12.584225700506099</v>
      </c>
      <c r="AW23" s="129">
        <v>14.2693656216574</v>
      </c>
      <c r="AX23" s="129">
        <v>7.6152459456401704</v>
      </c>
      <c r="AY23" s="141">
        <v>9.8581975318790303</v>
      </c>
      <c r="AZ23" s="129"/>
      <c r="BA23" s="142">
        <v>-8.3961808502390305</v>
      </c>
      <c r="BB23" s="143">
        <v>-10.613897100394601</v>
      </c>
      <c r="BC23" s="144">
        <v>-9.5255419665043295</v>
      </c>
      <c r="BD23" s="129"/>
      <c r="BE23" s="145">
        <v>2.8989001239876901</v>
      </c>
    </row>
    <row r="24" spans="1:57" x14ac:dyDescent="0.25">
      <c r="A24" s="36" t="s">
        <v>33</v>
      </c>
      <c r="B24" s="3" t="str">
        <f t="shared" si="0"/>
        <v>Chesapeake/Suffolk, VA</v>
      </c>
      <c r="C24" s="3"/>
      <c r="D24" s="25" t="s">
        <v>16</v>
      </c>
      <c r="E24" s="28" t="s">
        <v>17</v>
      </c>
      <c r="F24" s="3"/>
      <c r="G24" s="153">
        <v>54.540691582256301</v>
      </c>
      <c r="H24" s="154">
        <v>65.176388403772194</v>
      </c>
      <c r="I24" s="154">
        <v>70.066363953894495</v>
      </c>
      <c r="J24" s="154">
        <v>70.013971358714599</v>
      </c>
      <c r="K24" s="154">
        <v>64.390499476073998</v>
      </c>
      <c r="L24" s="155">
        <v>64.837582954942306</v>
      </c>
      <c r="M24" s="129"/>
      <c r="N24" s="156">
        <v>72.860635696821504</v>
      </c>
      <c r="O24" s="157">
        <v>79.549423681453007</v>
      </c>
      <c r="P24" s="158">
        <v>76.205029689137206</v>
      </c>
      <c r="Q24" s="129"/>
      <c r="R24" s="159">
        <v>68.085424878997998</v>
      </c>
      <c r="S24" s="125"/>
      <c r="T24" s="153">
        <v>0.67698259187620802</v>
      </c>
      <c r="U24" s="154">
        <v>-1.4523369421705801</v>
      </c>
      <c r="V24" s="154">
        <v>1.7499365965001199</v>
      </c>
      <c r="W24" s="154">
        <v>2.4271844660194102</v>
      </c>
      <c r="X24" s="154">
        <v>0.38115981486523198</v>
      </c>
      <c r="Y24" s="155">
        <v>0.78180140072750903</v>
      </c>
      <c r="Z24" s="129"/>
      <c r="AA24" s="156">
        <v>3.0377871079278802</v>
      </c>
      <c r="AB24" s="157">
        <v>1.6741071428571399</v>
      </c>
      <c r="AC24" s="158">
        <v>2.32149138234259</v>
      </c>
      <c r="AD24" s="129"/>
      <c r="AE24" s="159">
        <v>1.2691108802137401</v>
      </c>
      <c r="AF24" s="31"/>
      <c r="AG24" s="153">
        <v>53.964373035277603</v>
      </c>
      <c r="AH24" s="154">
        <v>66.682675515193793</v>
      </c>
      <c r="AI24" s="154">
        <v>69.900454069158201</v>
      </c>
      <c r="AJ24" s="154">
        <v>69.599196646873907</v>
      </c>
      <c r="AK24" s="154">
        <v>63.587146349982497</v>
      </c>
      <c r="AL24" s="155">
        <v>64.746769123297199</v>
      </c>
      <c r="AM24" s="129"/>
      <c r="AN24" s="156">
        <v>63.482361159622698</v>
      </c>
      <c r="AO24" s="157">
        <v>67.577715682850098</v>
      </c>
      <c r="AP24" s="158">
        <v>65.530038421236398</v>
      </c>
      <c r="AQ24" s="129"/>
      <c r="AR24" s="159">
        <v>64.970560351279801</v>
      </c>
      <c r="AS24" s="75"/>
      <c r="AT24" s="153">
        <v>2.7773158157325701</v>
      </c>
      <c r="AU24" s="154">
        <v>6.0036091060521901</v>
      </c>
      <c r="AV24" s="154">
        <v>4.2046342098411804</v>
      </c>
      <c r="AW24" s="154">
        <v>4.20997581225076</v>
      </c>
      <c r="AX24" s="154">
        <v>1.66131509144213</v>
      </c>
      <c r="AY24" s="155">
        <v>3.81820472970134</v>
      </c>
      <c r="AZ24" s="129"/>
      <c r="BA24" s="156">
        <v>-4.9486827482512901</v>
      </c>
      <c r="BB24" s="157">
        <v>-3.5698710360725099</v>
      </c>
      <c r="BC24" s="158">
        <v>-4.2426949087660999</v>
      </c>
      <c r="BD24" s="129"/>
      <c r="BE24" s="159">
        <v>1.35935933987875</v>
      </c>
    </row>
    <row r="25" spans="1:57" ht="13" x14ac:dyDescent="0.3">
      <c r="A25" s="19" t="s">
        <v>43</v>
      </c>
      <c r="B25" s="3" t="str">
        <f t="shared" si="0"/>
        <v>Richmond CBD/Airport, VA</v>
      </c>
      <c r="C25" s="9"/>
      <c r="D25" s="23" t="s">
        <v>16</v>
      </c>
      <c r="E25" s="26" t="s">
        <v>17</v>
      </c>
      <c r="F25" s="3"/>
      <c r="G25" s="126">
        <v>44.880952380952301</v>
      </c>
      <c r="H25" s="127">
        <v>55.793650793650698</v>
      </c>
      <c r="I25" s="127">
        <v>62.380952380952301</v>
      </c>
      <c r="J25" s="127">
        <v>68.293650793650698</v>
      </c>
      <c r="K25" s="127">
        <v>62.738095238095198</v>
      </c>
      <c r="L25" s="128">
        <v>58.817460317460302</v>
      </c>
      <c r="M25" s="129"/>
      <c r="N25" s="130">
        <v>61.428571428571402</v>
      </c>
      <c r="O25" s="131">
        <v>64.047619047618994</v>
      </c>
      <c r="P25" s="132">
        <v>62.738095238095198</v>
      </c>
      <c r="Q25" s="129"/>
      <c r="R25" s="133">
        <v>59.937641723356002</v>
      </c>
      <c r="S25" s="125"/>
      <c r="T25" s="126">
        <v>2.6315789473684199</v>
      </c>
      <c r="U25" s="127">
        <v>-8.6419753086419693</v>
      </c>
      <c r="V25" s="127">
        <v>-4.4376899696048602</v>
      </c>
      <c r="W25" s="127">
        <v>-0.63510392609699695</v>
      </c>
      <c r="X25" s="127">
        <v>-3.7735849056603699</v>
      </c>
      <c r="Y25" s="128">
        <v>-3.26328155593264</v>
      </c>
      <c r="Z25" s="129"/>
      <c r="AA25" s="130">
        <v>7.1280276816608898</v>
      </c>
      <c r="AB25" s="131">
        <v>8.3948959032907897</v>
      </c>
      <c r="AC25" s="132">
        <v>7.7709611451942697</v>
      </c>
      <c r="AD25" s="129"/>
      <c r="AE25" s="133">
        <v>-0.207645115620575</v>
      </c>
      <c r="AF25" s="29"/>
      <c r="AG25" s="126">
        <v>46.894841269841201</v>
      </c>
      <c r="AH25" s="127">
        <v>58.283730158730101</v>
      </c>
      <c r="AI25" s="127">
        <v>64.246031746031704</v>
      </c>
      <c r="AJ25" s="127">
        <v>66.636904761904702</v>
      </c>
      <c r="AK25" s="127">
        <v>61.3888888888888</v>
      </c>
      <c r="AL25" s="128">
        <v>59.490079365079303</v>
      </c>
      <c r="AM25" s="129"/>
      <c r="AN25" s="130">
        <v>60.724206349206298</v>
      </c>
      <c r="AO25" s="131">
        <v>61.646825396825299</v>
      </c>
      <c r="AP25" s="132">
        <v>61.185515873015802</v>
      </c>
      <c r="AQ25" s="129"/>
      <c r="AR25" s="133">
        <v>59.974489795918302</v>
      </c>
      <c r="AS25" s="125"/>
      <c r="AT25" s="126">
        <v>1.61220980223559</v>
      </c>
      <c r="AU25" s="127">
        <v>-2.4086378737541501</v>
      </c>
      <c r="AV25" s="127">
        <v>-0.49170251997541398</v>
      </c>
      <c r="AW25" s="127">
        <v>2.20632988435788</v>
      </c>
      <c r="AX25" s="127">
        <v>-0.161342368505969</v>
      </c>
      <c r="AY25" s="128">
        <v>0.110183639398998</v>
      </c>
      <c r="AZ25" s="129"/>
      <c r="BA25" s="130">
        <v>3.50016909029421</v>
      </c>
      <c r="BB25" s="131">
        <v>10.2359411034238</v>
      </c>
      <c r="BC25" s="132">
        <v>6.7872911436239196</v>
      </c>
      <c r="BD25" s="129"/>
      <c r="BE25" s="133">
        <v>1.96862726199368</v>
      </c>
    </row>
    <row r="26" spans="1:57" x14ac:dyDescent="0.25">
      <c r="A26" s="20" t="s">
        <v>44</v>
      </c>
      <c r="B26" s="3" t="str">
        <f t="shared" si="0"/>
        <v>Richmond North/Glen Allen, VA</v>
      </c>
      <c r="C26" s="10"/>
      <c r="D26" s="24" t="s">
        <v>16</v>
      </c>
      <c r="E26" s="27" t="s">
        <v>17</v>
      </c>
      <c r="F26" s="3"/>
      <c r="G26" s="140">
        <v>39.423523942352297</v>
      </c>
      <c r="H26" s="129">
        <v>51.220362622036198</v>
      </c>
      <c r="I26" s="129">
        <v>60.402138540213798</v>
      </c>
      <c r="J26" s="129">
        <v>62.912598791259803</v>
      </c>
      <c r="K26" s="129">
        <v>56.473733147373302</v>
      </c>
      <c r="L26" s="141">
        <v>54.0864714086471</v>
      </c>
      <c r="M26" s="129"/>
      <c r="N26" s="142">
        <v>72.687122268712201</v>
      </c>
      <c r="O26" s="143">
        <v>78.928405392840503</v>
      </c>
      <c r="P26" s="144">
        <v>75.807763830776295</v>
      </c>
      <c r="Q26" s="129"/>
      <c r="R26" s="145">
        <v>60.292554957826901</v>
      </c>
      <c r="S26" s="125"/>
      <c r="T26" s="140">
        <v>-7.4704853949358601</v>
      </c>
      <c r="U26" s="129">
        <v>-1.16271735245263</v>
      </c>
      <c r="V26" s="129">
        <v>3.5867354538191698</v>
      </c>
      <c r="W26" s="129">
        <v>5.57554104586875</v>
      </c>
      <c r="X26" s="129">
        <v>0.47864850072544601</v>
      </c>
      <c r="Y26" s="141">
        <v>0.70660612243781795</v>
      </c>
      <c r="Z26" s="129"/>
      <c r="AA26" s="142">
        <v>2.4860574516708702</v>
      </c>
      <c r="AB26" s="143">
        <v>5.36512642526717</v>
      </c>
      <c r="AC26" s="144">
        <v>3.9649332536361799</v>
      </c>
      <c r="AD26" s="129"/>
      <c r="AE26" s="145">
        <v>1.8533463866626101</v>
      </c>
      <c r="AF26" s="30"/>
      <c r="AG26" s="140">
        <v>40.423059042305901</v>
      </c>
      <c r="AH26" s="129">
        <v>55.160390516039001</v>
      </c>
      <c r="AI26" s="129">
        <v>62.3779637377963</v>
      </c>
      <c r="AJ26" s="129">
        <v>61.401673640167303</v>
      </c>
      <c r="AK26" s="129">
        <v>55.174918642491797</v>
      </c>
      <c r="AL26" s="141">
        <v>54.907601115760102</v>
      </c>
      <c r="AM26" s="129"/>
      <c r="AN26" s="142">
        <v>61.668991166899097</v>
      </c>
      <c r="AO26" s="143">
        <v>64.824500232450006</v>
      </c>
      <c r="AP26" s="144">
        <v>63.246745699674499</v>
      </c>
      <c r="AQ26" s="129"/>
      <c r="AR26" s="145">
        <v>57.290213854021303</v>
      </c>
      <c r="AS26" s="125"/>
      <c r="AT26" s="140">
        <v>-4.9350399516320698</v>
      </c>
      <c r="AU26" s="129">
        <v>7.9017871622717299</v>
      </c>
      <c r="AV26" s="129">
        <v>10.8551085531903</v>
      </c>
      <c r="AW26" s="129">
        <v>8.0708612176082397</v>
      </c>
      <c r="AX26" s="129">
        <v>5.4715397328041</v>
      </c>
      <c r="AY26" s="141">
        <v>5.9824579964580904</v>
      </c>
      <c r="AZ26" s="129"/>
      <c r="BA26" s="142">
        <v>6.6706874238254903</v>
      </c>
      <c r="BB26" s="143">
        <v>7.0699866385522601</v>
      </c>
      <c r="BC26" s="144">
        <v>6.87494473384369</v>
      </c>
      <c r="BD26" s="129"/>
      <c r="BE26" s="145">
        <v>6.2623529010933403</v>
      </c>
    </row>
    <row r="27" spans="1:57" x14ac:dyDescent="0.25">
      <c r="A27" s="21" t="s">
        <v>45</v>
      </c>
      <c r="B27" s="3" t="str">
        <f t="shared" si="0"/>
        <v>Richmond West/Midlothian, VA</v>
      </c>
      <c r="C27" s="3"/>
      <c r="D27" s="24" t="s">
        <v>16</v>
      </c>
      <c r="E27" s="27" t="s">
        <v>17</v>
      </c>
      <c r="F27" s="3"/>
      <c r="G27" s="140">
        <v>42.212267401791799</v>
      </c>
      <c r="H27" s="129">
        <v>48.966230186078498</v>
      </c>
      <c r="I27" s="129">
        <v>58.545830461750498</v>
      </c>
      <c r="J27" s="129">
        <v>60.613370089593303</v>
      </c>
      <c r="K27" s="129">
        <v>62.129565816678102</v>
      </c>
      <c r="L27" s="141">
        <v>54.493452791178399</v>
      </c>
      <c r="M27" s="129"/>
      <c r="N27" s="142">
        <v>82.598208132322497</v>
      </c>
      <c r="O27" s="143">
        <v>84.769124741557505</v>
      </c>
      <c r="P27" s="144">
        <v>83.683666436940001</v>
      </c>
      <c r="Q27" s="129"/>
      <c r="R27" s="145">
        <v>62.8335138328246</v>
      </c>
      <c r="S27" s="125"/>
      <c r="T27" s="140">
        <v>-0.47514189821429498</v>
      </c>
      <c r="U27" s="129">
        <v>-10.634318728994399</v>
      </c>
      <c r="V27" s="129">
        <v>-0.53725346275541896</v>
      </c>
      <c r="W27" s="129">
        <v>-10.4540126032497</v>
      </c>
      <c r="X27" s="129">
        <v>-4.9706008078234998</v>
      </c>
      <c r="Y27" s="141">
        <v>-5.7656451434599596</v>
      </c>
      <c r="Z27" s="129"/>
      <c r="AA27" s="142">
        <v>11.1530411061416</v>
      </c>
      <c r="AB27" s="143">
        <v>6.3740639335858402</v>
      </c>
      <c r="AC27" s="144">
        <v>8.6800862817403104</v>
      </c>
      <c r="AD27" s="129"/>
      <c r="AE27" s="145">
        <v>-0.74544153713014905</v>
      </c>
      <c r="AF27" s="30"/>
      <c r="AG27" s="140">
        <v>43.461405926946902</v>
      </c>
      <c r="AH27" s="129">
        <v>53.041006202618803</v>
      </c>
      <c r="AI27" s="129">
        <v>58.382150241212898</v>
      </c>
      <c r="AJ27" s="129">
        <v>58.916264645072303</v>
      </c>
      <c r="AK27" s="129">
        <v>58.743969676085399</v>
      </c>
      <c r="AL27" s="141">
        <v>54.508959338387299</v>
      </c>
      <c r="AM27" s="129"/>
      <c r="AN27" s="142">
        <v>69.7105444521019</v>
      </c>
      <c r="AO27" s="143">
        <v>70.416953824948294</v>
      </c>
      <c r="AP27" s="144">
        <v>70.063749138525097</v>
      </c>
      <c r="AQ27" s="129"/>
      <c r="AR27" s="145">
        <v>58.953184995569501</v>
      </c>
      <c r="AS27" s="125"/>
      <c r="AT27" s="140">
        <v>1.6846124954788999</v>
      </c>
      <c r="AU27" s="129">
        <v>-1.79159266554205</v>
      </c>
      <c r="AV27" s="129">
        <v>3.5049583979933199</v>
      </c>
      <c r="AW27" s="129">
        <v>-0.24395418437608801</v>
      </c>
      <c r="AX27" s="129">
        <v>5.1589580621282796</v>
      </c>
      <c r="AY27" s="141">
        <v>1.66638716359984</v>
      </c>
      <c r="AZ27" s="129"/>
      <c r="BA27" s="142">
        <v>21.636930752765199</v>
      </c>
      <c r="BB27" s="143">
        <v>14.917932522425399</v>
      </c>
      <c r="BC27" s="144">
        <v>18.165090143485202</v>
      </c>
      <c r="BD27" s="129"/>
      <c r="BE27" s="145">
        <v>6.7263866773738199</v>
      </c>
    </row>
    <row r="28" spans="1:57" x14ac:dyDescent="0.25">
      <c r="A28" s="21" t="s">
        <v>46</v>
      </c>
      <c r="B28" s="3" t="str">
        <f t="shared" si="0"/>
        <v>Petersburg/Chester, VA</v>
      </c>
      <c r="C28" s="3"/>
      <c r="D28" s="24" t="s">
        <v>16</v>
      </c>
      <c r="E28" s="27" t="s">
        <v>17</v>
      </c>
      <c r="F28" s="3"/>
      <c r="G28" s="140">
        <v>53.576952822892402</v>
      </c>
      <c r="H28" s="129">
        <v>62.529002320185597</v>
      </c>
      <c r="I28" s="129">
        <v>65.235885537509603</v>
      </c>
      <c r="J28" s="129">
        <v>66.260634184067996</v>
      </c>
      <c r="K28" s="129">
        <v>64.907192575406</v>
      </c>
      <c r="L28" s="141">
        <v>62.501933488012298</v>
      </c>
      <c r="M28" s="129"/>
      <c r="N28" s="142">
        <v>70.630317092034005</v>
      </c>
      <c r="O28" s="143">
        <v>73.085846867749396</v>
      </c>
      <c r="P28" s="144">
        <v>71.858081979891693</v>
      </c>
      <c r="Q28" s="129"/>
      <c r="R28" s="145">
        <v>65.175118771406403</v>
      </c>
      <c r="S28" s="125"/>
      <c r="T28" s="140">
        <v>5.8581866331776098</v>
      </c>
      <c r="U28" s="129">
        <v>2.4305458122200299</v>
      </c>
      <c r="V28" s="129">
        <v>3.8247071309716301</v>
      </c>
      <c r="W28" s="129">
        <v>5.0981461156851404</v>
      </c>
      <c r="X28" s="129">
        <v>9.3184948251357405</v>
      </c>
      <c r="Y28" s="141">
        <v>5.25371406321152</v>
      </c>
      <c r="Z28" s="129"/>
      <c r="AA28" s="142">
        <v>10.1952840474989</v>
      </c>
      <c r="AB28" s="143">
        <v>8.6576700832773703</v>
      </c>
      <c r="AC28" s="144">
        <v>9.4079420057691703</v>
      </c>
      <c r="AD28" s="129"/>
      <c r="AE28" s="145">
        <v>6.5278933999457296</v>
      </c>
      <c r="AF28" s="30"/>
      <c r="AG28" s="140">
        <v>55.1814960252849</v>
      </c>
      <c r="AH28" s="129">
        <v>64.1796762762187</v>
      </c>
      <c r="AI28" s="129">
        <v>65.419978929221301</v>
      </c>
      <c r="AJ28" s="129">
        <v>67.053163338946305</v>
      </c>
      <c r="AK28" s="129">
        <v>63.743083954775003</v>
      </c>
      <c r="AL28" s="141">
        <v>63.111230521225103</v>
      </c>
      <c r="AM28" s="129"/>
      <c r="AN28" s="142">
        <v>63.180178012990098</v>
      </c>
      <c r="AO28" s="143">
        <v>64.017320182824093</v>
      </c>
      <c r="AP28" s="144">
        <v>63.598749097907103</v>
      </c>
      <c r="AQ28" s="129"/>
      <c r="AR28" s="145">
        <v>63.250243507607003</v>
      </c>
      <c r="AS28" s="125"/>
      <c r="AT28" s="140">
        <v>-0.64048975261796104</v>
      </c>
      <c r="AU28" s="129">
        <v>-0.28441814392938702</v>
      </c>
      <c r="AV28" s="129">
        <v>-0.29857678623074002</v>
      </c>
      <c r="AW28" s="129">
        <v>1.5439887327861299</v>
      </c>
      <c r="AX28" s="129">
        <v>1.8662277777621099</v>
      </c>
      <c r="AY28" s="141">
        <v>0.45568514743500599</v>
      </c>
      <c r="AZ28" s="129"/>
      <c r="BA28" s="142">
        <v>4.2604604786342497</v>
      </c>
      <c r="BB28" s="143">
        <v>3.4040944550434298</v>
      </c>
      <c r="BC28" s="144">
        <v>3.8276937933321902</v>
      </c>
      <c r="BD28" s="129"/>
      <c r="BE28" s="145">
        <v>1.40134039360019</v>
      </c>
    </row>
    <row r="29" spans="1:57" x14ac:dyDescent="0.25">
      <c r="A29" s="77" t="s">
        <v>99</v>
      </c>
      <c r="B29" s="37" t="s">
        <v>71</v>
      </c>
      <c r="C29" s="3"/>
      <c r="D29" s="24" t="s">
        <v>16</v>
      </c>
      <c r="E29" s="27" t="s">
        <v>17</v>
      </c>
      <c r="F29" s="3"/>
      <c r="G29" s="140">
        <v>32.187385883457601</v>
      </c>
      <c r="H29" s="129">
        <v>42.9495539673431</v>
      </c>
      <c r="I29" s="129">
        <v>46.496948197610699</v>
      </c>
      <c r="J29" s="129">
        <v>48.630601491992202</v>
      </c>
      <c r="K29" s="129">
        <v>47.4098805362825</v>
      </c>
      <c r="L29" s="141">
        <v>43.534874015337202</v>
      </c>
      <c r="M29" s="129"/>
      <c r="N29" s="142">
        <v>56.294016380614501</v>
      </c>
      <c r="O29" s="143">
        <v>58.318117794355402</v>
      </c>
      <c r="P29" s="144">
        <v>57.306067087484998</v>
      </c>
      <c r="Q29" s="129"/>
      <c r="R29" s="145">
        <v>47.469500607379402</v>
      </c>
      <c r="S29" s="125"/>
      <c r="T29" s="140">
        <v>6.1628875856616903</v>
      </c>
      <c r="U29" s="129">
        <v>4.2612394270681904</v>
      </c>
      <c r="V29" s="129">
        <v>5.4027277117211998</v>
      </c>
      <c r="W29" s="129">
        <v>6.8012583723266902</v>
      </c>
      <c r="X29" s="129">
        <v>3.8434270488279201</v>
      </c>
      <c r="Y29" s="141">
        <v>5.2504892914509798</v>
      </c>
      <c r="Z29" s="129"/>
      <c r="AA29" s="142">
        <v>-1.04665383429839</v>
      </c>
      <c r="AB29" s="143">
        <v>-1.1045848468503701</v>
      </c>
      <c r="AC29" s="144">
        <v>-1.0761393628778899</v>
      </c>
      <c r="AD29" s="129"/>
      <c r="AE29" s="145">
        <v>2.97886100578972</v>
      </c>
      <c r="AF29" s="30"/>
      <c r="AG29" s="140">
        <v>32.269243846938501</v>
      </c>
      <c r="AH29" s="129">
        <v>43.929654019023701</v>
      </c>
      <c r="AI29" s="129">
        <v>46.802811748719499</v>
      </c>
      <c r="AJ29" s="129">
        <v>46.0243768472262</v>
      </c>
      <c r="AK29" s="129">
        <v>43.444914811330598</v>
      </c>
      <c r="AL29" s="141">
        <v>42.4954253149997</v>
      </c>
      <c r="AM29" s="129"/>
      <c r="AN29" s="142">
        <v>47.510975227343899</v>
      </c>
      <c r="AO29" s="143">
        <v>46.794972300616699</v>
      </c>
      <c r="AP29" s="144">
        <v>47.152973763980299</v>
      </c>
      <c r="AQ29" s="129"/>
      <c r="AR29" s="145">
        <v>43.826501273309702</v>
      </c>
      <c r="AS29" s="125"/>
      <c r="AT29" s="140">
        <v>4.9390990083195296</v>
      </c>
      <c r="AU29" s="129">
        <v>7.6196981930092402</v>
      </c>
      <c r="AV29" s="129">
        <v>8.7144130898244292</v>
      </c>
      <c r="AW29" s="129">
        <v>5.1557501043554703</v>
      </c>
      <c r="AX29" s="129">
        <v>4.6257169100787596</v>
      </c>
      <c r="AY29" s="141">
        <v>6.2848546004786403</v>
      </c>
      <c r="AZ29" s="129"/>
      <c r="BA29" s="142">
        <v>0.60960232044158202</v>
      </c>
      <c r="BB29" s="143">
        <v>-0.45590821289442401</v>
      </c>
      <c r="BC29" s="144">
        <v>7.8055860087483997E-2</v>
      </c>
      <c r="BD29" s="129"/>
      <c r="BE29" s="145">
        <v>4.2972721042632802</v>
      </c>
    </row>
    <row r="30" spans="1:57" x14ac:dyDescent="0.25">
      <c r="A30" s="21" t="s">
        <v>48</v>
      </c>
      <c r="B30" s="3" t="str">
        <f t="shared" si="0"/>
        <v>Roanoke, VA</v>
      </c>
      <c r="C30" s="3"/>
      <c r="D30" s="24" t="s">
        <v>16</v>
      </c>
      <c r="E30" s="27" t="s">
        <v>17</v>
      </c>
      <c r="F30" s="3"/>
      <c r="G30" s="140">
        <v>33.116400148754103</v>
      </c>
      <c r="H30" s="129">
        <v>44.923763480847803</v>
      </c>
      <c r="I30" s="129">
        <v>49.851245816288497</v>
      </c>
      <c r="J30" s="129">
        <v>51.9523986612123</v>
      </c>
      <c r="K30" s="129">
        <v>70.119003346969095</v>
      </c>
      <c r="L30" s="141">
        <v>49.992562290814398</v>
      </c>
      <c r="M30" s="129"/>
      <c r="N30" s="142">
        <v>76.664187430271397</v>
      </c>
      <c r="O30" s="143">
        <v>66.9021941242097</v>
      </c>
      <c r="P30" s="144">
        <v>71.783190777240605</v>
      </c>
      <c r="Q30" s="129"/>
      <c r="R30" s="145">
        <v>56.218456144078999</v>
      </c>
      <c r="S30" s="125"/>
      <c r="T30" s="140">
        <v>2.8425660453319801</v>
      </c>
      <c r="U30" s="129">
        <v>10.350028373309</v>
      </c>
      <c r="V30" s="129">
        <v>10.1109935063077</v>
      </c>
      <c r="W30" s="129">
        <v>8.0765638102094108</v>
      </c>
      <c r="X30" s="129">
        <v>15.752951149669499</v>
      </c>
      <c r="Y30" s="141">
        <v>10.1976424115706</v>
      </c>
      <c r="Z30" s="129"/>
      <c r="AA30" s="142">
        <v>12.9329159795431</v>
      </c>
      <c r="AB30" s="143">
        <v>5.0573517106731103</v>
      </c>
      <c r="AC30" s="144">
        <v>9.1209333786766198</v>
      </c>
      <c r="AD30" s="129"/>
      <c r="AE30" s="145">
        <v>9.8023869631352003</v>
      </c>
      <c r="AF30" s="30"/>
      <c r="AG30" s="140">
        <v>34.360604385480002</v>
      </c>
      <c r="AH30" s="129">
        <v>47.185369449051002</v>
      </c>
      <c r="AI30" s="129">
        <v>52.4875621890547</v>
      </c>
      <c r="AJ30" s="129">
        <v>52.248958815363203</v>
      </c>
      <c r="AK30" s="129">
        <v>53.850069412309097</v>
      </c>
      <c r="AL30" s="141">
        <v>48.017425976519199</v>
      </c>
      <c r="AM30" s="129"/>
      <c r="AN30" s="142">
        <v>57.491901897269699</v>
      </c>
      <c r="AO30" s="143">
        <v>52.364645997223498</v>
      </c>
      <c r="AP30" s="144">
        <v>54.928273947246602</v>
      </c>
      <c r="AQ30" s="129"/>
      <c r="AR30" s="145">
        <v>49.988123828877498</v>
      </c>
      <c r="AS30" s="125"/>
      <c r="AT30" s="140">
        <v>8.2198908350468507</v>
      </c>
      <c r="AU30" s="129">
        <v>15.2859765350596</v>
      </c>
      <c r="AV30" s="129">
        <v>18.459006872519598</v>
      </c>
      <c r="AW30" s="129">
        <v>16.1663701477076</v>
      </c>
      <c r="AX30" s="129">
        <v>14.308832703696201</v>
      </c>
      <c r="AY30" s="141">
        <v>14.8328448416881</v>
      </c>
      <c r="AZ30" s="129"/>
      <c r="BA30" s="142">
        <v>11.7067653863951</v>
      </c>
      <c r="BB30" s="143">
        <v>5.0175542810307299</v>
      </c>
      <c r="BC30" s="144">
        <v>8.4151049990690492</v>
      </c>
      <c r="BD30" s="129"/>
      <c r="BE30" s="145">
        <v>12.729179903815799</v>
      </c>
    </row>
    <row r="31" spans="1:57" x14ac:dyDescent="0.25">
      <c r="A31" s="21" t="s">
        <v>49</v>
      </c>
      <c r="B31" s="3" t="str">
        <f t="shared" si="0"/>
        <v>Charlottesville, VA</v>
      </c>
      <c r="C31" s="3"/>
      <c r="D31" s="24" t="s">
        <v>16</v>
      </c>
      <c r="E31" s="27" t="s">
        <v>17</v>
      </c>
      <c r="F31" s="3"/>
      <c r="G31" s="140">
        <v>33.182790587116699</v>
      </c>
      <c r="H31" s="129">
        <v>46.755407653910098</v>
      </c>
      <c r="I31" s="129">
        <v>51.818397908248102</v>
      </c>
      <c r="J31" s="129">
        <v>54.528167340147299</v>
      </c>
      <c r="K31" s="129">
        <v>53.672450677442299</v>
      </c>
      <c r="L31" s="141">
        <v>47.991442833372901</v>
      </c>
      <c r="M31" s="129"/>
      <c r="N31" s="142">
        <v>70.073686712621793</v>
      </c>
      <c r="O31" s="143">
        <v>84.597100071309697</v>
      </c>
      <c r="P31" s="144">
        <v>77.335393391965695</v>
      </c>
      <c r="Q31" s="129"/>
      <c r="R31" s="145">
        <v>56.375428707256603</v>
      </c>
      <c r="S31" s="125"/>
      <c r="T31" s="140">
        <v>-25.089897197505</v>
      </c>
      <c r="U31" s="129">
        <v>-12.273132111266399</v>
      </c>
      <c r="V31" s="129">
        <v>-5.4853272720613102</v>
      </c>
      <c r="W31" s="129">
        <v>-7.5593457204216401</v>
      </c>
      <c r="X31" s="129">
        <v>-14.2573465148908</v>
      </c>
      <c r="Y31" s="141">
        <v>-12.425496128854199</v>
      </c>
      <c r="Z31" s="129"/>
      <c r="AA31" s="142">
        <v>-3.5459157016395899</v>
      </c>
      <c r="AB31" s="143">
        <v>-3.8033545654348599</v>
      </c>
      <c r="AC31" s="144">
        <v>-3.6868922133776199</v>
      </c>
      <c r="AD31" s="129"/>
      <c r="AE31" s="145">
        <v>-9.1964065647942697</v>
      </c>
      <c r="AF31" s="30"/>
      <c r="AG31" s="140">
        <v>40.076063703351501</v>
      </c>
      <c r="AH31" s="129">
        <v>51.2479201331114</v>
      </c>
      <c r="AI31" s="129">
        <v>56.578321844544803</v>
      </c>
      <c r="AJ31" s="129">
        <v>55.354171618730597</v>
      </c>
      <c r="AK31" s="129">
        <v>54.058711671024398</v>
      </c>
      <c r="AL31" s="141">
        <v>51.463037794152598</v>
      </c>
      <c r="AM31" s="129"/>
      <c r="AN31" s="142">
        <v>59.187069170430199</v>
      </c>
      <c r="AO31" s="143">
        <v>66.787497028761507</v>
      </c>
      <c r="AP31" s="144">
        <v>62.987283099595899</v>
      </c>
      <c r="AQ31" s="129"/>
      <c r="AR31" s="145">
        <v>54.755679309993504</v>
      </c>
      <c r="AS31" s="125"/>
      <c r="AT31" s="140">
        <v>-8.4616592271044695</v>
      </c>
      <c r="AU31" s="129">
        <v>-3.2336664168848102</v>
      </c>
      <c r="AV31" s="129">
        <v>3.83816621658297</v>
      </c>
      <c r="AW31" s="129">
        <v>-1.96781100590842</v>
      </c>
      <c r="AX31" s="129">
        <v>-1.7426502023030399</v>
      </c>
      <c r="AY31" s="141">
        <v>-2.0357304630278001</v>
      </c>
      <c r="AZ31" s="129"/>
      <c r="BA31" s="142">
        <v>-7.0911445545675802</v>
      </c>
      <c r="BB31" s="143">
        <v>-5.7920024305567104</v>
      </c>
      <c r="BC31" s="144">
        <v>-6.4068783023066604</v>
      </c>
      <c r="BD31" s="129"/>
      <c r="BE31" s="145">
        <v>-3.50289286268641</v>
      </c>
    </row>
    <row r="32" spans="1:57" x14ac:dyDescent="0.25">
      <c r="A32" s="21" t="s">
        <v>50</v>
      </c>
      <c r="B32" t="s">
        <v>73</v>
      </c>
      <c r="C32" s="3"/>
      <c r="D32" s="24" t="s">
        <v>16</v>
      </c>
      <c r="E32" s="27" t="s">
        <v>17</v>
      </c>
      <c r="F32" s="3"/>
      <c r="G32" s="140">
        <v>32.822268532301202</v>
      </c>
      <c r="H32" s="129">
        <v>46.353081274188703</v>
      </c>
      <c r="I32" s="129">
        <v>52.500744269127701</v>
      </c>
      <c r="J32" s="129">
        <v>55.626674605537303</v>
      </c>
      <c r="K32" s="129">
        <v>51.086632926466201</v>
      </c>
      <c r="L32" s="141">
        <v>47.677880321524199</v>
      </c>
      <c r="M32" s="129"/>
      <c r="N32" s="142">
        <v>53.870199464126202</v>
      </c>
      <c r="O32" s="143">
        <v>57.219410538850802</v>
      </c>
      <c r="P32" s="144">
        <v>55.544805001488498</v>
      </c>
      <c r="Q32" s="129"/>
      <c r="R32" s="145">
        <v>49.925573087228301</v>
      </c>
      <c r="S32" s="125"/>
      <c r="T32" s="140">
        <v>-13.7205337086254</v>
      </c>
      <c r="U32" s="129">
        <v>-7.8603279041026601</v>
      </c>
      <c r="V32" s="129">
        <v>-10.278475908866501</v>
      </c>
      <c r="W32" s="129">
        <v>-5.0361729247897902</v>
      </c>
      <c r="X32" s="129">
        <v>-10.7253199517622</v>
      </c>
      <c r="Y32" s="141">
        <v>-9.24211792034734</v>
      </c>
      <c r="Z32" s="129"/>
      <c r="AA32" s="142">
        <v>-15.035268433065299</v>
      </c>
      <c r="AB32" s="143">
        <v>-13.4860597337291</v>
      </c>
      <c r="AC32" s="144">
        <v>-14.244304380710799</v>
      </c>
      <c r="AD32" s="129"/>
      <c r="AE32" s="145">
        <v>-10.8942881397282</v>
      </c>
      <c r="AF32" s="30"/>
      <c r="AG32" s="140">
        <v>32.234295921405099</v>
      </c>
      <c r="AH32" s="129">
        <v>46.699166418576901</v>
      </c>
      <c r="AI32" s="129">
        <v>51.674605537362297</v>
      </c>
      <c r="AJ32" s="129">
        <v>52.8021732658529</v>
      </c>
      <c r="AK32" s="129">
        <v>46.758707948794203</v>
      </c>
      <c r="AL32" s="141">
        <v>46.033789818398297</v>
      </c>
      <c r="AM32" s="129"/>
      <c r="AN32" s="142">
        <v>49.136647811848697</v>
      </c>
      <c r="AO32" s="143">
        <v>48.005358737719497</v>
      </c>
      <c r="AP32" s="144">
        <v>48.571003274784097</v>
      </c>
      <c r="AQ32" s="129"/>
      <c r="AR32" s="145">
        <v>46.758707948794203</v>
      </c>
      <c r="AS32" s="125"/>
      <c r="AT32" s="140">
        <v>-5.3733426893797596</v>
      </c>
      <c r="AU32" s="129">
        <v>-1.3075274584175101</v>
      </c>
      <c r="AV32" s="129">
        <v>-1.1772534902765399</v>
      </c>
      <c r="AW32" s="129">
        <v>1.20967497021114</v>
      </c>
      <c r="AX32" s="129">
        <v>-4.2454661898471402</v>
      </c>
      <c r="AY32" s="141">
        <v>-1.9204098249608399</v>
      </c>
      <c r="AZ32" s="129"/>
      <c r="BA32" s="142">
        <v>-7.4321613829772497</v>
      </c>
      <c r="BB32" s="143">
        <v>-10.0258224133659</v>
      </c>
      <c r="BC32" s="144">
        <v>-8.7323160241898208</v>
      </c>
      <c r="BD32" s="129"/>
      <c r="BE32" s="145">
        <v>-4.0459124081517901</v>
      </c>
    </row>
    <row r="33" spans="1:57" x14ac:dyDescent="0.25">
      <c r="A33" s="21" t="s">
        <v>51</v>
      </c>
      <c r="B33" s="3" t="str">
        <f t="shared" si="0"/>
        <v>Staunton &amp; Harrisonburg, VA</v>
      </c>
      <c r="C33" s="3"/>
      <c r="D33" s="24" t="s">
        <v>16</v>
      </c>
      <c r="E33" s="27" t="s">
        <v>17</v>
      </c>
      <c r="F33" s="3"/>
      <c r="G33" s="140">
        <v>31.858892341436601</v>
      </c>
      <c r="H33" s="129">
        <v>41.802229939681901</v>
      </c>
      <c r="I33" s="129">
        <v>44.7815755803326</v>
      </c>
      <c r="J33" s="129">
        <v>52.1294096143301</v>
      </c>
      <c r="K33" s="129">
        <v>55.035642478523101</v>
      </c>
      <c r="L33" s="141">
        <v>45.121549990860899</v>
      </c>
      <c r="M33" s="129"/>
      <c r="N33" s="142">
        <v>75.342716139645404</v>
      </c>
      <c r="O33" s="143">
        <v>78.779016633156601</v>
      </c>
      <c r="P33" s="144">
        <v>77.060866386401003</v>
      </c>
      <c r="Q33" s="129"/>
      <c r="R33" s="145">
        <v>54.247068961015202</v>
      </c>
      <c r="S33" s="125"/>
      <c r="T33" s="140">
        <v>-8.7753552100951104</v>
      </c>
      <c r="U33" s="129">
        <v>-4.4445025926175301</v>
      </c>
      <c r="V33" s="129">
        <v>-1.73032585867985</v>
      </c>
      <c r="W33" s="129">
        <v>10.464701325604199</v>
      </c>
      <c r="X33" s="129">
        <v>7.2849202929630197</v>
      </c>
      <c r="Y33" s="141">
        <v>1.29213318738994</v>
      </c>
      <c r="Z33" s="129"/>
      <c r="AA33" s="142">
        <v>-3.5293382259115802</v>
      </c>
      <c r="AB33" s="143">
        <v>-0.62934914000756903</v>
      </c>
      <c r="AC33" s="144">
        <v>-2.0684823006153601</v>
      </c>
      <c r="AD33" s="129"/>
      <c r="AE33" s="145">
        <v>-9.9274969690757595E-2</v>
      </c>
      <c r="AF33" s="30"/>
      <c r="AG33" s="140">
        <v>33.097239992688699</v>
      </c>
      <c r="AH33" s="129">
        <v>44.539389508316503</v>
      </c>
      <c r="AI33" s="129">
        <v>48.035094132699598</v>
      </c>
      <c r="AJ33" s="129">
        <v>48.706817766404598</v>
      </c>
      <c r="AK33" s="129">
        <v>47.600987022482101</v>
      </c>
      <c r="AL33" s="141">
        <v>44.395905684518297</v>
      </c>
      <c r="AM33" s="129"/>
      <c r="AN33" s="142">
        <v>58.234326448546803</v>
      </c>
      <c r="AO33" s="143">
        <v>60.866386401023497</v>
      </c>
      <c r="AP33" s="144">
        <v>59.5503564247852</v>
      </c>
      <c r="AQ33" s="129"/>
      <c r="AR33" s="145">
        <v>48.725748753166002</v>
      </c>
      <c r="AS33" s="125"/>
      <c r="AT33" s="140">
        <v>2.1372266137882998</v>
      </c>
      <c r="AU33" s="129">
        <v>11.804113115547599</v>
      </c>
      <c r="AV33" s="129">
        <v>13.1254857592133</v>
      </c>
      <c r="AW33" s="129">
        <v>14.323092803204</v>
      </c>
      <c r="AX33" s="129">
        <v>9.3171567449474395</v>
      </c>
      <c r="AY33" s="141">
        <v>10.519004957356101</v>
      </c>
      <c r="AZ33" s="129"/>
      <c r="BA33" s="142">
        <v>-0.95421106229290997</v>
      </c>
      <c r="BB33" s="143">
        <v>1.0762749166190999</v>
      </c>
      <c r="BC33" s="144">
        <v>7.3170061569826306E-2</v>
      </c>
      <c r="BD33" s="129"/>
      <c r="BE33" s="145">
        <v>6.6323820141412098</v>
      </c>
    </row>
    <row r="34" spans="1:57" x14ac:dyDescent="0.25">
      <c r="A34" s="21" t="s">
        <v>52</v>
      </c>
      <c r="B34" s="3" t="str">
        <f t="shared" si="0"/>
        <v>Blacksburg &amp; Wytheville, VA</v>
      </c>
      <c r="C34" s="3"/>
      <c r="D34" s="24" t="s">
        <v>16</v>
      </c>
      <c r="E34" s="27" t="s">
        <v>17</v>
      </c>
      <c r="F34" s="3"/>
      <c r="G34" s="140">
        <v>28.858144972720101</v>
      </c>
      <c r="H34" s="129">
        <v>38.7178487918939</v>
      </c>
      <c r="I34" s="129">
        <v>44.855806703039697</v>
      </c>
      <c r="J34" s="129">
        <v>49.318004676539303</v>
      </c>
      <c r="K34" s="129">
        <v>51.792673421667899</v>
      </c>
      <c r="L34" s="141">
        <v>42.708495713172198</v>
      </c>
      <c r="M34" s="129"/>
      <c r="N34" s="142">
        <v>66.289945440374098</v>
      </c>
      <c r="O34" s="143">
        <v>66.504286827747407</v>
      </c>
      <c r="P34" s="144">
        <v>66.397116134060695</v>
      </c>
      <c r="Q34" s="129"/>
      <c r="R34" s="145">
        <v>49.476672976283197</v>
      </c>
      <c r="S34" s="125"/>
      <c r="T34" s="140">
        <v>6.1235008674226199</v>
      </c>
      <c r="U34" s="129">
        <v>-5.9106753659800004</v>
      </c>
      <c r="V34" s="129">
        <v>-1.2825875647387699</v>
      </c>
      <c r="W34" s="129">
        <v>-3.6552307727924802</v>
      </c>
      <c r="X34" s="129">
        <v>-3.4182425833672601</v>
      </c>
      <c r="Y34" s="141">
        <v>-2.3120282644133798</v>
      </c>
      <c r="Z34" s="129"/>
      <c r="AA34" s="142">
        <v>0.13763843024712899</v>
      </c>
      <c r="AB34" s="143">
        <v>-9.6742595707781098E-3</v>
      </c>
      <c r="AC34" s="144">
        <v>6.3808979944735097E-2</v>
      </c>
      <c r="AD34" s="129"/>
      <c r="AE34" s="145">
        <v>-1.41453076360381</v>
      </c>
      <c r="AF34" s="30"/>
      <c r="AG34" s="140">
        <v>27.883865939204899</v>
      </c>
      <c r="AH34" s="129">
        <v>40.637178487918902</v>
      </c>
      <c r="AI34" s="129">
        <v>43.560015588464502</v>
      </c>
      <c r="AJ34" s="129">
        <v>45.396531566640597</v>
      </c>
      <c r="AK34" s="129">
        <v>44.738893219017903</v>
      </c>
      <c r="AL34" s="141">
        <v>40.443296960249398</v>
      </c>
      <c r="AM34" s="129"/>
      <c r="AN34" s="142">
        <v>50.087685113016299</v>
      </c>
      <c r="AO34" s="143">
        <v>49.279033515198698</v>
      </c>
      <c r="AP34" s="144">
        <v>49.683359314107499</v>
      </c>
      <c r="AQ34" s="129"/>
      <c r="AR34" s="145">
        <v>43.083314775637398</v>
      </c>
      <c r="AS34" s="125"/>
      <c r="AT34" s="140">
        <v>5.6261637571508798</v>
      </c>
      <c r="AU34" s="129">
        <v>5.7277675379861304</v>
      </c>
      <c r="AV34" s="129">
        <v>4.2392443003256304</v>
      </c>
      <c r="AW34" s="129">
        <v>4.0823271226219902</v>
      </c>
      <c r="AX34" s="129">
        <v>9.0829478201340095</v>
      </c>
      <c r="AY34" s="141">
        <v>5.7327625970592404</v>
      </c>
      <c r="AZ34" s="129"/>
      <c r="BA34" s="142">
        <v>8.3833489949484203</v>
      </c>
      <c r="BB34" s="143">
        <v>7.2101110826842998</v>
      </c>
      <c r="BC34" s="144">
        <v>7.7983117235513699</v>
      </c>
      <c r="BD34" s="129"/>
      <c r="BE34" s="145">
        <v>6.4045277574374797</v>
      </c>
    </row>
    <row r="35" spans="1:57" x14ac:dyDescent="0.25">
      <c r="A35" s="21" t="s">
        <v>53</v>
      </c>
      <c r="B35" s="3" t="str">
        <f t="shared" si="0"/>
        <v>Lynchburg, VA</v>
      </c>
      <c r="C35" s="3"/>
      <c r="D35" s="24" t="s">
        <v>16</v>
      </c>
      <c r="E35" s="27" t="s">
        <v>17</v>
      </c>
      <c r="F35" s="3"/>
      <c r="G35" s="140">
        <v>30.263586072242099</v>
      </c>
      <c r="H35" s="129">
        <v>45.916042954767299</v>
      </c>
      <c r="I35" s="129">
        <v>53.563293198828497</v>
      </c>
      <c r="J35" s="129">
        <v>53.107712333224804</v>
      </c>
      <c r="K35" s="129">
        <v>64.8226488773185</v>
      </c>
      <c r="L35" s="141">
        <v>49.534656687276197</v>
      </c>
      <c r="M35" s="129"/>
      <c r="N35" s="142">
        <v>73.446143833387495</v>
      </c>
      <c r="O35" s="143">
        <v>69.996745850959897</v>
      </c>
      <c r="P35" s="144">
        <v>71.721444842173696</v>
      </c>
      <c r="Q35" s="129"/>
      <c r="R35" s="145">
        <v>55.873739017246898</v>
      </c>
      <c r="S35" s="125"/>
      <c r="T35" s="140">
        <v>-12.7000562080288</v>
      </c>
      <c r="U35" s="129">
        <v>-10.2065985689076</v>
      </c>
      <c r="V35" s="129">
        <v>-14.374172139900899</v>
      </c>
      <c r="W35" s="129">
        <v>-23.288859963119599</v>
      </c>
      <c r="X35" s="129">
        <v>-22.239172017493001</v>
      </c>
      <c r="Y35" s="141">
        <v>-17.7025268077061</v>
      </c>
      <c r="Z35" s="129"/>
      <c r="AA35" s="142">
        <v>-14.635852519761</v>
      </c>
      <c r="AB35" s="143">
        <v>-11.309404462781</v>
      </c>
      <c r="AC35" s="144">
        <v>-13.0443780898706</v>
      </c>
      <c r="AD35" s="129"/>
      <c r="AE35" s="145">
        <v>-16.0532528271677</v>
      </c>
      <c r="AF35" s="30"/>
      <c r="AG35" s="140">
        <v>32.2486169866579</v>
      </c>
      <c r="AH35" s="129">
        <v>49.511877643996002</v>
      </c>
      <c r="AI35" s="129">
        <v>55.369345916042903</v>
      </c>
      <c r="AJ35" s="129">
        <v>53.392450374227103</v>
      </c>
      <c r="AK35" s="129">
        <v>55.174096973641298</v>
      </c>
      <c r="AL35" s="141">
        <v>49.139277578913102</v>
      </c>
      <c r="AM35" s="129"/>
      <c r="AN35" s="142">
        <v>64.668076797917294</v>
      </c>
      <c r="AO35" s="143">
        <v>56.7116823950536</v>
      </c>
      <c r="AP35" s="144">
        <v>60.689879596485497</v>
      </c>
      <c r="AQ35" s="129"/>
      <c r="AR35" s="145">
        <v>52.439449583933801</v>
      </c>
      <c r="AS35" s="125"/>
      <c r="AT35" s="140">
        <v>0.227139260271432</v>
      </c>
      <c r="AU35" s="129">
        <v>4.7568029592632897</v>
      </c>
      <c r="AV35" s="129">
        <v>2.16972943457418</v>
      </c>
      <c r="AW35" s="129">
        <v>-1.95325385541736</v>
      </c>
      <c r="AX35" s="129">
        <v>-2.7221746561817701</v>
      </c>
      <c r="AY35" s="141">
        <v>0.363365148889227</v>
      </c>
      <c r="AZ35" s="129"/>
      <c r="BA35" s="142">
        <v>-3.7642487994684299</v>
      </c>
      <c r="BB35" s="143">
        <v>-1.77187102109848</v>
      </c>
      <c r="BC35" s="144">
        <v>-2.8435154598338501</v>
      </c>
      <c r="BD35" s="129"/>
      <c r="BE35" s="145">
        <v>-0.72021720691774005</v>
      </c>
    </row>
    <row r="36" spans="1:57" x14ac:dyDescent="0.25">
      <c r="A36" s="21" t="s">
        <v>78</v>
      </c>
      <c r="B36" s="3" t="str">
        <f t="shared" si="0"/>
        <v>Central Virginia</v>
      </c>
      <c r="C36" s="3"/>
      <c r="D36" s="24" t="s">
        <v>16</v>
      </c>
      <c r="E36" s="27" t="s">
        <v>17</v>
      </c>
      <c r="F36" s="3"/>
      <c r="G36" s="140">
        <v>39.787645442518397</v>
      </c>
      <c r="H36" s="129">
        <v>51.1889819871773</v>
      </c>
      <c r="I36" s="129">
        <v>58.166830625190798</v>
      </c>
      <c r="J36" s="129">
        <v>61.063808134604201</v>
      </c>
      <c r="K36" s="129">
        <v>58.902947861189297</v>
      </c>
      <c r="L36" s="141">
        <v>53.822042810135997</v>
      </c>
      <c r="M36" s="129"/>
      <c r="N36" s="142">
        <v>71.050578377828202</v>
      </c>
      <c r="O36" s="143">
        <v>75.840428779809301</v>
      </c>
      <c r="P36" s="144">
        <v>73.445503578818801</v>
      </c>
      <c r="Q36" s="129"/>
      <c r="R36" s="145">
        <v>59.428745886902497</v>
      </c>
      <c r="S36" s="125"/>
      <c r="T36" s="140">
        <v>-5.4884117227045204</v>
      </c>
      <c r="U36" s="129">
        <v>-3.8760548415757499</v>
      </c>
      <c r="V36" s="129">
        <v>-4.8608951766187701E-2</v>
      </c>
      <c r="W36" s="129">
        <v>0.19896031114624299</v>
      </c>
      <c r="X36" s="129">
        <v>-3.0518201545624999</v>
      </c>
      <c r="Y36" s="141">
        <v>-2.2292325735847802</v>
      </c>
      <c r="Z36" s="129"/>
      <c r="AA36" s="142">
        <v>2.3277349613972</v>
      </c>
      <c r="AB36" s="143">
        <v>1.88996736070039</v>
      </c>
      <c r="AC36" s="144">
        <v>2.1012450810545</v>
      </c>
      <c r="AD36" s="129"/>
      <c r="AE36" s="145">
        <v>-0.74272295478388395</v>
      </c>
      <c r="AF36" s="30"/>
      <c r="AG36" s="140">
        <v>42.607738548810403</v>
      </c>
      <c r="AH36" s="129">
        <v>55.803064939463198</v>
      </c>
      <c r="AI36" s="129">
        <v>61.131995597324497</v>
      </c>
      <c r="AJ36" s="129">
        <v>60.922101802343803</v>
      </c>
      <c r="AK36" s="129">
        <v>57.0191419589367</v>
      </c>
      <c r="AL36" s="141">
        <v>55.495667021254903</v>
      </c>
      <c r="AM36" s="129"/>
      <c r="AN36" s="142">
        <v>62.504978265106303</v>
      </c>
      <c r="AO36" s="143">
        <v>64.331048274342606</v>
      </c>
      <c r="AP36" s="144">
        <v>63.418013269724497</v>
      </c>
      <c r="AQ36" s="129"/>
      <c r="AR36" s="145">
        <v>57.758397448153502</v>
      </c>
      <c r="AS36" s="125"/>
      <c r="AT36" s="140">
        <v>-1.35597040974423</v>
      </c>
      <c r="AU36" s="129">
        <v>4.1567235059671201</v>
      </c>
      <c r="AV36" s="129">
        <v>6.5964875129871601</v>
      </c>
      <c r="AW36" s="129">
        <v>4.1291604552405801</v>
      </c>
      <c r="AX36" s="129">
        <v>2.46167809309667</v>
      </c>
      <c r="AY36" s="141">
        <v>3.4342096873344001</v>
      </c>
      <c r="AZ36" s="129"/>
      <c r="BA36" s="142">
        <v>3.6184291375859101</v>
      </c>
      <c r="BB36" s="143">
        <v>3.5822794510484499</v>
      </c>
      <c r="BC36" s="144">
        <v>3.6000909163241501</v>
      </c>
      <c r="BD36" s="129"/>
      <c r="BE36" s="145">
        <v>3.4858079995178399</v>
      </c>
    </row>
    <row r="37" spans="1:57" x14ac:dyDescent="0.25">
      <c r="A37" s="21" t="s">
        <v>79</v>
      </c>
      <c r="B37" s="3" t="str">
        <f t="shared" si="0"/>
        <v>Chesapeake Bay</v>
      </c>
      <c r="C37" s="3"/>
      <c r="D37" s="24" t="s">
        <v>16</v>
      </c>
      <c r="E37" s="27" t="s">
        <v>17</v>
      </c>
      <c r="F37" s="3"/>
      <c r="G37" s="140">
        <v>35.097493036211603</v>
      </c>
      <c r="H37" s="129">
        <v>46.889507892293402</v>
      </c>
      <c r="I37" s="129">
        <v>52.181987000928501</v>
      </c>
      <c r="J37" s="129">
        <v>48.653667595171697</v>
      </c>
      <c r="K37" s="129">
        <v>45.496750232126203</v>
      </c>
      <c r="L37" s="141">
        <v>45.663881151346303</v>
      </c>
      <c r="M37" s="129"/>
      <c r="N37" s="142">
        <v>51.439182915506002</v>
      </c>
      <c r="O37" s="143">
        <v>53.853296193128998</v>
      </c>
      <c r="P37" s="144">
        <v>52.646239554317503</v>
      </c>
      <c r="Q37" s="129"/>
      <c r="R37" s="145">
        <v>47.658840695052298</v>
      </c>
      <c r="S37" s="125"/>
      <c r="T37" s="140">
        <v>-0.72141717004162598</v>
      </c>
      <c r="U37" s="129">
        <v>-5.3752816682575899</v>
      </c>
      <c r="V37" s="129">
        <v>-0.28982749537949698</v>
      </c>
      <c r="W37" s="129">
        <v>-3.1734322760119</v>
      </c>
      <c r="X37" s="129">
        <v>-2.9338400767983801</v>
      </c>
      <c r="Y37" s="141">
        <v>-2.5772705097335602</v>
      </c>
      <c r="Z37" s="129"/>
      <c r="AA37" s="142">
        <v>8.8219688989802005</v>
      </c>
      <c r="AB37" s="143">
        <v>3.4928802795438201</v>
      </c>
      <c r="AC37" s="144">
        <v>6.0295264623955402</v>
      </c>
      <c r="AD37" s="129"/>
      <c r="AE37" s="145">
        <v>-1.5723791837997901E-2</v>
      </c>
      <c r="AF37" s="30"/>
      <c r="AG37" s="140">
        <v>34.333821376281101</v>
      </c>
      <c r="AH37" s="129">
        <v>50.503838771593003</v>
      </c>
      <c r="AI37" s="129">
        <v>52.927063339731198</v>
      </c>
      <c r="AJ37" s="129">
        <v>52.391410444119003</v>
      </c>
      <c r="AK37" s="129">
        <v>45.249520153550797</v>
      </c>
      <c r="AL37" s="141">
        <v>47.106280193236699</v>
      </c>
      <c r="AM37" s="129"/>
      <c r="AN37" s="142">
        <v>45.249520153550797</v>
      </c>
      <c r="AO37" s="143">
        <v>45.969289827255203</v>
      </c>
      <c r="AP37" s="144">
        <v>45.609404990403</v>
      </c>
      <c r="AQ37" s="129"/>
      <c r="AR37" s="145">
        <v>46.676539468246297</v>
      </c>
      <c r="AS37" s="125"/>
      <c r="AT37" s="140">
        <v>-4.5571894384676801</v>
      </c>
      <c r="AU37" s="129">
        <v>3.2112950644226101</v>
      </c>
      <c r="AV37" s="129">
        <v>1.4225552485431101</v>
      </c>
      <c r="AW37" s="129">
        <v>1.70245844284899</v>
      </c>
      <c r="AX37" s="129">
        <v>-0.56461146835631204</v>
      </c>
      <c r="AY37" s="141">
        <v>0.60662599064553901</v>
      </c>
      <c r="AZ37" s="129"/>
      <c r="BA37" s="142">
        <v>-2.2707414592477799</v>
      </c>
      <c r="BB37" s="143">
        <v>0.96199532398269405</v>
      </c>
      <c r="BC37" s="144">
        <v>-0.66791927475340795</v>
      </c>
      <c r="BD37" s="129"/>
      <c r="BE37" s="145">
        <v>0.243103575799611</v>
      </c>
    </row>
    <row r="38" spans="1:57" x14ac:dyDescent="0.25">
      <c r="A38" s="21" t="s">
        <v>80</v>
      </c>
      <c r="B38" s="3" t="str">
        <f t="shared" si="0"/>
        <v>Coastal Virginia - Eastern Shore</v>
      </c>
      <c r="C38" s="3"/>
      <c r="D38" s="24" t="s">
        <v>16</v>
      </c>
      <c r="E38" s="27" t="s">
        <v>17</v>
      </c>
      <c r="F38" s="3"/>
      <c r="G38" s="140">
        <v>28.3875851627554</v>
      </c>
      <c r="H38" s="129">
        <v>39.894019682059003</v>
      </c>
      <c r="I38" s="129">
        <v>43.300529901589698</v>
      </c>
      <c r="J38" s="129">
        <v>45.874337623012799</v>
      </c>
      <c r="K38" s="129">
        <v>42.013626040878101</v>
      </c>
      <c r="L38" s="141">
        <v>39.894019682059003</v>
      </c>
      <c r="M38" s="129"/>
      <c r="N38" s="142">
        <v>58.667676003027999</v>
      </c>
      <c r="O38" s="143">
        <v>62.149886449659299</v>
      </c>
      <c r="P38" s="144">
        <v>60.408781226343599</v>
      </c>
      <c r="Q38" s="129"/>
      <c r="R38" s="145">
        <v>45.755380123283203</v>
      </c>
      <c r="S38" s="125"/>
      <c r="T38" s="140">
        <v>-12.1779859484777</v>
      </c>
      <c r="U38" s="129">
        <v>-3.4798534798534702</v>
      </c>
      <c r="V38" s="129">
        <v>-4.8252911813643902</v>
      </c>
      <c r="W38" s="129">
        <v>-1.94174757281553</v>
      </c>
      <c r="X38" s="129">
        <v>-15.7814871016691</v>
      </c>
      <c r="Y38" s="141">
        <v>-7.5762890213959997</v>
      </c>
      <c r="Z38" s="129"/>
      <c r="AA38" s="142">
        <v>-16.7561761546723</v>
      </c>
      <c r="AB38" s="143">
        <v>-7.5450450450450397</v>
      </c>
      <c r="AC38" s="144">
        <v>-12.2594832325453</v>
      </c>
      <c r="AD38" s="129"/>
      <c r="AE38" s="145">
        <v>-9.4004282655246207</v>
      </c>
      <c r="AF38" s="30"/>
      <c r="AG38" s="140">
        <v>29.1445874337623</v>
      </c>
      <c r="AH38" s="129">
        <v>41.578349735049201</v>
      </c>
      <c r="AI38" s="129">
        <v>44.057532172596503</v>
      </c>
      <c r="AJ38" s="129">
        <v>42.619227857683498</v>
      </c>
      <c r="AK38" s="129">
        <v>41.010598031793997</v>
      </c>
      <c r="AL38" s="141">
        <v>39.682059046177102</v>
      </c>
      <c r="AM38" s="129"/>
      <c r="AN38" s="142">
        <v>48.637395912187699</v>
      </c>
      <c r="AO38" s="143">
        <v>49.6593489780469</v>
      </c>
      <c r="AP38" s="144">
        <v>49.148372445117303</v>
      </c>
      <c r="AQ38" s="129"/>
      <c r="AR38" s="145">
        <v>42.386720017302899</v>
      </c>
      <c r="AS38" s="125"/>
      <c r="AT38" s="140">
        <v>0.78534031413612504</v>
      </c>
      <c r="AU38" s="129">
        <v>6.0840173829067998</v>
      </c>
      <c r="AV38" s="129">
        <v>5.3393665158371002</v>
      </c>
      <c r="AW38" s="129">
        <v>-1.9163763066202</v>
      </c>
      <c r="AX38" s="129">
        <v>-3.04250559284116</v>
      </c>
      <c r="AY38" s="141">
        <v>1.3926499032882</v>
      </c>
      <c r="AZ38" s="129"/>
      <c r="BA38" s="142">
        <v>-3.4923019151333001</v>
      </c>
      <c r="BB38" s="143">
        <v>-1.35338345864661</v>
      </c>
      <c r="BC38" s="144">
        <v>-2.42344542551192</v>
      </c>
      <c r="BD38" s="129"/>
      <c r="BE38" s="145">
        <v>9.5767094426355101E-2</v>
      </c>
    </row>
    <row r="39" spans="1:57" x14ac:dyDescent="0.25">
      <c r="A39" s="21" t="s">
        <v>81</v>
      </c>
      <c r="B39" s="3" t="str">
        <f t="shared" si="0"/>
        <v>Coastal Virginia - Hampton Roads</v>
      </c>
      <c r="C39" s="3"/>
      <c r="D39" s="24" t="s">
        <v>16</v>
      </c>
      <c r="E39" s="27" t="s">
        <v>17</v>
      </c>
      <c r="F39" s="3"/>
      <c r="G39" s="140">
        <v>39.515194003289501</v>
      </c>
      <c r="H39" s="129">
        <v>45.083182786421098</v>
      </c>
      <c r="I39" s="129">
        <v>50.031008169978598</v>
      </c>
      <c r="J39" s="129">
        <v>49.489039286003099</v>
      </c>
      <c r="K39" s="129">
        <v>53.867932159516798</v>
      </c>
      <c r="L39" s="141">
        <v>47.597271281041799</v>
      </c>
      <c r="M39" s="129"/>
      <c r="N39" s="142">
        <v>70.829626034673296</v>
      </c>
      <c r="O39" s="143">
        <v>77.907196203726102</v>
      </c>
      <c r="P39" s="144">
        <v>74.368411119199706</v>
      </c>
      <c r="Q39" s="129"/>
      <c r="R39" s="145">
        <v>55.246463004549</v>
      </c>
      <c r="S39" s="125"/>
      <c r="T39" s="140">
        <v>-5.2765957317571299</v>
      </c>
      <c r="U39" s="129">
        <v>-6.5557292195253298</v>
      </c>
      <c r="V39" s="129">
        <v>1.2901571014422999</v>
      </c>
      <c r="W39" s="129">
        <v>3.0666786907363899</v>
      </c>
      <c r="X39" s="129">
        <v>5.5999680147732596</v>
      </c>
      <c r="Y39" s="141">
        <v>-0.166831709170009</v>
      </c>
      <c r="Z39" s="129"/>
      <c r="AA39" s="142">
        <v>5.5574646526878997</v>
      </c>
      <c r="AB39" s="143">
        <v>5.1416371813908599</v>
      </c>
      <c r="AC39" s="144">
        <v>5.3392480790669303</v>
      </c>
      <c r="AD39" s="129"/>
      <c r="AE39" s="145">
        <v>1.88187788144958</v>
      </c>
      <c r="AF39" s="30"/>
      <c r="AG39" s="140">
        <v>39.491854568993404</v>
      </c>
      <c r="AH39" s="129">
        <v>46.799142302297902</v>
      </c>
      <c r="AI39" s="129">
        <v>49.924479447621103</v>
      </c>
      <c r="AJ39" s="129">
        <v>50.463168965656699</v>
      </c>
      <c r="AK39" s="129">
        <v>48.9691625203942</v>
      </c>
      <c r="AL39" s="141">
        <v>47.129715034710401</v>
      </c>
      <c r="AM39" s="129"/>
      <c r="AN39" s="142">
        <v>57.543417291408197</v>
      </c>
      <c r="AO39" s="143">
        <v>61.134782374197698</v>
      </c>
      <c r="AP39" s="144">
        <v>59.339099832802901</v>
      </c>
      <c r="AQ39" s="129"/>
      <c r="AR39" s="145">
        <v>50.6183660495848</v>
      </c>
      <c r="AS39" s="125"/>
      <c r="AT39" s="140">
        <v>2.1941306234045301</v>
      </c>
      <c r="AU39" s="129">
        <v>7.7559777720308398</v>
      </c>
      <c r="AV39" s="129">
        <v>10.0297185833161</v>
      </c>
      <c r="AW39" s="129">
        <v>10.6574164587167</v>
      </c>
      <c r="AX39" s="129">
        <v>6.1472189318982604</v>
      </c>
      <c r="AY39" s="141">
        <v>7.5106091594982196</v>
      </c>
      <c r="AZ39" s="129"/>
      <c r="BA39" s="142">
        <v>-1.9459957741804601</v>
      </c>
      <c r="BB39" s="143">
        <v>-3.7596122083138699</v>
      </c>
      <c r="BC39" s="144">
        <v>-2.8886995987072499</v>
      </c>
      <c r="BD39" s="129"/>
      <c r="BE39" s="145">
        <v>3.7848898516446199</v>
      </c>
    </row>
    <row r="40" spans="1:57" x14ac:dyDescent="0.25">
      <c r="A40" s="20" t="s">
        <v>82</v>
      </c>
      <c r="B40" s="3" t="str">
        <f t="shared" si="0"/>
        <v>Northern Virginia</v>
      </c>
      <c r="C40" s="3"/>
      <c r="D40" s="24" t="s">
        <v>16</v>
      </c>
      <c r="E40" s="27" t="s">
        <v>17</v>
      </c>
      <c r="F40" s="3"/>
      <c r="G40" s="140">
        <v>39.497595957949599</v>
      </c>
      <c r="H40" s="129">
        <v>49.527340885013402</v>
      </c>
      <c r="I40" s="129">
        <v>57.083774753483802</v>
      </c>
      <c r="J40" s="129">
        <v>59.650802705565901</v>
      </c>
      <c r="K40" s="129">
        <v>57.430119794637697</v>
      </c>
      <c r="L40" s="141">
        <v>52.637926819330097</v>
      </c>
      <c r="M40" s="129"/>
      <c r="N40" s="142">
        <v>65.819819085649002</v>
      </c>
      <c r="O40" s="143">
        <v>75.417651373156204</v>
      </c>
      <c r="P40" s="144">
        <v>70.618735229402603</v>
      </c>
      <c r="Q40" s="129"/>
      <c r="R40" s="145">
        <v>57.7753006507794</v>
      </c>
      <c r="S40" s="125"/>
      <c r="T40" s="140">
        <v>5.45973174725607</v>
      </c>
      <c r="U40" s="129">
        <v>13.2730242946821</v>
      </c>
      <c r="V40" s="129">
        <v>21.640933312088301</v>
      </c>
      <c r="W40" s="129">
        <v>24.668993857087301</v>
      </c>
      <c r="X40" s="129">
        <v>15.174370547189501</v>
      </c>
      <c r="Y40" s="141">
        <v>16.5506327065984</v>
      </c>
      <c r="Z40" s="129"/>
      <c r="AA40" s="142">
        <v>7.1038064725614101</v>
      </c>
      <c r="AB40" s="143">
        <v>9.6216923624089894</v>
      </c>
      <c r="AC40" s="144">
        <v>8.4337310620199197</v>
      </c>
      <c r="AD40" s="129"/>
      <c r="AE40" s="145">
        <v>13.5814097251034</v>
      </c>
      <c r="AF40" s="30"/>
      <c r="AG40" s="140">
        <v>41.278726265178001</v>
      </c>
      <c r="AH40" s="129">
        <v>55.312831065112803</v>
      </c>
      <c r="AI40" s="129">
        <v>62.482173416999402</v>
      </c>
      <c r="AJ40" s="129">
        <v>62.650252628147598</v>
      </c>
      <c r="AK40" s="129">
        <v>55.119794637763803</v>
      </c>
      <c r="AL40" s="141">
        <v>55.368755602640299</v>
      </c>
      <c r="AM40" s="129"/>
      <c r="AN40" s="142">
        <v>53.192486349930697</v>
      </c>
      <c r="AO40" s="143">
        <v>57.150497107000199</v>
      </c>
      <c r="AP40" s="144">
        <v>55.171491728465398</v>
      </c>
      <c r="AQ40" s="129"/>
      <c r="AR40" s="145">
        <v>55.312394495733201</v>
      </c>
      <c r="AS40" s="125"/>
      <c r="AT40" s="140">
        <v>17.731603558011901</v>
      </c>
      <c r="AU40" s="129">
        <v>32.890942589549098</v>
      </c>
      <c r="AV40" s="129">
        <v>39.223685222946102</v>
      </c>
      <c r="AW40" s="129">
        <v>38.099936732113399</v>
      </c>
      <c r="AX40" s="129">
        <v>26.2997697005021</v>
      </c>
      <c r="AY40" s="141">
        <v>31.4726723080929</v>
      </c>
      <c r="AZ40" s="129"/>
      <c r="BA40" s="142">
        <v>8.6760913809124691</v>
      </c>
      <c r="BB40" s="143">
        <v>9.3892305728087493</v>
      </c>
      <c r="BC40" s="144">
        <v>9.0442864278340895</v>
      </c>
      <c r="BD40" s="129"/>
      <c r="BE40" s="145">
        <v>24.192926924414401</v>
      </c>
    </row>
    <row r="41" spans="1:57" x14ac:dyDescent="0.25">
      <c r="A41" s="22" t="s">
        <v>83</v>
      </c>
      <c r="B41" s="3" t="str">
        <f t="shared" si="0"/>
        <v>Shenandoah Valley</v>
      </c>
      <c r="C41" s="3"/>
      <c r="D41" s="25" t="s">
        <v>16</v>
      </c>
      <c r="E41" s="28" t="s">
        <v>17</v>
      </c>
      <c r="F41" s="3"/>
      <c r="G41" s="153">
        <v>30.8943845295648</v>
      </c>
      <c r="H41" s="154">
        <v>39.484938638899202</v>
      </c>
      <c r="I41" s="154">
        <v>42.032354034957201</v>
      </c>
      <c r="J41" s="154">
        <v>46.625139457047197</v>
      </c>
      <c r="K41" s="154">
        <v>48.4287839345481</v>
      </c>
      <c r="L41" s="155">
        <v>41.493120119003301</v>
      </c>
      <c r="M41" s="129"/>
      <c r="N41" s="156">
        <v>64.224618817404206</v>
      </c>
      <c r="O41" s="157">
        <v>68.213090368166604</v>
      </c>
      <c r="P41" s="158">
        <v>66.218854592785405</v>
      </c>
      <c r="Q41" s="129"/>
      <c r="R41" s="159">
        <v>48.557615682940998</v>
      </c>
      <c r="S41" s="125"/>
      <c r="T41" s="153">
        <v>-5.58428579104931</v>
      </c>
      <c r="U41" s="154">
        <v>-3.2709565132838101</v>
      </c>
      <c r="V41" s="154">
        <v>-2.4663103525139598</v>
      </c>
      <c r="W41" s="154">
        <v>5.0196361325857097</v>
      </c>
      <c r="X41" s="154">
        <v>2.8569976545851801</v>
      </c>
      <c r="Y41" s="155">
        <v>-0.31310090623178</v>
      </c>
      <c r="Z41" s="129"/>
      <c r="AA41" s="156">
        <v>-3.1234072039691099</v>
      </c>
      <c r="AB41" s="157">
        <v>-0.58889095069074804</v>
      </c>
      <c r="AC41" s="158">
        <v>-1.8343392219929</v>
      </c>
      <c r="AD41" s="129"/>
      <c r="AE41" s="159">
        <v>-0.911399007438632</v>
      </c>
      <c r="AF41" s="31"/>
      <c r="AG41" s="153">
        <v>31.7032354034957</v>
      </c>
      <c r="AH41" s="154">
        <v>41.207233172182903</v>
      </c>
      <c r="AI41" s="154">
        <v>44.112588322796498</v>
      </c>
      <c r="AJ41" s="154">
        <v>44.142804016362902</v>
      </c>
      <c r="AK41" s="154">
        <v>43.745351431758998</v>
      </c>
      <c r="AL41" s="155">
        <v>40.982242469319402</v>
      </c>
      <c r="AM41" s="129"/>
      <c r="AN41" s="156">
        <v>52.944867980661897</v>
      </c>
      <c r="AO41" s="157">
        <v>53.398103384157601</v>
      </c>
      <c r="AP41" s="158">
        <v>53.171485682409802</v>
      </c>
      <c r="AQ41" s="129"/>
      <c r="AR41" s="159">
        <v>44.464883387345203</v>
      </c>
      <c r="AS41" s="75"/>
      <c r="AT41" s="153">
        <v>0.85547500960173295</v>
      </c>
      <c r="AU41" s="154">
        <v>6.5056158528944401</v>
      </c>
      <c r="AV41" s="154">
        <v>8.4575141568257397</v>
      </c>
      <c r="AW41" s="154">
        <v>7.0897256711766001</v>
      </c>
      <c r="AX41" s="154">
        <v>3.98221845835497</v>
      </c>
      <c r="AY41" s="155">
        <v>5.5766459600108602</v>
      </c>
      <c r="AZ41" s="129"/>
      <c r="BA41" s="156">
        <v>-1.4028184288291501</v>
      </c>
      <c r="BB41" s="157">
        <v>-0.69728523614726601</v>
      </c>
      <c r="BC41" s="158">
        <v>-1.0498059806918201</v>
      </c>
      <c r="BD41" s="129"/>
      <c r="BE41" s="159">
        <v>3.21507431725558</v>
      </c>
    </row>
    <row r="42" spans="1:57" ht="13" x14ac:dyDescent="0.3">
      <c r="A42" s="19" t="s">
        <v>84</v>
      </c>
      <c r="B42" s="3" t="str">
        <f t="shared" si="0"/>
        <v>Southern Virginia</v>
      </c>
      <c r="C42" s="9"/>
      <c r="D42" s="23" t="s">
        <v>16</v>
      </c>
      <c r="E42" s="26" t="s">
        <v>17</v>
      </c>
      <c r="F42" s="3"/>
      <c r="G42" s="126">
        <v>35.042950985346103</v>
      </c>
      <c r="H42" s="127">
        <v>49.368367862556802</v>
      </c>
      <c r="I42" s="127">
        <v>54.573016675088397</v>
      </c>
      <c r="J42" s="127">
        <v>57.9080343607882</v>
      </c>
      <c r="K42" s="127">
        <v>54.5982819605861</v>
      </c>
      <c r="L42" s="128">
        <v>50.298130368873103</v>
      </c>
      <c r="M42" s="129"/>
      <c r="N42" s="130">
        <v>56.745831227892801</v>
      </c>
      <c r="O42" s="131">
        <v>60.687215765538099</v>
      </c>
      <c r="P42" s="132">
        <v>58.716523496715503</v>
      </c>
      <c r="Q42" s="129"/>
      <c r="R42" s="133">
        <v>52.703385548256598</v>
      </c>
      <c r="S42" s="125"/>
      <c r="T42" s="126">
        <v>7.7700077700077701</v>
      </c>
      <c r="U42" s="127">
        <v>9.0401785714285694</v>
      </c>
      <c r="V42" s="127">
        <v>13.3263378803777</v>
      </c>
      <c r="W42" s="127">
        <v>12.2428991185112</v>
      </c>
      <c r="X42" s="127">
        <v>9.5286365940192592</v>
      </c>
      <c r="Y42" s="128">
        <v>10.6</v>
      </c>
      <c r="Z42" s="129"/>
      <c r="AA42" s="130">
        <v>-1.6206745510293401</v>
      </c>
      <c r="AB42" s="131">
        <v>1.73655230834392</v>
      </c>
      <c r="AC42" s="132">
        <v>8.6132644272179107E-2</v>
      </c>
      <c r="AD42" s="129"/>
      <c r="AE42" s="133">
        <v>7.0214013485781201</v>
      </c>
      <c r="AF42" s="29"/>
      <c r="AG42" s="126">
        <v>34.531328954017098</v>
      </c>
      <c r="AH42" s="127">
        <v>49.096766043456199</v>
      </c>
      <c r="AI42" s="127">
        <v>52.9813036887316</v>
      </c>
      <c r="AJ42" s="127">
        <v>52.355987872662901</v>
      </c>
      <c r="AK42" s="127">
        <v>47.568216270843799</v>
      </c>
      <c r="AL42" s="128">
        <v>47.3067205659423</v>
      </c>
      <c r="AM42" s="129"/>
      <c r="AN42" s="130">
        <v>46.159676604345599</v>
      </c>
      <c r="AO42" s="131">
        <v>46.494441637190498</v>
      </c>
      <c r="AP42" s="132">
        <v>46.327059120767998</v>
      </c>
      <c r="AQ42" s="129"/>
      <c r="AR42" s="133">
        <v>47.026817295892499</v>
      </c>
      <c r="AS42" s="125"/>
      <c r="AT42" s="126">
        <v>0.55177487585065199</v>
      </c>
      <c r="AU42" s="127">
        <v>7.4063838607157599</v>
      </c>
      <c r="AV42" s="127">
        <v>9.4896227646521307</v>
      </c>
      <c r="AW42" s="127">
        <v>5.19035532994923</v>
      </c>
      <c r="AX42" s="127">
        <v>6.1302142051860198</v>
      </c>
      <c r="AY42" s="128">
        <v>6.0519384894225503</v>
      </c>
      <c r="AZ42" s="129"/>
      <c r="BA42" s="130">
        <v>1.14878892733564</v>
      </c>
      <c r="BB42" s="131">
        <v>2.9654497132466</v>
      </c>
      <c r="BC42" s="132">
        <v>2.05231668289967</v>
      </c>
      <c r="BD42" s="129"/>
      <c r="BE42" s="133">
        <v>4.8948374760994202</v>
      </c>
    </row>
    <row r="43" spans="1:57" x14ac:dyDescent="0.25">
      <c r="A43" s="20" t="s">
        <v>85</v>
      </c>
      <c r="B43" s="3" t="str">
        <f t="shared" si="0"/>
        <v>Southwest Virginia - Blue Ridge Highlands</v>
      </c>
      <c r="C43" s="10"/>
      <c r="D43" s="24" t="s">
        <v>16</v>
      </c>
      <c r="E43" s="27" t="s">
        <v>17</v>
      </c>
      <c r="F43" s="3"/>
      <c r="G43" s="140">
        <v>29.099861128645301</v>
      </c>
      <c r="H43" s="129">
        <v>38.820855952531197</v>
      </c>
      <c r="I43" s="129">
        <v>43.933846736523101</v>
      </c>
      <c r="J43" s="129">
        <v>46.736523166266799</v>
      </c>
      <c r="K43" s="129">
        <v>48.604974119429301</v>
      </c>
      <c r="L43" s="141">
        <v>41.439212220679202</v>
      </c>
      <c r="M43" s="129"/>
      <c r="N43" s="142">
        <v>58.628960989774001</v>
      </c>
      <c r="O43" s="143">
        <v>58.995076379244999</v>
      </c>
      <c r="P43" s="144">
        <v>58.812018684509503</v>
      </c>
      <c r="Q43" s="129"/>
      <c r="R43" s="145">
        <v>46.402871210344998</v>
      </c>
      <c r="S43" s="125"/>
      <c r="T43" s="140">
        <v>7.0847042777088802</v>
      </c>
      <c r="U43" s="129">
        <v>-1.0698465437647999</v>
      </c>
      <c r="V43" s="129">
        <v>-1.34446270055484</v>
      </c>
      <c r="W43" s="129">
        <v>-2.1104031394992799</v>
      </c>
      <c r="X43" s="129">
        <v>-2.4221206075355601</v>
      </c>
      <c r="Y43" s="141">
        <v>-0.62703255511231504</v>
      </c>
      <c r="Z43" s="129"/>
      <c r="AA43" s="142">
        <v>-1.58984308765779</v>
      </c>
      <c r="AB43" s="143">
        <v>-2.6328041989756099</v>
      </c>
      <c r="AC43" s="144">
        <v>-2.1157247992722699</v>
      </c>
      <c r="AD43" s="129"/>
      <c r="AE43" s="145">
        <v>-1.17131982944281</v>
      </c>
      <c r="AF43" s="30"/>
      <c r="AG43" s="140">
        <v>27.430248705971401</v>
      </c>
      <c r="AH43" s="129">
        <v>39.546774397172001</v>
      </c>
      <c r="AI43" s="129">
        <v>42.172705466481503</v>
      </c>
      <c r="AJ43" s="129">
        <v>43.185835121827999</v>
      </c>
      <c r="AK43" s="129">
        <v>41.879181921474498</v>
      </c>
      <c r="AL43" s="141">
        <v>38.842949122585502</v>
      </c>
      <c r="AM43" s="129"/>
      <c r="AN43" s="142">
        <v>46.067415730336997</v>
      </c>
      <c r="AO43" s="143">
        <v>45.035349072086802</v>
      </c>
      <c r="AP43" s="144">
        <v>45.551382401211903</v>
      </c>
      <c r="AQ43" s="129"/>
      <c r="AR43" s="145">
        <v>40.759644345050198</v>
      </c>
      <c r="AS43" s="125"/>
      <c r="AT43" s="140">
        <v>2.5475964504199999</v>
      </c>
      <c r="AU43" s="129">
        <v>4.0199185665699098</v>
      </c>
      <c r="AV43" s="129">
        <v>2.2058540232264798</v>
      </c>
      <c r="AW43" s="129">
        <v>1.7125273072973599</v>
      </c>
      <c r="AX43" s="129">
        <v>4.4907666368405001</v>
      </c>
      <c r="AY43" s="141">
        <v>2.9946464297479101</v>
      </c>
      <c r="AZ43" s="129"/>
      <c r="BA43" s="142">
        <v>2.9506013023456199</v>
      </c>
      <c r="BB43" s="143">
        <v>2.1731179095634201</v>
      </c>
      <c r="BC43" s="144">
        <v>2.56479017718546</v>
      </c>
      <c r="BD43" s="129"/>
      <c r="BE43" s="145">
        <v>2.8570009540747399</v>
      </c>
    </row>
    <row r="44" spans="1:57" x14ac:dyDescent="0.25">
      <c r="A44" s="21" t="s">
        <v>86</v>
      </c>
      <c r="B44" s="3" t="str">
        <f t="shared" si="0"/>
        <v>Southwest Virginia - Heart of Appalachia</v>
      </c>
      <c r="C44" s="3"/>
      <c r="D44" s="24" t="s">
        <v>16</v>
      </c>
      <c r="E44" s="27" t="s">
        <v>17</v>
      </c>
      <c r="F44" s="3"/>
      <c r="G44" s="140">
        <v>31.058495821727</v>
      </c>
      <c r="H44" s="129">
        <v>43.245125348189397</v>
      </c>
      <c r="I44" s="129">
        <v>48.816155988857901</v>
      </c>
      <c r="J44" s="129">
        <v>49.930362116991603</v>
      </c>
      <c r="K44" s="129">
        <v>45.752089136490198</v>
      </c>
      <c r="L44" s="141">
        <v>43.760445682451198</v>
      </c>
      <c r="M44" s="129"/>
      <c r="N44" s="142">
        <v>51.532033426183801</v>
      </c>
      <c r="O44" s="143">
        <v>52.228412256267397</v>
      </c>
      <c r="P44" s="144">
        <v>51.880222841225603</v>
      </c>
      <c r="Q44" s="129"/>
      <c r="R44" s="145">
        <v>46.080382013529601</v>
      </c>
      <c r="S44" s="125"/>
      <c r="T44" s="140">
        <v>5.68720379146919</v>
      </c>
      <c r="U44" s="129">
        <v>-0.48076923076923</v>
      </c>
      <c r="V44" s="129">
        <v>1.4471780028943499</v>
      </c>
      <c r="W44" s="129">
        <v>0.70224719101123501</v>
      </c>
      <c r="X44" s="129">
        <v>3.6277602523659298</v>
      </c>
      <c r="Y44" s="141">
        <v>1.91372040220564</v>
      </c>
      <c r="Z44" s="129"/>
      <c r="AA44" s="142">
        <v>3.9325842696629199</v>
      </c>
      <c r="AB44" s="143">
        <v>3.8781163434903001</v>
      </c>
      <c r="AC44" s="144">
        <v>3.9051603905160301</v>
      </c>
      <c r="AD44" s="129"/>
      <c r="AE44" s="145">
        <v>2.5459375691830801</v>
      </c>
      <c r="AF44" s="30"/>
      <c r="AG44" s="140">
        <v>30.501392757660099</v>
      </c>
      <c r="AH44" s="129">
        <v>44.951253481894099</v>
      </c>
      <c r="AI44" s="129">
        <v>48.624651810584901</v>
      </c>
      <c r="AJ44" s="129">
        <v>47.493036211699099</v>
      </c>
      <c r="AK44" s="129">
        <v>41.852367688022198</v>
      </c>
      <c r="AL44" s="141">
        <v>42.684540389972099</v>
      </c>
      <c r="AM44" s="129"/>
      <c r="AN44" s="142">
        <v>44.916434540389901</v>
      </c>
      <c r="AO44" s="143">
        <v>42.740250696378801</v>
      </c>
      <c r="AP44" s="144">
        <v>43.828342618384397</v>
      </c>
      <c r="AQ44" s="129"/>
      <c r="AR44" s="145">
        <v>43.011341026661299</v>
      </c>
      <c r="AS44" s="125"/>
      <c r="AT44" s="140">
        <v>0.28620492272467002</v>
      </c>
      <c r="AU44" s="129">
        <v>3.8744672607516399E-2</v>
      </c>
      <c r="AV44" s="129">
        <v>0.64864864864864802</v>
      </c>
      <c r="AW44" s="129">
        <v>1.7530772099962699</v>
      </c>
      <c r="AX44" s="129">
        <v>3.04329189884269</v>
      </c>
      <c r="AY44" s="141">
        <v>1.1719072377651201</v>
      </c>
      <c r="AZ44" s="129"/>
      <c r="BA44" s="142">
        <v>9.0448013524936606</v>
      </c>
      <c r="BB44" s="143">
        <v>3.8933559035124801</v>
      </c>
      <c r="BC44" s="144">
        <v>6.4707126242334496</v>
      </c>
      <c r="BD44" s="129"/>
      <c r="BE44" s="145">
        <v>2.6593850172147602</v>
      </c>
    </row>
    <row r="45" spans="1:57" x14ac:dyDescent="0.25">
      <c r="A45" s="22" t="s">
        <v>87</v>
      </c>
      <c r="B45" s="3" t="str">
        <f t="shared" si="0"/>
        <v>Virginia Mountains</v>
      </c>
      <c r="C45" s="3"/>
      <c r="D45" s="25" t="s">
        <v>16</v>
      </c>
      <c r="E45" s="28" t="s">
        <v>17</v>
      </c>
      <c r="F45" s="3"/>
      <c r="G45" s="153">
        <v>31.886820114352702</v>
      </c>
      <c r="H45" s="154">
        <v>43.087523823486201</v>
      </c>
      <c r="I45" s="154">
        <v>47.515027122122802</v>
      </c>
      <c r="J45" s="154">
        <v>48.981087817035601</v>
      </c>
      <c r="K45" s="154">
        <v>62.116991643454</v>
      </c>
      <c r="L45" s="155">
        <v>46.717490104090302</v>
      </c>
      <c r="M45" s="129"/>
      <c r="N45" s="156">
        <v>68.860870840052698</v>
      </c>
      <c r="O45" s="157">
        <v>62.278258319894398</v>
      </c>
      <c r="P45" s="158">
        <v>65.569564579973601</v>
      </c>
      <c r="Q45" s="129"/>
      <c r="R45" s="159">
        <v>52.103797097199802</v>
      </c>
      <c r="S45" s="125"/>
      <c r="T45" s="153">
        <v>3.9341771040069902</v>
      </c>
      <c r="U45" s="154">
        <v>10.7344872420892</v>
      </c>
      <c r="V45" s="154">
        <v>12.213113845064401</v>
      </c>
      <c r="W45" s="154">
        <v>9.06141100157887</v>
      </c>
      <c r="X45" s="154">
        <v>13.3704048273104</v>
      </c>
      <c r="Y45" s="155">
        <v>10.371897720213299</v>
      </c>
      <c r="Z45" s="129"/>
      <c r="AA45" s="156">
        <v>8.5894252654625909</v>
      </c>
      <c r="AB45" s="157">
        <v>1.9011130714062301</v>
      </c>
      <c r="AC45" s="158">
        <v>5.3069694654275503</v>
      </c>
      <c r="AD45" s="129"/>
      <c r="AE45" s="159">
        <v>8.4956363548936693</v>
      </c>
      <c r="AF45" s="31"/>
      <c r="AG45" s="153">
        <v>32.580058224162997</v>
      </c>
      <c r="AH45" s="154">
        <v>44.556040756914101</v>
      </c>
      <c r="AI45" s="154">
        <v>49.024745269286697</v>
      </c>
      <c r="AJ45" s="154">
        <v>48.601270907895604</v>
      </c>
      <c r="AK45" s="154">
        <v>49.185596377182002</v>
      </c>
      <c r="AL45" s="155">
        <v>44.783679776099802</v>
      </c>
      <c r="AM45" s="129"/>
      <c r="AN45" s="156">
        <v>53.137097363231298</v>
      </c>
      <c r="AO45" s="157">
        <v>49.068731283324801</v>
      </c>
      <c r="AP45" s="158">
        <v>51.102914323278</v>
      </c>
      <c r="AQ45" s="129"/>
      <c r="AR45" s="159">
        <v>46.586410235039097</v>
      </c>
      <c r="AS45" s="125"/>
      <c r="AT45" s="153">
        <v>8.3415059777897707</v>
      </c>
      <c r="AU45" s="154">
        <v>15.4408283499632</v>
      </c>
      <c r="AV45" s="154">
        <v>18.734563092455801</v>
      </c>
      <c r="AW45" s="154">
        <v>15.7948167597875</v>
      </c>
      <c r="AX45" s="154">
        <v>12.5654895127653</v>
      </c>
      <c r="AY45" s="155">
        <v>14.4634252770826</v>
      </c>
      <c r="AZ45" s="129"/>
      <c r="BA45" s="156">
        <v>7.11384917328661</v>
      </c>
      <c r="BB45" s="157">
        <v>0.709997993154031</v>
      </c>
      <c r="BC45" s="158">
        <v>3.9407499355190398</v>
      </c>
      <c r="BD45" s="129"/>
      <c r="BE45" s="159">
        <v>10.9369048059579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20" zoomScaleNormal="100" workbookViewId="0">
      <selection activeCell="A6" sqref="A6:XFD43"/>
    </sheetView>
  </sheetViews>
  <sheetFormatPr defaultRowHeight="12.5" x14ac:dyDescent="0.25"/>
  <cols>
    <col min="1" max="1" width="38" bestFit="1" customWidth="1"/>
    <col min="2" max="2" width="22.54296875" customWidth="1"/>
    <col min="3" max="3" width="5.6328125" customWidth="1"/>
    <col min="4" max="4" width="8.36328125" customWidth="1"/>
    <col min="5" max="5" width="5.9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11" t="s">
        <v>5</v>
      </c>
      <c r="E2" s="212"/>
      <c r="G2" s="213" t="s">
        <v>36</v>
      </c>
      <c r="H2" s="214"/>
      <c r="I2" s="214"/>
      <c r="J2" s="214"/>
      <c r="K2" s="214"/>
      <c r="L2" s="214"/>
      <c r="M2" s="214"/>
      <c r="N2" s="214"/>
      <c r="O2" s="214"/>
      <c r="P2" s="214"/>
      <c r="Q2" s="214"/>
      <c r="R2" s="214"/>
      <c r="T2" s="213" t="s">
        <v>37</v>
      </c>
      <c r="U2" s="214"/>
      <c r="V2" s="214"/>
      <c r="W2" s="214"/>
      <c r="X2" s="214"/>
      <c r="Y2" s="214"/>
      <c r="Z2" s="214"/>
      <c r="AA2" s="214"/>
      <c r="AB2" s="214"/>
      <c r="AC2" s="214"/>
      <c r="AD2" s="214"/>
      <c r="AE2" s="214"/>
      <c r="AF2" s="4"/>
      <c r="AG2" s="213" t="s">
        <v>38</v>
      </c>
      <c r="AH2" s="214"/>
      <c r="AI2" s="214"/>
      <c r="AJ2" s="214"/>
      <c r="AK2" s="214"/>
      <c r="AL2" s="214"/>
      <c r="AM2" s="214"/>
      <c r="AN2" s="214"/>
      <c r="AO2" s="214"/>
      <c r="AP2" s="214"/>
      <c r="AQ2" s="214"/>
      <c r="AR2" s="214"/>
      <c r="AT2" s="213" t="s">
        <v>39</v>
      </c>
      <c r="AU2" s="214"/>
      <c r="AV2" s="214"/>
      <c r="AW2" s="214"/>
      <c r="AX2" s="214"/>
      <c r="AY2" s="214"/>
      <c r="AZ2" s="214"/>
      <c r="BA2" s="214"/>
      <c r="BB2" s="214"/>
      <c r="BC2" s="214"/>
      <c r="BD2" s="214"/>
      <c r="BE2" s="214"/>
    </row>
    <row r="3" spans="1:57" ht="13" x14ac:dyDescent="0.25">
      <c r="A3" s="32"/>
      <c r="B3" s="32"/>
      <c r="C3" s="3"/>
      <c r="D3" s="215" t="s">
        <v>8</v>
      </c>
      <c r="E3" s="217" t="s">
        <v>9</v>
      </c>
      <c r="F3" s="5"/>
      <c r="G3" s="219" t="s">
        <v>0</v>
      </c>
      <c r="H3" s="221" t="s">
        <v>1</v>
      </c>
      <c r="I3" s="221" t="s">
        <v>10</v>
      </c>
      <c r="J3" s="221" t="s">
        <v>2</v>
      </c>
      <c r="K3" s="221" t="s">
        <v>11</v>
      </c>
      <c r="L3" s="223" t="s">
        <v>12</v>
      </c>
      <c r="M3" s="5"/>
      <c r="N3" s="219" t="s">
        <v>3</v>
      </c>
      <c r="O3" s="221" t="s">
        <v>4</v>
      </c>
      <c r="P3" s="223" t="s">
        <v>13</v>
      </c>
      <c r="Q3" s="2"/>
      <c r="R3" s="225" t="s">
        <v>14</v>
      </c>
      <c r="S3" s="2"/>
      <c r="T3" s="219" t="s">
        <v>0</v>
      </c>
      <c r="U3" s="221" t="s">
        <v>1</v>
      </c>
      <c r="V3" s="221" t="s">
        <v>10</v>
      </c>
      <c r="W3" s="221" t="s">
        <v>2</v>
      </c>
      <c r="X3" s="221" t="s">
        <v>11</v>
      </c>
      <c r="Y3" s="223" t="s">
        <v>12</v>
      </c>
      <c r="Z3" s="2"/>
      <c r="AA3" s="219" t="s">
        <v>3</v>
      </c>
      <c r="AB3" s="221" t="s">
        <v>4</v>
      </c>
      <c r="AC3" s="223" t="s">
        <v>13</v>
      </c>
      <c r="AD3" s="1"/>
      <c r="AE3" s="227" t="s">
        <v>14</v>
      </c>
      <c r="AF3" s="38"/>
      <c r="AG3" s="219" t="s">
        <v>0</v>
      </c>
      <c r="AH3" s="221" t="s">
        <v>1</v>
      </c>
      <c r="AI3" s="221" t="s">
        <v>10</v>
      </c>
      <c r="AJ3" s="221" t="s">
        <v>2</v>
      </c>
      <c r="AK3" s="221" t="s">
        <v>11</v>
      </c>
      <c r="AL3" s="223" t="s">
        <v>12</v>
      </c>
      <c r="AM3" s="5"/>
      <c r="AN3" s="219" t="s">
        <v>3</v>
      </c>
      <c r="AO3" s="221" t="s">
        <v>4</v>
      </c>
      <c r="AP3" s="223" t="s">
        <v>13</v>
      </c>
      <c r="AQ3" s="2"/>
      <c r="AR3" s="225" t="s">
        <v>14</v>
      </c>
      <c r="AS3" s="2"/>
      <c r="AT3" s="219" t="s">
        <v>0</v>
      </c>
      <c r="AU3" s="221" t="s">
        <v>1</v>
      </c>
      <c r="AV3" s="221" t="s">
        <v>10</v>
      </c>
      <c r="AW3" s="221" t="s">
        <v>2</v>
      </c>
      <c r="AX3" s="221" t="s">
        <v>11</v>
      </c>
      <c r="AY3" s="223" t="s">
        <v>12</v>
      </c>
      <c r="AZ3" s="2"/>
      <c r="BA3" s="219" t="s">
        <v>3</v>
      </c>
      <c r="BB3" s="221" t="s">
        <v>4</v>
      </c>
      <c r="BC3" s="223" t="s">
        <v>13</v>
      </c>
      <c r="BD3" s="1"/>
      <c r="BE3" s="227" t="s">
        <v>14</v>
      </c>
    </row>
    <row r="4" spans="1:57" ht="13" x14ac:dyDescent="0.25">
      <c r="A4" s="32"/>
      <c r="B4" s="32"/>
      <c r="C4" s="3"/>
      <c r="D4" s="216"/>
      <c r="E4" s="218"/>
      <c r="F4" s="5"/>
      <c r="G4" s="220"/>
      <c r="H4" s="222"/>
      <c r="I4" s="222"/>
      <c r="J4" s="222"/>
      <c r="K4" s="222"/>
      <c r="L4" s="224"/>
      <c r="M4" s="5"/>
      <c r="N4" s="220"/>
      <c r="O4" s="222"/>
      <c r="P4" s="224"/>
      <c r="Q4" s="2"/>
      <c r="R4" s="226"/>
      <c r="S4" s="2"/>
      <c r="T4" s="220"/>
      <c r="U4" s="222"/>
      <c r="V4" s="222"/>
      <c r="W4" s="222"/>
      <c r="X4" s="222"/>
      <c r="Y4" s="224"/>
      <c r="Z4" s="2"/>
      <c r="AA4" s="220"/>
      <c r="AB4" s="222"/>
      <c r="AC4" s="224"/>
      <c r="AD4" s="1"/>
      <c r="AE4" s="228"/>
      <c r="AF4" s="39"/>
      <c r="AG4" s="220"/>
      <c r="AH4" s="222"/>
      <c r="AI4" s="222"/>
      <c r="AJ4" s="222"/>
      <c r="AK4" s="222"/>
      <c r="AL4" s="224"/>
      <c r="AM4" s="5"/>
      <c r="AN4" s="220"/>
      <c r="AO4" s="222"/>
      <c r="AP4" s="224"/>
      <c r="AQ4" s="2"/>
      <c r="AR4" s="226"/>
      <c r="AS4" s="2"/>
      <c r="AT4" s="220"/>
      <c r="AU4" s="222"/>
      <c r="AV4" s="222"/>
      <c r="AW4" s="222"/>
      <c r="AX4" s="222"/>
      <c r="AY4" s="224"/>
      <c r="AZ4" s="2"/>
      <c r="BA4" s="220"/>
      <c r="BB4" s="222"/>
      <c r="BC4" s="224"/>
      <c r="BD4" s="1"/>
      <c r="BE4" s="228"/>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148.72820164172899</v>
      </c>
      <c r="H6" s="118">
        <v>141.337601733159</v>
      </c>
      <c r="I6" s="118">
        <v>144.62885927216001</v>
      </c>
      <c r="J6" s="118">
        <v>147.164195317956</v>
      </c>
      <c r="K6" s="118">
        <v>150.29861848149099</v>
      </c>
      <c r="L6" s="119">
        <v>146.460956545991</v>
      </c>
      <c r="M6" s="120"/>
      <c r="N6" s="121">
        <v>169.510428682032</v>
      </c>
      <c r="O6" s="122">
        <v>178.50154782402001</v>
      </c>
      <c r="P6" s="123">
        <v>174.18353180389801</v>
      </c>
      <c r="Q6" s="120"/>
      <c r="R6" s="124">
        <v>156.099139785706</v>
      </c>
      <c r="S6" s="125"/>
      <c r="T6" s="126">
        <v>8.5318917578305804</v>
      </c>
      <c r="U6" s="127">
        <v>11.4997996388114</v>
      </c>
      <c r="V6" s="127">
        <v>13.601122812295699</v>
      </c>
      <c r="W6" s="127">
        <v>13.349252914894601</v>
      </c>
      <c r="X6" s="127">
        <v>10.614196023171701</v>
      </c>
      <c r="Y6" s="128">
        <v>11.571710602424901</v>
      </c>
      <c r="Z6" s="129"/>
      <c r="AA6" s="130">
        <v>7.9910994319043196</v>
      </c>
      <c r="AB6" s="131">
        <v>8.2331782626917391</v>
      </c>
      <c r="AC6" s="132">
        <v>8.1121068599914494</v>
      </c>
      <c r="AD6" s="129"/>
      <c r="AE6" s="133">
        <v>9.9904069505236492</v>
      </c>
      <c r="AF6" s="29"/>
      <c r="AG6" s="117">
        <v>138.86223619804099</v>
      </c>
      <c r="AH6" s="118">
        <v>142.41168603029701</v>
      </c>
      <c r="AI6" s="118">
        <v>146.33014516610501</v>
      </c>
      <c r="AJ6" s="118">
        <v>147.12967751606899</v>
      </c>
      <c r="AK6" s="118">
        <v>145.26149208268299</v>
      </c>
      <c r="AL6" s="119">
        <v>144.31674237365499</v>
      </c>
      <c r="AM6" s="120"/>
      <c r="AN6" s="121">
        <v>155.88834519421701</v>
      </c>
      <c r="AO6" s="122">
        <v>161.465080182213</v>
      </c>
      <c r="AP6" s="123">
        <v>158.73938083310301</v>
      </c>
      <c r="AQ6" s="120"/>
      <c r="AR6" s="124">
        <v>148.89812628330299</v>
      </c>
      <c r="AS6" s="125"/>
      <c r="AT6" s="126">
        <v>11.648655864339601</v>
      </c>
      <c r="AU6" s="127">
        <v>16.878115612643601</v>
      </c>
      <c r="AV6" s="127">
        <v>18.5373807150762</v>
      </c>
      <c r="AW6" s="127">
        <v>18.054114703539</v>
      </c>
      <c r="AX6" s="127">
        <v>13.2190838704249</v>
      </c>
      <c r="AY6" s="128">
        <v>15.8425012435518</v>
      </c>
      <c r="AZ6" s="129"/>
      <c r="BA6" s="130">
        <v>8.5841315977318207</v>
      </c>
      <c r="BB6" s="131">
        <v>7.7526349045324299</v>
      </c>
      <c r="BC6" s="132">
        <v>8.1341976773565996</v>
      </c>
      <c r="BD6" s="129"/>
      <c r="BE6" s="133">
        <v>12.733743031902</v>
      </c>
    </row>
    <row r="7" spans="1:57" x14ac:dyDescent="0.25">
      <c r="A7" s="20" t="s">
        <v>18</v>
      </c>
      <c r="B7" s="3" t="str">
        <f>TRIM(A7)</f>
        <v>Virginia</v>
      </c>
      <c r="C7" s="10"/>
      <c r="D7" s="24" t="s">
        <v>16</v>
      </c>
      <c r="E7" s="27" t="s">
        <v>17</v>
      </c>
      <c r="F7" s="3"/>
      <c r="G7" s="134">
        <v>97.339893529421701</v>
      </c>
      <c r="H7" s="120">
        <v>104.726013874047</v>
      </c>
      <c r="I7" s="120">
        <v>109.542514816726</v>
      </c>
      <c r="J7" s="120">
        <v>110.456145729102</v>
      </c>
      <c r="K7" s="120">
        <v>107.913974304006</v>
      </c>
      <c r="L7" s="135">
        <v>106.619994839499</v>
      </c>
      <c r="M7" s="120"/>
      <c r="N7" s="136">
        <v>118.959596020202</v>
      </c>
      <c r="O7" s="137">
        <v>122.660714980585</v>
      </c>
      <c r="P7" s="138">
        <v>120.890247745624</v>
      </c>
      <c r="Q7" s="120"/>
      <c r="R7" s="139">
        <v>111.774282859359</v>
      </c>
      <c r="S7" s="125"/>
      <c r="T7" s="140">
        <v>6.1929556300851996</v>
      </c>
      <c r="U7" s="129">
        <v>11.064056661153201</v>
      </c>
      <c r="V7" s="129">
        <v>14.0212729278918</v>
      </c>
      <c r="W7" s="129">
        <v>14.530955309712301</v>
      </c>
      <c r="X7" s="129">
        <v>11.5279248612899</v>
      </c>
      <c r="Y7" s="141">
        <v>11.940950142260601</v>
      </c>
      <c r="Z7" s="129"/>
      <c r="AA7" s="142">
        <v>8.7034704790009698</v>
      </c>
      <c r="AB7" s="143">
        <v>9.1935617608388007</v>
      </c>
      <c r="AC7" s="144">
        <v>8.9672143072737605</v>
      </c>
      <c r="AD7" s="129"/>
      <c r="AE7" s="145">
        <v>10.7294787793653</v>
      </c>
      <c r="AF7" s="30"/>
      <c r="AG7" s="134">
        <v>99.495631324775701</v>
      </c>
      <c r="AH7" s="120">
        <v>108.628026460016</v>
      </c>
      <c r="AI7" s="120">
        <v>112.674467880039</v>
      </c>
      <c r="AJ7" s="120">
        <v>111.700283806401</v>
      </c>
      <c r="AK7" s="120">
        <v>106.45833435013</v>
      </c>
      <c r="AL7" s="135">
        <v>108.351086858353</v>
      </c>
      <c r="AM7" s="120"/>
      <c r="AN7" s="136">
        <v>111.947743402925</v>
      </c>
      <c r="AO7" s="137">
        <v>114.98503789658101</v>
      </c>
      <c r="AP7" s="138">
        <v>113.49861167543899</v>
      </c>
      <c r="AQ7" s="120"/>
      <c r="AR7" s="139">
        <v>109.9452195441</v>
      </c>
      <c r="AS7" s="125"/>
      <c r="AT7" s="140">
        <v>11.86107866057</v>
      </c>
      <c r="AU7" s="129">
        <v>17.8836937352342</v>
      </c>
      <c r="AV7" s="129">
        <v>19.459777723155401</v>
      </c>
      <c r="AW7" s="129">
        <v>18.104022307166499</v>
      </c>
      <c r="AX7" s="129">
        <v>14.0660762803479</v>
      </c>
      <c r="AY7" s="141">
        <v>16.6926019131296</v>
      </c>
      <c r="AZ7" s="129"/>
      <c r="BA7" s="142">
        <v>7.62765384812419</v>
      </c>
      <c r="BB7" s="143">
        <v>6.6908046744875502</v>
      </c>
      <c r="BC7" s="144">
        <v>7.1361560525616703</v>
      </c>
      <c r="BD7" s="129"/>
      <c r="BE7" s="145">
        <v>13.1305056872015</v>
      </c>
    </row>
    <row r="8" spans="1:57" x14ac:dyDescent="0.25">
      <c r="A8" s="21" t="s">
        <v>19</v>
      </c>
      <c r="B8" s="3" t="str">
        <f t="shared" ref="B8:B43" si="0">TRIM(A8)</f>
        <v>Norfolk/Virginia Beach, VA</v>
      </c>
      <c r="C8" s="3"/>
      <c r="D8" s="24" t="s">
        <v>16</v>
      </c>
      <c r="E8" s="27" t="s">
        <v>17</v>
      </c>
      <c r="F8" s="3"/>
      <c r="G8" s="134">
        <v>88.583681125082705</v>
      </c>
      <c r="H8" s="120">
        <v>91.223170772527197</v>
      </c>
      <c r="I8" s="120">
        <v>94.619825132577702</v>
      </c>
      <c r="J8" s="120">
        <v>93.559691406908101</v>
      </c>
      <c r="K8" s="120">
        <v>96.725367161283998</v>
      </c>
      <c r="L8" s="135">
        <v>93.232357355359198</v>
      </c>
      <c r="M8" s="120"/>
      <c r="N8" s="136">
        <v>120.543438149626</v>
      </c>
      <c r="O8" s="137">
        <v>119.607697948338</v>
      </c>
      <c r="P8" s="138">
        <v>120.053503523755</v>
      </c>
      <c r="Q8" s="120"/>
      <c r="R8" s="139">
        <v>103.52250684539</v>
      </c>
      <c r="S8" s="125"/>
      <c r="T8" s="140">
        <v>2.8867343244543902</v>
      </c>
      <c r="U8" s="129">
        <v>5.1650520375867597</v>
      </c>
      <c r="V8" s="129">
        <v>8.7892121266879908</v>
      </c>
      <c r="W8" s="129">
        <v>8.5388171488392501</v>
      </c>
      <c r="X8" s="129">
        <v>7.3747169350605102</v>
      </c>
      <c r="Y8" s="141">
        <v>6.8172115487701097</v>
      </c>
      <c r="Z8" s="129"/>
      <c r="AA8" s="142">
        <v>11.475275501903401</v>
      </c>
      <c r="AB8" s="143">
        <v>9.9790029037589996</v>
      </c>
      <c r="AC8" s="144">
        <v>10.6890917959321</v>
      </c>
      <c r="AD8" s="129"/>
      <c r="AE8" s="145">
        <v>8.8151606702347607</v>
      </c>
      <c r="AF8" s="30"/>
      <c r="AG8" s="134">
        <v>89.273727308119206</v>
      </c>
      <c r="AH8" s="120">
        <v>92.051774470164403</v>
      </c>
      <c r="AI8" s="120">
        <v>93.947437746692202</v>
      </c>
      <c r="AJ8" s="120">
        <v>93.917154490708398</v>
      </c>
      <c r="AK8" s="120">
        <v>93.567344333333295</v>
      </c>
      <c r="AL8" s="135">
        <v>92.704140229792699</v>
      </c>
      <c r="AM8" s="120"/>
      <c r="AN8" s="136">
        <v>110.601841378095</v>
      </c>
      <c r="AO8" s="137">
        <v>113.932927185682</v>
      </c>
      <c r="AP8" s="138">
        <v>112.316773837119</v>
      </c>
      <c r="AQ8" s="120"/>
      <c r="AR8" s="139">
        <v>99.263215622522097</v>
      </c>
      <c r="AS8" s="125"/>
      <c r="AT8" s="140">
        <v>8.5162210518874595</v>
      </c>
      <c r="AU8" s="129">
        <v>11.354396002538399</v>
      </c>
      <c r="AV8" s="129">
        <v>12.446229870221099</v>
      </c>
      <c r="AW8" s="129">
        <v>12.327910506899</v>
      </c>
      <c r="AX8" s="129">
        <v>9.6357979375438294</v>
      </c>
      <c r="AY8" s="141">
        <v>10.9721972067418</v>
      </c>
      <c r="AZ8" s="129"/>
      <c r="BA8" s="142">
        <v>7.3731662128042599</v>
      </c>
      <c r="BB8" s="143">
        <v>5.4851835948359602</v>
      </c>
      <c r="BC8" s="144">
        <v>6.3564735375744297</v>
      </c>
      <c r="BD8" s="129"/>
      <c r="BE8" s="145">
        <v>8.5773026091094309</v>
      </c>
    </row>
    <row r="9" spans="1:57" ht="16" x14ac:dyDescent="0.45">
      <c r="A9" s="21" t="s">
        <v>20</v>
      </c>
      <c r="B9" s="160" t="s">
        <v>72</v>
      </c>
      <c r="C9" s="3"/>
      <c r="D9" s="24" t="s">
        <v>16</v>
      </c>
      <c r="E9" s="27" t="s">
        <v>17</v>
      </c>
      <c r="F9" s="3"/>
      <c r="G9" s="134">
        <v>89.888973022376305</v>
      </c>
      <c r="H9" s="120">
        <v>97.472229658503494</v>
      </c>
      <c r="I9" s="120">
        <v>102.839840686274</v>
      </c>
      <c r="J9" s="120">
        <v>105.89753042406301</v>
      </c>
      <c r="K9" s="120">
        <v>99.581534627069701</v>
      </c>
      <c r="L9" s="135">
        <v>99.845048083545194</v>
      </c>
      <c r="M9" s="120"/>
      <c r="N9" s="136">
        <v>111.05914226198</v>
      </c>
      <c r="O9" s="137">
        <v>115.45041063113101</v>
      </c>
      <c r="P9" s="138">
        <v>113.32881371411101</v>
      </c>
      <c r="Q9" s="120"/>
      <c r="R9" s="139">
        <v>104.49756254031099</v>
      </c>
      <c r="S9" s="125"/>
      <c r="T9" s="140">
        <v>4.7000238472994802</v>
      </c>
      <c r="U9" s="129">
        <v>8.5487898114057703</v>
      </c>
      <c r="V9" s="129">
        <v>11.2225142572163</v>
      </c>
      <c r="W9" s="129">
        <v>12.3833730108949</v>
      </c>
      <c r="X9" s="129">
        <v>8.3488856637131104</v>
      </c>
      <c r="Y9" s="141">
        <v>9.5116782687361905</v>
      </c>
      <c r="Z9" s="129"/>
      <c r="AA9" s="142">
        <v>6.1653341902694399</v>
      </c>
      <c r="AB9" s="143">
        <v>5.8354209933984702</v>
      </c>
      <c r="AC9" s="144">
        <v>5.9845472414678298</v>
      </c>
      <c r="AD9" s="129"/>
      <c r="AE9" s="145">
        <v>8.35348404412726</v>
      </c>
      <c r="AF9" s="30"/>
      <c r="AG9" s="134">
        <v>92.5150996139092</v>
      </c>
      <c r="AH9" s="120">
        <v>101.546843990103</v>
      </c>
      <c r="AI9" s="120">
        <v>104.652077737849</v>
      </c>
      <c r="AJ9" s="120">
        <v>104.11087959806299</v>
      </c>
      <c r="AK9" s="120">
        <v>98.948122184564696</v>
      </c>
      <c r="AL9" s="135">
        <v>100.86046717232399</v>
      </c>
      <c r="AM9" s="120"/>
      <c r="AN9" s="136">
        <v>109.123310183988</v>
      </c>
      <c r="AO9" s="137">
        <v>112.6731790576</v>
      </c>
      <c r="AP9" s="138">
        <v>110.932294087763</v>
      </c>
      <c r="AQ9" s="120"/>
      <c r="AR9" s="139">
        <v>103.989986109866</v>
      </c>
      <c r="AS9" s="125"/>
      <c r="AT9" s="140">
        <v>8.0385377785220609</v>
      </c>
      <c r="AU9" s="129">
        <v>12.131332009257999</v>
      </c>
      <c r="AV9" s="129">
        <v>11.796838221461501</v>
      </c>
      <c r="AW9" s="129">
        <v>10.309501454888901</v>
      </c>
      <c r="AX9" s="129">
        <v>8.2239142016327005</v>
      </c>
      <c r="AY9" s="141">
        <v>10.332019496338701</v>
      </c>
      <c r="AZ9" s="129"/>
      <c r="BA9" s="142">
        <v>7.5732336418282902</v>
      </c>
      <c r="BB9" s="143">
        <v>7.5318788849154998</v>
      </c>
      <c r="BC9" s="144">
        <v>7.5491185000939396</v>
      </c>
      <c r="BD9" s="129"/>
      <c r="BE9" s="145">
        <v>9.4780167890060394</v>
      </c>
    </row>
    <row r="10" spans="1:57" x14ac:dyDescent="0.25">
      <c r="A10" s="21" t="s">
        <v>21</v>
      </c>
      <c r="B10" s="3" t="str">
        <f t="shared" si="0"/>
        <v>Virginia Area</v>
      </c>
      <c r="C10" s="3"/>
      <c r="D10" s="24" t="s">
        <v>16</v>
      </c>
      <c r="E10" s="27" t="s">
        <v>17</v>
      </c>
      <c r="F10" s="3"/>
      <c r="G10" s="134">
        <v>90.354922598325999</v>
      </c>
      <c r="H10" s="120">
        <v>94.601422326648802</v>
      </c>
      <c r="I10" s="120">
        <v>97.261502082093898</v>
      </c>
      <c r="J10" s="120">
        <v>97.633677012835406</v>
      </c>
      <c r="K10" s="120">
        <v>101.991472912459</v>
      </c>
      <c r="L10" s="135">
        <v>96.988934568555806</v>
      </c>
      <c r="M10" s="120"/>
      <c r="N10" s="136">
        <v>121.445101110588</v>
      </c>
      <c r="O10" s="137">
        <v>127.12476993973701</v>
      </c>
      <c r="P10" s="138">
        <v>124.313764524734</v>
      </c>
      <c r="Q10" s="120"/>
      <c r="R10" s="139">
        <v>107.02756988752201</v>
      </c>
      <c r="S10" s="125"/>
      <c r="T10" s="140">
        <v>0.62917453916077204</v>
      </c>
      <c r="U10" s="129">
        <v>3.8702519274449299</v>
      </c>
      <c r="V10" s="129">
        <v>7.6616446391212998</v>
      </c>
      <c r="W10" s="129">
        <v>6.1594000191126996</v>
      </c>
      <c r="X10" s="129">
        <v>5.7862891434673802</v>
      </c>
      <c r="Y10" s="141">
        <v>5.1917886864459302</v>
      </c>
      <c r="Z10" s="129"/>
      <c r="AA10" s="142">
        <v>4.9795489139762097</v>
      </c>
      <c r="AB10" s="143">
        <v>6.2093273592429199</v>
      </c>
      <c r="AC10" s="144">
        <v>5.6092917947334104</v>
      </c>
      <c r="AD10" s="129"/>
      <c r="AE10" s="145">
        <v>5.2843344495760602</v>
      </c>
      <c r="AF10" s="30"/>
      <c r="AG10" s="134">
        <v>91.849410668530098</v>
      </c>
      <c r="AH10" s="120">
        <v>95.157488521339801</v>
      </c>
      <c r="AI10" s="120">
        <v>97.305967998457703</v>
      </c>
      <c r="AJ10" s="120">
        <v>96.540103594850606</v>
      </c>
      <c r="AK10" s="120">
        <v>98.211899387816004</v>
      </c>
      <c r="AL10" s="135">
        <v>96.090956456897104</v>
      </c>
      <c r="AM10" s="120"/>
      <c r="AN10" s="136">
        <v>112.97382035621099</v>
      </c>
      <c r="AO10" s="137">
        <v>116.565360059474</v>
      </c>
      <c r="AP10" s="138">
        <v>114.76008313772</v>
      </c>
      <c r="AQ10" s="120"/>
      <c r="AR10" s="139">
        <v>102.077240118129</v>
      </c>
      <c r="AS10" s="125"/>
      <c r="AT10" s="140">
        <v>5.3812967919108798</v>
      </c>
      <c r="AU10" s="129">
        <v>7.8759423765844296</v>
      </c>
      <c r="AV10" s="129">
        <v>9.4899988993876896</v>
      </c>
      <c r="AW10" s="129">
        <v>7.5983278909731604</v>
      </c>
      <c r="AX10" s="129">
        <v>7.59344318387532</v>
      </c>
      <c r="AY10" s="141">
        <v>7.7503589030758704</v>
      </c>
      <c r="AZ10" s="129"/>
      <c r="BA10" s="142">
        <v>4.7101067148150797</v>
      </c>
      <c r="BB10" s="143">
        <v>4.5509106196906801</v>
      </c>
      <c r="BC10" s="144">
        <v>4.6229043160516801</v>
      </c>
      <c r="BD10" s="129"/>
      <c r="BE10" s="145">
        <v>6.3411352669769103</v>
      </c>
    </row>
    <row r="11" spans="1:57" x14ac:dyDescent="0.25">
      <c r="A11" s="34" t="s">
        <v>22</v>
      </c>
      <c r="B11" s="3" t="str">
        <f t="shared" si="0"/>
        <v>Washington, DC</v>
      </c>
      <c r="C11" s="3"/>
      <c r="D11" s="24" t="s">
        <v>16</v>
      </c>
      <c r="E11" s="27" t="s">
        <v>17</v>
      </c>
      <c r="F11" s="3"/>
      <c r="G11" s="134">
        <v>144.64106469801001</v>
      </c>
      <c r="H11" s="120">
        <v>158.444712002518</v>
      </c>
      <c r="I11" s="120">
        <v>159.02776349059499</v>
      </c>
      <c r="J11" s="120">
        <v>156.15937398335399</v>
      </c>
      <c r="K11" s="120">
        <v>153.16785178206399</v>
      </c>
      <c r="L11" s="135">
        <v>154.81177682628501</v>
      </c>
      <c r="M11" s="120"/>
      <c r="N11" s="136">
        <v>157.91954368620401</v>
      </c>
      <c r="O11" s="137">
        <v>165.00199721603499</v>
      </c>
      <c r="P11" s="138">
        <v>161.71239532456599</v>
      </c>
      <c r="Q11" s="120"/>
      <c r="R11" s="139">
        <v>157.32041126568799</v>
      </c>
      <c r="S11" s="125"/>
      <c r="T11" s="140">
        <v>19.958976810972299</v>
      </c>
      <c r="U11" s="129">
        <v>30.111276126697</v>
      </c>
      <c r="V11" s="129">
        <v>28.974837318984001</v>
      </c>
      <c r="W11" s="129">
        <v>29.437537127311799</v>
      </c>
      <c r="X11" s="129">
        <v>25.433040536818801</v>
      </c>
      <c r="Y11" s="141">
        <v>27.1896955499471</v>
      </c>
      <c r="Z11" s="129"/>
      <c r="AA11" s="142">
        <v>17.537009242263601</v>
      </c>
      <c r="AB11" s="143">
        <v>16.6554670304869</v>
      </c>
      <c r="AC11" s="144">
        <v>17.043599459256399</v>
      </c>
      <c r="AD11" s="129"/>
      <c r="AE11" s="145">
        <v>22.6777471133157</v>
      </c>
      <c r="AF11" s="30"/>
      <c r="AG11" s="134">
        <v>143.394279023721</v>
      </c>
      <c r="AH11" s="120">
        <v>159.94493535463499</v>
      </c>
      <c r="AI11" s="120">
        <v>165.74988705701401</v>
      </c>
      <c r="AJ11" s="120">
        <v>163.67450994154601</v>
      </c>
      <c r="AK11" s="120">
        <v>153.57865997225599</v>
      </c>
      <c r="AL11" s="135">
        <v>158.355373271346</v>
      </c>
      <c r="AM11" s="120"/>
      <c r="AN11" s="136">
        <v>146.904905937232</v>
      </c>
      <c r="AO11" s="137">
        <v>149.67406771049599</v>
      </c>
      <c r="AP11" s="138">
        <v>148.349097316241</v>
      </c>
      <c r="AQ11" s="120"/>
      <c r="AR11" s="139">
        <v>155.382575303896</v>
      </c>
      <c r="AS11" s="125"/>
      <c r="AT11" s="140">
        <v>22.969936884498999</v>
      </c>
      <c r="AU11" s="129">
        <v>34.226075136474698</v>
      </c>
      <c r="AV11" s="129">
        <v>34.538075415726396</v>
      </c>
      <c r="AW11" s="129">
        <v>35.191239150424998</v>
      </c>
      <c r="AX11" s="129">
        <v>29.935617187463201</v>
      </c>
      <c r="AY11" s="141">
        <v>32.211213292867001</v>
      </c>
      <c r="AZ11" s="129"/>
      <c r="BA11" s="142">
        <v>17.885955832313002</v>
      </c>
      <c r="BB11" s="143">
        <v>14.501194388843</v>
      </c>
      <c r="BC11" s="144">
        <v>16.040409248674699</v>
      </c>
      <c r="BD11" s="129"/>
      <c r="BE11" s="145">
        <v>26.7470531417096</v>
      </c>
    </row>
    <row r="12" spans="1:57" x14ac:dyDescent="0.25">
      <c r="A12" s="21" t="s">
        <v>23</v>
      </c>
      <c r="B12" s="3" t="str">
        <f t="shared" si="0"/>
        <v>Arlington, VA</v>
      </c>
      <c r="C12" s="3"/>
      <c r="D12" s="24" t="s">
        <v>16</v>
      </c>
      <c r="E12" s="27" t="s">
        <v>17</v>
      </c>
      <c r="F12" s="3"/>
      <c r="G12" s="134">
        <v>140.784247445457</v>
      </c>
      <c r="H12" s="120">
        <v>165.339915966386</v>
      </c>
      <c r="I12" s="120">
        <v>173.61090328305201</v>
      </c>
      <c r="J12" s="120">
        <v>174.13218842343099</v>
      </c>
      <c r="K12" s="120">
        <v>157.10352900907</v>
      </c>
      <c r="L12" s="135">
        <v>163.78391379041</v>
      </c>
      <c r="M12" s="120"/>
      <c r="N12" s="136">
        <v>143.201273474982</v>
      </c>
      <c r="O12" s="137">
        <v>147.617516415159</v>
      </c>
      <c r="P12" s="138">
        <v>145.60096081622399</v>
      </c>
      <c r="Q12" s="120"/>
      <c r="R12" s="139">
        <v>156.79894560931001</v>
      </c>
      <c r="S12" s="125"/>
      <c r="T12" s="140">
        <v>15.411786351258399</v>
      </c>
      <c r="U12" s="129">
        <v>23.242982271236698</v>
      </c>
      <c r="V12" s="129">
        <v>24.991998286049299</v>
      </c>
      <c r="W12" s="129">
        <v>26.3684867931314</v>
      </c>
      <c r="X12" s="129">
        <v>26.140308879500701</v>
      </c>
      <c r="Y12" s="141">
        <v>24.394439406865999</v>
      </c>
      <c r="Z12" s="129"/>
      <c r="AA12" s="142">
        <v>19.670563872789401</v>
      </c>
      <c r="AB12" s="143">
        <v>21.671367753608799</v>
      </c>
      <c r="AC12" s="144">
        <v>20.771931535131198</v>
      </c>
      <c r="AD12" s="129"/>
      <c r="AE12" s="145">
        <v>23.193459663759999</v>
      </c>
      <c r="AF12" s="30"/>
      <c r="AG12" s="134">
        <v>150.95613194175999</v>
      </c>
      <c r="AH12" s="120">
        <v>170.15464139708399</v>
      </c>
      <c r="AI12" s="120">
        <v>178.07259315997001</v>
      </c>
      <c r="AJ12" s="120">
        <v>174.50274005041601</v>
      </c>
      <c r="AK12" s="120">
        <v>158.99578274048301</v>
      </c>
      <c r="AL12" s="135">
        <v>168.134743554495</v>
      </c>
      <c r="AM12" s="120"/>
      <c r="AN12" s="136">
        <v>134.597956901516</v>
      </c>
      <c r="AO12" s="137">
        <v>134.01398803411101</v>
      </c>
      <c r="AP12" s="138">
        <v>134.295429879952</v>
      </c>
      <c r="AQ12" s="120"/>
      <c r="AR12" s="139">
        <v>158.755856679445</v>
      </c>
      <c r="AS12" s="125"/>
      <c r="AT12" s="140">
        <v>24.024621050897</v>
      </c>
      <c r="AU12" s="129">
        <v>27.125633255375</v>
      </c>
      <c r="AV12" s="129">
        <v>29.4037957395077</v>
      </c>
      <c r="AW12" s="129">
        <v>26.9529214365595</v>
      </c>
      <c r="AX12" s="129">
        <v>27.332104733105499</v>
      </c>
      <c r="AY12" s="141">
        <v>27.876594321737102</v>
      </c>
      <c r="AZ12" s="129"/>
      <c r="BA12" s="142">
        <v>16.346914608336601</v>
      </c>
      <c r="BB12" s="143">
        <v>15.8642930427492</v>
      </c>
      <c r="BC12" s="144">
        <v>16.0968579361571</v>
      </c>
      <c r="BD12" s="129"/>
      <c r="BE12" s="145">
        <v>26.046002469575999</v>
      </c>
    </row>
    <row r="13" spans="1:57" x14ac:dyDescent="0.25">
      <c r="A13" s="21" t="s">
        <v>24</v>
      </c>
      <c r="B13" s="3" t="str">
        <f t="shared" si="0"/>
        <v>Suburban Virginia Area</v>
      </c>
      <c r="C13" s="3"/>
      <c r="D13" s="24" t="s">
        <v>16</v>
      </c>
      <c r="E13" s="27" t="s">
        <v>17</v>
      </c>
      <c r="F13" s="3"/>
      <c r="G13" s="134">
        <v>98.464728739002894</v>
      </c>
      <c r="H13" s="120">
        <v>103.747752024574</v>
      </c>
      <c r="I13" s="120">
        <v>108.61895266127</v>
      </c>
      <c r="J13" s="120">
        <v>106.121915899477</v>
      </c>
      <c r="K13" s="120">
        <v>98.654669030732805</v>
      </c>
      <c r="L13" s="135">
        <v>103.621526224071</v>
      </c>
      <c r="M13" s="120"/>
      <c r="N13" s="136">
        <v>104.97790874524701</v>
      </c>
      <c r="O13" s="137">
        <v>112.866711130548</v>
      </c>
      <c r="P13" s="138">
        <v>109.348047244094</v>
      </c>
      <c r="Q13" s="120"/>
      <c r="R13" s="139">
        <v>105.436624942405</v>
      </c>
      <c r="S13" s="125"/>
      <c r="T13" s="140">
        <v>5.3639179398552601</v>
      </c>
      <c r="U13" s="129">
        <v>12.614441794352601</v>
      </c>
      <c r="V13" s="129">
        <v>16.973544373245399</v>
      </c>
      <c r="W13" s="129">
        <v>12.746960407041801</v>
      </c>
      <c r="X13" s="129">
        <v>4.3952155754419202</v>
      </c>
      <c r="Y13" s="141">
        <v>10.9278881621495</v>
      </c>
      <c r="Z13" s="129"/>
      <c r="AA13" s="142">
        <v>-9.3183069350390095</v>
      </c>
      <c r="AB13" s="143">
        <v>-8.5481025683184306</v>
      </c>
      <c r="AC13" s="144">
        <v>-8.7653571919947897</v>
      </c>
      <c r="AD13" s="129"/>
      <c r="AE13" s="145">
        <v>3.0915517611510999</v>
      </c>
      <c r="AF13" s="30"/>
      <c r="AG13" s="134">
        <v>97.853349532710197</v>
      </c>
      <c r="AH13" s="120">
        <v>105.66435277968399</v>
      </c>
      <c r="AI13" s="120">
        <v>108.314674992194</v>
      </c>
      <c r="AJ13" s="120">
        <v>107.03530861826</v>
      </c>
      <c r="AK13" s="120">
        <v>101.62753822176001</v>
      </c>
      <c r="AL13" s="135">
        <v>104.611263338874</v>
      </c>
      <c r="AM13" s="120"/>
      <c r="AN13" s="136">
        <v>112.954705926594</v>
      </c>
      <c r="AO13" s="137">
        <v>120.04154439390901</v>
      </c>
      <c r="AP13" s="138">
        <v>116.73151508764499</v>
      </c>
      <c r="AQ13" s="120"/>
      <c r="AR13" s="139">
        <v>108.10188701388</v>
      </c>
      <c r="AS13" s="125"/>
      <c r="AT13" s="140">
        <v>8.1878154000579801</v>
      </c>
      <c r="AU13" s="129">
        <v>18.938750544785201</v>
      </c>
      <c r="AV13" s="129">
        <v>20.172757662913401</v>
      </c>
      <c r="AW13" s="129">
        <v>15.9466551999105</v>
      </c>
      <c r="AX13" s="129">
        <v>7.1213589525806897</v>
      </c>
      <c r="AY13" s="141">
        <v>14.5012455929027</v>
      </c>
      <c r="AZ13" s="129"/>
      <c r="BA13" s="142">
        <v>-1.7673778899977699</v>
      </c>
      <c r="BB13" s="143">
        <v>-4.4168303262744999</v>
      </c>
      <c r="BC13" s="144">
        <v>-3.1596435053666498</v>
      </c>
      <c r="BD13" s="129"/>
      <c r="BE13" s="145">
        <v>7.4897235305460397</v>
      </c>
    </row>
    <row r="14" spans="1:57" x14ac:dyDescent="0.25">
      <c r="A14" s="21" t="s">
        <v>25</v>
      </c>
      <c r="B14" s="3" t="str">
        <f t="shared" si="0"/>
        <v>Alexandria, VA</v>
      </c>
      <c r="C14" s="3"/>
      <c r="D14" s="24" t="s">
        <v>16</v>
      </c>
      <c r="E14" s="27" t="s">
        <v>17</v>
      </c>
      <c r="F14" s="3"/>
      <c r="G14" s="134">
        <v>114.667019783024</v>
      </c>
      <c r="H14" s="120">
        <v>124.201644467213</v>
      </c>
      <c r="I14" s="120">
        <v>129.73452745849201</v>
      </c>
      <c r="J14" s="120">
        <v>132.59222222222201</v>
      </c>
      <c r="K14" s="120">
        <v>131.98016204607501</v>
      </c>
      <c r="L14" s="135">
        <v>127.730709677419</v>
      </c>
      <c r="M14" s="120"/>
      <c r="N14" s="136">
        <v>136.95300194300501</v>
      </c>
      <c r="O14" s="137">
        <v>143.65944053978001</v>
      </c>
      <c r="P14" s="138">
        <v>140.54288939051901</v>
      </c>
      <c r="Q14" s="120"/>
      <c r="R14" s="139">
        <v>132.597067733638</v>
      </c>
      <c r="S14" s="125"/>
      <c r="T14" s="140">
        <v>8.08735518271844</v>
      </c>
      <c r="U14" s="129">
        <v>14.8217126600935</v>
      </c>
      <c r="V14" s="129">
        <v>15.790676098866401</v>
      </c>
      <c r="W14" s="129">
        <v>17.506654395881299</v>
      </c>
      <c r="X14" s="129">
        <v>17.973115524909101</v>
      </c>
      <c r="Y14" s="141">
        <v>15.7766309957575</v>
      </c>
      <c r="Z14" s="129"/>
      <c r="AA14" s="142">
        <v>17.059709558408301</v>
      </c>
      <c r="AB14" s="143">
        <v>16.049515452939801</v>
      </c>
      <c r="AC14" s="144">
        <v>16.524195938048202</v>
      </c>
      <c r="AD14" s="129"/>
      <c r="AE14" s="145">
        <v>15.876670538834601</v>
      </c>
      <c r="AF14" s="30"/>
      <c r="AG14" s="134">
        <v>117.658932721273</v>
      </c>
      <c r="AH14" s="120">
        <v>130.02763249472301</v>
      </c>
      <c r="AI14" s="120">
        <v>134.02246049885699</v>
      </c>
      <c r="AJ14" s="120">
        <v>134.00864144578301</v>
      </c>
      <c r="AK14" s="120">
        <v>130.778668485254</v>
      </c>
      <c r="AL14" s="135">
        <v>130.08378345101099</v>
      </c>
      <c r="AM14" s="120"/>
      <c r="AN14" s="136">
        <v>125.953980256462</v>
      </c>
      <c r="AO14" s="137">
        <v>127.618674436232</v>
      </c>
      <c r="AP14" s="138">
        <v>126.81605986261</v>
      </c>
      <c r="AQ14" s="120"/>
      <c r="AR14" s="139">
        <v>129.078830732782</v>
      </c>
      <c r="AS14" s="125"/>
      <c r="AT14" s="140">
        <v>18.271546901440701</v>
      </c>
      <c r="AU14" s="129">
        <v>22.885381267522899</v>
      </c>
      <c r="AV14" s="129">
        <v>23.884108493059099</v>
      </c>
      <c r="AW14" s="129">
        <v>22.826856694922999</v>
      </c>
      <c r="AX14" s="129">
        <v>23.434791523031201</v>
      </c>
      <c r="AY14" s="141">
        <v>22.823367132820501</v>
      </c>
      <c r="AZ14" s="129"/>
      <c r="BA14" s="142">
        <v>14.9676057527618</v>
      </c>
      <c r="BB14" s="143">
        <v>12.0111312376009</v>
      </c>
      <c r="BC14" s="144">
        <v>13.369509469586401</v>
      </c>
      <c r="BD14" s="129"/>
      <c r="BE14" s="145">
        <v>19.460049919247499</v>
      </c>
    </row>
    <row r="15" spans="1:57" x14ac:dyDescent="0.25">
      <c r="A15" s="21" t="s">
        <v>26</v>
      </c>
      <c r="B15" s="3" t="str">
        <f t="shared" si="0"/>
        <v>Fairfax/Tysons Corner, VA</v>
      </c>
      <c r="C15" s="3"/>
      <c r="D15" s="24" t="s">
        <v>16</v>
      </c>
      <c r="E15" s="27" t="s">
        <v>17</v>
      </c>
      <c r="F15" s="3"/>
      <c r="G15" s="134">
        <v>131.00976690741899</v>
      </c>
      <c r="H15" s="120">
        <v>146.31722706304399</v>
      </c>
      <c r="I15" s="120">
        <v>154.184462039045</v>
      </c>
      <c r="J15" s="120">
        <v>156.07588341346101</v>
      </c>
      <c r="K15" s="120">
        <v>141.49462861072899</v>
      </c>
      <c r="L15" s="135">
        <v>147.145482019892</v>
      </c>
      <c r="M15" s="120"/>
      <c r="N15" s="136">
        <v>123.22881638251999</v>
      </c>
      <c r="O15" s="137">
        <v>129.59116885193399</v>
      </c>
      <c r="P15" s="138">
        <v>126.73239587919301</v>
      </c>
      <c r="Q15" s="120"/>
      <c r="R15" s="139">
        <v>139.961143512349</v>
      </c>
      <c r="S15" s="125"/>
      <c r="T15" s="140">
        <v>14.1474989625852</v>
      </c>
      <c r="U15" s="129">
        <v>18.876336206339701</v>
      </c>
      <c r="V15" s="129">
        <v>20.214244091521799</v>
      </c>
      <c r="W15" s="129">
        <v>21.5149922571266</v>
      </c>
      <c r="X15" s="129">
        <v>18.592681906200902</v>
      </c>
      <c r="Y15" s="141">
        <v>19.393906601044598</v>
      </c>
      <c r="Z15" s="129"/>
      <c r="AA15" s="142">
        <v>10.5324452571487</v>
      </c>
      <c r="AB15" s="143">
        <v>12.6663853607139</v>
      </c>
      <c r="AC15" s="144">
        <v>11.7218051760776</v>
      </c>
      <c r="AD15" s="129"/>
      <c r="AE15" s="145">
        <v>16.8648639029159</v>
      </c>
      <c r="AF15" s="30"/>
      <c r="AG15" s="134">
        <v>130.12319993685301</v>
      </c>
      <c r="AH15" s="120">
        <v>156.93553455238899</v>
      </c>
      <c r="AI15" s="120">
        <v>164.651921944734</v>
      </c>
      <c r="AJ15" s="120">
        <v>161.55733439092299</v>
      </c>
      <c r="AK15" s="120">
        <v>141.567964722651</v>
      </c>
      <c r="AL15" s="135">
        <v>153.126306012399</v>
      </c>
      <c r="AM15" s="120"/>
      <c r="AN15" s="136">
        <v>118.86270346567299</v>
      </c>
      <c r="AO15" s="137">
        <v>122.48973204994699</v>
      </c>
      <c r="AP15" s="138">
        <v>120.806205915972</v>
      </c>
      <c r="AQ15" s="120"/>
      <c r="AR15" s="139">
        <v>143.85703113506199</v>
      </c>
      <c r="AS15" s="125"/>
      <c r="AT15" s="140">
        <v>18.479194662589901</v>
      </c>
      <c r="AU15" s="129">
        <v>30.708126774267601</v>
      </c>
      <c r="AV15" s="129">
        <v>31.847034846042401</v>
      </c>
      <c r="AW15" s="129">
        <v>31.254077895041299</v>
      </c>
      <c r="AX15" s="129">
        <v>22.716364175588101</v>
      </c>
      <c r="AY15" s="141">
        <v>28.488354036142798</v>
      </c>
      <c r="AZ15" s="129"/>
      <c r="BA15" s="142">
        <v>10.3872211644647</v>
      </c>
      <c r="BB15" s="143">
        <v>9.2988662623115399</v>
      </c>
      <c r="BC15" s="144">
        <v>9.8085044066774394</v>
      </c>
      <c r="BD15" s="129"/>
      <c r="BE15" s="145">
        <v>23.782574328975901</v>
      </c>
    </row>
    <row r="16" spans="1:57" x14ac:dyDescent="0.25">
      <c r="A16" s="21" t="s">
        <v>27</v>
      </c>
      <c r="B16" s="3" t="str">
        <f t="shared" si="0"/>
        <v>I-95 Fredericksburg, VA</v>
      </c>
      <c r="C16" s="3"/>
      <c r="D16" s="24" t="s">
        <v>16</v>
      </c>
      <c r="E16" s="27" t="s">
        <v>17</v>
      </c>
      <c r="F16" s="3"/>
      <c r="G16" s="134">
        <v>84.122522216413998</v>
      </c>
      <c r="H16" s="120">
        <v>85.469252927400404</v>
      </c>
      <c r="I16" s="120">
        <v>87.675873049796905</v>
      </c>
      <c r="J16" s="120">
        <v>88.737831526271805</v>
      </c>
      <c r="K16" s="120">
        <v>89.332853272196701</v>
      </c>
      <c r="L16" s="135">
        <v>87.229986141535093</v>
      </c>
      <c r="M16" s="120"/>
      <c r="N16" s="136">
        <v>95.215313992570302</v>
      </c>
      <c r="O16" s="137">
        <v>98.590589883012001</v>
      </c>
      <c r="P16" s="138">
        <v>96.962844224535004</v>
      </c>
      <c r="Q16" s="120"/>
      <c r="R16" s="139">
        <v>90.576575049133197</v>
      </c>
      <c r="S16" s="125"/>
      <c r="T16" s="140">
        <v>5.49313148206737</v>
      </c>
      <c r="U16" s="129">
        <v>5.8042049556144004</v>
      </c>
      <c r="V16" s="129">
        <v>5.3367957845732104</v>
      </c>
      <c r="W16" s="129">
        <v>7.5123859188891</v>
      </c>
      <c r="X16" s="129">
        <v>4.6851179622604802</v>
      </c>
      <c r="Y16" s="141">
        <v>5.7323559662403998</v>
      </c>
      <c r="Z16" s="129"/>
      <c r="AA16" s="142">
        <v>4.3423155422531803</v>
      </c>
      <c r="AB16" s="143">
        <v>7.5046056209463803</v>
      </c>
      <c r="AC16" s="144">
        <v>5.9938482436733702</v>
      </c>
      <c r="AD16" s="129"/>
      <c r="AE16" s="145">
        <v>5.7330781444512002</v>
      </c>
      <c r="AF16" s="30"/>
      <c r="AG16" s="134">
        <v>84.899728015691394</v>
      </c>
      <c r="AH16" s="120">
        <v>87.690905911552306</v>
      </c>
      <c r="AI16" s="120">
        <v>89.648871329473707</v>
      </c>
      <c r="AJ16" s="120">
        <v>89.134419467931494</v>
      </c>
      <c r="AK16" s="120">
        <v>87.429407631073204</v>
      </c>
      <c r="AL16" s="135">
        <v>87.892273319451704</v>
      </c>
      <c r="AM16" s="120"/>
      <c r="AN16" s="136">
        <v>90.196803971271606</v>
      </c>
      <c r="AO16" s="137">
        <v>92.120439138670093</v>
      </c>
      <c r="AP16" s="138">
        <v>91.186392379096304</v>
      </c>
      <c r="AQ16" s="120"/>
      <c r="AR16" s="139">
        <v>88.889626334381404</v>
      </c>
      <c r="AS16" s="125"/>
      <c r="AT16" s="140">
        <v>6.5743864786503998</v>
      </c>
      <c r="AU16" s="129">
        <v>8.2802240054593295</v>
      </c>
      <c r="AV16" s="129">
        <v>8.6155279818592305</v>
      </c>
      <c r="AW16" s="129">
        <v>8.1834787259790396</v>
      </c>
      <c r="AX16" s="129">
        <v>5.78161371394072</v>
      </c>
      <c r="AY16" s="141">
        <v>7.5584142911787202</v>
      </c>
      <c r="AZ16" s="129"/>
      <c r="BA16" s="142">
        <v>5.4483162380479699</v>
      </c>
      <c r="BB16" s="143">
        <v>6.5633162554001601</v>
      </c>
      <c r="BC16" s="144">
        <v>6.03297895787603</v>
      </c>
      <c r="BD16" s="129"/>
      <c r="BE16" s="145">
        <v>7.0210293549855596</v>
      </c>
    </row>
    <row r="17" spans="1:57" x14ac:dyDescent="0.25">
      <c r="A17" s="21" t="s">
        <v>28</v>
      </c>
      <c r="B17" s="3" t="str">
        <f t="shared" si="0"/>
        <v>Dulles Airport Area, VA</v>
      </c>
      <c r="C17" s="3"/>
      <c r="D17" s="24" t="s">
        <v>16</v>
      </c>
      <c r="E17" s="27" t="s">
        <v>17</v>
      </c>
      <c r="F17" s="3"/>
      <c r="G17" s="134">
        <v>106.547554703361</v>
      </c>
      <c r="H17" s="120">
        <v>118.63488202944799</v>
      </c>
      <c r="I17" s="120">
        <v>122.120903094078</v>
      </c>
      <c r="J17" s="120">
        <v>123.886243125904</v>
      </c>
      <c r="K17" s="120">
        <v>116.035718349928</v>
      </c>
      <c r="L17" s="135">
        <v>118.245799689964</v>
      </c>
      <c r="M17" s="120"/>
      <c r="N17" s="136">
        <v>104.730026133743</v>
      </c>
      <c r="O17" s="137">
        <v>107.00514338444</v>
      </c>
      <c r="P17" s="138">
        <v>105.912838585873</v>
      </c>
      <c r="Q17" s="120"/>
      <c r="R17" s="139">
        <v>114.37981884644699</v>
      </c>
      <c r="S17" s="125"/>
      <c r="T17" s="140">
        <v>17.92270322593</v>
      </c>
      <c r="U17" s="129">
        <v>22.076357003545201</v>
      </c>
      <c r="V17" s="129">
        <v>18.334837315504799</v>
      </c>
      <c r="W17" s="129">
        <v>21.951647950992999</v>
      </c>
      <c r="X17" s="129">
        <v>20.691900598810498</v>
      </c>
      <c r="Y17" s="141">
        <v>20.5131188816821</v>
      </c>
      <c r="Z17" s="129"/>
      <c r="AA17" s="142">
        <v>9.4947413959367797</v>
      </c>
      <c r="AB17" s="143">
        <v>11.401426104574799</v>
      </c>
      <c r="AC17" s="144">
        <v>10.4843020556153</v>
      </c>
      <c r="AD17" s="129"/>
      <c r="AE17" s="145">
        <v>17.5322006344112</v>
      </c>
      <c r="AF17" s="30"/>
      <c r="AG17" s="134">
        <v>107.915663552423</v>
      </c>
      <c r="AH17" s="120">
        <v>125.12289338150499</v>
      </c>
      <c r="AI17" s="120">
        <v>129.542889490866</v>
      </c>
      <c r="AJ17" s="120">
        <v>127.989255222841</v>
      </c>
      <c r="AK17" s="120">
        <v>115.77445101933201</v>
      </c>
      <c r="AL17" s="135">
        <v>122.466881382995</v>
      </c>
      <c r="AM17" s="120"/>
      <c r="AN17" s="136">
        <v>100.882381275748</v>
      </c>
      <c r="AO17" s="137">
        <v>101.020400868178</v>
      </c>
      <c r="AP17" s="138">
        <v>100.952143512817</v>
      </c>
      <c r="AQ17" s="120"/>
      <c r="AR17" s="139">
        <v>116.852936619677</v>
      </c>
      <c r="AS17" s="125"/>
      <c r="AT17" s="140">
        <v>18.806263085055502</v>
      </c>
      <c r="AU17" s="129">
        <v>26.858005725700501</v>
      </c>
      <c r="AV17" s="129">
        <v>25.498637064033499</v>
      </c>
      <c r="AW17" s="129">
        <v>26.091201294077202</v>
      </c>
      <c r="AX17" s="129">
        <v>20.665435347723701</v>
      </c>
      <c r="AY17" s="141">
        <v>24.347794412878201</v>
      </c>
      <c r="AZ17" s="129"/>
      <c r="BA17" s="142">
        <v>9.5141362765512998</v>
      </c>
      <c r="BB17" s="143">
        <v>9.4892127354882607</v>
      </c>
      <c r="BC17" s="144">
        <v>9.50107014491768</v>
      </c>
      <c r="BD17" s="129"/>
      <c r="BE17" s="145">
        <v>20.988989342638401</v>
      </c>
    </row>
    <row r="18" spans="1:57" x14ac:dyDescent="0.25">
      <c r="A18" s="21" t="s">
        <v>29</v>
      </c>
      <c r="B18" s="3" t="str">
        <f t="shared" si="0"/>
        <v>Williamsburg, VA</v>
      </c>
      <c r="C18" s="3"/>
      <c r="D18" s="24" t="s">
        <v>16</v>
      </c>
      <c r="E18" s="27" t="s">
        <v>17</v>
      </c>
      <c r="F18" s="3"/>
      <c r="G18" s="134">
        <v>106.68147761194</v>
      </c>
      <c r="H18" s="120">
        <v>92.785221112696107</v>
      </c>
      <c r="I18" s="120">
        <v>92.164772329246901</v>
      </c>
      <c r="J18" s="120">
        <v>91.735578439964897</v>
      </c>
      <c r="K18" s="120">
        <v>103.37326153846099</v>
      </c>
      <c r="L18" s="135">
        <v>97.364349676389693</v>
      </c>
      <c r="M18" s="120"/>
      <c r="N18" s="136">
        <v>151.376481001727</v>
      </c>
      <c r="O18" s="137">
        <v>129.48963090283999</v>
      </c>
      <c r="P18" s="138">
        <v>139.46894871542401</v>
      </c>
      <c r="Q18" s="120"/>
      <c r="R18" s="139">
        <v>117.316799608172</v>
      </c>
      <c r="S18" s="125"/>
      <c r="T18" s="140">
        <v>-2.2959607351868399</v>
      </c>
      <c r="U18" s="129">
        <v>-3.2632911771197199</v>
      </c>
      <c r="V18" s="129">
        <v>-2.7150160210243799</v>
      </c>
      <c r="W18" s="129">
        <v>-6.92911275029837</v>
      </c>
      <c r="X18" s="129">
        <v>-4.1622471526832303</v>
      </c>
      <c r="Y18" s="141">
        <v>-3.60852668421769</v>
      </c>
      <c r="Z18" s="129"/>
      <c r="AA18" s="142">
        <v>6.6654478472496104</v>
      </c>
      <c r="AB18" s="143">
        <v>8.5077151514776492</v>
      </c>
      <c r="AC18" s="144">
        <v>7.6393394414727096</v>
      </c>
      <c r="AD18" s="129"/>
      <c r="AE18" s="145">
        <v>3.0844581302832301</v>
      </c>
      <c r="AF18" s="30"/>
      <c r="AG18" s="134">
        <v>115.156735205616</v>
      </c>
      <c r="AH18" s="120">
        <v>98.089231829142193</v>
      </c>
      <c r="AI18" s="120">
        <v>94.586619160728404</v>
      </c>
      <c r="AJ18" s="120">
        <v>97.165930097905004</v>
      </c>
      <c r="AK18" s="120">
        <v>108.330274780175</v>
      </c>
      <c r="AL18" s="135">
        <v>102.505675837719</v>
      </c>
      <c r="AM18" s="120"/>
      <c r="AN18" s="136">
        <v>145.96480951663901</v>
      </c>
      <c r="AO18" s="137">
        <v>148.16968179975601</v>
      </c>
      <c r="AP18" s="138">
        <v>147.126913189004</v>
      </c>
      <c r="AQ18" s="120"/>
      <c r="AR18" s="139">
        <v>119.644546822216</v>
      </c>
      <c r="AS18" s="125"/>
      <c r="AT18" s="140">
        <v>7.3161910816879496</v>
      </c>
      <c r="AU18" s="129">
        <v>4.3563101002767697</v>
      </c>
      <c r="AV18" s="129">
        <v>6.8839191269591797</v>
      </c>
      <c r="AW18" s="129">
        <v>6.2526978154405901</v>
      </c>
      <c r="AX18" s="129">
        <v>7.0553811435702096</v>
      </c>
      <c r="AY18" s="141">
        <v>6.4543798641976897</v>
      </c>
      <c r="AZ18" s="129"/>
      <c r="BA18" s="142">
        <v>7.9011020288237299</v>
      </c>
      <c r="BB18" s="143">
        <v>6.8321239075431901</v>
      </c>
      <c r="BC18" s="144">
        <v>7.3154919109480803</v>
      </c>
      <c r="BD18" s="129"/>
      <c r="BE18" s="145">
        <v>6.2387886746891104</v>
      </c>
    </row>
    <row r="19" spans="1:57" x14ac:dyDescent="0.25">
      <c r="A19" s="21" t="s">
        <v>30</v>
      </c>
      <c r="B19" s="3" t="str">
        <f t="shared" si="0"/>
        <v>Virginia Beach, VA</v>
      </c>
      <c r="C19" s="3"/>
      <c r="D19" s="24" t="s">
        <v>16</v>
      </c>
      <c r="E19" s="27" t="s">
        <v>17</v>
      </c>
      <c r="F19" s="3"/>
      <c r="G19" s="134">
        <v>96.942521662852698</v>
      </c>
      <c r="H19" s="120">
        <v>98.627897754058196</v>
      </c>
      <c r="I19" s="120">
        <v>104.711629173693</v>
      </c>
      <c r="J19" s="120">
        <v>103.615619937389</v>
      </c>
      <c r="K19" s="120">
        <v>111.619246602516</v>
      </c>
      <c r="L19" s="135">
        <v>104.05407104513699</v>
      </c>
      <c r="M19" s="120"/>
      <c r="N19" s="136">
        <v>134.86422972143001</v>
      </c>
      <c r="O19" s="137">
        <v>139.400680818236</v>
      </c>
      <c r="P19" s="138">
        <v>137.24229211542399</v>
      </c>
      <c r="Q19" s="120"/>
      <c r="R19" s="139">
        <v>118.251876000625</v>
      </c>
      <c r="S19" s="125"/>
      <c r="T19" s="140">
        <v>-1.3660756578478499</v>
      </c>
      <c r="U19" s="129">
        <v>-1.7747629863929599</v>
      </c>
      <c r="V19" s="129">
        <v>7.6590677477542197</v>
      </c>
      <c r="W19" s="129">
        <v>7.3912077934711</v>
      </c>
      <c r="X19" s="129">
        <v>9.2689949174246404</v>
      </c>
      <c r="Y19" s="141">
        <v>5.0212323213621204</v>
      </c>
      <c r="Z19" s="129"/>
      <c r="AA19" s="142">
        <v>8.1868802407693497</v>
      </c>
      <c r="AB19" s="143">
        <v>6.2590637483602096</v>
      </c>
      <c r="AC19" s="144">
        <v>7.1977317746756801</v>
      </c>
      <c r="AD19" s="129"/>
      <c r="AE19" s="145">
        <v>6.8315189649978398</v>
      </c>
      <c r="AF19" s="30"/>
      <c r="AG19" s="134">
        <v>95.551316163035807</v>
      </c>
      <c r="AH19" s="120">
        <v>100.02206085178599</v>
      </c>
      <c r="AI19" s="120">
        <v>103.431738863367</v>
      </c>
      <c r="AJ19" s="120">
        <v>102.489679556532</v>
      </c>
      <c r="AK19" s="120">
        <v>102.913060167024</v>
      </c>
      <c r="AL19" s="135">
        <v>101.193922405621</v>
      </c>
      <c r="AM19" s="120"/>
      <c r="AN19" s="136">
        <v>120.206334527745</v>
      </c>
      <c r="AO19" s="137">
        <v>125.560643064399</v>
      </c>
      <c r="AP19" s="138">
        <v>122.990169261224</v>
      </c>
      <c r="AQ19" s="120"/>
      <c r="AR19" s="139">
        <v>109.377028673667</v>
      </c>
      <c r="AS19" s="125"/>
      <c r="AT19" s="140">
        <v>6.3557916211374996</v>
      </c>
      <c r="AU19" s="129">
        <v>9.5570951874848191</v>
      </c>
      <c r="AV19" s="129">
        <v>11.6156579429374</v>
      </c>
      <c r="AW19" s="129">
        <v>11.249713791736299</v>
      </c>
      <c r="AX19" s="129">
        <v>8.8584412454495407</v>
      </c>
      <c r="AY19" s="141">
        <v>9.74838448238925</v>
      </c>
      <c r="AZ19" s="129"/>
      <c r="BA19" s="142">
        <v>6.3517054124374397</v>
      </c>
      <c r="BB19" s="143">
        <v>4.7344211699429399</v>
      </c>
      <c r="BC19" s="144">
        <v>5.4626505590982797</v>
      </c>
      <c r="BD19" s="129"/>
      <c r="BE19" s="145">
        <v>7.6474238795709999</v>
      </c>
    </row>
    <row r="20" spans="1:57" x14ac:dyDescent="0.25">
      <c r="A20" s="34" t="s">
        <v>31</v>
      </c>
      <c r="B20" s="3" t="str">
        <f t="shared" si="0"/>
        <v>Norfolk/Portsmouth, VA</v>
      </c>
      <c r="C20" s="3"/>
      <c r="D20" s="24" t="s">
        <v>16</v>
      </c>
      <c r="E20" s="27" t="s">
        <v>17</v>
      </c>
      <c r="F20" s="3"/>
      <c r="G20" s="134">
        <v>89.185821316927104</v>
      </c>
      <c r="H20" s="120">
        <v>100.29184297058799</v>
      </c>
      <c r="I20" s="120">
        <v>103.886285102925</v>
      </c>
      <c r="J20" s="120">
        <v>98.428410242290695</v>
      </c>
      <c r="K20" s="120">
        <v>93.882200655021805</v>
      </c>
      <c r="L20" s="135">
        <v>97.395720873814298</v>
      </c>
      <c r="M20" s="120"/>
      <c r="N20" s="136">
        <v>104.614548900969</v>
      </c>
      <c r="O20" s="137">
        <v>108.335220106406</v>
      </c>
      <c r="P20" s="138">
        <v>106.534469720887</v>
      </c>
      <c r="Q20" s="120"/>
      <c r="R20" s="139">
        <v>100.452343379117</v>
      </c>
      <c r="S20" s="125"/>
      <c r="T20" s="140">
        <v>8.7698719293512806</v>
      </c>
      <c r="U20" s="129">
        <v>17.464378596126299</v>
      </c>
      <c r="V20" s="129">
        <v>19.6936331173928</v>
      </c>
      <c r="W20" s="129">
        <v>14.7570503931462</v>
      </c>
      <c r="X20" s="129">
        <v>7.7561582087871699</v>
      </c>
      <c r="Y20" s="141">
        <v>13.942440195485201</v>
      </c>
      <c r="Z20" s="129"/>
      <c r="AA20" s="142">
        <v>15.6110389694392</v>
      </c>
      <c r="AB20" s="143">
        <v>9.6203113988650095</v>
      </c>
      <c r="AC20" s="144">
        <v>12.307826028972499</v>
      </c>
      <c r="AD20" s="129"/>
      <c r="AE20" s="145">
        <v>13.300961358501301</v>
      </c>
      <c r="AF20" s="30"/>
      <c r="AG20" s="134">
        <v>88.985281337140904</v>
      </c>
      <c r="AH20" s="120">
        <v>97.606975294624803</v>
      </c>
      <c r="AI20" s="120">
        <v>100.102487685298</v>
      </c>
      <c r="AJ20" s="120">
        <v>98.953297946859905</v>
      </c>
      <c r="AK20" s="120">
        <v>94.446940374386898</v>
      </c>
      <c r="AL20" s="135">
        <v>96.296226810568001</v>
      </c>
      <c r="AM20" s="120"/>
      <c r="AN20" s="136">
        <v>101.35712534516099</v>
      </c>
      <c r="AO20" s="137">
        <v>104.455771140328</v>
      </c>
      <c r="AP20" s="138">
        <v>102.92538288039</v>
      </c>
      <c r="AQ20" s="120"/>
      <c r="AR20" s="139">
        <v>98.303300901601702</v>
      </c>
      <c r="AS20" s="125"/>
      <c r="AT20" s="140">
        <v>11.7415813607999</v>
      </c>
      <c r="AU20" s="129">
        <v>16.913528247170898</v>
      </c>
      <c r="AV20" s="129">
        <v>17.9916137720768</v>
      </c>
      <c r="AW20" s="129">
        <v>16.826038068439999</v>
      </c>
      <c r="AX20" s="129">
        <v>11.8237418074389</v>
      </c>
      <c r="AY20" s="141">
        <v>15.306975903935299</v>
      </c>
      <c r="AZ20" s="129"/>
      <c r="BA20" s="142">
        <v>10.5870914867069</v>
      </c>
      <c r="BB20" s="143">
        <v>5.8835288081469699</v>
      </c>
      <c r="BC20" s="144">
        <v>8.0215065233759795</v>
      </c>
      <c r="BD20" s="129"/>
      <c r="BE20" s="145">
        <v>12.3752162733711</v>
      </c>
    </row>
    <row r="21" spans="1:57" x14ac:dyDescent="0.25">
      <c r="A21" s="35" t="s">
        <v>32</v>
      </c>
      <c r="B21" s="3" t="str">
        <f t="shared" si="0"/>
        <v>Newport News/Hampton, VA</v>
      </c>
      <c r="C21" s="3"/>
      <c r="D21" s="24" t="s">
        <v>16</v>
      </c>
      <c r="E21" s="27" t="s">
        <v>17</v>
      </c>
      <c r="F21" s="3"/>
      <c r="G21" s="134">
        <v>72.2652606848864</v>
      </c>
      <c r="H21" s="120">
        <v>76.524281928733004</v>
      </c>
      <c r="I21" s="120">
        <v>79.766496392939302</v>
      </c>
      <c r="J21" s="120">
        <v>81.098998079838296</v>
      </c>
      <c r="K21" s="120">
        <v>79.734602681307393</v>
      </c>
      <c r="L21" s="135">
        <v>78.181370151449102</v>
      </c>
      <c r="M21" s="120"/>
      <c r="N21" s="136">
        <v>101.626386921036</v>
      </c>
      <c r="O21" s="137">
        <v>100.85192291380299</v>
      </c>
      <c r="P21" s="138">
        <v>101.23171559935901</v>
      </c>
      <c r="Q21" s="120"/>
      <c r="R21" s="139">
        <v>86.307125086419703</v>
      </c>
      <c r="S21" s="125"/>
      <c r="T21" s="140">
        <v>3.3063868297271899</v>
      </c>
      <c r="U21" s="129">
        <v>6.9214212537230599</v>
      </c>
      <c r="V21" s="129">
        <v>6.9127949957239503</v>
      </c>
      <c r="W21" s="129">
        <v>11.125787347189</v>
      </c>
      <c r="X21" s="129">
        <v>9.7541123204236992</v>
      </c>
      <c r="Y21" s="141">
        <v>7.9503339264322896</v>
      </c>
      <c r="Z21" s="129"/>
      <c r="AA21" s="142">
        <v>23.6837108129325</v>
      </c>
      <c r="AB21" s="143">
        <v>20.682504931814702</v>
      </c>
      <c r="AC21" s="144">
        <v>22.123204056903599</v>
      </c>
      <c r="AD21" s="129"/>
      <c r="AE21" s="145">
        <v>13.5319883690973</v>
      </c>
      <c r="AF21" s="30"/>
      <c r="AG21" s="134">
        <v>73.048067709335797</v>
      </c>
      <c r="AH21" s="120">
        <v>78.225866677854597</v>
      </c>
      <c r="AI21" s="120">
        <v>80.337599295198501</v>
      </c>
      <c r="AJ21" s="120">
        <v>81.273412084160796</v>
      </c>
      <c r="AK21" s="120">
        <v>78.342399746599</v>
      </c>
      <c r="AL21" s="135">
        <v>78.492801309773498</v>
      </c>
      <c r="AM21" s="120"/>
      <c r="AN21" s="136">
        <v>94.722861613376296</v>
      </c>
      <c r="AO21" s="137">
        <v>94.243083428935606</v>
      </c>
      <c r="AP21" s="138">
        <v>94.481476011543805</v>
      </c>
      <c r="AQ21" s="120"/>
      <c r="AR21" s="139">
        <v>83.540059904479605</v>
      </c>
      <c r="AS21" s="125"/>
      <c r="AT21" s="140">
        <v>5.7233876436050899</v>
      </c>
      <c r="AU21" s="129">
        <v>10.1046181515588</v>
      </c>
      <c r="AV21" s="129">
        <v>9.2229129009403206</v>
      </c>
      <c r="AW21" s="129">
        <v>11.489026713605099</v>
      </c>
      <c r="AX21" s="129">
        <v>8.1243057360504896</v>
      </c>
      <c r="AY21" s="141">
        <v>9.1732743402019494</v>
      </c>
      <c r="AZ21" s="129"/>
      <c r="BA21" s="142">
        <v>0.91829530864806197</v>
      </c>
      <c r="BB21" s="143">
        <v>-0.86268830984645395</v>
      </c>
      <c r="BC21" s="144">
        <v>8.7850185037005694E-3</v>
      </c>
      <c r="BD21" s="129"/>
      <c r="BE21" s="145">
        <v>4.4214731058953101</v>
      </c>
    </row>
    <row r="22" spans="1:57" x14ac:dyDescent="0.25">
      <c r="A22" s="36" t="s">
        <v>33</v>
      </c>
      <c r="B22" s="3" t="str">
        <f t="shared" si="0"/>
        <v>Chesapeake/Suffolk, VA</v>
      </c>
      <c r="C22" s="3"/>
      <c r="D22" s="25" t="s">
        <v>16</v>
      </c>
      <c r="E22" s="28" t="s">
        <v>17</v>
      </c>
      <c r="F22" s="3"/>
      <c r="G22" s="146">
        <v>81.698159686199105</v>
      </c>
      <c r="H22" s="147">
        <v>87.085372374062104</v>
      </c>
      <c r="I22" s="147">
        <v>88.537391001993996</v>
      </c>
      <c r="J22" s="147">
        <v>89.669198129209207</v>
      </c>
      <c r="K22" s="147">
        <v>85.621628288581505</v>
      </c>
      <c r="L22" s="148">
        <v>86.760153741313303</v>
      </c>
      <c r="M22" s="120"/>
      <c r="N22" s="149">
        <v>93.389067689357603</v>
      </c>
      <c r="O22" s="150">
        <v>96.098490581778194</v>
      </c>
      <c r="P22" s="151">
        <v>94.803233069783403</v>
      </c>
      <c r="Q22" s="120"/>
      <c r="R22" s="152">
        <v>89.332229714180997</v>
      </c>
      <c r="S22" s="125"/>
      <c r="T22" s="153">
        <v>10.509104058042601</v>
      </c>
      <c r="U22" s="154">
        <v>11.781852773876899</v>
      </c>
      <c r="V22" s="154">
        <v>10.7770913695201</v>
      </c>
      <c r="W22" s="154">
        <v>13.907626137479999</v>
      </c>
      <c r="X22" s="154">
        <v>11.0271754030321</v>
      </c>
      <c r="Y22" s="155">
        <v>11.683020892108599</v>
      </c>
      <c r="Z22" s="129"/>
      <c r="AA22" s="156">
        <v>12.385883948469701</v>
      </c>
      <c r="AB22" s="157">
        <v>9.7784537963651097</v>
      </c>
      <c r="AC22" s="158">
        <v>10.971941959177601</v>
      </c>
      <c r="AD22" s="129"/>
      <c r="AE22" s="159">
        <v>11.476108643265</v>
      </c>
      <c r="AF22" s="31"/>
      <c r="AG22" s="146">
        <v>81.266428948219996</v>
      </c>
      <c r="AH22" s="147">
        <v>87.205948156878094</v>
      </c>
      <c r="AI22" s="147">
        <v>88.940926658338498</v>
      </c>
      <c r="AJ22" s="147">
        <v>88.798812891286602</v>
      </c>
      <c r="AK22" s="147">
        <v>84.778033287558301</v>
      </c>
      <c r="AL22" s="148">
        <v>86.456045974267596</v>
      </c>
      <c r="AM22" s="120"/>
      <c r="AN22" s="149">
        <v>87.863760082530902</v>
      </c>
      <c r="AO22" s="150">
        <v>89.666975843132107</v>
      </c>
      <c r="AP22" s="151">
        <v>88.793541331867502</v>
      </c>
      <c r="AQ22" s="120"/>
      <c r="AR22" s="152">
        <v>87.129652867538297</v>
      </c>
      <c r="AS22" s="125"/>
      <c r="AT22" s="153">
        <v>11.7748262268105</v>
      </c>
      <c r="AU22" s="154">
        <v>14.5173179485879</v>
      </c>
      <c r="AV22" s="154">
        <v>13.678204448853</v>
      </c>
      <c r="AW22" s="154">
        <v>13.717486382743299</v>
      </c>
      <c r="AX22" s="154">
        <v>11.2305280861176</v>
      </c>
      <c r="AY22" s="155">
        <v>13.0909745469628</v>
      </c>
      <c r="AZ22" s="129"/>
      <c r="BA22" s="156">
        <v>9.2827476133674605</v>
      </c>
      <c r="BB22" s="157">
        <v>7.9674722264178603</v>
      </c>
      <c r="BC22" s="158">
        <v>8.6065767405778004</v>
      </c>
      <c r="BD22" s="129"/>
      <c r="BE22" s="159">
        <v>11.6079571263946</v>
      </c>
    </row>
    <row r="23" spans="1:57" ht="13" x14ac:dyDescent="0.3">
      <c r="A23" s="19" t="s">
        <v>43</v>
      </c>
      <c r="B23" s="3" t="str">
        <f t="shared" si="0"/>
        <v>Richmond CBD/Airport, VA</v>
      </c>
      <c r="C23" s="9"/>
      <c r="D23" s="23" t="s">
        <v>16</v>
      </c>
      <c r="E23" s="26" t="s">
        <v>17</v>
      </c>
      <c r="F23" s="3"/>
      <c r="G23" s="117">
        <v>85.108452696728506</v>
      </c>
      <c r="H23" s="118">
        <v>93.244395448079601</v>
      </c>
      <c r="I23" s="118">
        <v>94.299522900763307</v>
      </c>
      <c r="J23" s="118">
        <v>98.835816385822099</v>
      </c>
      <c r="K23" s="118">
        <v>94.116647691334506</v>
      </c>
      <c r="L23" s="119">
        <v>93.711103764674107</v>
      </c>
      <c r="M23" s="120"/>
      <c r="N23" s="121">
        <v>92.556098191214403</v>
      </c>
      <c r="O23" s="122">
        <v>92.653816604708695</v>
      </c>
      <c r="P23" s="123">
        <v>92.605977229601507</v>
      </c>
      <c r="Q23" s="120"/>
      <c r="R23" s="124">
        <v>93.380600586399297</v>
      </c>
      <c r="S23" s="125"/>
      <c r="T23" s="126">
        <v>4.6582535737813497</v>
      </c>
      <c r="U23" s="127">
        <v>7.6791128714367103</v>
      </c>
      <c r="V23" s="127">
        <v>8.6108246322656097</v>
      </c>
      <c r="W23" s="127">
        <v>9.7095322538370397</v>
      </c>
      <c r="X23" s="127">
        <v>4.7216845746446499</v>
      </c>
      <c r="Y23" s="128">
        <v>7.2478100793725098</v>
      </c>
      <c r="Z23" s="129"/>
      <c r="AA23" s="130">
        <v>4.7382595181940497</v>
      </c>
      <c r="AB23" s="131">
        <v>0.786325446658246</v>
      </c>
      <c r="AC23" s="132">
        <v>2.6939613685819399</v>
      </c>
      <c r="AD23" s="129"/>
      <c r="AE23" s="133">
        <v>5.9300399349148796</v>
      </c>
      <c r="AF23" s="29"/>
      <c r="AG23" s="117">
        <v>86.845794372752195</v>
      </c>
      <c r="AH23" s="118">
        <v>93.202592340425497</v>
      </c>
      <c r="AI23" s="118">
        <v>96.146050030883202</v>
      </c>
      <c r="AJ23" s="118">
        <v>96.735450349858496</v>
      </c>
      <c r="AK23" s="118">
        <v>92.768102779573297</v>
      </c>
      <c r="AL23" s="119">
        <v>93.5379435013174</v>
      </c>
      <c r="AM23" s="120"/>
      <c r="AN23" s="121">
        <v>93.827113216794601</v>
      </c>
      <c r="AO23" s="122">
        <v>94.296443514644295</v>
      </c>
      <c r="AP23" s="123">
        <v>94.063547628698799</v>
      </c>
      <c r="AQ23" s="120"/>
      <c r="AR23" s="124">
        <v>93.691148447469104</v>
      </c>
      <c r="AS23" s="125"/>
      <c r="AT23" s="126">
        <v>9.1406834401733494</v>
      </c>
      <c r="AU23" s="127">
        <v>8.2807120743947102</v>
      </c>
      <c r="AV23" s="127">
        <v>9.5907849363394302</v>
      </c>
      <c r="AW23" s="127">
        <v>9.0360807171064792</v>
      </c>
      <c r="AX23" s="127">
        <v>6.04005013330341</v>
      </c>
      <c r="AY23" s="128">
        <v>8.3910868150610405</v>
      </c>
      <c r="AZ23" s="129"/>
      <c r="BA23" s="130">
        <v>5.7186868218711799</v>
      </c>
      <c r="BB23" s="131">
        <v>6.3763019897317399</v>
      </c>
      <c r="BC23" s="132">
        <v>6.0477493860613603</v>
      </c>
      <c r="BD23" s="129"/>
      <c r="BE23" s="133">
        <v>7.7338102080803397</v>
      </c>
    </row>
    <row r="24" spans="1:57" x14ac:dyDescent="0.25">
      <c r="A24" s="20" t="s">
        <v>44</v>
      </c>
      <c r="B24" s="3" t="str">
        <f t="shared" si="0"/>
        <v>Richmond North/Glen Allen, VA</v>
      </c>
      <c r="C24" s="10"/>
      <c r="D24" s="24" t="s">
        <v>16</v>
      </c>
      <c r="E24" s="27" t="s">
        <v>17</v>
      </c>
      <c r="F24" s="3"/>
      <c r="G24" s="134">
        <v>84.711002358490504</v>
      </c>
      <c r="H24" s="120">
        <v>93.332589062854495</v>
      </c>
      <c r="I24" s="120">
        <v>98.694781604771904</v>
      </c>
      <c r="J24" s="120">
        <v>99.004677627932693</v>
      </c>
      <c r="K24" s="120">
        <v>94.668114838444097</v>
      </c>
      <c r="L24" s="135">
        <v>94.8718372872614</v>
      </c>
      <c r="M24" s="120"/>
      <c r="N24" s="136">
        <v>108.22432203389801</v>
      </c>
      <c r="O24" s="137">
        <v>112.487221322338</v>
      </c>
      <c r="P24" s="138">
        <v>110.443513223457</v>
      </c>
      <c r="Q24" s="120"/>
      <c r="R24" s="139">
        <v>100.46577093602799</v>
      </c>
      <c r="S24" s="125"/>
      <c r="T24" s="140">
        <v>6.1903690117092003</v>
      </c>
      <c r="U24" s="129">
        <v>10.641967999676099</v>
      </c>
      <c r="V24" s="129">
        <v>10.9435951855959</v>
      </c>
      <c r="W24" s="129">
        <v>10.695182377927599</v>
      </c>
      <c r="X24" s="129">
        <v>9.4711558349394895</v>
      </c>
      <c r="Y24" s="141">
        <v>10.059682184862901</v>
      </c>
      <c r="Z24" s="129"/>
      <c r="AA24" s="142">
        <v>6.0115593743857003</v>
      </c>
      <c r="AB24" s="143">
        <v>7.4872434260737704</v>
      </c>
      <c r="AC24" s="144">
        <v>6.8072281374218404</v>
      </c>
      <c r="AD24" s="129"/>
      <c r="AE24" s="145">
        <v>8.8998257578542805</v>
      </c>
      <c r="AF24" s="30"/>
      <c r="AG24" s="134">
        <v>86.455212765957398</v>
      </c>
      <c r="AH24" s="120">
        <v>96.279724504846101</v>
      </c>
      <c r="AI24" s="120">
        <v>99.756680640953903</v>
      </c>
      <c r="AJ24" s="120">
        <v>98.061433371190603</v>
      </c>
      <c r="AK24" s="120">
        <v>93.641397124651107</v>
      </c>
      <c r="AL24" s="135">
        <v>95.491414827750404</v>
      </c>
      <c r="AM24" s="120"/>
      <c r="AN24" s="136">
        <v>102.355694496796</v>
      </c>
      <c r="AO24" s="137">
        <v>105.436285073957</v>
      </c>
      <c r="AP24" s="138">
        <v>103.934414021224</v>
      </c>
      <c r="AQ24" s="120"/>
      <c r="AR24" s="139">
        <v>98.154508509697905</v>
      </c>
      <c r="AS24" s="125"/>
      <c r="AT24" s="140">
        <v>9.0854841495718706</v>
      </c>
      <c r="AU24" s="129">
        <v>13.948194120238901</v>
      </c>
      <c r="AV24" s="129">
        <v>12.2076090893634</v>
      </c>
      <c r="AW24" s="129">
        <v>11.0643109230097</v>
      </c>
      <c r="AX24" s="129">
        <v>10.999793128725701</v>
      </c>
      <c r="AY24" s="141">
        <v>11.8188493979192</v>
      </c>
      <c r="AZ24" s="129"/>
      <c r="BA24" s="142">
        <v>7.9766297454965498</v>
      </c>
      <c r="BB24" s="143">
        <v>8.0719511345192494</v>
      </c>
      <c r="BC24" s="144">
        <v>8.0290645104079506</v>
      </c>
      <c r="BD24" s="129"/>
      <c r="BE24" s="145">
        <v>10.548183517869701</v>
      </c>
    </row>
    <row r="25" spans="1:57" x14ac:dyDescent="0.25">
      <c r="A25" s="21" t="s">
        <v>45</v>
      </c>
      <c r="B25" s="3" t="str">
        <f t="shared" si="0"/>
        <v>Richmond West/Midlothian, VA</v>
      </c>
      <c r="C25" s="3"/>
      <c r="D25" s="24" t="s">
        <v>16</v>
      </c>
      <c r="E25" s="27" t="s">
        <v>17</v>
      </c>
      <c r="F25" s="3"/>
      <c r="G25" s="134">
        <v>82.612951755102003</v>
      </c>
      <c r="H25" s="120">
        <v>85.507856790992193</v>
      </c>
      <c r="I25" s="120">
        <v>90.283650912301297</v>
      </c>
      <c r="J25" s="120">
        <v>92.738391017623599</v>
      </c>
      <c r="K25" s="120">
        <v>93.186947975596198</v>
      </c>
      <c r="L25" s="135">
        <v>89.445092993550006</v>
      </c>
      <c r="M25" s="120"/>
      <c r="N25" s="136">
        <v>111.90858164372101</v>
      </c>
      <c r="O25" s="137">
        <v>112.755773252032</v>
      </c>
      <c r="P25" s="138">
        <v>112.337671896232</v>
      </c>
      <c r="Q25" s="120"/>
      <c r="R25" s="139">
        <v>98.156253737073001</v>
      </c>
      <c r="S25" s="125"/>
      <c r="T25" s="140">
        <v>7.3264521231409896</v>
      </c>
      <c r="U25" s="129">
        <v>5.4513955809793302</v>
      </c>
      <c r="V25" s="129">
        <v>8.3963616241841805</v>
      </c>
      <c r="W25" s="129">
        <v>4.5040688662365103</v>
      </c>
      <c r="X25" s="129">
        <v>4.7910661028366599</v>
      </c>
      <c r="Y25" s="141">
        <v>5.8561637409386504</v>
      </c>
      <c r="Z25" s="129"/>
      <c r="AA25" s="142">
        <v>7.27789821240885</v>
      </c>
      <c r="AB25" s="143">
        <v>5.6329552816322401</v>
      </c>
      <c r="AC25" s="144">
        <v>6.4084460362927604</v>
      </c>
      <c r="AD25" s="129"/>
      <c r="AE25" s="145">
        <v>6.8996291846862903</v>
      </c>
      <c r="AF25" s="30"/>
      <c r="AG25" s="134">
        <v>83.692844697720503</v>
      </c>
      <c r="AH25" s="120">
        <v>88.038665551404904</v>
      </c>
      <c r="AI25" s="120">
        <v>89.479367802862598</v>
      </c>
      <c r="AJ25" s="120">
        <v>89.875646556514099</v>
      </c>
      <c r="AK25" s="120">
        <v>90.417996495087195</v>
      </c>
      <c r="AL25" s="135">
        <v>88.564212972152802</v>
      </c>
      <c r="AM25" s="120"/>
      <c r="AN25" s="136">
        <v>103.340741596638</v>
      </c>
      <c r="AO25" s="137">
        <v>103.695313555174</v>
      </c>
      <c r="AP25" s="138">
        <v>103.51892130825</v>
      </c>
      <c r="AQ25" s="120"/>
      <c r="AR25" s="139">
        <v>93.642251629334197</v>
      </c>
      <c r="AS25" s="125"/>
      <c r="AT25" s="140">
        <v>7.5269158341467701</v>
      </c>
      <c r="AU25" s="129">
        <v>7.7202492230048403</v>
      </c>
      <c r="AV25" s="129">
        <v>7.58627640752945</v>
      </c>
      <c r="AW25" s="129">
        <v>7.1738216576916702</v>
      </c>
      <c r="AX25" s="129">
        <v>9.3712684634081906</v>
      </c>
      <c r="AY25" s="141">
        <v>7.9039987428765999</v>
      </c>
      <c r="AZ25" s="129"/>
      <c r="BA25" s="142">
        <v>10.390774749115501</v>
      </c>
      <c r="BB25" s="143">
        <v>8.1570497101597095</v>
      </c>
      <c r="BC25" s="144">
        <v>9.2179450338276503</v>
      </c>
      <c r="BD25" s="129"/>
      <c r="BE25" s="145">
        <v>8.9200290789238608</v>
      </c>
    </row>
    <row r="26" spans="1:57" x14ac:dyDescent="0.25">
      <c r="A26" s="21" t="s">
        <v>46</v>
      </c>
      <c r="B26" s="3" t="str">
        <f t="shared" si="0"/>
        <v>Petersburg/Chester, VA</v>
      </c>
      <c r="C26" s="3"/>
      <c r="D26" s="24" t="s">
        <v>16</v>
      </c>
      <c r="E26" s="27" t="s">
        <v>17</v>
      </c>
      <c r="F26" s="3"/>
      <c r="G26" s="134">
        <v>81.022301804402701</v>
      </c>
      <c r="H26" s="120">
        <v>85.758023407544798</v>
      </c>
      <c r="I26" s="120">
        <v>87.111085388263106</v>
      </c>
      <c r="J26" s="120">
        <v>87.182851502772095</v>
      </c>
      <c r="K26" s="120">
        <v>84.231420226392601</v>
      </c>
      <c r="L26" s="135">
        <v>85.213608729814993</v>
      </c>
      <c r="M26" s="120"/>
      <c r="N26" s="136">
        <v>89.463871366000504</v>
      </c>
      <c r="O26" s="137">
        <v>90.152631349206303</v>
      </c>
      <c r="P26" s="138">
        <v>89.8141354231131</v>
      </c>
      <c r="Q26" s="120"/>
      <c r="R26" s="139">
        <v>86.662825330564502</v>
      </c>
      <c r="S26" s="125"/>
      <c r="T26" s="140">
        <v>3.7353197417898598</v>
      </c>
      <c r="U26" s="129">
        <v>4.4473770090432101</v>
      </c>
      <c r="V26" s="129">
        <v>5.2978637295046402</v>
      </c>
      <c r="W26" s="129">
        <v>5.3274186635996301</v>
      </c>
      <c r="X26" s="129">
        <v>3.9921392366156701</v>
      </c>
      <c r="Y26" s="141">
        <v>4.5876309076280899</v>
      </c>
      <c r="Z26" s="129"/>
      <c r="AA26" s="142">
        <v>3.6974542158470398</v>
      </c>
      <c r="AB26" s="143">
        <v>2.8258722898505999</v>
      </c>
      <c r="AC26" s="144">
        <v>3.24486915653396</v>
      </c>
      <c r="AD26" s="129"/>
      <c r="AE26" s="145">
        <v>4.2027150664851698</v>
      </c>
      <c r="AF26" s="30"/>
      <c r="AG26" s="134">
        <v>81.545221452746603</v>
      </c>
      <c r="AH26" s="120">
        <v>85.742115497686896</v>
      </c>
      <c r="AI26" s="120">
        <v>86.683859761364403</v>
      </c>
      <c r="AJ26" s="120">
        <v>87.043896986438895</v>
      </c>
      <c r="AK26" s="120">
        <v>83.670564638840602</v>
      </c>
      <c r="AL26" s="135">
        <v>85.060994497658498</v>
      </c>
      <c r="AM26" s="120"/>
      <c r="AN26" s="136">
        <v>84.884107401766599</v>
      </c>
      <c r="AO26" s="137">
        <v>86.295608304524194</v>
      </c>
      <c r="AP26" s="138">
        <v>85.594502704440501</v>
      </c>
      <c r="AQ26" s="120"/>
      <c r="AR26" s="139">
        <v>85.213959360156096</v>
      </c>
      <c r="AS26" s="125"/>
      <c r="AT26" s="140">
        <v>0.79512602316842695</v>
      </c>
      <c r="AU26" s="129">
        <v>2.4871626754212701</v>
      </c>
      <c r="AV26" s="129">
        <v>2.5286177362419302</v>
      </c>
      <c r="AW26" s="129">
        <v>3.4540702994757502</v>
      </c>
      <c r="AX26" s="129">
        <v>2.5028624678919198</v>
      </c>
      <c r="AY26" s="141">
        <v>2.4173935844952301</v>
      </c>
      <c r="AZ26" s="129"/>
      <c r="BA26" s="142">
        <v>1.07175793247739</v>
      </c>
      <c r="BB26" s="143">
        <v>1.0779896164449301</v>
      </c>
      <c r="BC26" s="144">
        <v>1.07149634638144</v>
      </c>
      <c r="BD26" s="129"/>
      <c r="BE26" s="145">
        <v>2.03837624909377</v>
      </c>
    </row>
    <row r="27" spans="1:57" x14ac:dyDescent="0.25">
      <c r="A27" s="77" t="s">
        <v>99</v>
      </c>
      <c r="B27" s="37" t="s">
        <v>71</v>
      </c>
      <c r="C27" s="3"/>
      <c r="D27" s="24" t="s">
        <v>16</v>
      </c>
      <c r="E27" s="27" t="s">
        <v>17</v>
      </c>
      <c r="F27" s="3"/>
      <c r="G27" s="134">
        <v>89.519967585089105</v>
      </c>
      <c r="H27" s="120">
        <v>93.463817563464104</v>
      </c>
      <c r="I27" s="120">
        <v>95.151050151464105</v>
      </c>
      <c r="J27" s="120">
        <v>94.590548165629599</v>
      </c>
      <c r="K27" s="120">
        <v>97.201384242957701</v>
      </c>
      <c r="L27" s="135">
        <v>94.306820447682497</v>
      </c>
      <c r="M27" s="120"/>
      <c r="N27" s="136">
        <v>114.11650171439101</v>
      </c>
      <c r="O27" s="137">
        <v>118.30099651131501</v>
      </c>
      <c r="P27" s="138">
        <v>116.245699135184</v>
      </c>
      <c r="Q27" s="120"/>
      <c r="R27" s="139">
        <v>101.873970108013</v>
      </c>
      <c r="S27" s="125"/>
      <c r="T27" s="140">
        <v>0.54829861542945901</v>
      </c>
      <c r="U27" s="129">
        <v>3.41068794295425</v>
      </c>
      <c r="V27" s="129">
        <v>7.2970882452621098</v>
      </c>
      <c r="W27" s="129">
        <v>6.7617210517706896</v>
      </c>
      <c r="X27" s="129">
        <v>6.9734183818708804</v>
      </c>
      <c r="Y27" s="141">
        <v>5.3294613276000096</v>
      </c>
      <c r="Z27" s="129"/>
      <c r="AA27" s="142">
        <v>1.88025145063017</v>
      </c>
      <c r="AB27" s="143">
        <v>3.6334800891372701</v>
      </c>
      <c r="AC27" s="144">
        <v>2.7803638617150002</v>
      </c>
      <c r="AD27" s="129"/>
      <c r="AE27" s="145">
        <v>3.9565865038252199</v>
      </c>
      <c r="AF27" s="30"/>
      <c r="AG27" s="134">
        <v>89.127666464032401</v>
      </c>
      <c r="AH27" s="120">
        <v>92.512767235738494</v>
      </c>
      <c r="AI27" s="120">
        <v>94.240667485553104</v>
      </c>
      <c r="AJ27" s="120">
        <v>93.088030005966999</v>
      </c>
      <c r="AK27" s="120">
        <v>94.429619861056807</v>
      </c>
      <c r="AL27" s="135">
        <v>92.896314698391905</v>
      </c>
      <c r="AM27" s="120"/>
      <c r="AN27" s="136">
        <v>107.589625443445</v>
      </c>
      <c r="AO27" s="137">
        <v>110.27976853273699</v>
      </c>
      <c r="AP27" s="138">
        <v>108.924484746044</v>
      </c>
      <c r="AQ27" s="120"/>
      <c r="AR27" s="139">
        <v>97.824666311663904</v>
      </c>
      <c r="AS27" s="125"/>
      <c r="AT27" s="140">
        <v>4.5372314947541703</v>
      </c>
      <c r="AU27" s="129">
        <v>7.0436847454241303</v>
      </c>
      <c r="AV27" s="129">
        <v>8.5271937216799696</v>
      </c>
      <c r="AW27" s="129">
        <v>6.0861215186718596</v>
      </c>
      <c r="AX27" s="129">
        <v>5.8774028779863103</v>
      </c>
      <c r="AY27" s="141">
        <v>6.5353412200887497</v>
      </c>
      <c r="AZ27" s="129"/>
      <c r="BA27" s="142">
        <v>1.0069155502566201</v>
      </c>
      <c r="BB27" s="143">
        <v>0.357438095396994</v>
      </c>
      <c r="BC27" s="144">
        <v>0.67123880045591799</v>
      </c>
      <c r="BD27" s="129"/>
      <c r="BE27" s="145">
        <v>4.1514585079403501</v>
      </c>
    </row>
    <row r="28" spans="1:57" x14ac:dyDescent="0.25">
      <c r="A28" s="21" t="s">
        <v>48</v>
      </c>
      <c r="B28" s="3" t="str">
        <f t="shared" si="0"/>
        <v>Roanoke, VA</v>
      </c>
      <c r="C28" s="3"/>
      <c r="D28" s="24" t="s">
        <v>16</v>
      </c>
      <c r="E28" s="27" t="s">
        <v>17</v>
      </c>
      <c r="F28" s="3"/>
      <c r="G28" s="134">
        <v>85.629258843346406</v>
      </c>
      <c r="H28" s="120">
        <v>91.199428807947001</v>
      </c>
      <c r="I28" s="120">
        <v>93.786497575531499</v>
      </c>
      <c r="J28" s="120">
        <v>96.964985683607694</v>
      </c>
      <c r="K28" s="120">
        <v>105.02549191195899</v>
      </c>
      <c r="L28" s="135">
        <v>96.054186565498696</v>
      </c>
      <c r="M28" s="120"/>
      <c r="N28" s="136">
        <v>110.31783895221901</v>
      </c>
      <c r="O28" s="137">
        <v>108.826839911061</v>
      </c>
      <c r="P28" s="138">
        <v>109.62303069550499</v>
      </c>
      <c r="Q28" s="120"/>
      <c r="R28" s="139">
        <v>101.004339916839</v>
      </c>
      <c r="S28" s="125"/>
      <c r="T28" s="140">
        <v>12.1139872701626</v>
      </c>
      <c r="U28" s="129">
        <v>14.0703576592381</v>
      </c>
      <c r="V28" s="129">
        <v>14.083131724100699</v>
      </c>
      <c r="W28" s="129">
        <v>15.7482300671114</v>
      </c>
      <c r="X28" s="129">
        <v>19.749270020501701</v>
      </c>
      <c r="Y28" s="141">
        <v>16.043126833613901</v>
      </c>
      <c r="Z28" s="129"/>
      <c r="AA28" s="142">
        <v>16.504744347137699</v>
      </c>
      <c r="AB28" s="143">
        <v>14.067394713611399</v>
      </c>
      <c r="AC28" s="144">
        <v>15.3486937858434</v>
      </c>
      <c r="AD28" s="129"/>
      <c r="AE28" s="145">
        <v>15.730115464606699</v>
      </c>
      <c r="AF28" s="30"/>
      <c r="AG28" s="134">
        <v>86.332840863386494</v>
      </c>
      <c r="AH28" s="120">
        <v>91.669293175827306</v>
      </c>
      <c r="AI28" s="120">
        <v>95.842376689485604</v>
      </c>
      <c r="AJ28" s="120">
        <v>96.463157381985596</v>
      </c>
      <c r="AK28" s="120">
        <v>95.995620005155899</v>
      </c>
      <c r="AL28" s="135">
        <v>93.826307281254799</v>
      </c>
      <c r="AM28" s="120"/>
      <c r="AN28" s="136">
        <v>102.503071474565</v>
      </c>
      <c r="AO28" s="137">
        <v>102.728554259455</v>
      </c>
      <c r="AP28" s="138">
        <v>102.61055096882799</v>
      </c>
      <c r="AQ28" s="120"/>
      <c r="AR28" s="139">
        <v>96.578774747901306</v>
      </c>
      <c r="AS28" s="125"/>
      <c r="AT28" s="140">
        <v>13.601046499877899</v>
      </c>
      <c r="AU28" s="129">
        <v>13.4331079678519</v>
      </c>
      <c r="AV28" s="129">
        <v>15.057381495294999</v>
      </c>
      <c r="AW28" s="129">
        <v>16.924852750090601</v>
      </c>
      <c r="AX28" s="129">
        <v>16.419624296285001</v>
      </c>
      <c r="AY28" s="141">
        <v>15.3480345771122</v>
      </c>
      <c r="AZ28" s="129"/>
      <c r="BA28" s="142">
        <v>15.271030686007901</v>
      </c>
      <c r="BB28" s="143">
        <v>12.766048822896099</v>
      </c>
      <c r="BC28" s="144">
        <v>14.0193693110346</v>
      </c>
      <c r="BD28" s="129"/>
      <c r="BE28" s="145">
        <v>14.7475291619914</v>
      </c>
    </row>
    <row r="29" spans="1:57" x14ac:dyDescent="0.25">
      <c r="A29" s="21" t="s">
        <v>49</v>
      </c>
      <c r="B29" s="3" t="str">
        <f t="shared" si="0"/>
        <v>Charlottesville, VA</v>
      </c>
      <c r="C29" s="3"/>
      <c r="D29" s="24" t="s">
        <v>16</v>
      </c>
      <c r="E29" s="27" t="s">
        <v>17</v>
      </c>
      <c r="F29" s="3"/>
      <c r="G29" s="134">
        <v>107.810293696275</v>
      </c>
      <c r="H29" s="120">
        <v>108.87379766141299</v>
      </c>
      <c r="I29" s="120">
        <v>113.24390825688</v>
      </c>
      <c r="J29" s="120">
        <v>111.70385353095</v>
      </c>
      <c r="K29" s="120">
        <v>116.043813108945</v>
      </c>
      <c r="L29" s="135">
        <v>111.91730757800801</v>
      </c>
      <c r="M29" s="120"/>
      <c r="N29" s="136">
        <v>151.86842265943</v>
      </c>
      <c r="O29" s="137">
        <v>169.038628828322</v>
      </c>
      <c r="P29" s="138">
        <v>161.25965729214599</v>
      </c>
      <c r="Q29" s="120"/>
      <c r="R29" s="139">
        <v>131.256584146488</v>
      </c>
      <c r="S29" s="125"/>
      <c r="T29" s="140">
        <v>-2.5227670573284101E-2</v>
      </c>
      <c r="U29" s="129">
        <v>-4.3332453145213199</v>
      </c>
      <c r="V29" s="129">
        <v>8.0952291896935904</v>
      </c>
      <c r="W29" s="129">
        <v>3.57000334555579</v>
      </c>
      <c r="X29" s="129">
        <v>2.1893443906157799</v>
      </c>
      <c r="Y29" s="141">
        <v>2.0274235008691801</v>
      </c>
      <c r="Z29" s="129"/>
      <c r="AA29" s="142">
        <v>9.1170402642395008</v>
      </c>
      <c r="AB29" s="143">
        <v>8.2243792192323593</v>
      </c>
      <c r="AC29" s="144">
        <v>8.5952157034408003</v>
      </c>
      <c r="AD29" s="129"/>
      <c r="AE29" s="145">
        <v>5.8249880654237796</v>
      </c>
      <c r="AF29" s="30"/>
      <c r="AG29" s="134">
        <v>112.788054567022</v>
      </c>
      <c r="AH29" s="120">
        <v>113.517837430426</v>
      </c>
      <c r="AI29" s="120">
        <v>115.29149669152299</v>
      </c>
      <c r="AJ29" s="120">
        <v>112.942052603327</v>
      </c>
      <c r="AK29" s="120">
        <v>115.859070023084</v>
      </c>
      <c r="AL29" s="135">
        <v>114.162166924551</v>
      </c>
      <c r="AM29" s="120"/>
      <c r="AN29" s="136">
        <v>142.188029116465</v>
      </c>
      <c r="AO29" s="137">
        <v>151.691474330456</v>
      </c>
      <c r="AP29" s="138">
        <v>147.226437567809</v>
      </c>
      <c r="AQ29" s="120"/>
      <c r="AR29" s="139">
        <v>125.029290542635</v>
      </c>
      <c r="AS29" s="125"/>
      <c r="AT29" s="140">
        <v>6.8708831764818799</v>
      </c>
      <c r="AU29" s="129">
        <v>6.8030458775726999</v>
      </c>
      <c r="AV29" s="129">
        <v>10.5662065239556</v>
      </c>
      <c r="AW29" s="129">
        <v>6.9763600550163103</v>
      </c>
      <c r="AX29" s="129">
        <v>7.8316461160069997</v>
      </c>
      <c r="AY29" s="141">
        <v>7.8685399872530297</v>
      </c>
      <c r="AZ29" s="129"/>
      <c r="BA29" s="142">
        <v>9.7840826947470205</v>
      </c>
      <c r="BB29" s="143">
        <v>8.9463127566599105</v>
      </c>
      <c r="BC29" s="144">
        <v>9.3521730157337295</v>
      </c>
      <c r="BD29" s="129"/>
      <c r="BE29" s="145">
        <v>8.1800456327389099</v>
      </c>
    </row>
    <row r="30" spans="1:57" x14ac:dyDescent="0.25">
      <c r="A30" s="21" t="s">
        <v>50</v>
      </c>
      <c r="B30" t="s">
        <v>73</v>
      </c>
      <c r="C30" s="3"/>
      <c r="D30" s="24" t="s">
        <v>16</v>
      </c>
      <c r="E30" s="27" t="s">
        <v>17</v>
      </c>
      <c r="F30" s="3"/>
      <c r="G30" s="134">
        <v>82.376920634920594</v>
      </c>
      <c r="H30" s="120">
        <v>92.344110468850303</v>
      </c>
      <c r="I30" s="120">
        <v>93.7230138928267</v>
      </c>
      <c r="J30" s="120">
        <v>95.877334760503004</v>
      </c>
      <c r="K30" s="120">
        <v>94.093111888111807</v>
      </c>
      <c r="L30" s="135">
        <v>92.474736184826696</v>
      </c>
      <c r="M30" s="120"/>
      <c r="N30" s="136">
        <v>97.5771262779773</v>
      </c>
      <c r="O30" s="137">
        <v>100.330668574401</v>
      </c>
      <c r="P30" s="138">
        <v>98.995405332976006</v>
      </c>
      <c r="Q30" s="120"/>
      <c r="R30" s="139">
        <v>94.547474657125804</v>
      </c>
      <c r="S30" s="125"/>
      <c r="T30" s="140">
        <v>6.8259265878309501</v>
      </c>
      <c r="U30" s="129">
        <v>8.0157696564410994</v>
      </c>
      <c r="V30" s="129">
        <v>4.6712100477010496</v>
      </c>
      <c r="W30" s="129">
        <v>8.2449750112676394</v>
      </c>
      <c r="X30" s="129">
        <v>6.28166638600886</v>
      </c>
      <c r="Y30" s="141">
        <v>6.8702523582927899</v>
      </c>
      <c r="Z30" s="129"/>
      <c r="AA30" s="142">
        <v>8.3090572135999601</v>
      </c>
      <c r="AB30" s="143">
        <v>7.6258745013281599</v>
      </c>
      <c r="AC30" s="144">
        <v>7.96798003528985</v>
      </c>
      <c r="AD30" s="129"/>
      <c r="AE30" s="145">
        <v>7.1552514333695401</v>
      </c>
      <c r="AF30" s="30"/>
      <c r="AG30" s="134">
        <v>84.941527360886596</v>
      </c>
      <c r="AH30" s="120">
        <v>93.900912423300596</v>
      </c>
      <c r="AI30" s="120">
        <v>96.997129482932394</v>
      </c>
      <c r="AJ30" s="120">
        <v>97.191391218549498</v>
      </c>
      <c r="AK30" s="120">
        <v>92.928816553919603</v>
      </c>
      <c r="AL30" s="135">
        <v>93.898682802218204</v>
      </c>
      <c r="AM30" s="120"/>
      <c r="AN30" s="136">
        <v>96.304767494698496</v>
      </c>
      <c r="AO30" s="137">
        <v>98.132467441860399</v>
      </c>
      <c r="AP30" s="138">
        <v>97.207975022984897</v>
      </c>
      <c r="AQ30" s="120"/>
      <c r="AR30" s="139">
        <v>94.880841453015705</v>
      </c>
      <c r="AS30" s="125"/>
      <c r="AT30" s="140">
        <v>6.7729936775290804</v>
      </c>
      <c r="AU30" s="129">
        <v>9.2367341796948992</v>
      </c>
      <c r="AV30" s="129">
        <v>8.5765737255388306</v>
      </c>
      <c r="AW30" s="129">
        <v>10.4211651567534</v>
      </c>
      <c r="AX30" s="129">
        <v>7.31419778781743</v>
      </c>
      <c r="AY30" s="141">
        <v>8.7140927539219692</v>
      </c>
      <c r="AZ30" s="129"/>
      <c r="BA30" s="142">
        <v>5.7426680456000101</v>
      </c>
      <c r="BB30" s="143">
        <v>5.4587094297071896</v>
      </c>
      <c r="BC30" s="144">
        <v>5.5846955513179601</v>
      </c>
      <c r="BD30" s="129"/>
      <c r="BE30" s="145">
        <v>7.6370272814973896</v>
      </c>
    </row>
    <row r="31" spans="1:57" x14ac:dyDescent="0.25">
      <c r="A31" s="21" t="s">
        <v>51</v>
      </c>
      <c r="B31" s="3" t="str">
        <f t="shared" si="0"/>
        <v>Staunton &amp; Harrisonburg, VA</v>
      </c>
      <c r="C31" s="3"/>
      <c r="D31" s="24" t="s">
        <v>16</v>
      </c>
      <c r="E31" s="27" t="s">
        <v>17</v>
      </c>
      <c r="F31" s="3"/>
      <c r="G31" s="134">
        <v>88.346018359150804</v>
      </c>
      <c r="H31" s="120">
        <v>91.921613467424507</v>
      </c>
      <c r="I31" s="120">
        <v>93.955702040816305</v>
      </c>
      <c r="J31" s="120">
        <v>97.2526437587657</v>
      </c>
      <c r="K31" s="120">
        <v>99.624520092992299</v>
      </c>
      <c r="L31" s="135">
        <v>94.931319776391405</v>
      </c>
      <c r="M31" s="120"/>
      <c r="N31" s="136">
        <v>127.14945414847099</v>
      </c>
      <c r="O31" s="137">
        <v>131.775823665893</v>
      </c>
      <c r="P31" s="138">
        <v>129.51421370967699</v>
      </c>
      <c r="Q31" s="120"/>
      <c r="R31" s="139">
        <v>108.967563417569</v>
      </c>
      <c r="S31" s="125"/>
      <c r="T31" s="140">
        <v>-2.5989740233674898</v>
      </c>
      <c r="U31" s="129">
        <v>10.1742818371936</v>
      </c>
      <c r="V31" s="129">
        <v>13.0168586365417</v>
      </c>
      <c r="W31" s="129">
        <v>12.9821644580214</v>
      </c>
      <c r="X31" s="129">
        <v>13.168091218876601</v>
      </c>
      <c r="Y31" s="141">
        <v>10.216689239293199</v>
      </c>
      <c r="Z31" s="129"/>
      <c r="AA31" s="142">
        <v>7.66548951715433</v>
      </c>
      <c r="AB31" s="143">
        <v>8.6278206299483493</v>
      </c>
      <c r="AC31" s="144">
        <v>8.1853228347085203</v>
      </c>
      <c r="AD31" s="129"/>
      <c r="AE31" s="145">
        <v>8.9280466490273902</v>
      </c>
      <c r="AF31" s="30"/>
      <c r="AG31" s="134">
        <v>90.606870081457899</v>
      </c>
      <c r="AH31" s="120">
        <v>91.3655340104647</v>
      </c>
      <c r="AI31" s="120">
        <v>93.554291286149095</v>
      </c>
      <c r="AJ31" s="120">
        <v>93.941176470588204</v>
      </c>
      <c r="AK31" s="120">
        <v>95.315979648651194</v>
      </c>
      <c r="AL31" s="135">
        <v>93.138327843879907</v>
      </c>
      <c r="AM31" s="120"/>
      <c r="AN31" s="136">
        <v>112.799303986189</v>
      </c>
      <c r="AO31" s="137">
        <v>116.451243993993</v>
      </c>
      <c r="AP31" s="138">
        <v>114.66562691835399</v>
      </c>
      <c r="AQ31" s="120"/>
      <c r="AR31" s="139">
        <v>100.65537619570701</v>
      </c>
      <c r="AS31" s="125"/>
      <c r="AT31" s="140">
        <v>3.5378012784600998</v>
      </c>
      <c r="AU31" s="129">
        <v>9.9480280308638598</v>
      </c>
      <c r="AV31" s="129">
        <v>11.2259357475159</v>
      </c>
      <c r="AW31" s="129">
        <v>10.358463941102899</v>
      </c>
      <c r="AX31" s="129">
        <v>12.3693933637766</v>
      </c>
      <c r="AY31" s="141">
        <v>9.7962764569196104</v>
      </c>
      <c r="AZ31" s="129"/>
      <c r="BA31" s="142">
        <v>4.2546770445936204</v>
      </c>
      <c r="BB31" s="143">
        <v>4.9355911924985403</v>
      </c>
      <c r="BC31" s="144">
        <v>4.6204180384963802</v>
      </c>
      <c r="BD31" s="129"/>
      <c r="BE31" s="145">
        <v>7.0280421887693896</v>
      </c>
    </row>
    <row r="32" spans="1:57" x14ac:dyDescent="0.25">
      <c r="A32" s="21" t="s">
        <v>52</v>
      </c>
      <c r="B32" s="3" t="str">
        <f t="shared" si="0"/>
        <v>Blacksburg &amp; Wytheville, VA</v>
      </c>
      <c r="C32" s="3"/>
      <c r="D32" s="24" t="s">
        <v>16</v>
      </c>
      <c r="E32" s="27" t="s">
        <v>17</v>
      </c>
      <c r="F32" s="3"/>
      <c r="G32" s="134">
        <v>81.650337609723096</v>
      </c>
      <c r="H32" s="120">
        <v>85.686446904881706</v>
      </c>
      <c r="I32" s="120">
        <v>90.155234578627201</v>
      </c>
      <c r="J32" s="120">
        <v>90.915393125246894</v>
      </c>
      <c r="K32" s="120">
        <v>93.262426636568804</v>
      </c>
      <c r="L32" s="135">
        <v>89.124816132858797</v>
      </c>
      <c r="M32" s="120"/>
      <c r="N32" s="136">
        <v>117.53517342739499</v>
      </c>
      <c r="O32" s="137">
        <v>122.887216525051</v>
      </c>
      <c r="P32" s="138">
        <v>120.215514306676</v>
      </c>
      <c r="Q32" s="120"/>
      <c r="R32" s="139">
        <v>101.045774164509</v>
      </c>
      <c r="S32" s="125"/>
      <c r="T32" s="140">
        <v>-2.9014418849916699</v>
      </c>
      <c r="U32" s="129">
        <v>0.58544287523579497</v>
      </c>
      <c r="V32" s="129">
        <v>1.8441660854986099</v>
      </c>
      <c r="W32" s="129">
        <v>-3.1822441523241501E-3</v>
      </c>
      <c r="X32" s="129">
        <v>1.5517262266236001E-2</v>
      </c>
      <c r="Y32" s="141">
        <v>6.8644924916753794E-2</v>
      </c>
      <c r="Z32" s="129"/>
      <c r="AA32" s="142">
        <v>4.0011725479245301</v>
      </c>
      <c r="AB32" s="143">
        <v>7.3580039644370299</v>
      </c>
      <c r="AC32" s="144">
        <v>5.6925109880400102</v>
      </c>
      <c r="AD32" s="129"/>
      <c r="AE32" s="145">
        <v>2.7036963067833399</v>
      </c>
      <c r="AF32" s="30"/>
      <c r="AG32" s="134">
        <v>83.612342767295502</v>
      </c>
      <c r="AH32" s="120">
        <v>88.074544473747295</v>
      </c>
      <c r="AI32" s="120">
        <v>88.390764929545895</v>
      </c>
      <c r="AJ32" s="120">
        <v>89.448307758343105</v>
      </c>
      <c r="AK32" s="120">
        <v>92.037709059233407</v>
      </c>
      <c r="AL32" s="135">
        <v>88.7125875069258</v>
      </c>
      <c r="AM32" s="120"/>
      <c r="AN32" s="136">
        <v>108.512111456914</v>
      </c>
      <c r="AO32" s="137">
        <v>110.539121194147</v>
      </c>
      <c r="AP32" s="138">
        <v>109.517368369447</v>
      </c>
      <c r="AQ32" s="120"/>
      <c r="AR32" s="139">
        <v>95.567421538063897</v>
      </c>
      <c r="AS32" s="125"/>
      <c r="AT32" s="140">
        <v>1.21528670596652</v>
      </c>
      <c r="AU32" s="129">
        <v>5.12932130546809</v>
      </c>
      <c r="AV32" s="129">
        <v>5.85800053430148</v>
      </c>
      <c r="AW32" s="129">
        <v>3.7227685582924801</v>
      </c>
      <c r="AX32" s="129">
        <v>5.4417396359812402</v>
      </c>
      <c r="AY32" s="141">
        <v>4.5286158919758401</v>
      </c>
      <c r="AZ32" s="129"/>
      <c r="BA32" s="142">
        <v>5.7410633583629398</v>
      </c>
      <c r="BB32" s="143">
        <v>6.6161760571711499</v>
      </c>
      <c r="BC32" s="144">
        <v>6.1743389405240396</v>
      </c>
      <c r="BD32" s="129"/>
      <c r="BE32" s="145">
        <v>5.2341342632517396</v>
      </c>
    </row>
    <row r="33" spans="1:64" x14ac:dyDescent="0.25">
      <c r="A33" s="21" t="s">
        <v>53</v>
      </c>
      <c r="B33" s="3" t="str">
        <f t="shared" si="0"/>
        <v>Lynchburg, VA</v>
      </c>
      <c r="C33" s="3"/>
      <c r="D33" s="24" t="s">
        <v>16</v>
      </c>
      <c r="E33" s="27" t="s">
        <v>17</v>
      </c>
      <c r="F33" s="3"/>
      <c r="G33" s="134">
        <v>96.369322580645104</v>
      </c>
      <c r="H33" s="120">
        <v>104.065726435152</v>
      </c>
      <c r="I33" s="120">
        <v>108.041051032806</v>
      </c>
      <c r="J33" s="120">
        <v>107.46827818627401</v>
      </c>
      <c r="K33" s="120">
        <v>117.39787650602401</v>
      </c>
      <c r="L33" s="135">
        <v>108.203991591118</v>
      </c>
      <c r="M33" s="120"/>
      <c r="N33" s="136">
        <v>132.54873283119099</v>
      </c>
      <c r="O33" s="137">
        <v>131.64463040446299</v>
      </c>
      <c r="P33" s="138">
        <v>132.107552177858</v>
      </c>
      <c r="Q33" s="120"/>
      <c r="R33" s="139">
        <v>116.970685581163</v>
      </c>
      <c r="S33" s="125"/>
      <c r="T33" s="140">
        <v>2.99918800724733</v>
      </c>
      <c r="U33" s="129">
        <v>3.6353478593436499</v>
      </c>
      <c r="V33" s="129">
        <v>3.5448111251876102</v>
      </c>
      <c r="W33" s="129">
        <v>-0.37988063765404001</v>
      </c>
      <c r="X33" s="129">
        <v>-5.3541693763074596</v>
      </c>
      <c r="Y33" s="141">
        <v>-0.45880790028118401</v>
      </c>
      <c r="Z33" s="129"/>
      <c r="AA33" s="142">
        <v>-3.0553602280999002</v>
      </c>
      <c r="AB33" s="143">
        <v>-2.2409268021648301</v>
      </c>
      <c r="AC33" s="144">
        <v>-2.6751585760654901</v>
      </c>
      <c r="AD33" s="129"/>
      <c r="AE33" s="145">
        <v>-1.1029231674230999</v>
      </c>
      <c r="AF33" s="30"/>
      <c r="AG33" s="134">
        <v>97.713592330978798</v>
      </c>
      <c r="AH33" s="120">
        <v>105.40343904042</v>
      </c>
      <c r="AI33" s="120">
        <v>108.236829268292</v>
      </c>
      <c r="AJ33" s="120">
        <v>106.194816394941</v>
      </c>
      <c r="AK33" s="120">
        <v>109.696663226186</v>
      </c>
      <c r="AL33" s="135">
        <v>106.168710307605</v>
      </c>
      <c r="AM33" s="120"/>
      <c r="AN33" s="136">
        <v>123.415369228833</v>
      </c>
      <c r="AO33" s="137">
        <v>123.65111748673</v>
      </c>
      <c r="AP33" s="138">
        <v>123.525516756032</v>
      </c>
      <c r="AQ33" s="120"/>
      <c r="AR33" s="139">
        <v>111.90802353671199</v>
      </c>
      <c r="AS33" s="125"/>
      <c r="AT33" s="140">
        <v>5.9071167764143402</v>
      </c>
      <c r="AU33" s="129">
        <v>8.3925556197618896</v>
      </c>
      <c r="AV33" s="129">
        <v>6.85272155125321</v>
      </c>
      <c r="AW33" s="129">
        <v>5.2987434183388302</v>
      </c>
      <c r="AX33" s="129">
        <v>1.15266965002168</v>
      </c>
      <c r="AY33" s="141">
        <v>5.2386453425071204</v>
      </c>
      <c r="AZ33" s="129"/>
      <c r="BA33" s="142">
        <v>2.1864957598276802</v>
      </c>
      <c r="BB33" s="143">
        <v>2.8501180222258999</v>
      </c>
      <c r="BC33" s="144">
        <v>2.4934183357831698</v>
      </c>
      <c r="BD33" s="129"/>
      <c r="BE33" s="145">
        <v>4.0822265391436403</v>
      </c>
    </row>
    <row r="34" spans="1:64" x14ac:dyDescent="0.25">
      <c r="A34" s="21" t="s">
        <v>78</v>
      </c>
      <c r="B34" s="3" t="str">
        <f t="shared" si="0"/>
        <v>Central Virginia</v>
      </c>
      <c r="C34" s="3"/>
      <c r="D34" s="24" t="s">
        <v>16</v>
      </c>
      <c r="E34" s="27" t="s">
        <v>17</v>
      </c>
      <c r="F34" s="3"/>
      <c r="G34" s="134">
        <v>92.230370023019802</v>
      </c>
      <c r="H34" s="120">
        <v>99.004658714380298</v>
      </c>
      <c r="I34" s="120">
        <v>103.83455998133699</v>
      </c>
      <c r="J34" s="120">
        <v>106.037014610299</v>
      </c>
      <c r="K34" s="120">
        <v>103.445610458419</v>
      </c>
      <c r="L34" s="135">
        <v>101.614796107448</v>
      </c>
      <c r="M34" s="120"/>
      <c r="N34" s="136">
        <v>119.651863451897</v>
      </c>
      <c r="O34" s="137">
        <v>126.430216934293</v>
      </c>
      <c r="P34" s="138">
        <v>123.151555124474</v>
      </c>
      <c r="Q34" s="120"/>
      <c r="R34" s="139">
        <v>109.21947624212</v>
      </c>
      <c r="S34" s="125"/>
      <c r="T34" s="140">
        <v>2.6644641908217102</v>
      </c>
      <c r="U34" s="129">
        <v>4.8865527794294099</v>
      </c>
      <c r="V34" s="129">
        <v>9.0506921709437993</v>
      </c>
      <c r="W34" s="129">
        <v>8.5518680053096592</v>
      </c>
      <c r="X34" s="129">
        <v>3.94102731688479</v>
      </c>
      <c r="Y34" s="141">
        <v>6.1460671800328797</v>
      </c>
      <c r="Z34" s="129"/>
      <c r="AA34" s="142">
        <v>4.1718153635902002</v>
      </c>
      <c r="AB34" s="143">
        <v>4.9255855858684203</v>
      </c>
      <c r="AC34" s="144">
        <v>4.5646405735364803</v>
      </c>
      <c r="AD34" s="129"/>
      <c r="AE34" s="145">
        <v>5.7321952347575298</v>
      </c>
      <c r="AF34" s="30"/>
      <c r="AG34" s="134">
        <v>95.496705945473295</v>
      </c>
      <c r="AH34" s="120">
        <v>102.892034623496</v>
      </c>
      <c r="AI34" s="120">
        <v>105.602244920571</v>
      </c>
      <c r="AJ34" s="120">
        <v>104.715610743295</v>
      </c>
      <c r="AK34" s="120">
        <v>101.994275672462</v>
      </c>
      <c r="AL34" s="135">
        <v>102.569163822942</v>
      </c>
      <c r="AM34" s="120"/>
      <c r="AN34" s="136">
        <v>115.390639471829</v>
      </c>
      <c r="AO34" s="137">
        <v>119.932343418643</v>
      </c>
      <c r="AP34" s="138">
        <v>117.69418511120099</v>
      </c>
      <c r="AQ34" s="120"/>
      <c r="AR34" s="139">
        <v>107.31237531557299</v>
      </c>
      <c r="AS34" s="125"/>
      <c r="AT34" s="140">
        <v>7.0403194689647997</v>
      </c>
      <c r="AU34" s="129">
        <v>10.0989782076567</v>
      </c>
      <c r="AV34" s="129">
        <v>10.309972624251101</v>
      </c>
      <c r="AW34" s="129">
        <v>8.4478615163934592</v>
      </c>
      <c r="AX34" s="129">
        <v>6.6864838078934596</v>
      </c>
      <c r="AY34" s="141">
        <v>8.67636221322525</v>
      </c>
      <c r="AZ34" s="129"/>
      <c r="BA34" s="142">
        <v>5.8994947386561103</v>
      </c>
      <c r="BB34" s="143">
        <v>6.2604388439669503</v>
      </c>
      <c r="BC34" s="144">
        <v>6.0854141778484596</v>
      </c>
      <c r="BD34" s="129"/>
      <c r="BE34" s="145">
        <v>7.7767636761975902</v>
      </c>
    </row>
    <row r="35" spans="1:64" x14ac:dyDescent="0.25">
      <c r="A35" s="21" t="s">
        <v>79</v>
      </c>
      <c r="B35" s="3" t="str">
        <f t="shared" si="0"/>
        <v>Chesapeake Bay</v>
      </c>
      <c r="C35" s="3"/>
      <c r="D35" s="24" t="s">
        <v>16</v>
      </c>
      <c r="E35" s="27" t="s">
        <v>17</v>
      </c>
      <c r="F35" s="3"/>
      <c r="G35" s="134">
        <v>82.469629629629594</v>
      </c>
      <c r="H35" s="120">
        <v>88.624178217821694</v>
      </c>
      <c r="I35" s="120">
        <v>90.398701067615605</v>
      </c>
      <c r="J35" s="120">
        <v>90.256545801526698</v>
      </c>
      <c r="K35" s="120">
        <v>85.831408163265294</v>
      </c>
      <c r="L35" s="135">
        <v>87.874997966653098</v>
      </c>
      <c r="M35" s="120"/>
      <c r="N35" s="136">
        <v>107.879368231046</v>
      </c>
      <c r="O35" s="137">
        <v>113.304844827586</v>
      </c>
      <c r="P35" s="138">
        <v>110.65430335097</v>
      </c>
      <c r="Q35" s="120"/>
      <c r="R35" s="139">
        <v>95.0644586696354</v>
      </c>
      <c r="S35" s="125"/>
      <c r="T35" s="140">
        <v>-0.95245435152207703</v>
      </c>
      <c r="U35" s="129">
        <v>2.3007181787297002</v>
      </c>
      <c r="V35" s="129">
        <v>1.6804021587470801</v>
      </c>
      <c r="W35" s="129">
        <v>3.7984718937776498</v>
      </c>
      <c r="X35" s="129">
        <v>1.01277171098867</v>
      </c>
      <c r="Y35" s="141">
        <v>1.7451064379391501</v>
      </c>
      <c r="Z35" s="129"/>
      <c r="AA35" s="142">
        <v>20.340359657722399</v>
      </c>
      <c r="AB35" s="143">
        <v>25.789180984620899</v>
      </c>
      <c r="AC35" s="144">
        <v>23.126363740824001</v>
      </c>
      <c r="AD35" s="129"/>
      <c r="AE35" s="145">
        <v>8.7566266528344308</v>
      </c>
      <c r="AF35" s="30"/>
      <c r="AG35" s="134">
        <v>81.758294243070296</v>
      </c>
      <c r="AH35" s="120">
        <v>88.462669833729194</v>
      </c>
      <c r="AI35" s="120">
        <v>88.448576609247496</v>
      </c>
      <c r="AJ35" s="120">
        <v>87.842203074056798</v>
      </c>
      <c r="AK35" s="120">
        <v>85.429761399787907</v>
      </c>
      <c r="AL35" s="135">
        <v>86.768858578607293</v>
      </c>
      <c r="AM35" s="120"/>
      <c r="AN35" s="136">
        <v>99.326012725344597</v>
      </c>
      <c r="AO35" s="137">
        <v>102.135652400835</v>
      </c>
      <c r="AP35" s="138">
        <v>100.741917411888</v>
      </c>
      <c r="AQ35" s="120"/>
      <c r="AR35" s="139">
        <v>90.688696967460999</v>
      </c>
      <c r="AS35" s="125"/>
      <c r="AT35" s="140">
        <v>-2.0092912540143999</v>
      </c>
      <c r="AU35" s="129">
        <v>3.1904311974002999</v>
      </c>
      <c r="AV35" s="129">
        <v>1.42000738105363</v>
      </c>
      <c r="AW35" s="129">
        <v>0.78982975383503196</v>
      </c>
      <c r="AX35" s="129">
        <v>1.97650332162562</v>
      </c>
      <c r="AY35" s="141">
        <v>1.3183297449664999</v>
      </c>
      <c r="AZ35" s="129"/>
      <c r="BA35" s="142">
        <v>9.4020403661021206</v>
      </c>
      <c r="BB35" s="143">
        <v>14.751004978712899</v>
      </c>
      <c r="BC35" s="144">
        <v>12.0530065230709</v>
      </c>
      <c r="BD35" s="129"/>
      <c r="BE35" s="145">
        <v>4.4299123914377896</v>
      </c>
    </row>
    <row r="36" spans="1:64" x14ac:dyDescent="0.25">
      <c r="A36" s="21" t="s">
        <v>80</v>
      </c>
      <c r="B36" s="3" t="str">
        <f t="shared" si="0"/>
        <v>Coastal Virginia - Eastern Shore</v>
      </c>
      <c r="C36" s="3"/>
      <c r="D36" s="24" t="s">
        <v>16</v>
      </c>
      <c r="E36" s="27" t="s">
        <v>17</v>
      </c>
      <c r="F36" s="3"/>
      <c r="G36" s="134">
        <v>86.127759999999995</v>
      </c>
      <c r="H36" s="120">
        <v>94.280284629980997</v>
      </c>
      <c r="I36" s="120">
        <v>94.751013986013902</v>
      </c>
      <c r="J36" s="120">
        <v>96.734653465346497</v>
      </c>
      <c r="K36" s="120">
        <v>93.475351351351307</v>
      </c>
      <c r="L36" s="135">
        <v>93.6171612903225</v>
      </c>
      <c r="M36" s="120"/>
      <c r="N36" s="136">
        <v>115.234696774193</v>
      </c>
      <c r="O36" s="137">
        <v>120.055554202192</v>
      </c>
      <c r="P36" s="138">
        <v>117.714598997493</v>
      </c>
      <c r="Q36" s="120"/>
      <c r="R36" s="139">
        <v>102.70709524935</v>
      </c>
      <c r="S36" s="125"/>
      <c r="T36" s="140">
        <v>-5.1151946533413</v>
      </c>
      <c r="U36" s="129">
        <v>2.5625076741409401</v>
      </c>
      <c r="V36" s="129">
        <v>1.7847464255707</v>
      </c>
      <c r="W36" s="129">
        <v>2.6525567516320399</v>
      </c>
      <c r="X36" s="129">
        <v>0.21436436870425801</v>
      </c>
      <c r="Y36" s="141">
        <v>0.86918895655333295</v>
      </c>
      <c r="Z36" s="129"/>
      <c r="AA36" s="142">
        <v>1.6348125920873799</v>
      </c>
      <c r="AB36" s="143">
        <v>3.7485186052659798</v>
      </c>
      <c r="AC36" s="144">
        <v>2.7878778630358201</v>
      </c>
      <c r="AD36" s="129"/>
      <c r="AE36" s="145">
        <v>1.4218587776607201</v>
      </c>
      <c r="AF36" s="30"/>
      <c r="AG36" s="134">
        <v>91.106545454545397</v>
      </c>
      <c r="AH36" s="120">
        <v>95.735293582157396</v>
      </c>
      <c r="AI36" s="120">
        <v>95.888359106529194</v>
      </c>
      <c r="AJ36" s="120">
        <v>96.067801953818801</v>
      </c>
      <c r="AK36" s="120">
        <v>92.646280572219595</v>
      </c>
      <c r="AL36" s="135">
        <v>94.522300648607398</v>
      </c>
      <c r="AM36" s="120"/>
      <c r="AN36" s="136">
        <v>108.75646692607</v>
      </c>
      <c r="AO36" s="137">
        <v>110.69378429878</v>
      </c>
      <c r="AP36" s="138">
        <v>109.735196380438</v>
      </c>
      <c r="AQ36" s="120"/>
      <c r="AR36" s="139">
        <v>99.562215206021094</v>
      </c>
      <c r="AS36" s="125"/>
      <c r="AT36" s="140">
        <v>1.5086659249127801</v>
      </c>
      <c r="AU36" s="129">
        <v>4.6570465474076599</v>
      </c>
      <c r="AV36" s="129">
        <v>6.0205035640617597</v>
      </c>
      <c r="AW36" s="129">
        <v>4.4096115028006402</v>
      </c>
      <c r="AX36" s="129">
        <v>1.24985939642027</v>
      </c>
      <c r="AY36" s="141">
        <v>3.72833922476894</v>
      </c>
      <c r="AZ36" s="129"/>
      <c r="BA36" s="142">
        <v>4.5130864788194396</v>
      </c>
      <c r="BB36" s="143">
        <v>2.8788874229981301</v>
      </c>
      <c r="BC36" s="144">
        <v>3.6928284519248198</v>
      </c>
      <c r="BD36" s="129"/>
      <c r="BE36" s="145">
        <v>3.5796824409054202</v>
      </c>
    </row>
    <row r="37" spans="1:64" x14ac:dyDescent="0.25">
      <c r="A37" s="21" t="s">
        <v>81</v>
      </c>
      <c r="B37" s="3" t="str">
        <f t="shared" si="0"/>
        <v>Coastal Virginia - Hampton Roads</v>
      </c>
      <c r="C37" s="3"/>
      <c r="D37" s="24" t="s">
        <v>16</v>
      </c>
      <c r="E37" s="27" t="s">
        <v>17</v>
      </c>
      <c r="F37" s="3"/>
      <c r="G37" s="134">
        <v>88.384840668713693</v>
      </c>
      <c r="H37" s="120">
        <v>91.010642942583701</v>
      </c>
      <c r="I37" s="120">
        <v>94.314880086230104</v>
      </c>
      <c r="J37" s="120">
        <v>93.340090988340407</v>
      </c>
      <c r="K37" s="120">
        <v>96.490853939333206</v>
      </c>
      <c r="L37" s="135">
        <v>92.994139040583704</v>
      </c>
      <c r="M37" s="120"/>
      <c r="N37" s="136">
        <v>120.525406547392</v>
      </c>
      <c r="O37" s="137">
        <v>119.455334833016</v>
      </c>
      <c r="P37" s="138">
        <v>119.964911266201</v>
      </c>
      <c r="Q37" s="120"/>
      <c r="R37" s="139">
        <v>103.367657623738</v>
      </c>
      <c r="S37" s="125"/>
      <c r="T37" s="140">
        <v>2.63669061930102</v>
      </c>
      <c r="U37" s="129">
        <v>4.8655936443844796</v>
      </c>
      <c r="V37" s="129">
        <v>8.5126357330492208</v>
      </c>
      <c r="W37" s="129">
        <v>8.3111200776727898</v>
      </c>
      <c r="X37" s="129">
        <v>7.00972525673739</v>
      </c>
      <c r="Y37" s="141">
        <v>6.5256274629942297</v>
      </c>
      <c r="Z37" s="129"/>
      <c r="AA37" s="142">
        <v>11.1525174804834</v>
      </c>
      <c r="AB37" s="143">
        <v>9.6274077305616004</v>
      </c>
      <c r="AC37" s="144">
        <v>10.351281796112501</v>
      </c>
      <c r="AD37" s="129"/>
      <c r="AE37" s="145">
        <v>8.5074122697108496</v>
      </c>
      <c r="AF37" s="30"/>
      <c r="AG37" s="134">
        <v>89.160396462231901</v>
      </c>
      <c r="AH37" s="120">
        <v>91.864914631510601</v>
      </c>
      <c r="AI37" s="120">
        <v>93.7457435170178</v>
      </c>
      <c r="AJ37" s="120">
        <v>93.697992117568404</v>
      </c>
      <c r="AK37" s="120">
        <v>93.381866205909006</v>
      </c>
      <c r="AL37" s="135">
        <v>92.517985934070893</v>
      </c>
      <c r="AM37" s="120"/>
      <c r="AN37" s="136">
        <v>110.625349782667</v>
      </c>
      <c r="AO37" s="137">
        <v>113.941102337891</v>
      </c>
      <c r="AP37" s="138">
        <v>112.33339567013</v>
      </c>
      <c r="AQ37" s="120"/>
      <c r="AR37" s="139">
        <v>99.155411051700099</v>
      </c>
      <c r="AS37" s="125"/>
      <c r="AT37" s="140">
        <v>8.4401291902757105</v>
      </c>
      <c r="AU37" s="129">
        <v>11.1931834291915</v>
      </c>
      <c r="AV37" s="129">
        <v>12.3195241614953</v>
      </c>
      <c r="AW37" s="129">
        <v>12.148825163913999</v>
      </c>
      <c r="AX37" s="129">
        <v>9.3886189410895398</v>
      </c>
      <c r="AY37" s="141">
        <v>10.806323157582</v>
      </c>
      <c r="AZ37" s="129"/>
      <c r="BA37" s="142">
        <v>7.1924642132970602</v>
      </c>
      <c r="BB37" s="143">
        <v>5.2549084441600504</v>
      </c>
      <c r="BC37" s="144">
        <v>6.1476537564152398</v>
      </c>
      <c r="BD37" s="129"/>
      <c r="BE37" s="145">
        <v>8.3761161761738308</v>
      </c>
    </row>
    <row r="38" spans="1:64" x14ac:dyDescent="0.25">
      <c r="A38" s="20" t="s">
        <v>82</v>
      </c>
      <c r="B38" s="3" t="str">
        <f t="shared" si="0"/>
        <v>Northern Virginia</v>
      </c>
      <c r="C38" s="3"/>
      <c r="D38" s="24" t="s">
        <v>16</v>
      </c>
      <c r="E38" s="27" t="s">
        <v>17</v>
      </c>
      <c r="F38" s="3"/>
      <c r="G38" s="134">
        <v>112.032932377366</v>
      </c>
      <c r="H38" s="120">
        <v>124.774470588235</v>
      </c>
      <c r="I38" s="120">
        <v>130.94052785609699</v>
      </c>
      <c r="J38" s="120">
        <v>132.16743024010299</v>
      </c>
      <c r="K38" s="120">
        <v>124.230223491432</v>
      </c>
      <c r="L38" s="135">
        <v>125.75650583663599</v>
      </c>
      <c r="M38" s="120"/>
      <c r="N38" s="136">
        <v>119.299599158077</v>
      </c>
      <c r="O38" s="137">
        <v>124.88184910043699</v>
      </c>
      <c r="P38" s="138">
        <v>122.280395816804</v>
      </c>
      <c r="Q38" s="120"/>
      <c r="R38" s="139">
        <v>124.54254915394201</v>
      </c>
      <c r="S38" s="125"/>
      <c r="T38" s="140">
        <v>11.154436378783799</v>
      </c>
      <c r="U38" s="129">
        <v>18.1553409105267</v>
      </c>
      <c r="V38" s="129">
        <v>18.745249624090899</v>
      </c>
      <c r="W38" s="129">
        <v>20.615281744799201</v>
      </c>
      <c r="X38" s="129">
        <v>18.520816311821701</v>
      </c>
      <c r="Y38" s="141">
        <v>18.144256162335399</v>
      </c>
      <c r="Z38" s="129"/>
      <c r="AA38" s="142">
        <v>10.831368798422201</v>
      </c>
      <c r="AB38" s="143">
        <v>12.4304193594946</v>
      </c>
      <c r="AC38" s="144">
        <v>11.7179879647306</v>
      </c>
      <c r="AD38" s="129"/>
      <c r="AE38" s="145">
        <v>15.8053217178194</v>
      </c>
      <c r="AF38" s="30"/>
      <c r="AG38" s="134">
        <v>115.10782737984999</v>
      </c>
      <c r="AH38" s="120">
        <v>131.50766305398699</v>
      </c>
      <c r="AI38" s="120">
        <v>137.25966276747499</v>
      </c>
      <c r="AJ38" s="120">
        <v>135.50811365391601</v>
      </c>
      <c r="AK38" s="120">
        <v>124.492016632785</v>
      </c>
      <c r="AL38" s="135">
        <v>129.86905431758899</v>
      </c>
      <c r="AM38" s="120"/>
      <c r="AN38" s="136">
        <v>113.48525163736601</v>
      </c>
      <c r="AO38" s="137">
        <v>115.527936759738</v>
      </c>
      <c r="AP38" s="138">
        <v>114.543229829719</v>
      </c>
      <c r="AQ38" s="120"/>
      <c r="AR38" s="139">
        <v>125.50140189190201</v>
      </c>
      <c r="AS38" s="125"/>
      <c r="AT38" s="140">
        <v>17.861076247061</v>
      </c>
      <c r="AU38" s="129">
        <v>26.854913367782</v>
      </c>
      <c r="AV38" s="129">
        <v>27.655629042071102</v>
      </c>
      <c r="AW38" s="129">
        <v>26.492120110379201</v>
      </c>
      <c r="AX38" s="129">
        <v>21.460970251359001</v>
      </c>
      <c r="AY38" s="141">
        <v>24.8833398667702</v>
      </c>
      <c r="AZ38" s="129"/>
      <c r="BA38" s="142">
        <v>10.062906399746799</v>
      </c>
      <c r="BB38" s="143">
        <v>8.7277697363894298</v>
      </c>
      <c r="BC38" s="144">
        <v>9.3667463537710098</v>
      </c>
      <c r="BD38" s="129"/>
      <c r="BE38" s="145">
        <v>20.404950696537199</v>
      </c>
    </row>
    <row r="39" spans="1:64" x14ac:dyDescent="0.25">
      <c r="A39" s="22" t="s">
        <v>83</v>
      </c>
      <c r="B39" s="3" t="str">
        <f t="shared" si="0"/>
        <v>Shenandoah Valley</v>
      </c>
      <c r="C39" s="3"/>
      <c r="D39" s="25" t="s">
        <v>16</v>
      </c>
      <c r="E39" s="28" t="s">
        <v>17</v>
      </c>
      <c r="F39" s="3"/>
      <c r="G39" s="146">
        <v>85.107053866987599</v>
      </c>
      <c r="H39" s="147">
        <v>89.9854038144572</v>
      </c>
      <c r="I39" s="147">
        <v>91.112857774828498</v>
      </c>
      <c r="J39" s="147">
        <v>93.4053499501495</v>
      </c>
      <c r="K39" s="147">
        <v>96.558955653676307</v>
      </c>
      <c r="L39" s="148">
        <v>91.790428411382393</v>
      </c>
      <c r="M39" s="120"/>
      <c r="N39" s="149">
        <v>113.585412565141</v>
      </c>
      <c r="O39" s="150">
        <v>117.828849666076</v>
      </c>
      <c r="P39" s="151">
        <v>115.771028431028</v>
      </c>
      <c r="Q39" s="120"/>
      <c r="R39" s="152">
        <v>101.134073030634</v>
      </c>
      <c r="S39" s="125"/>
      <c r="T39" s="153">
        <v>0.63457418821614198</v>
      </c>
      <c r="U39" s="154">
        <v>9.2350102850512403</v>
      </c>
      <c r="V39" s="154">
        <v>12.071493043382301</v>
      </c>
      <c r="W39" s="154">
        <v>12.5548827615865</v>
      </c>
      <c r="X39" s="154">
        <v>13.820466514577401</v>
      </c>
      <c r="Y39" s="155">
        <v>10.345260154167899</v>
      </c>
      <c r="Z39" s="129"/>
      <c r="AA39" s="156">
        <v>8.4315306793283398</v>
      </c>
      <c r="AB39" s="157">
        <v>9.5228178850451997</v>
      </c>
      <c r="AC39" s="158">
        <v>9.0196203751389401</v>
      </c>
      <c r="AD39" s="129"/>
      <c r="AE39" s="159">
        <v>9.6497392055032591</v>
      </c>
      <c r="AF39" s="31"/>
      <c r="AG39" s="146">
        <v>86.848477272727195</v>
      </c>
      <c r="AH39" s="147">
        <v>89.733151333972501</v>
      </c>
      <c r="AI39" s="147">
        <v>91.076780125401697</v>
      </c>
      <c r="AJ39" s="147">
        <v>91.277476305812897</v>
      </c>
      <c r="AK39" s="147">
        <v>92.612401572711306</v>
      </c>
      <c r="AL39" s="148">
        <v>90.5234550424791</v>
      </c>
      <c r="AM39" s="120"/>
      <c r="AN39" s="149">
        <v>105.15628473594001</v>
      </c>
      <c r="AO39" s="150">
        <v>108.174609993906</v>
      </c>
      <c r="AP39" s="151">
        <v>106.671879439599</v>
      </c>
      <c r="AQ39" s="120"/>
      <c r="AR39" s="152">
        <v>96.0407188195408</v>
      </c>
      <c r="AS39" s="125"/>
      <c r="AT39" s="153">
        <v>5.4629378836796896</v>
      </c>
      <c r="AU39" s="154">
        <v>10.545694994313701</v>
      </c>
      <c r="AV39" s="154">
        <v>11.4759547878307</v>
      </c>
      <c r="AW39" s="154">
        <v>10.6226649300395</v>
      </c>
      <c r="AX39" s="154">
        <v>11.551073518290901</v>
      </c>
      <c r="AY39" s="155">
        <v>10.1801032675087</v>
      </c>
      <c r="AZ39" s="129"/>
      <c r="BA39" s="156">
        <v>5.8423597838905197</v>
      </c>
      <c r="BB39" s="157">
        <v>6.0487036906215597</v>
      </c>
      <c r="BC39" s="158">
        <v>5.9523069177502697</v>
      </c>
      <c r="BD39" s="129"/>
      <c r="BE39" s="159">
        <v>8.2031244970358301</v>
      </c>
    </row>
    <row r="40" spans="1:64" ht="13" x14ac:dyDescent="0.3">
      <c r="A40" s="19" t="s">
        <v>84</v>
      </c>
      <c r="B40" s="3" t="str">
        <f t="shared" si="0"/>
        <v>Southern Virginia</v>
      </c>
      <c r="C40" s="9"/>
      <c r="D40" s="23" t="s">
        <v>16</v>
      </c>
      <c r="E40" s="26" t="s">
        <v>17</v>
      </c>
      <c r="F40" s="3"/>
      <c r="G40" s="117">
        <v>82.441867339581805</v>
      </c>
      <c r="H40" s="118">
        <v>91.772968270214903</v>
      </c>
      <c r="I40" s="118">
        <v>92.758138888888794</v>
      </c>
      <c r="J40" s="118">
        <v>93.977085514834201</v>
      </c>
      <c r="K40" s="118">
        <v>90.865622397038393</v>
      </c>
      <c r="L40" s="119">
        <v>90.997078561382295</v>
      </c>
      <c r="M40" s="120"/>
      <c r="N40" s="121">
        <v>91.603744434550293</v>
      </c>
      <c r="O40" s="122">
        <v>94.0766652789342</v>
      </c>
      <c r="P40" s="123">
        <v>92.881703958691901</v>
      </c>
      <c r="Q40" s="120"/>
      <c r="R40" s="124">
        <v>91.596978496096398</v>
      </c>
      <c r="S40" s="125"/>
      <c r="T40" s="126">
        <v>6.1438883234889898</v>
      </c>
      <c r="U40" s="127">
        <v>11.034895469180199</v>
      </c>
      <c r="V40" s="127">
        <v>9.3556196113209307</v>
      </c>
      <c r="W40" s="127">
        <v>9.2026891697287301</v>
      </c>
      <c r="X40" s="127">
        <v>12.361611752279501</v>
      </c>
      <c r="Y40" s="128">
        <v>9.9249876863875492</v>
      </c>
      <c r="Z40" s="129"/>
      <c r="AA40" s="130">
        <v>7.02079005739024</v>
      </c>
      <c r="AB40" s="131">
        <v>7.4995530302946198</v>
      </c>
      <c r="AC40" s="132">
        <v>7.2907927342198402</v>
      </c>
      <c r="AD40" s="129"/>
      <c r="AE40" s="133">
        <v>8.9522882642183799</v>
      </c>
      <c r="AF40" s="29"/>
      <c r="AG40" s="117">
        <v>82.284293030912707</v>
      </c>
      <c r="AH40" s="118">
        <v>91.1559848192461</v>
      </c>
      <c r="AI40" s="118">
        <v>93.720519790176397</v>
      </c>
      <c r="AJ40" s="118">
        <v>92.347225238267498</v>
      </c>
      <c r="AK40" s="118">
        <v>88.718781038374701</v>
      </c>
      <c r="AL40" s="119">
        <v>90.208788453321901</v>
      </c>
      <c r="AM40" s="120"/>
      <c r="AN40" s="121">
        <v>89.324298029556601</v>
      </c>
      <c r="AO40" s="122">
        <v>90.622147806004605</v>
      </c>
      <c r="AP40" s="123">
        <v>89.975567523348502</v>
      </c>
      <c r="AQ40" s="120"/>
      <c r="AR40" s="124">
        <v>90.143145422798696</v>
      </c>
      <c r="AS40" s="125"/>
      <c r="AT40" s="126">
        <v>4.2876041376859799</v>
      </c>
      <c r="AU40" s="127">
        <v>10.347148609266601</v>
      </c>
      <c r="AV40" s="127">
        <v>10.821124911991101</v>
      </c>
      <c r="AW40" s="127">
        <v>9.0848666298204392</v>
      </c>
      <c r="AX40" s="127">
        <v>9.4702984906619996</v>
      </c>
      <c r="AY40" s="128">
        <v>9.2042320122128807</v>
      </c>
      <c r="AZ40" s="129"/>
      <c r="BA40" s="130">
        <v>6.2602492151017399</v>
      </c>
      <c r="BB40" s="131">
        <v>7.5913505699744199</v>
      </c>
      <c r="BC40" s="132">
        <v>6.92980249560968</v>
      </c>
      <c r="BD40" s="129"/>
      <c r="BE40" s="133">
        <v>8.5397697875926895</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89.808303687635501</v>
      </c>
      <c r="H41" s="120">
        <v>90.534956097560894</v>
      </c>
      <c r="I41" s="120">
        <v>94.534132183908</v>
      </c>
      <c r="J41" s="120">
        <v>91.907269043760095</v>
      </c>
      <c r="K41" s="120">
        <v>97.254709090909003</v>
      </c>
      <c r="L41" s="135">
        <v>93.166783451133298</v>
      </c>
      <c r="M41" s="120"/>
      <c r="N41" s="136">
        <v>119.557484926787</v>
      </c>
      <c r="O41" s="137">
        <v>121.794012411726</v>
      </c>
      <c r="P41" s="138">
        <v>120.679229365675</v>
      </c>
      <c r="Q41" s="120"/>
      <c r="R41" s="139">
        <v>103.12960589218299</v>
      </c>
      <c r="S41" s="125"/>
      <c r="T41" s="140">
        <v>-0.95872248915470404</v>
      </c>
      <c r="U41" s="129">
        <v>1.05397509439014</v>
      </c>
      <c r="V41" s="129">
        <v>2.59796367474181</v>
      </c>
      <c r="W41" s="129">
        <v>0.70597954774483096</v>
      </c>
      <c r="X41" s="129">
        <v>2.5015186186604801</v>
      </c>
      <c r="Y41" s="141">
        <v>1.3522354677281401</v>
      </c>
      <c r="Z41" s="129"/>
      <c r="AA41" s="142">
        <v>5.6143568295871997</v>
      </c>
      <c r="AB41" s="143">
        <v>4.0939450146971499</v>
      </c>
      <c r="AC41" s="144">
        <v>4.8300075239543396</v>
      </c>
      <c r="AD41" s="129"/>
      <c r="AE41" s="145">
        <v>2.7143705138238601</v>
      </c>
      <c r="AF41" s="30"/>
      <c r="AG41" s="134">
        <v>88.118920722586495</v>
      </c>
      <c r="AH41" s="120">
        <v>91.626110933758895</v>
      </c>
      <c r="AI41" s="120">
        <v>92.542564735817905</v>
      </c>
      <c r="AJ41" s="120">
        <v>92.004167214792005</v>
      </c>
      <c r="AK41" s="120">
        <v>96.132425955233998</v>
      </c>
      <c r="AL41" s="135">
        <v>92.385547087023596</v>
      </c>
      <c r="AM41" s="120"/>
      <c r="AN41" s="136">
        <v>113.316903946286</v>
      </c>
      <c r="AO41" s="137">
        <v>113.5551580349</v>
      </c>
      <c r="AP41" s="138">
        <v>113.43468144812</v>
      </c>
      <c r="AQ41" s="120"/>
      <c r="AR41" s="139">
        <v>99.106600884955697</v>
      </c>
      <c r="AS41" s="125"/>
      <c r="AT41" s="140">
        <v>4.0286062185543097</v>
      </c>
      <c r="AU41" s="129">
        <v>6.72859706551007</v>
      </c>
      <c r="AV41" s="129">
        <v>7.1664480957530303</v>
      </c>
      <c r="AW41" s="129">
        <v>3.68075817771564</v>
      </c>
      <c r="AX41" s="129">
        <v>4.9952086125891197</v>
      </c>
      <c r="AY41" s="141">
        <v>5.3887704180486997</v>
      </c>
      <c r="AZ41" s="129"/>
      <c r="BA41" s="142">
        <v>5.37569838682876</v>
      </c>
      <c r="BB41" s="143">
        <v>3.0607798016568299</v>
      </c>
      <c r="BC41" s="144">
        <v>4.2124792167027199</v>
      </c>
      <c r="BD41" s="129"/>
      <c r="BE41" s="145">
        <v>4.9343907534053599</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77.9345067264573</v>
      </c>
      <c r="H42" s="120">
        <v>84.647230273752001</v>
      </c>
      <c r="I42" s="120">
        <v>88.266576319543503</v>
      </c>
      <c r="J42" s="120">
        <v>87.058577405857704</v>
      </c>
      <c r="K42" s="120">
        <v>86.558097412480905</v>
      </c>
      <c r="L42" s="135">
        <v>85.451705919796296</v>
      </c>
      <c r="M42" s="120"/>
      <c r="N42" s="136">
        <v>91.125256756756698</v>
      </c>
      <c r="O42" s="137">
        <v>91.892439999999993</v>
      </c>
      <c r="P42" s="138">
        <v>91.5114228187919</v>
      </c>
      <c r="Q42" s="120"/>
      <c r="R42" s="139">
        <v>87.400967184801303</v>
      </c>
      <c r="S42" s="125"/>
      <c r="T42" s="140">
        <v>8.9970704163604491</v>
      </c>
      <c r="U42" s="129">
        <v>7.4469800974862101</v>
      </c>
      <c r="V42" s="129">
        <v>7.3542940989562799</v>
      </c>
      <c r="W42" s="129">
        <v>5.5460502507734502</v>
      </c>
      <c r="X42" s="129">
        <v>6.5053582956314502</v>
      </c>
      <c r="Y42" s="141">
        <v>6.9182170087067396</v>
      </c>
      <c r="Z42" s="129"/>
      <c r="AA42" s="142">
        <v>2.5435696504554599</v>
      </c>
      <c r="AB42" s="143">
        <v>3.4707930838086298</v>
      </c>
      <c r="AC42" s="144">
        <v>3.0101579809603201</v>
      </c>
      <c r="AD42" s="129"/>
      <c r="AE42" s="145">
        <v>5.6171246899119396</v>
      </c>
      <c r="AF42" s="30"/>
      <c r="AG42" s="134">
        <v>79.548139269406306</v>
      </c>
      <c r="AH42" s="120">
        <v>86.297931835786201</v>
      </c>
      <c r="AI42" s="120">
        <v>87.646587898317193</v>
      </c>
      <c r="AJ42" s="120">
        <v>86.350579178885596</v>
      </c>
      <c r="AK42" s="120">
        <v>86.212778702163007</v>
      </c>
      <c r="AL42" s="135">
        <v>85.635567338282002</v>
      </c>
      <c r="AM42" s="120"/>
      <c r="AN42" s="136">
        <v>88.152829457364305</v>
      </c>
      <c r="AO42" s="137">
        <v>88.004501018329904</v>
      </c>
      <c r="AP42" s="138">
        <v>88.080506454816202</v>
      </c>
      <c r="AQ42" s="120"/>
      <c r="AR42" s="139">
        <v>86.347390424424603</v>
      </c>
      <c r="AS42" s="125"/>
      <c r="AT42" s="140">
        <v>7.3075196971442002</v>
      </c>
      <c r="AU42" s="129">
        <v>8.5909356881130901</v>
      </c>
      <c r="AV42" s="129">
        <v>7.5728471469582797</v>
      </c>
      <c r="AW42" s="129">
        <v>6.8136379214237799</v>
      </c>
      <c r="AX42" s="129">
        <v>10.0385548912256</v>
      </c>
      <c r="AY42" s="141">
        <v>8.0609630663066696</v>
      </c>
      <c r="AZ42" s="129"/>
      <c r="BA42" s="142">
        <v>4.5976225878165202</v>
      </c>
      <c r="BB42" s="143">
        <v>5.1950346350856398</v>
      </c>
      <c r="BC42" s="144">
        <v>4.8971737191257096</v>
      </c>
      <c r="BD42" s="129"/>
      <c r="BE42" s="145">
        <v>7.16702067144616</v>
      </c>
      <c r="BF42" s="76"/>
      <c r="BG42" s="76"/>
      <c r="BH42" s="76"/>
      <c r="BI42" s="76"/>
      <c r="BJ42" s="76"/>
      <c r="BK42" s="76"/>
      <c r="BL42" s="76"/>
    </row>
    <row r="43" spans="1:64" x14ac:dyDescent="0.25">
      <c r="A43" s="22" t="s">
        <v>87</v>
      </c>
      <c r="B43" s="3" t="str">
        <f t="shared" si="0"/>
        <v>Virginia Mountains</v>
      </c>
      <c r="C43" s="3"/>
      <c r="D43" s="25" t="s">
        <v>16</v>
      </c>
      <c r="E43" s="28" t="s">
        <v>17</v>
      </c>
      <c r="F43" s="3"/>
      <c r="G43" s="146">
        <v>93.222064367816003</v>
      </c>
      <c r="H43" s="147">
        <v>95.402051718271494</v>
      </c>
      <c r="I43" s="147">
        <v>97.604208577599493</v>
      </c>
      <c r="J43" s="147">
        <v>100.061631248129</v>
      </c>
      <c r="K43" s="147">
        <v>107.37953976870401</v>
      </c>
      <c r="L43" s="148">
        <v>99.714609929077994</v>
      </c>
      <c r="M43" s="120"/>
      <c r="N43" s="149">
        <v>124.275771769214</v>
      </c>
      <c r="O43" s="150">
        <v>128.32324387947199</v>
      </c>
      <c r="P43" s="151">
        <v>126.19792509782</v>
      </c>
      <c r="Q43" s="120"/>
      <c r="R43" s="152">
        <v>109.23680842511401</v>
      </c>
      <c r="S43" s="125"/>
      <c r="T43" s="153">
        <v>6.2932763354037498</v>
      </c>
      <c r="U43" s="154">
        <v>9.3533210729298695</v>
      </c>
      <c r="V43" s="154">
        <v>14.138272119211299</v>
      </c>
      <c r="W43" s="154">
        <v>15.1804300977927</v>
      </c>
      <c r="X43" s="154">
        <v>12.985217443276101</v>
      </c>
      <c r="Y43" s="155">
        <v>12.160625996366999</v>
      </c>
      <c r="Z43" s="129"/>
      <c r="AA43" s="156">
        <v>2.64752662016976</v>
      </c>
      <c r="AB43" s="157">
        <v>4.5099003967756497</v>
      </c>
      <c r="AC43" s="158">
        <v>3.5153844293740399</v>
      </c>
      <c r="AD43" s="129"/>
      <c r="AE43" s="159">
        <v>8.0148835947481096</v>
      </c>
      <c r="AF43" s="31"/>
      <c r="AG43" s="146">
        <v>92.365773483748399</v>
      </c>
      <c r="AH43" s="147">
        <v>93.831585266252802</v>
      </c>
      <c r="AI43" s="147">
        <v>97.409374999999997</v>
      </c>
      <c r="AJ43" s="147">
        <v>97.629791103095798</v>
      </c>
      <c r="AK43" s="147">
        <v>98.809227799227699</v>
      </c>
      <c r="AL43" s="148">
        <v>96.316115875986597</v>
      </c>
      <c r="AM43" s="120"/>
      <c r="AN43" s="149">
        <v>113.47459587628801</v>
      </c>
      <c r="AO43" s="150">
        <v>116.966643346233</v>
      </c>
      <c r="AP43" s="151">
        <v>115.151118059029</v>
      </c>
      <c r="AQ43" s="120"/>
      <c r="AR43" s="152">
        <v>102.21022833245701</v>
      </c>
      <c r="AS43" s="125"/>
      <c r="AT43" s="153">
        <v>10.580675833693</v>
      </c>
      <c r="AU43" s="154">
        <v>11.060910707464799</v>
      </c>
      <c r="AV43" s="154">
        <v>13.4164362085418</v>
      </c>
      <c r="AW43" s="154">
        <v>14.226153231274999</v>
      </c>
      <c r="AX43" s="154">
        <v>11.085418051740501</v>
      </c>
      <c r="AY43" s="155">
        <v>12.200936358178399</v>
      </c>
      <c r="AZ43" s="129"/>
      <c r="BA43" s="156">
        <v>2.2461276745673802</v>
      </c>
      <c r="BB43" s="157">
        <v>0.99568145408612196</v>
      </c>
      <c r="BC43" s="158">
        <v>1.5657746856814301</v>
      </c>
      <c r="BD43" s="129"/>
      <c r="BE43" s="159">
        <v>7.5300577800724504</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3"/>
  <sheetViews>
    <sheetView zoomScale="85" zoomScaleNormal="85" workbookViewId="0">
      <pane xSplit="2" ySplit="5" topLeftCell="C17" activePane="bottomRight" state="frozen"/>
      <selection activeCell="A6" sqref="A6:XFD43"/>
      <selection pane="topRight" activeCell="A6" sqref="A6:XFD43"/>
      <selection pane="bottomLeft" activeCell="A6" sqref="A6:XFD43"/>
      <selection pane="bottomRight" activeCell="A6" sqref="A6:XFD43"/>
    </sheetView>
  </sheetViews>
  <sheetFormatPr defaultColWidth="9.08984375" defaultRowHeight="12.5" x14ac:dyDescent="0.25"/>
  <cols>
    <col min="1" max="1" width="20.6328125" customWidth="1"/>
    <col min="2" max="2" width="25.36328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11" t="s">
        <v>5</v>
      </c>
      <c r="E2" s="212"/>
      <c r="G2" s="213" t="s">
        <v>109</v>
      </c>
      <c r="H2" s="214"/>
      <c r="I2" s="214"/>
      <c r="J2" s="214"/>
      <c r="K2" s="214"/>
      <c r="L2" s="214"/>
      <c r="M2" s="214"/>
      <c r="N2" s="214"/>
      <c r="O2" s="214"/>
      <c r="P2" s="214"/>
      <c r="Q2" s="214"/>
      <c r="R2" s="214"/>
      <c r="T2" s="213" t="s">
        <v>40</v>
      </c>
      <c r="U2" s="214"/>
      <c r="V2" s="214"/>
      <c r="W2" s="214"/>
      <c r="X2" s="214"/>
      <c r="Y2" s="214"/>
      <c r="Z2" s="214"/>
      <c r="AA2" s="214"/>
      <c r="AB2" s="214"/>
      <c r="AC2" s="214"/>
      <c r="AD2" s="214"/>
      <c r="AE2" s="214"/>
      <c r="AF2" s="4"/>
      <c r="AG2" s="213" t="s">
        <v>41</v>
      </c>
      <c r="AH2" s="214"/>
      <c r="AI2" s="214"/>
      <c r="AJ2" s="214"/>
      <c r="AK2" s="214"/>
      <c r="AL2" s="214"/>
      <c r="AM2" s="214"/>
      <c r="AN2" s="214"/>
      <c r="AO2" s="214"/>
      <c r="AP2" s="214"/>
      <c r="AQ2" s="214"/>
      <c r="AR2" s="214"/>
      <c r="AT2" s="213" t="s">
        <v>42</v>
      </c>
      <c r="AU2" s="214"/>
      <c r="AV2" s="214"/>
      <c r="AW2" s="214"/>
      <c r="AX2" s="214"/>
      <c r="AY2" s="214"/>
      <c r="AZ2" s="214"/>
      <c r="BA2" s="214"/>
      <c r="BB2" s="214"/>
      <c r="BC2" s="214"/>
      <c r="BD2" s="214"/>
      <c r="BE2" s="214"/>
    </row>
    <row r="3" spans="1:57" ht="13" x14ac:dyDescent="0.25">
      <c r="A3" s="32"/>
      <c r="B3" s="32"/>
      <c r="C3" s="3"/>
      <c r="D3" s="215" t="s">
        <v>8</v>
      </c>
      <c r="E3" s="217" t="s">
        <v>9</v>
      </c>
      <c r="F3" s="5"/>
      <c r="G3" s="219" t="s">
        <v>0</v>
      </c>
      <c r="H3" s="221" t="s">
        <v>1</v>
      </c>
      <c r="I3" s="221" t="s">
        <v>10</v>
      </c>
      <c r="J3" s="221" t="s">
        <v>2</v>
      </c>
      <c r="K3" s="221" t="s">
        <v>11</v>
      </c>
      <c r="L3" s="223" t="s">
        <v>12</v>
      </c>
      <c r="M3" s="5"/>
      <c r="N3" s="219" t="s">
        <v>3</v>
      </c>
      <c r="O3" s="221" t="s">
        <v>4</v>
      </c>
      <c r="P3" s="223" t="s">
        <v>13</v>
      </c>
      <c r="Q3" s="2"/>
      <c r="R3" s="225" t="s">
        <v>14</v>
      </c>
      <c r="S3" s="2"/>
      <c r="T3" s="219" t="s">
        <v>0</v>
      </c>
      <c r="U3" s="221" t="s">
        <v>1</v>
      </c>
      <c r="V3" s="221" t="s">
        <v>10</v>
      </c>
      <c r="W3" s="221" t="s">
        <v>2</v>
      </c>
      <c r="X3" s="221" t="s">
        <v>11</v>
      </c>
      <c r="Y3" s="223" t="s">
        <v>12</v>
      </c>
      <c r="Z3" s="2"/>
      <c r="AA3" s="219" t="s">
        <v>3</v>
      </c>
      <c r="AB3" s="221" t="s">
        <v>4</v>
      </c>
      <c r="AC3" s="223" t="s">
        <v>13</v>
      </c>
      <c r="AD3" s="1"/>
      <c r="AE3" s="227" t="s">
        <v>14</v>
      </c>
      <c r="AF3" s="38"/>
      <c r="AG3" s="219" t="s">
        <v>0</v>
      </c>
      <c r="AH3" s="221" t="s">
        <v>1</v>
      </c>
      <c r="AI3" s="221" t="s">
        <v>10</v>
      </c>
      <c r="AJ3" s="221" t="s">
        <v>2</v>
      </c>
      <c r="AK3" s="221" t="s">
        <v>11</v>
      </c>
      <c r="AL3" s="223" t="s">
        <v>12</v>
      </c>
      <c r="AM3" s="5"/>
      <c r="AN3" s="219" t="s">
        <v>3</v>
      </c>
      <c r="AO3" s="221" t="s">
        <v>4</v>
      </c>
      <c r="AP3" s="223" t="s">
        <v>13</v>
      </c>
      <c r="AQ3" s="2"/>
      <c r="AR3" s="225" t="s">
        <v>14</v>
      </c>
      <c r="AS3" s="2"/>
      <c r="AT3" s="219" t="s">
        <v>0</v>
      </c>
      <c r="AU3" s="221" t="s">
        <v>1</v>
      </c>
      <c r="AV3" s="221" t="s">
        <v>10</v>
      </c>
      <c r="AW3" s="221" t="s">
        <v>2</v>
      </c>
      <c r="AX3" s="221" t="s">
        <v>11</v>
      </c>
      <c r="AY3" s="223" t="s">
        <v>12</v>
      </c>
      <c r="AZ3" s="2"/>
      <c r="BA3" s="219" t="s">
        <v>3</v>
      </c>
      <c r="BB3" s="221" t="s">
        <v>4</v>
      </c>
      <c r="BC3" s="223" t="s">
        <v>13</v>
      </c>
      <c r="BD3" s="1"/>
      <c r="BE3" s="227" t="s">
        <v>14</v>
      </c>
    </row>
    <row r="4" spans="1:57" ht="13" x14ac:dyDescent="0.25">
      <c r="A4" s="32"/>
      <c r="B4" s="32"/>
      <c r="C4" s="3"/>
      <c r="D4" s="216"/>
      <c r="E4" s="218"/>
      <c r="F4" s="5"/>
      <c r="G4" s="229"/>
      <c r="H4" s="230"/>
      <c r="I4" s="230"/>
      <c r="J4" s="230"/>
      <c r="K4" s="230"/>
      <c r="L4" s="231"/>
      <c r="M4" s="5"/>
      <c r="N4" s="229"/>
      <c r="O4" s="230"/>
      <c r="P4" s="231"/>
      <c r="Q4" s="2"/>
      <c r="R4" s="232"/>
      <c r="S4" s="2"/>
      <c r="T4" s="229"/>
      <c r="U4" s="230"/>
      <c r="V4" s="230"/>
      <c r="W4" s="230"/>
      <c r="X4" s="230"/>
      <c r="Y4" s="231"/>
      <c r="Z4" s="2"/>
      <c r="AA4" s="229"/>
      <c r="AB4" s="230"/>
      <c r="AC4" s="231"/>
      <c r="AD4" s="1"/>
      <c r="AE4" s="233"/>
      <c r="AF4" s="39"/>
      <c r="AG4" s="229"/>
      <c r="AH4" s="230"/>
      <c r="AI4" s="230"/>
      <c r="AJ4" s="230"/>
      <c r="AK4" s="230"/>
      <c r="AL4" s="231"/>
      <c r="AM4" s="5"/>
      <c r="AN4" s="229"/>
      <c r="AO4" s="230"/>
      <c r="AP4" s="231"/>
      <c r="AQ4" s="2"/>
      <c r="AR4" s="232"/>
      <c r="AS4" s="2"/>
      <c r="AT4" s="229"/>
      <c r="AU4" s="230"/>
      <c r="AV4" s="230"/>
      <c r="AW4" s="230"/>
      <c r="AX4" s="230"/>
      <c r="AY4" s="231"/>
      <c r="AZ4" s="2"/>
      <c r="BA4" s="229"/>
      <c r="BB4" s="230"/>
      <c r="BC4" s="231"/>
      <c r="BD4" s="1"/>
      <c r="BE4" s="23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61">
        <v>65.7514822858885</v>
      </c>
      <c r="H6" s="162">
        <v>74.295802246287593</v>
      </c>
      <c r="I6" s="162">
        <v>85.183620242964807</v>
      </c>
      <c r="J6" s="162">
        <v>89.883350437646897</v>
      </c>
      <c r="K6" s="162">
        <v>91.655786734372597</v>
      </c>
      <c r="L6" s="163">
        <v>81.353898602789002</v>
      </c>
      <c r="M6" s="164"/>
      <c r="N6" s="165">
        <v>120.494843775742</v>
      </c>
      <c r="O6" s="166">
        <v>137.32042616998299</v>
      </c>
      <c r="P6" s="167">
        <v>128.90763497286201</v>
      </c>
      <c r="Q6" s="164"/>
      <c r="R6" s="168">
        <v>94.941043103340206</v>
      </c>
      <c r="S6" s="75"/>
      <c r="T6" s="29">
        <v>6.3886694086051099</v>
      </c>
      <c r="U6" s="169">
        <v>13.973752392796699</v>
      </c>
      <c r="V6" s="169">
        <v>23.023313683208698</v>
      </c>
      <c r="W6" s="169">
        <v>23.0669662639006</v>
      </c>
      <c r="X6" s="169">
        <v>15.902459685935099</v>
      </c>
      <c r="Y6" s="170">
        <v>16.7707994816049</v>
      </c>
      <c r="Z6" s="171"/>
      <c r="AA6" s="172">
        <v>8.8942919664684599</v>
      </c>
      <c r="AB6" s="173">
        <v>8.5017249709539708</v>
      </c>
      <c r="AC6" s="174">
        <v>8.6848456914664904</v>
      </c>
      <c r="AD6" s="171"/>
      <c r="AE6" s="175">
        <v>13.494232835765899</v>
      </c>
      <c r="AG6" s="161">
        <v>60.968131925364801</v>
      </c>
      <c r="AH6" s="162">
        <v>77.301030410547298</v>
      </c>
      <c r="AI6" s="162">
        <v>87.149058596532896</v>
      </c>
      <c r="AJ6" s="162">
        <v>88.309535427342396</v>
      </c>
      <c r="AK6" s="162">
        <v>83.208136339830105</v>
      </c>
      <c r="AL6" s="163">
        <v>79.387445189631705</v>
      </c>
      <c r="AM6" s="164"/>
      <c r="AN6" s="165">
        <v>97.543795064107698</v>
      </c>
      <c r="AO6" s="166">
        <v>105.67913049523</v>
      </c>
      <c r="AP6" s="167">
        <v>101.61146314688401</v>
      </c>
      <c r="AQ6" s="164"/>
      <c r="AR6" s="168">
        <v>85.737825855656297</v>
      </c>
      <c r="AS6" s="75"/>
      <c r="AT6" s="29">
        <v>16.8479269794923</v>
      </c>
      <c r="AU6" s="169">
        <v>31.002523846208501</v>
      </c>
      <c r="AV6" s="169">
        <v>37.538820555177303</v>
      </c>
      <c r="AW6" s="169">
        <v>34.937696504826398</v>
      </c>
      <c r="AX6" s="169">
        <v>22.733859643708399</v>
      </c>
      <c r="AY6" s="170">
        <v>28.9635108855847</v>
      </c>
      <c r="AZ6" s="171"/>
      <c r="BA6" s="172">
        <v>11.2301559467115</v>
      </c>
      <c r="BB6" s="173">
        <v>8.8676103924168697</v>
      </c>
      <c r="BC6" s="174">
        <v>9.9889197316642306</v>
      </c>
      <c r="BD6" s="171"/>
      <c r="BE6" s="175">
        <v>21.845562725207401</v>
      </c>
    </row>
    <row r="7" spans="1:57" x14ac:dyDescent="0.25">
      <c r="A7" s="20" t="s">
        <v>18</v>
      </c>
      <c r="B7" s="3" t="str">
        <f>TRIM(A7)</f>
        <v>Virginia</v>
      </c>
      <c r="C7" s="10"/>
      <c r="D7" s="24" t="s">
        <v>16</v>
      </c>
      <c r="E7" s="27" t="s">
        <v>17</v>
      </c>
      <c r="F7" s="3"/>
      <c r="G7" s="176">
        <v>36.667482694136403</v>
      </c>
      <c r="H7" s="164">
        <v>49.289356814801899</v>
      </c>
      <c r="I7" s="164">
        <v>58.2323676872115</v>
      </c>
      <c r="J7" s="164">
        <v>60.900652032473602</v>
      </c>
      <c r="K7" s="164">
        <v>59.9198367160025</v>
      </c>
      <c r="L7" s="177">
        <v>53.001939188925199</v>
      </c>
      <c r="M7" s="164"/>
      <c r="N7" s="178">
        <v>79.971995481322097</v>
      </c>
      <c r="O7" s="179">
        <v>89.920763861427204</v>
      </c>
      <c r="P7" s="180">
        <v>84.946379671374601</v>
      </c>
      <c r="Q7" s="164"/>
      <c r="R7" s="181">
        <v>62.129005400762701</v>
      </c>
      <c r="S7" s="75"/>
      <c r="T7" s="30">
        <v>5.6476156691702304</v>
      </c>
      <c r="U7" s="171">
        <v>13.271945737539401</v>
      </c>
      <c r="V7" s="171">
        <v>23.102237131914599</v>
      </c>
      <c r="W7" s="171">
        <v>25.699296576485899</v>
      </c>
      <c r="X7" s="171">
        <v>18.6343946879737</v>
      </c>
      <c r="Y7" s="182">
        <v>18.053320740922601</v>
      </c>
      <c r="Z7" s="171"/>
      <c r="AA7" s="183">
        <v>13.349377418392301</v>
      </c>
      <c r="AB7" s="184">
        <v>14.6481143918576</v>
      </c>
      <c r="AC7" s="185">
        <v>14.0330848155512</v>
      </c>
      <c r="AD7" s="171"/>
      <c r="AE7" s="186">
        <v>16.449708866032999</v>
      </c>
      <c r="AG7" s="176">
        <v>38.597977083566001</v>
      </c>
      <c r="AH7" s="164">
        <v>54.980742757765498</v>
      </c>
      <c r="AI7" s="164">
        <v>62.685934639396301</v>
      </c>
      <c r="AJ7" s="164">
        <v>62.271040697013703</v>
      </c>
      <c r="AK7" s="164">
        <v>54.973174200446799</v>
      </c>
      <c r="AL7" s="177">
        <v>54.701924523669298</v>
      </c>
      <c r="AM7" s="164"/>
      <c r="AN7" s="178">
        <v>62.040934076335503</v>
      </c>
      <c r="AO7" s="179">
        <v>66.486867270611896</v>
      </c>
      <c r="AP7" s="180">
        <v>64.263900673473699</v>
      </c>
      <c r="AQ7" s="164"/>
      <c r="AR7" s="181">
        <v>57.433981242430598</v>
      </c>
      <c r="AS7" s="75"/>
      <c r="AT7" s="30">
        <v>19.194833958747601</v>
      </c>
      <c r="AU7" s="171">
        <v>35.436557083821903</v>
      </c>
      <c r="AV7" s="171">
        <v>41.542616138567901</v>
      </c>
      <c r="AW7" s="171">
        <v>38.408533088089399</v>
      </c>
      <c r="AX7" s="171">
        <v>27.2909532524593</v>
      </c>
      <c r="AY7" s="182">
        <v>33.1323101326103</v>
      </c>
      <c r="AZ7" s="171"/>
      <c r="BA7" s="183">
        <v>11.5935272598315</v>
      </c>
      <c r="BB7" s="184">
        <v>10.0618750921127</v>
      </c>
      <c r="BC7" s="185">
        <v>10.7959260097767</v>
      </c>
      <c r="BD7" s="171"/>
      <c r="BE7" s="186">
        <v>25.0712240323498</v>
      </c>
    </row>
    <row r="8" spans="1:57" x14ac:dyDescent="0.25">
      <c r="A8" s="21" t="s">
        <v>19</v>
      </c>
      <c r="B8" s="3" t="str">
        <f t="shared" ref="B8:B43" si="0">TRIM(A8)</f>
        <v>Norfolk/Virginia Beach, VA</v>
      </c>
      <c r="C8" s="3"/>
      <c r="D8" s="24" t="s">
        <v>16</v>
      </c>
      <c r="E8" s="27" t="s">
        <v>17</v>
      </c>
      <c r="F8" s="3"/>
      <c r="G8" s="176">
        <v>35.0254984116184</v>
      </c>
      <c r="H8" s="164">
        <v>41.220507991626299</v>
      </c>
      <c r="I8" s="164">
        <v>47.623124861965103</v>
      </c>
      <c r="J8" s="164">
        <v>46.497073379562899</v>
      </c>
      <c r="K8" s="164">
        <v>52.196009985607702</v>
      </c>
      <c r="L8" s="177">
        <v>44.512442926076098</v>
      </c>
      <c r="M8" s="164"/>
      <c r="N8" s="178">
        <v>85.333285598032205</v>
      </c>
      <c r="O8" s="179">
        <v>93.052203872622101</v>
      </c>
      <c r="P8" s="180">
        <v>89.192744735327196</v>
      </c>
      <c r="Q8" s="164"/>
      <c r="R8" s="181">
        <v>57.278720653136901</v>
      </c>
      <c r="S8" s="75"/>
      <c r="T8" s="30">
        <v>-2.72576563825656</v>
      </c>
      <c r="U8" s="171">
        <v>-1.7576142782422399</v>
      </c>
      <c r="V8" s="171">
        <v>10.4813003196537</v>
      </c>
      <c r="W8" s="171">
        <v>12.026355045515199</v>
      </c>
      <c r="X8" s="171">
        <v>13.497742449761301</v>
      </c>
      <c r="Y8" s="182">
        <v>6.7116390290643997</v>
      </c>
      <c r="Z8" s="171"/>
      <c r="AA8" s="183">
        <v>17.843159217380901</v>
      </c>
      <c r="AB8" s="184">
        <v>15.797830634238499</v>
      </c>
      <c r="AC8" s="185">
        <v>16.7673108088436</v>
      </c>
      <c r="AD8" s="171"/>
      <c r="AE8" s="186">
        <v>10.9640447302273</v>
      </c>
      <c r="AG8" s="176">
        <v>35.336126749157302</v>
      </c>
      <c r="AH8" s="164">
        <v>43.234189703741499</v>
      </c>
      <c r="AI8" s="164">
        <v>47.165923569526903</v>
      </c>
      <c r="AJ8" s="164">
        <v>47.599224846575503</v>
      </c>
      <c r="AK8" s="164">
        <v>45.962174894060098</v>
      </c>
      <c r="AL8" s="177">
        <v>43.860898805166798</v>
      </c>
      <c r="AM8" s="164"/>
      <c r="AN8" s="178">
        <v>63.7396869638401</v>
      </c>
      <c r="AO8" s="179">
        <v>69.672481405264506</v>
      </c>
      <c r="AP8" s="180">
        <v>66.706084184552296</v>
      </c>
      <c r="AQ8" s="164"/>
      <c r="AR8" s="181">
        <v>50.391436944339901</v>
      </c>
      <c r="AS8" s="75"/>
      <c r="AT8" s="30">
        <v>10.826959457650601</v>
      </c>
      <c r="AU8" s="171">
        <v>20.021618587390201</v>
      </c>
      <c r="AV8" s="171">
        <v>23.974195774139801</v>
      </c>
      <c r="AW8" s="171">
        <v>24.495020390577</v>
      </c>
      <c r="AX8" s="171">
        <v>16.524741049933699</v>
      </c>
      <c r="AY8" s="182">
        <v>19.4267596715036</v>
      </c>
      <c r="AZ8" s="171"/>
      <c r="BA8" s="183">
        <v>5.3931414440773597</v>
      </c>
      <c r="BB8" s="184">
        <v>1.7152406885712299</v>
      </c>
      <c r="BC8" s="185">
        <v>3.43984715391794</v>
      </c>
      <c r="BD8" s="171"/>
      <c r="BE8" s="186">
        <v>12.8315590429574</v>
      </c>
    </row>
    <row r="9" spans="1:57" ht="16" x14ac:dyDescent="0.45">
      <c r="A9" s="21" t="s">
        <v>20</v>
      </c>
      <c r="B9" s="46" t="s">
        <v>72</v>
      </c>
      <c r="C9" s="3"/>
      <c r="D9" s="24" t="s">
        <v>16</v>
      </c>
      <c r="E9" s="27" t="s">
        <v>17</v>
      </c>
      <c r="F9" s="3"/>
      <c r="G9" s="176">
        <v>38.420059009474201</v>
      </c>
      <c r="H9" s="164">
        <v>51.648771146333701</v>
      </c>
      <c r="I9" s="164">
        <v>62.172134839028303</v>
      </c>
      <c r="J9" s="164">
        <v>67.501295042880798</v>
      </c>
      <c r="K9" s="164">
        <v>58.869852494275001</v>
      </c>
      <c r="L9" s="177">
        <v>55.722422506398402</v>
      </c>
      <c r="M9" s="164"/>
      <c r="N9" s="178">
        <v>78.879866745992501</v>
      </c>
      <c r="O9" s="179">
        <v>87.721783875892399</v>
      </c>
      <c r="P9" s="180">
        <v>83.3008253109424</v>
      </c>
      <c r="Q9" s="164"/>
      <c r="R9" s="181">
        <v>63.601966164839602</v>
      </c>
      <c r="S9" s="75"/>
      <c r="T9" s="30">
        <v>3.6367789816299698</v>
      </c>
      <c r="U9" s="171">
        <v>7.1012289875049097</v>
      </c>
      <c r="V9" s="171">
        <v>14.734922868580901</v>
      </c>
      <c r="W9" s="171">
        <v>17.911810314458101</v>
      </c>
      <c r="X9" s="171">
        <v>11.129553171037699</v>
      </c>
      <c r="Y9" s="182">
        <v>11.576473642708301</v>
      </c>
      <c r="Z9" s="171"/>
      <c r="AA9" s="183">
        <v>13.8069851598241</v>
      </c>
      <c r="AB9" s="184">
        <v>12.7569187665637</v>
      </c>
      <c r="AC9" s="185">
        <v>13.2516613478943</v>
      </c>
      <c r="AD9" s="171"/>
      <c r="AE9" s="186">
        <v>12.197503970201099</v>
      </c>
      <c r="AG9" s="176">
        <v>41.333248709648501</v>
      </c>
      <c r="AH9" s="164">
        <v>58.386193638970397</v>
      </c>
      <c r="AI9" s="164">
        <v>65.891962116086802</v>
      </c>
      <c r="AJ9" s="164">
        <v>65.815129445733902</v>
      </c>
      <c r="AK9" s="164">
        <v>57.290076238212102</v>
      </c>
      <c r="AL9" s="177">
        <v>57.741665805834202</v>
      </c>
      <c r="AM9" s="164"/>
      <c r="AN9" s="178">
        <v>69.098826537042598</v>
      </c>
      <c r="AO9" s="179">
        <v>74.137564583263199</v>
      </c>
      <c r="AP9" s="180">
        <v>71.618195560152898</v>
      </c>
      <c r="AQ9" s="164"/>
      <c r="AR9" s="181">
        <v>61.704541311455401</v>
      </c>
      <c r="AS9" s="75"/>
      <c r="AT9" s="30">
        <v>7.7595285017743203</v>
      </c>
      <c r="AU9" s="171">
        <v>18.131281093849299</v>
      </c>
      <c r="AV9" s="171">
        <v>20.547895993861498</v>
      </c>
      <c r="AW9" s="171">
        <v>16.9139506386364</v>
      </c>
      <c r="AX9" s="171">
        <v>12.2670983483108</v>
      </c>
      <c r="AY9" s="182">
        <v>15.5915367660907</v>
      </c>
      <c r="AZ9" s="171"/>
      <c r="BA9" s="183">
        <v>16.310119796033099</v>
      </c>
      <c r="BB9" s="184">
        <v>15.9044471100796</v>
      </c>
      <c r="BC9" s="185">
        <v>16.099794231641599</v>
      </c>
      <c r="BD9" s="171"/>
      <c r="BE9" s="186">
        <v>15.7561197517614</v>
      </c>
    </row>
    <row r="10" spans="1:57" x14ac:dyDescent="0.25">
      <c r="A10" s="21" t="s">
        <v>21</v>
      </c>
      <c r="B10" s="3" t="str">
        <f t="shared" si="0"/>
        <v>Virginia Area</v>
      </c>
      <c r="C10" s="3"/>
      <c r="D10" s="24" t="s">
        <v>16</v>
      </c>
      <c r="E10" s="27" t="s">
        <v>17</v>
      </c>
      <c r="F10" s="3"/>
      <c r="G10" s="176">
        <v>28.750455102521801</v>
      </c>
      <c r="H10" s="164">
        <v>40.803691491868904</v>
      </c>
      <c r="I10" s="164">
        <v>46.239901484798402</v>
      </c>
      <c r="J10" s="164">
        <v>49.300059627621899</v>
      </c>
      <c r="K10" s="164">
        <v>54.752810982795097</v>
      </c>
      <c r="L10" s="177">
        <v>43.969383737921198</v>
      </c>
      <c r="M10" s="164"/>
      <c r="N10" s="178">
        <v>79.121068347866995</v>
      </c>
      <c r="O10" s="179">
        <v>84.520145180296893</v>
      </c>
      <c r="P10" s="180">
        <v>81.820606764082001</v>
      </c>
      <c r="Q10" s="164"/>
      <c r="R10" s="181">
        <v>54.784018888252902</v>
      </c>
      <c r="S10" s="75"/>
      <c r="T10" s="30">
        <v>-1.2136823094671001</v>
      </c>
      <c r="U10" s="171">
        <v>3.5011878232803602</v>
      </c>
      <c r="V10" s="171">
        <v>9.0889529807729108</v>
      </c>
      <c r="W10" s="171">
        <v>7.84295495560497</v>
      </c>
      <c r="X10" s="171">
        <v>5.8801028856626898</v>
      </c>
      <c r="Y10" s="182">
        <v>5.5225430781934</v>
      </c>
      <c r="Z10" s="171"/>
      <c r="AA10" s="183">
        <v>3.9706056193367498</v>
      </c>
      <c r="AB10" s="184">
        <v>4.9715785260107701</v>
      </c>
      <c r="AC10" s="185">
        <v>4.4852093789919598</v>
      </c>
      <c r="AD10" s="171"/>
      <c r="AE10" s="186">
        <v>5.0773855819226599</v>
      </c>
      <c r="AG10" s="176">
        <v>30.205318374129298</v>
      </c>
      <c r="AH10" s="164">
        <v>42.969287178399703</v>
      </c>
      <c r="AI10" s="164">
        <v>47.568596974837398</v>
      </c>
      <c r="AJ10" s="164">
        <v>46.867554183764902</v>
      </c>
      <c r="AK10" s="164">
        <v>46.518075000883996</v>
      </c>
      <c r="AL10" s="177">
        <v>42.825580806652297</v>
      </c>
      <c r="AM10" s="164"/>
      <c r="AN10" s="178">
        <v>59.738075118754303</v>
      </c>
      <c r="AO10" s="179">
        <v>60.988006518228602</v>
      </c>
      <c r="AP10" s="180">
        <v>60.363040818491399</v>
      </c>
      <c r="AQ10" s="164"/>
      <c r="AR10" s="181">
        <v>47.835634076942497</v>
      </c>
      <c r="AS10" s="75"/>
      <c r="AT10" s="30">
        <v>8.5923118400089802</v>
      </c>
      <c r="AU10" s="171">
        <v>15.9076281305775</v>
      </c>
      <c r="AV10" s="171">
        <v>19.3243845572247</v>
      </c>
      <c r="AW10" s="171">
        <v>14.263035561523299</v>
      </c>
      <c r="AX10" s="171">
        <v>13.677618990713301</v>
      </c>
      <c r="AY10" s="182">
        <v>14.7000812747468</v>
      </c>
      <c r="AZ10" s="171"/>
      <c r="BA10" s="183">
        <v>6.2192210602917299</v>
      </c>
      <c r="BB10" s="184">
        <v>5.23069059437824</v>
      </c>
      <c r="BC10" s="185">
        <v>5.7175281417433297</v>
      </c>
      <c r="BD10" s="171"/>
      <c r="BE10" s="186">
        <v>11.292006637671699</v>
      </c>
    </row>
    <row r="11" spans="1:57" x14ac:dyDescent="0.25">
      <c r="A11" s="34" t="s">
        <v>22</v>
      </c>
      <c r="B11" s="3" t="str">
        <f t="shared" si="0"/>
        <v>Washington, DC</v>
      </c>
      <c r="C11" s="3"/>
      <c r="D11" s="24" t="s">
        <v>16</v>
      </c>
      <c r="E11" s="27" t="s">
        <v>17</v>
      </c>
      <c r="F11" s="3"/>
      <c r="G11" s="176">
        <v>59.099855407646402</v>
      </c>
      <c r="H11" s="164">
        <v>81.225728922952797</v>
      </c>
      <c r="I11" s="164">
        <v>92.461483035274</v>
      </c>
      <c r="J11" s="164">
        <v>88.639395096589098</v>
      </c>
      <c r="K11" s="164">
        <v>85.9843444937474</v>
      </c>
      <c r="L11" s="177">
        <v>81.482161391241902</v>
      </c>
      <c r="M11" s="164"/>
      <c r="N11" s="178">
        <v>110.255601810765</v>
      </c>
      <c r="O11" s="179">
        <v>132.82398234054901</v>
      </c>
      <c r="P11" s="180">
        <v>121.539792075657</v>
      </c>
      <c r="Q11" s="164"/>
      <c r="R11" s="181">
        <v>92.927198729646406</v>
      </c>
      <c r="S11" s="75"/>
      <c r="T11" s="30">
        <v>34.526495394988402</v>
      </c>
      <c r="U11" s="171">
        <v>60.348431215909301</v>
      </c>
      <c r="V11" s="171">
        <v>79.257352017192801</v>
      </c>
      <c r="W11" s="171">
        <v>76.818381582742305</v>
      </c>
      <c r="X11" s="171">
        <v>59.040087936326799</v>
      </c>
      <c r="Y11" s="182">
        <v>62.728305694120898</v>
      </c>
      <c r="Z11" s="171"/>
      <c r="AA11" s="183">
        <v>31.200884065765798</v>
      </c>
      <c r="AB11" s="184">
        <v>29.3413894868063</v>
      </c>
      <c r="AC11" s="185">
        <v>30.178241635635199</v>
      </c>
      <c r="AD11" s="171"/>
      <c r="AE11" s="186">
        <v>48.822690788264502</v>
      </c>
      <c r="AG11" s="176">
        <v>59.023154641160303</v>
      </c>
      <c r="AH11" s="164">
        <v>88.135627672769999</v>
      </c>
      <c r="AI11" s="164">
        <v>103.27294847682801</v>
      </c>
      <c r="AJ11" s="164">
        <v>100.291869712181</v>
      </c>
      <c r="AK11" s="164">
        <v>83.078484253864502</v>
      </c>
      <c r="AL11" s="177">
        <v>86.759503797100905</v>
      </c>
      <c r="AM11" s="164"/>
      <c r="AN11" s="178">
        <v>81.407510903238304</v>
      </c>
      <c r="AO11" s="179">
        <v>90.405179368631295</v>
      </c>
      <c r="AP11" s="180">
        <v>85.906345135934799</v>
      </c>
      <c r="AQ11" s="164"/>
      <c r="AR11" s="181">
        <v>86.515792610082499</v>
      </c>
      <c r="AS11" s="75"/>
      <c r="AT11" s="30">
        <v>55.783406527968197</v>
      </c>
      <c r="AU11" s="171">
        <v>98.035576868979604</v>
      </c>
      <c r="AV11" s="171">
        <v>112.055348016274</v>
      </c>
      <c r="AW11" s="171">
        <v>108.105467307357</v>
      </c>
      <c r="AX11" s="171">
        <v>81.301749154701696</v>
      </c>
      <c r="AY11" s="182">
        <v>92.701355865825207</v>
      </c>
      <c r="AZ11" s="171"/>
      <c r="BA11" s="183">
        <v>37.429427527650198</v>
      </c>
      <c r="BB11" s="184">
        <v>29.676968950512101</v>
      </c>
      <c r="BC11" s="185">
        <v>33.238179447327497</v>
      </c>
      <c r="BD11" s="171"/>
      <c r="BE11" s="186">
        <v>71.042063294386693</v>
      </c>
    </row>
    <row r="12" spans="1:57" x14ac:dyDescent="0.25">
      <c r="A12" s="21" t="s">
        <v>23</v>
      </c>
      <c r="B12" s="3" t="str">
        <f t="shared" si="0"/>
        <v>Arlington, VA</v>
      </c>
      <c r="C12" s="3"/>
      <c r="D12" s="24" t="s">
        <v>16</v>
      </c>
      <c r="E12" s="27" t="s">
        <v>17</v>
      </c>
      <c r="F12" s="3"/>
      <c r="G12" s="176">
        <v>52.592567832456403</v>
      </c>
      <c r="H12" s="164">
        <v>81.194470236252897</v>
      </c>
      <c r="I12" s="164">
        <v>100.928240998658</v>
      </c>
      <c r="J12" s="164">
        <v>103.351127617868</v>
      </c>
      <c r="K12" s="164">
        <v>94.702973279686304</v>
      </c>
      <c r="L12" s="177">
        <v>86.553875992984601</v>
      </c>
      <c r="M12" s="164"/>
      <c r="N12" s="178">
        <v>107.77399050861401</v>
      </c>
      <c r="O12" s="179">
        <v>132.20547405344001</v>
      </c>
      <c r="P12" s="180">
        <v>119.989732281027</v>
      </c>
      <c r="Q12" s="164"/>
      <c r="R12" s="181">
        <v>96.106977789568305</v>
      </c>
      <c r="S12" s="75"/>
      <c r="T12" s="30">
        <v>19.5361275943546</v>
      </c>
      <c r="U12" s="171">
        <v>50.413935139604703</v>
      </c>
      <c r="V12" s="171">
        <v>63.371560577191197</v>
      </c>
      <c r="W12" s="171">
        <v>74.067834808121901</v>
      </c>
      <c r="X12" s="171">
        <v>60.589274818809002</v>
      </c>
      <c r="Y12" s="182">
        <v>55.615085674009102</v>
      </c>
      <c r="Z12" s="171"/>
      <c r="AA12" s="183">
        <v>41.696872227358298</v>
      </c>
      <c r="AB12" s="184">
        <v>46.644472189157597</v>
      </c>
      <c r="AC12" s="185">
        <v>44.380440199999803</v>
      </c>
      <c r="AD12" s="171"/>
      <c r="AE12" s="186">
        <v>51.412337254701299</v>
      </c>
      <c r="AG12" s="176">
        <v>60.433846074486702</v>
      </c>
      <c r="AH12" s="164">
        <v>98.760962808212099</v>
      </c>
      <c r="AI12" s="164">
        <v>119.92297224801401</v>
      </c>
      <c r="AJ12" s="164">
        <v>117.838407613741</v>
      </c>
      <c r="AK12" s="164">
        <v>91.997095584442306</v>
      </c>
      <c r="AL12" s="177">
        <v>97.790656865779397</v>
      </c>
      <c r="AM12" s="164"/>
      <c r="AN12" s="178">
        <v>72.332689311874503</v>
      </c>
      <c r="AO12" s="179">
        <v>77.414404467141196</v>
      </c>
      <c r="AP12" s="180">
        <v>74.873546889507793</v>
      </c>
      <c r="AQ12" s="164"/>
      <c r="AR12" s="181">
        <v>91.242911158273202</v>
      </c>
      <c r="AS12" s="75"/>
      <c r="AT12" s="30">
        <v>67.315257575571295</v>
      </c>
      <c r="AU12" s="171">
        <v>117.601003938601</v>
      </c>
      <c r="AV12" s="171">
        <v>129.70436439970601</v>
      </c>
      <c r="AW12" s="171">
        <v>123.22604752998301</v>
      </c>
      <c r="AX12" s="171">
        <v>93.227504312987705</v>
      </c>
      <c r="AY12" s="182">
        <v>108.853423604602</v>
      </c>
      <c r="AZ12" s="171"/>
      <c r="BA12" s="183">
        <v>34.6470755756785</v>
      </c>
      <c r="BB12" s="184">
        <v>35.449558233789098</v>
      </c>
      <c r="BC12" s="185">
        <v>35.060742283415799</v>
      </c>
      <c r="BD12" s="171"/>
      <c r="BE12" s="186">
        <v>85.137512565820799</v>
      </c>
    </row>
    <row r="13" spans="1:57" x14ac:dyDescent="0.25">
      <c r="A13" s="21" t="s">
        <v>24</v>
      </c>
      <c r="B13" s="3" t="str">
        <f t="shared" si="0"/>
        <v>Suburban Virginia Area</v>
      </c>
      <c r="C13" s="3"/>
      <c r="D13" s="24" t="s">
        <v>16</v>
      </c>
      <c r="E13" s="27" t="s">
        <v>17</v>
      </c>
      <c r="F13" s="3"/>
      <c r="G13" s="176">
        <v>38.621391804457197</v>
      </c>
      <c r="H13" s="164">
        <v>53.417785765636197</v>
      </c>
      <c r="I13" s="164">
        <v>63.672102084831003</v>
      </c>
      <c r="J13" s="164">
        <v>61.323361610352201</v>
      </c>
      <c r="K13" s="164">
        <v>48.001063982746203</v>
      </c>
      <c r="L13" s="177">
        <v>53.007141049604598</v>
      </c>
      <c r="M13" s="164"/>
      <c r="N13" s="178">
        <v>55.575652048885601</v>
      </c>
      <c r="O13" s="179">
        <v>74.211282530553504</v>
      </c>
      <c r="P13" s="180">
        <v>64.893467289719595</v>
      </c>
      <c r="Q13" s="164"/>
      <c r="R13" s="181">
        <v>56.403234261065997</v>
      </c>
      <c r="S13" s="75"/>
      <c r="T13" s="30">
        <v>-0.246524821960762</v>
      </c>
      <c r="U13" s="171">
        <v>14.8543885102226</v>
      </c>
      <c r="V13" s="171">
        <v>27.901236434670501</v>
      </c>
      <c r="W13" s="171">
        <v>23.550869032259602</v>
      </c>
      <c r="X13" s="171">
        <v>-0.79034026012444003</v>
      </c>
      <c r="Y13" s="182">
        <v>13.736647844994</v>
      </c>
      <c r="Z13" s="171"/>
      <c r="AA13" s="183">
        <v>-18.0141737793851</v>
      </c>
      <c r="AB13" s="184">
        <v>-10.5101636946938</v>
      </c>
      <c r="AC13" s="185">
        <v>-13.8852566220986</v>
      </c>
      <c r="AD13" s="171"/>
      <c r="AE13" s="186">
        <v>2.88813224847752</v>
      </c>
      <c r="AG13" s="176">
        <v>37.635903666426998</v>
      </c>
      <c r="AH13" s="164">
        <v>55.338951114306198</v>
      </c>
      <c r="AI13" s="164">
        <v>62.352966211358698</v>
      </c>
      <c r="AJ13" s="164">
        <v>60.089052839683603</v>
      </c>
      <c r="AK13" s="164">
        <v>49.2210442127965</v>
      </c>
      <c r="AL13" s="177">
        <v>52.927583608914397</v>
      </c>
      <c r="AM13" s="164"/>
      <c r="AN13" s="178">
        <v>53.984391445003503</v>
      </c>
      <c r="AO13" s="179">
        <v>65.461907620416895</v>
      </c>
      <c r="AP13" s="180">
        <v>59.723149532710202</v>
      </c>
      <c r="AQ13" s="164"/>
      <c r="AR13" s="181">
        <v>54.869173872856102</v>
      </c>
      <c r="AS13" s="75"/>
      <c r="AT13" s="30">
        <v>7.09691016472408</v>
      </c>
      <c r="AU13" s="171">
        <v>30.9594683210718</v>
      </c>
      <c r="AV13" s="171">
        <v>38.420339295083302</v>
      </c>
      <c r="AW13" s="171">
        <v>28.8121048349883</v>
      </c>
      <c r="AX13" s="171">
        <v>7.75122634071412</v>
      </c>
      <c r="AY13" s="182">
        <v>23.217249447136101</v>
      </c>
      <c r="AZ13" s="171"/>
      <c r="BA13" s="183">
        <v>-9.0296781211930792</v>
      </c>
      <c r="BB13" s="184">
        <v>-8.1811950521433907</v>
      </c>
      <c r="BC13" s="185">
        <v>-8.5666234585328507</v>
      </c>
      <c r="BD13" s="171"/>
      <c r="BE13" s="186">
        <v>11.1963035022826</v>
      </c>
    </row>
    <row r="14" spans="1:57" x14ac:dyDescent="0.25">
      <c r="A14" s="21" t="s">
        <v>25</v>
      </c>
      <c r="B14" s="3" t="str">
        <f t="shared" si="0"/>
        <v>Alexandria, VA</v>
      </c>
      <c r="C14" s="3"/>
      <c r="D14" s="24" t="s">
        <v>16</v>
      </c>
      <c r="E14" s="27" t="s">
        <v>17</v>
      </c>
      <c r="F14" s="3"/>
      <c r="G14" s="176">
        <v>42.761356496906203</v>
      </c>
      <c r="H14" s="164">
        <v>57.6967182294145</v>
      </c>
      <c r="I14" s="164">
        <v>72.524132555925704</v>
      </c>
      <c r="J14" s="164">
        <v>76.393567348881405</v>
      </c>
      <c r="K14" s="164">
        <v>80.438171108995704</v>
      </c>
      <c r="L14" s="177">
        <v>65.962789148024697</v>
      </c>
      <c r="M14" s="164"/>
      <c r="N14" s="178">
        <v>100.645138029509</v>
      </c>
      <c r="O14" s="179">
        <v>121.607955735364</v>
      </c>
      <c r="P14" s="180">
        <v>111.126546882436</v>
      </c>
      <c r="Q14" s="164"/>
      <c r="R14" s="181">
        <v>78.866719929285296</v>
      </c>
      <c r="S14" s="75"/>
      <c r="T14" s="30">
        <v>4.3989305732484203</v>
      </c>
      <c r="U14" s="171">
        <v>28.936103575452499</v>
      </c>
      <c r="V14" s="171">
        <v>54.8757388745329</v>
      </c>
      <c r="W14" s="171">
        <v>56.8336448297554</v>
      </c>
      <c r="X14" s="171">
        <v>53.386896041682903</v>
      </c>
      <c r="Y14" s="182">
        <v>41.135231737571303</v>
      </c>
      <c r="Z14" s="171"/>
      <c r="AA14" s="183">
        <v>30.827911820913101</v>
      </c>
      <c r="AB14" s="184">
        <v>31.247397381951401</v>
      </c>
      <c r="AC14" s="185">
        <v>31.0571046675262</v>
      </c>
      <c r="AD14" s="171"/>
      <c r="AE14" s="186">
        <v>36.897146827195201</v>
      </c>
      <c r="AG14" s="176">
        <v>48.798216325559203</v>
      </c>
      <c r="AH14" s="164">
        <v>67.802664504997594</v>
      </c>
      <c r="AI14" s="164">
        <v>80.239648976677699</v>
      </c>
      <c r="AJ14" s="164">
        <v>82.718922834364506</v>
      </c>
      <c r="AK14" s="164">
        <v>75.5859932770109</v>
      </c>
      <c r="AL14" s="177">
        <v>71.029089183721993</v>
      </c>
      <c r="AM14" s="164"/>
      <c r="AN14" s="178">
        <v>73.633020585435503</v>
      </c>
      <c r="AO14" s="179">
        <v>80.1337154926225</v>
      </c>
      <c r="AP14" s="180">
        <v>76.883368039028994</v>
      </c>
      <c r="AQ14" s="164"/>
      <c r="AR14" s="181">
        <v>72.701740285238301</v>
      </c>
      <c r="AS14" s="75"/>
      <c r="AT14" s="30">
        <v>47.533516795763603</v>
      </c>
      <c r="AU14" s="171">
        <v>71.878540988404097</v>
      </c>
      <c r="AV14" s="171">
        <v>88.062162211866095</v>
      </c>
      <c r="AW14" s="171">
        <v>91.618075166201393</v>
      </c>
      <c r="AX14" s="171">
        <v>80.0030246165839</v>
      </c>
      <c r="AY14" s="182">
        <v>77.261855851700403</v>
      </c>
      <c r="AZ14" s="171"/>
      <c r="BA14" s="183">
        <v>33.503749682473597</v>
      </c>
      <c r="BB14" s="184">
        <v>25.665372811351698</v>
      </c>
      <c r="BC14" s="185">
        <v>29.300702316371002</v>
      </c>
      <c r="BD14" s="171"/>
      <c r="BE14" s="186">
        <v>59.397410128418599</v>
      </c>
    </row>
    <row r="15" spans="1:57" x14ac:dyDescent="0.25">
      <c r="A15" s="21" t="s">
        <v>26</v>
      </c>
      <c r="B15" s="3" t="str">
        <f t="shared" si="0"/>
        <v>Fairfax/Tysons Corner, VA</v>
      </c>
      <c r="C15" s="3"/>
      <c r="D15" s="24" t="s">
        <v>16</v>
      </c>
      <c r="E15" s="27" t="s">
        <v>17</v>
      </c>
      <c r="F15" s="3"/>
      <c r="G15" s="176">
        <v>46.112289114860097</v>
      </c>
      <c r="H15" s="164">
        <v>65.972939681072305</v>
      </c>
      <c r="I15" s="164">
        <v>82.134315923272396</v>
      </c>
      <c r="J15" s="164">
        <v>90.031293043679199</v>
      </c>
      <c r="K15" s="164">
        <v>71.319571296510205</v>
      </c>
      <c r="L15" s="177">
        <v>71.114081811878805</v>
      </c>
      <c r="M15" s="164"/>
      <c r="N15" s="178">
        <v>72.664276635082004</v>
      </c>
      <c r="O15" s="179">
        <v>93.651856944765399</v>
      </c>
      <c r="P15" s="180">
        <v>83.158066789923694</v>
      </c>
      <c r="Q15" s="164"/>
      <c r="R15" s="181">
        <v>74.555220377034502</v>
      </c>
      <c r="S15" s="75"/>
      <c r="T15" s="30">
        <v>18.673784433415999</v>
      </c>
      <c r="U15" s="171">
        <v>31.315699004371201</v>
      </c>
      <c r="V15" s="171">
        <v>42.455317750567197</v>
      </c>
      <c r="W15" s="171">
        <v>56.172281004918801</v>
      </c>
      <c r="X15" s="171">
        <v>42.133982479030301</v>
      </c>
      <c r="Y15" s="182">
        <v>39.670028087037998</v>
      </c>
      <c r="Z15" s="171"/>
      <c r="AA15" s="183">
        <v>27.846098182460199</v>
      </c>
      <c r="AB15" s="184">
        <v>29.981726811372202</v>
      </c>
      <c r="AC15" s="185">
        <v>29.039947796491798</v>
      </c>
      <c r="AD15" s="171"/>
      <c r="AE15" s="186">
        <v>36.097138125390899</v>
      </c>
      <c r="AG15" s="176">
        <v>47.623377051074598</v>
      </c>
      <c r="AH15" s="164">
        <v>80.825245840073904</v>
      </c>
      <c r="AI15" s="164">
        <v>100.181961520684</v>
      </c>
      <c r="AJ15" s="164">
        <v>97.085615611278001</v>
      </c>
      <c r="AK15" s="164">
        <v>68.861838167321395</v>
      </c>
      <c r="AL15" s="177">
        <v>78.915607638086399</v>
      </c>
      <c r="AM15" s="164"/>
      <c r="AN15" s="178">
        <v>57.168510226484798</v>
      </c>
      <c r="AO15" s="179">
        <v>68.010534146059598</v>
      </c>
      <c r="AP15" s="180">
        <v>62.589522186272198</v>
      </c>
      <c r="AQ15" s="164"/>
      <c r="AR15" s="181">
        <v>74.251011794710905</v>
      </c>
      <c r="AS15" s="75"/>
      <c r="AT15" s="30">
        <v>36.186834632656399</v>
      </c>
      <c r="AU15" s="171">
        <v>73.109506830560306</v>
      </c>
      <c r="AV15" s="171">
        <v>86.780824366017598</v>
      </c>
      <c r="AW15" s="171">
        <v>86.241653416010294</v>
      </c>
      <c r="AX15" s="171">
        <v>54.055472180784299</v>
      </c>
      <c r="AY15" s="182">
        <v>69.986094388053104</v>
      </c>
      <c r="AZ15" s="171"/>
      <c r="BA15" s="183">
        <v>22.226464589397501</v>
      </c>
      <c r="BB15" s="184">
        <v>22.727900420847401</v>
      </c>
      <c r="BC15" s="185">
        <v>22.498388243967501</v>
      </c>
      <c r="BD15" s="171"/>
      <c r="BE15" s="186">
        <v>55.47064660425</v>
      </c>
    </row>
    <row r="16" spans="1:57" x14ac:dyDescent="0.25">
      <c r="A16" s="21" t="s">
        <v>27</v>
      </c>
      <c r="B16" s="3" t="str">
        <f t="shared" si="0"/>
        <v>I-95 Fredericksburg, VA</v>
      </c>
      <c r="C16" s="3"/>
      <c r="D16" s="24" t="s">
        <v>16</v>
      </c>
      <c r="E16" s="27" t="s">
        <v>17</v>
      </c>
      <c r="F16" s="3"/>
      <c r="G16" s="176">
        <v>38.402669132561698</v>
      </c>
      <c r="H16" s="164">
        <v>43.545365708149298</v>
      </c>
      <c r="I16" s="164">
        <v>48.948265123493599</v>
      </c>
      <c r="J16" s="164">
        <v>50.779935568547899</v>
      </c>
      <c r="K16" s="164">
        <v>51.141752774131902</v>
      </c>
      <c r="L16" s="177">
        <v>46.563597661376903</v>
      </c>
      <c r="M16" s="164"/>
      <c r="N16" s="178">
        <v>64.222905381219405</v>
      </c>
      <c r="O16" s="179">
        <v>71.393185777353494</v>
      </c>
      <c r="P16" s="180">
        <v>67.8080455792864</v>
      </c>
      <c r="Q16" s="164"/>
      <c r="R16" s="181">
        <v>52.633439923636701</v>
      </c>
      <c r="S16" s="75"/>
      <c r="T16" s="30">
        <v>11.6562726687969</v>
      </c>
      <c r="U16" s="171">
        <v>9.5925223146713705</v>
      </c>
      <c r="V16" s="171">
        <v>15.3372768627212</v>
      </c>
      <c r="W16" s="171">
        <v>16.780174068016201</v>
      </c>
      <c r="X16" s="171">
        <v>3.3858968068191899</v>
      </c>
      <c r="Y16" s="182">
        <v>11.121295182398701</v>
      </c>
      <c r="Z16" s="171"/>
      <c r="AA16" s="183">
        <v>1.4583368189811801</v>
      </c>
      <c r="AB16" s="184">
        <v>13.064244438169601</v>
      </c>
      <c r="AC16" s="185">
        <v>7.2541371752611203</v>
      </c>
      <c r="AD16" s="171"/>
      <c r="AE16" s="186">
        <v>9.6658339666691493</v>
      </c>
      <c r="AG16" s="176">
        <v>38.734677842739501</v>
      </c>
      <c r="AH16" s="164">
        <v>46.372281947261598</v>
      </c>
      <c r="AI16" s="164">
        <v>51.271859265004103</v>
      </c>
      <c r="AJ16" s="164">
        <v>51.570552440042903</v>
      </c>
      <c r="AK16" s="164">
        <v>47.504076482519899</v>
      </c>
      <c r="AL16" s="177">
        <v>47.090689595513602</v>
      </c>
      <c r="AM16" s="164"/>
      <c r="AN16" s="178">
        <v>50.947580241021299</v>
      </c>
      <c r="AO16" s="179">
        <v>55.128273774012598</v>
      </c>
      <c r="AP16" s="180">
        <v>53.037927007516998</v>
      </c>
      <c r="AQ16" s="164"/>
      <c r="AR16" s="181">
        <v>48.789900284657399</v>
      </c>
      <c r="AS16" s="75"/>
      <c r="AT16" s="30">
        <v>11.4130487088338</v>
      </c>
      <c r="AU16" s="171">
        <v>16.530060469272001</v>
      </c>
      <c r="AV16" s="171">
        <v>21.171307229697</v>
      </c>
      <c r="AW16" s="171">
        <v>20.7028857663379</v>
      </c>
      <c r="AX16" s="171">
        <v>11.200322808851</v>
      </c>
      <c r="AY16" s="182">
        <v>16.377269812325899</v>
      </c>
      <c r="AZ16" s="171"/>
      <c r="BA16" s="183">
        <v>6.9291197750720404</v>
      </c>
      <c r="BB16" s="184">
        <v>11.2342200007974</v>
      </c>
      <c r="BC16" s="185">
        <v>9.1240627216174897</v>
      </c>
      <c r="BD16" s="171"/>
      <c r="BE16" s="186">
        <v>14.0233486751341</v>
      </c>
    </row>
    <row r="17" spans="1:70" x14ac:dyDescent="0.25">
      <c r="A17" s="21" t="s">
        <v>28</v>
      </c>
      <c r="B17" s="3" t="str">
        <f t="shared" si="0"/>
        <v>Dulles Airport Area, VA</v>
      </c>
      <c r="C17" s="3"/>
      <c r="D17" s="24" t="s">
        <v>16</v>
      </c>
      <c r="E17" s="27" t="s">
        <v>17</v>
      </c>
      <c r="F17" s="3"/>
      <c r="G17" s="176">
        <v>44.804146272054602</v>
      </c>
      <c r="H17" s="164">
        <v>63.436238854107302</v>
      </c>
      <c r="I17" s="164">
        <v>73.756762473913795</v>
      </c>
      <c r="J17" s="164">
        <v>81.204130146082306</v>
      </c>
      <c r="K17" s="164">
        <v>69.6412435970404</v>
      </c>
      <c r="L17" s="177">
        <v>66.5685042686397</v>
      </c>
      <c r="M17" s="164"/>
      <c r="N17" s="178">
        <v>64.624247770821398</v>
      </c>
      <c r="O17" s="179">
        <v>71.499168089546501</v>
      </c>
      <c r="P17" s="180">
        <v>68.061707930183999</v>
      </c>
      <c r="Q17" s="164"/>
      <c r="R17" s="181">
        <v>66.995133886223798</v>
      </c>
      <c r="S17" s="75"/>
      <c r="T17" s="30">
        <v>41.095122768373599</v>
      </c>
      <c r="U17" s="171">
        <v>49.159562500491703</v>
      </c>
      <c r="V17" s="171">
        <v>50.4707858895801</v>
      </c>
      <c r="W17" s="171">
        <v>56.883845429750401</v>
      </c>
      <c r="X17" s="171">
        <v>37.550861834655699</v>
      </c>
      <c r="Y17" s="182">
        <v>47.477005535355502</v>
      </c>
      <c r="Z17" s="171"/>
      <c r="AA17" s="183">
        <v>13.082372593728801</v>
      </c>
      <c r="AB17" s="184">
        <v>11.4365404457425</v>
      </c>
      <c r="AC17" s="185">
        <v>12.211880341289801</v>
      </c>
      <c r="AD17" s="171"/>
      <c r="AE17" s="186">
        <v>35.148527973097103</v>
      </c>
      <c r="AG17" s="176">
        <v>46.8407415575792</v>
      </c>
      <c r="AH17" s="164">
        <v>77.201845949535098</v>
      </c>
      <c r="AI17" s="164">
        <v>88.457075507493798</v>
      </c>
      <c r="AJ17" s="164">
        <v>87.1715853253652</v>
      </c>
      <c r="AK17" s="164">
        <v>67.741012853348494</v>
      </c>
      <c r="AL17" s="177">
        <v>73.482452238664294</v>
      </c>
      <c r="AM17" s="164"/>
      <c r="AN17" s="178">
        <v>52.845544488711802</v>
      </c>
      <c r="AO17" s="179">
        <v>54.084532583949901</v>
      </c>
      <c r="AP17" s="180">
        <v>53.465038536330802</v>
      </c>
      <c r="AQ17" s="164"/>
      <c r="AR17" s="181">
        <v>67.763191180854804</v>
      </c>
      <c r="AS17" s="75"/>
      <c r="AT17" s="30">
        <v>47.691174991882001</v>
      </c>
      <c r="AU17" s="171">
        <v>76.279605834400897</v>
      </c>
      <c r="AV17" s="171">
        <v>77.928325023669103</v>
      </c>
      <c r="AW17" s="171">
        <v>72.912059389888597</v>
      </c>
      <c r="AX17" s="171">
        <v>53.145486512737698</v>
      </c>
      <c r="AY17" s="182">
        <v>67.102507901227497</v>
      </c>
      <c r="AZ17" s="171"/>
      <c r="BA17" s="183">
        <v>20.282325637592301</v>
      </c>
      <c r="BB17" s="184">
        <v>18.998254060038601</v>
      </c>
      <c r="BC17" s="185">
        <v>19.629405910322902</v>
      </c>
      <c r="BD17" s="171"/>
      <c r="BE17" s="186">
        <v>53.381366011822102</v>
      </c>
    </row>
    <row r="18" spans="1:70" x14ac:dyDescent="0.25">
      <c r="A18" s="21" t="s">
        <v>29</v>
      </c>
      <c r="B18" s="3" t="str">
        <f t="shared" si="0"/>
        <v>Williamsburg, VA</v>
      </c>
      <c r="C18" s="3"/>
      <c r="D18" s="24" t="s">
        <v>16</v>
      </c>
      <c r="E18" s="27" t="s">
        <v>17</v>
      </c>
      <c r="F18" s="3"/>
      <c r="G18" s="176">
        <v>28.678583656546699</v>
      </c>
      <c r="H18" s="164">
        <v>26.0970068209174</v>
      </c>
      <c r="I18" s="164">
        <v>28.153582987829299</v>
      </c>
      <c r="J18" s="164">
        <v>27.997939012973099</v>
      </c>
      <c r="K18" s="164">
        <v>35.946299317908199</v>
      </c>
      <c r="L18" s="177">
        <v>29.3746823592349</v>
      </c>
      <c r="M18" s="164"/>
      <c r="N18" s="178">
        <v>93.777699612143905</v>
      </c>
      <c r="O18" s="179">
        <v>95.718762872809904</v>
      </c>
      <c r="P18" s="180">
        <v>94.748231242476905</v>
      </c>
      <c r="Q18" s="164"/>
      <c r="R18" s="181">
        <v>48.0528391830183</v>
      </c>
      <c r="S18" s="75"/>
      <c r="T18" s="30">
        <v>1.76759868808265</v>
      </c>
      <c r="U18" s="171">
        <v>-11.7460182083648</v>
      </c>
      <c r="V18" s="171">
        <v>-9.8748512297959206</v>
      </c>
      <c r="W18" s="171">
        <v>-10.940818361501201</v>
      </c>
      <c r="X18" s="171">
        <v>-1.0108433828242001</v>
      </c>
      <c r="Y18" s="182">
        <v>-6.2948494468392404</v>
      </c>
      <c r="Z18" s="171"/>
      <c r="AA18" s="183">
        <v>15.7426847636634</v>
      </c>
      <c r="AB18" s="184">
        <v>16.451822753774302</v>
      </c>
      <c r="AC18" s="185">
        <v>16.099802906011199</v>
      </c>
      <c r="AD18" s="171"/>
      <c r="AE18" s="186">
        <v>5.1292041904248</v>
      </c>
      <c r="AG18" s="176">
        <v>30.755763461023299</v>
      </c>
      <c r="AH18" s="164">
        <v>28.604979908920399</v>
      </c>
      <c r="AI18" s="164">
        <v>28.001617331904601</v>
      </c>
      <c r="AJ18" s="164">
        <v>30.883328983470498</v>
      </c>
      <c r="AK18" s="164">
        <v>36.276831626848598</v>
      </c>
      <c r="AL18" s="177">
        <v>30.905292439945299</v>
      </c>
      <c r="AM18" s="164"/>
      <c r="AN18" s="178">
        <v>64.869992638693702</v>
      </c>
      <c r="AO18" s="179">
        <v>73.3857869905641</v>
      </c>
      <c r="AP18" s="180">
        <v>69.127889814628901</v>
      </c>
      <c r="AQ18" s="164"/>
      <c r="AR18" s="181">
        <v>41.8294809597582</v>
      </c>
      <c r="AS18" s="75"/>
      <c r="AT18" s="30">
        <v>16.2349395703177</v>
      </c>
      <c r="AU18" s="171">
        <v>11.1184163476688</v>
      </c>
      <c r="AV18" s="171">
        <v>14.167988044259999</v>
      </c>
      <c r="AW18" s="171">
        <v>17.692521063992601</v>
      </c>
      <c r="AX18" s="171">
        <v>20.00464839344</v>
      </c>
      <c r="AY18" s="182">
        <v>16.010730133651901</v>
      </c>
      <c r="AZ18" s="171"/>
      <c r="BA18" s="183">
        <v>11.2777929824772</v>
      </c>
      <c r="BB18" s="184">
        <v>7.6345312667832799</v>
      </c>
      <c r="BC18" s="185">
        <v>9.3137890419586302</v>
      </c>
      <c r="BD18" s="171"/>
      <c r="BE18" s="186">
        <v>12.7543231247368</v>
      </c>
    </row>
    <row r="19" spans="1:70" x14ac:dyDescent="0.25">
      <c r="A19" s="21" t="s">
        <v>30</v>
      </c>
      <c r="B19" s="3" t="str">
        <f t="shared" si="0"/>
        <v>Virginia Beach, VA</v>
      </c>
      <c r="C19" s="3"/>
      <c r="D19" s="24" t="s">
        <v>16</v>
      </c>
      <c r="E19" s="27" t="s">
        <v>17</v>
      </c>
      <c r="F19" s="3"/>
      <c r="G19" s="176">
        <v>30.7827335459389</v>
      </c>
      <c r="H19" s="164">
        <v>35.808950121104402</v>
      </c>
      <c r="I19" s="164">
        <v>45.119163967382498</v>
      </c>
      <c r="J19" s="164">
        <v>42.756292063620201</v>
      </c>
      <c r="K19" s="164">
        <v>60.874213692879003</v>
      </c>
      <c r="L19" s="177">
        <v>43.068270678185002</v>
      </c>
      <c r="M19" s="164"/>
      <c r="N19" s="178">
        <v>99.264776122053604</v>
      </c>
      <c r="O19" s="179">
        <v>113.046435219567</v>
      </c>
      <c r="P19" s="180">
        <v>106.15560567081</v>
      </c>
      <c r="Q19" s="164"/>
      <c r="R19" s="181">
        <v>61.095302391991297</v>
      </c>
      <c r="S19" s="75"/>
      <c r="T19" s="30">
        <v>-20.613719768919999</v>
      </c>
      <c r="U19" s="171">
        <v>-20.7726353228623</v>
      </c>
      <c r="V19" s="171">
        <v>1.6362153478321</v>
      </c>
      <c r="W19" s="171">
        <v>5.9955356072833697</v>
      </c>
      <c r="X19" s="171">
        <v>12.4264967405138</v>
      </c>
      <c r="Y19" s="182">
        <v>-3.36937469784201</v>
      </c>
      <c r="Z19" s="171"/>
      <c r="AA19" s="183">
        <v>9.1770100871312099</v>
      </c>
      <c r="AB19" s="184">
        <v>10.9049826960565</v>
      </c>
      <c r="AC19" s="185">
        <v>10.0903214885991</v>
      </c>
      <c r="AD19" s="171"/>
      <c r="AE19" s="186">
        <v>2.8783300256558402</v>
      </c>
      <c r="AG19" s="176">
        <v>30.381164978671499</v>
      </c>
      <c r="AH19" s="164">
        <v>38.259504933983301</v>
      </c>
      <c r="AI19" s="164">
        <v>44.362404348974202</v>
      </c>
      <c r="AJ19" s="164">
        <v>43.426388207423003</v>
      </c>
      <c r="AK19" s="164">
        <v>43.666211266122602</v>
      </c>
      <c r="AL19" s="177">
        <v>40.023628424840901</v>
      </c>
      <c r="AM19" s="164"/>
      <c r="AN19" s="178">
        <v>68.467156585474399</v>
      </c>
      <c r="AO19" s="179">
        <v>77.453087764481893</v>
      </c>
      <c r="AP19" s="180">
        <v>72.960122174978196</v>
      </c>
      <c r="AQ19" s="164"/>
      <c r="AR19" s="181">
        <v>49.4471660583011</v>
      </c>
      <c r="AS19" s="75"/>
      <c r="AT19" s="30">
        <v>0.47100414948967301</v>
      </c>
      <c r="AU19" s="171">
        <v>13.469678194558901</v>
      </c>
      <c r="AV19" s="171">
        <v>22.447147264374902</v>
      </c>
      <c r="AW19" s="171">
        <v>20.457613365287799</v>
      </c>
      <c r="AX19" s="171">
        <v>9.9634651637417999</v>
      </c>
      <c r="AY19" s="182">
        <v>13.7323871289191</v>
      </c>
      <c r="AZ19" s="171"/>
      <c r="BA19" s="183">
        <v>6.6129244130898703</v>
      </c>
      <c r="BB19" s="184">
        <v>3.34638368101789</v>
      </c>
      <c r="BC19" s="185">
        <v>4.8537856580827903</v>
      </c>
      <c r="BD19" s="171"/>
      <c r="BE19" s="186">
        <v>9.8163860543343908</v>
      </c>
    </row>
    <row r="20" spans="1:70" x14ac:dyDescent="0.25">
      <c r="A20" s="34" t="s">
        <v>31</v>
      </c>
      <c r="B20" s="3" t="str">
        <f t="shared" si="0"/>
        <v>Norfolk/Portsmouth, VA</v>
      </c>
      <c r="C20" s="3"/>
      <c r="D20" s="24" t="s">
        <v>16</v>
      </c>
      <c r="E20" s="27" t="s">
        <v>17</v>
      </c>
      <c r="F20" s="3"/>
      <c r="G20" s="176">
        <v>47.107283453363699</v>
      </c>
      <c r="H20" s="164">
        <v>59.896762005972199</v>
      </c>
      <c r="I20" s="164">
        <v>67.371889091867203</v>
      </c>
      <c r="J20" s="164">
        <v>62.795008958369898</v>
      </c>
      <c r="K20" s="164">
        <v>60.422340277533799</v>
      </c>
      <c r="L20" s="177">
        <v>59.518656757421297</v>
      </c>
      <c r="M20" s="164"/>
      <c r="N20" s="178">
        <v>77.7488418057263</v>
      </c>
      <c r="O20" s="179">
        <v>85.842293676444697</v>
      </c>
      <c r="P20" s="180">
        <v>81.795567741085506</v>
      </c>
      <c r="Q20" s="164"/>
      <c r="R20" s="181">
        <v>65.883488467039697</v>
      </c>
      <c r="S20" s="75"/>
      <c r="T20" s="30">
        <v>12.5510518598015</v>
      </c>
      <c r="U20" s="171">
        <v>25.516554343200099</v>
      </c>
      <c r="V20" s="171">
        <v>38.404552246396101</v>
      </c>
      <c r="W20" s="171">
        <v>30.335739800556301</v>
      </c>
      <c r="X20" s="171">
        <v>22.8100954115605</v>
      </c>
      <c r="Y20" s="182">
        <v>26.296264156545998</v>
      </c>
      <c r="Z20" s="171"/>
      <c r="AA20" s="183">
        <v>27.627060146294099</v>
      </c>
      <c r="AB20" s="184">
        <v>17.137330300776199</v>
      </c>
      <c r="AC20" s="185">
        <v>21.898960928597901</v>
      </c>
      <c r="AD20" s="171"/>
      <c r="AE20" s="186">
        <v>24.700605061816699</v>
      </c>
      <c r="AG20" s="176">
        <v>46.524624960477702</v>
      </c>
      <c r="AH20" s="164">
        <v>59.647754619708401</v>
      </c>
      <c r="AI20" s="164">
        <v>64.645493759880495</v>
      </c>
      <c r="AJ20" s="164">
        <v>64.763742868434903</v>
      </c>
      <c r="AK20" s="164">
        <v>60.043402239592403</v>
      </c>
      <c r="AL20" s="177">
        <v>59.125003689618801</v>
      </c>
      <c r="AM20" s="164"/>
      <c r="AN20" s="178">
        <v>66.733153886351602</v>
      </c>
      <c r="AO20" s="179">
        <v>70.4750776304233</v>
      </c>
      <c r="AP20" s="180">
        <v>68.604115758387394</v>
      </c>
      <c r="AQ20" s="164"/>
      <c r="AR20" s="181">
        <v>61.833321423552697</v>
      </c>
      <c r="AS20" s="75"/>
      <c r="AT20" s="30">
        <v>21.1527216216097</v>
      </c>
      <c r="AU20" s="171">
        <v>34.942395092410699</v>
      </c>
      <c r="AV20" s="171">
        <v>40.983939041000802</v>
      </c>
      <c r="AW20" s="171">
        <v>40.7618362099442</v>
      </c>
      <c r="AX20" s="171">
        <v>29.059693493068</v>
      </c>
      <c r="AY20" s="182">
        <v>33.772847970599699</v>
      </c>
      <c r="AZ20" s="171"/>
      <c r="BA20" s="183">
        <v>12.494217559276899</v>
      </c>
      <c r="BB20" s="184">
        <v>2.4854237395035099</v>
      </c>
      <c r="BC20" s="185">
        <v>7.1208205560966702</v>
      </c>
      <c r="BD20" s="171"/>
      <c r="BE20" s="186">
        <v>23.993397075814201</v>
      </c>
    </row>
    <row r="21" spans="1:70" x14ac:dyDescent="0.25">
      <c r="A21" s="35" t="s">
        <v>32</v>
      </c>
      <c r="B21" s="3" t="str">
        <f t="shared" si="0"/>
        <v>Newport News/Hampton, VA</v>
      </c>
      <c r="C21" s="3"/>
      <c r="D21" s="24" t="s">
        <v>16</v>
      </c>
      <c r="E21" s="27" t="s">
        <v>17</v>
      </c>
      <c r="F21" s="3"/>
      <c r="G21" s="176">
        <v>31.655790667820501</v>
      </c>
      <c r="H21" s="164">
        <v>39.0292601903937</v>
      </c>
      <c r="I21" s="164">
        <v>44.974359498052699</v>
      </c>
      <c r="J21" s="164">
        <v>46.298836636376699</v>
      </c>
      <c r="K21" s="164">
        <v>45.036882172219798</v>
      </c>
      <c r="L21" s="177">
        <v>41.399025832972697</v>
      </c>
      <c r="M21" s="164"/>
      <c r="N21" s="178">
        <v>71.840606130102401</v>
      </c>
      <c r="O21" s="179">
        <v>74.086087321505801</v>
      </c>
      <c r="P21" s="180">
        <v>72.963346725804101</v>
      </c>
      <c r="Q21" s="164"/>
      <c r="R21" s="181">
        <v>50.417403230924499</v>
      </c>
      <c r="S21" s="75"/>
      <c r="T21" s="30">
        <v>-0.19349625787001401</v>
      </c>
      <c r="U21" s="171">
        <v>4.5713859264469496</v>
      </c>
      <c r="V21" s="171">
        <v>14.134041498843001</v>
      </c>
      <c r="W21" s="171">
        <v>19.349491551455301</v>
      </c>
      <c r="X21" s="171">
        <v>20.8493977417344</v>
      </c>
      <c r="Y21" s="182">
        <v>12.1896217257005</v>
      </c>
      <c r="Z21" s="171"/>
      <c r="AA21" s="183">
        <v>36.210997709363703</v>
      </c>
      <c r="AB21" s="184">
        <v>28.251360779532</v>
      </c>
      <c r="AC21" s="185">
        <v>32.050240351900797</v>
      </c>
      <c r="AD21" s="171"/>
      <c r="AE21" s="186">
        <v>19.6291759872874</v>
      </c>
      <c r="AG21" s="176">
        <v>32.841602055387199</v>
      </c>
      <c r="AH21" s="164">
        <v>42.021157359728797</v>
      </c>
      <c r="AI21" s="164">
        <v>46.035078263377997</v>
      </c>
      <c r="AJ21" s="164">
        <v>47.218996664503102</v>
      </c>
      <c r="AK21" s="164">
        <v>42.363429489398499</v>
      </c>
      <c r="AL21" s="177">
        <v>42.096052766479097</v>
      </c>
      <c r="AM21" s="164"/>
      <c r="AN21" s="178">
        <v>58.219788554738201</v>
      </c>
      <c r="AO21" s="179">
        <v>58.652148308812897</v>
      </c>
      <c r="AP21" s="180">
        <v>58.4359684317755</v>
      </c>
      <c r="AQ21" s="164"/>
      <c r="AR21" s="181">
        <v>46.764600099420903</v>
      </c>
      <c r="AS21" s="75"/>
      <c r="AT21" s="30">
        <v>9.3559288130684397</v>
      </c>
      <c r="AU21" s="171">
        <v>21.6115233691126</v>
      </c>
      <c r="AV21" s="171">
        <v>22.967770777061901</v>
      </c>
      <c r="AW21" s="171">
        <v>27.397803563396799</v>
      </c>
      <c r="AX21" s="171">
        <v>16.358237544866601</v>
      </c>
      <c r="AY21" s="182">
        <v>19.935791376679202</v>
      </c>
      <c r="AZ21" s="171"/>
      <c r="BA21" s="183">
        <v>-7.5549872764443204</v>
      </c>
      <c r="BB21" s="184">
        <v>-11.3850205607368</v>
      </c>
      <c r="BC21" s="185">
        <v>-9.5175937686249608</v>
      </c>
      <c r="BD21" s="171"/>
      <c r="BE21" s="186">
        <v>7.4485473192318903</v>
      </c>
    </row>
    <row r="22" spans="1:70" x14ac:dyDescent="0.25">
      <c r="A22" s="36" t="s">
        <v>33</v>
      </c>
      <c r="B22" s="3" t="str">
        <f t="shared" si="0"/>
        <v>Chesapeake/Suffolk, VA</v>
      </c>
      <c r="C22" s="3"/>
      <c r="D22" s="25" t="s">
        <v>16</v>
      </c>
      <c r="E22" s="28" t="s">
        <v>17</v>
      </c>
      <c r="F22" s="3"/>
      <c r="G22" s="187">
        <v>44.558741302829198</v>
      </c>
      <c r="H22" s="188">
        <v>56.759100541390097</v>
      </c>
      <c r="I22" s="188">
        <v>62.0349306147397</v>
      </c>
      <c r="J22" s="188">
        <v>62.7809666957736</v>
      </c>
      <c r="K22" s="188">
        <v>55.132194114565102</v>
      </c>
      <c r="L22" s="189">
        <v>56.253186653859501</v>
      </c>
      <c r="M22" s="164"/>
      <c r="N22" s="190">
        <v>68.043868389800906</v>
      </c>
      <c r="O22" s="191">
        <v>76.445795424379995</v>
      </c>
      <c r="P22" s="192">
        <v>72.244831907090401</v>
      </c>
      <c r="Q22" s="164"/>
      <c r="R22" s="193">
        <v>60.8222281547826</v>
      </c>
      <c r="S22" s="75"/>
      <c r="T22" s="31">
        <v>11.257231454953899</v>
      </c>
      <c r="U22" s="194">
        <v>10.158403631399199</v>
      </c>
      <c r="V22" s="194">
        <v>12.7156202319337</v>
      </c>
      <c r="W22" s="194">
        <v>16.672374344700401</v>
      </c>
      <c r="X22" s="194">
        <v>11.450366379248401</v>
      </c>
      <c r="Y22" s="195">
        <v>12.5561603138179</v>
      </c>
      <c r="Z22" s="171"/>
      <c r="AA22" s="196">
        <v>15.7999278421872</v>
      </c>
      <c r="AB22" s="197">
        <v>11.616262732688099</v>
      </c>
      <c r="AC22" s="198">
        <v>13.548146028578101</v>
      </c>
      <c r="AD22" s="171"/>
      <c r="AE22" s="199">
        <v>12.890864066895499</v>
      </c>
      <c r="AG22" s="187">
        <v>43.8549188700663</v>
      </c>
      <c r="AH22" s="188">
        <v>58.151259439399198</v>
      </c>
      <c r="AI22" s="188">
        <v>62.170111587495597</v>
      </c>
      <c r="AJ22" s="188">
        <v>61.803260404296097</v>
      </c>
      <c r="AK22" s="188">
        <v>53.9079320991966</v>
      </c>
      <c r="AL22" s="189">
        <v>55.977496480090799</v>
      </c>
      <c r="AM22" s="164"/>
      <c r="AN22" s="190">
        <v>55.777989504016702</v>
      </c>
      <c r="AO22" s="191">
        <v>60.594893996681797</v>
      </c>
      <c r="AP22" s="192">
        <v>58.186441750349204</v>
      </c>
      <c r="AQ22" s="164"/>
      <c r="AR22" s="193">
        <v>56.6086237001646</v>
      </c>
      <c r="AS22" s="75"/>
      <c r="AT22" s="31">
        <v>14.8791661536153</v>
      </c>
      <c r="AU22" s="194">
        <v>21.392490076956101</v>
      </c>
      <c r="AV22" s="194">
        <v>18.4579571222427</v>
      </c>
      <c r="AW22" s="194">
        <v>18.504965053756401</v>
      </c>
      <c r="AX22" s="194">
        <v>13.078417635503101</v>
      </c>
      <c r="AY22" s="195">
        <v>17.409019485980298</v>
      </c>
      <c r="AZ22" s="171"/>
      <c r="BA22" s="196">
        <v>3.8746911354097402</v>
      </c>
      <c r="BB22" s="197">
        <v>4.1131727070273296</v>
      </c>
      <c r="BC22" s="198">
        <v>3.99873103862015</v>
      </c>
      <c r="BD22" s="171"/>
      <c r="BE22" s="199">
        <v>13.1251103156402</v>
      </c>
    </row>
    <row r="23" spans="1:70" ht="13" x14ac:dyDescent="0.3">
      <c r="A23" s="19" t="s">
        <v>43</v>
      </c>
      <c r="B23" s="3" t="str">
        <f t="shared" si="0"/>
        <v>Richmond CBD/Airport, VA</v>
      </c>
      <c r="C23" s="9"/>
      <c r="D23" s="23" t="s">
        <v>16</v>
      </c>
      <c r="E23" s="26" t="s">
        <v>17</v>
      </c>
      <c r="F23" s="3"/>
      <c r="G23" s="161">
        <v>38.197484126984101</v>
      </c>
      <c r="H23" s="162">
        <v>52.024452380952297</v>
      </c>
      <c r="I23" s="162">
        <v>58.824940476190399</v>
      </c>
      <c r="J23" s="162">
        <v>67.498587301587307</v>
      </c>
      <c r="K23" s="162">
        <v>59.046992063491999</v>
      </c>
      <c r="L23" s="163">
        <v>55.118491269841201</v>
      </c>
      <c r="M23" s="164"/>
      <c r="N23" s="165">
        <v>56.855888888888799</v>
      </c>
      <c r="O23" s="166">
        <v>59.342563492063398</v>
      </c>
      <c r="P23" s="167">
        <v>58.099226190476102</v>
      </c>
      <c r="Q23" s="164"/>
      <c r="R23" s="168">
        <v>55.970129818594103</v>
      </c>
      <c r="S23" s="75"/>
      <c r="T23" s="29">
        <v>7.4124181415124299</v>
      </c>
      <c r="U23" s="169">
        <v>-1.6264894754775701</v>
      </c>
      <c r="V23" s="169">
        <v>3.7910129616544399</v>
      </c>
      <c r="W23" s="169">
        <v>9.0127627071902605</v>
      </c>
      <c r="X23" s="169">
        <v>0.76992289258259095</v>
      </c>
      <c r="Y23" s="170">
        <v>3.7480120739106799</v>
      </c>
      <c r="Z23" s="171"/>
      <c r="AA23" s="172">
        <v>12.204031649940701</v>
      </c>
      <c r="AB23" s="173">
        <v>9.2472325526570902</v>
      </c>
      <c r="AC23" s="174">
        <v>10.6742692049952</v>
      </c>
      <c r="AD23" s="171"/>
      <c r="AE23" s="175">
        <v>5.7100813810151099</v>
      </c>
      <c r="AF23" s="113"/>
      <c r="AG23" s="161">
        <v>40.726197420634897</v>
      </c>
      <c r="AH23" s="162">
        <v>54.321947420634899</v>
      </c>
      <c r="AI23" s="162">
        <v>61.770021825396803</v>
      </c>
      <c r="AJ23" s="162">
        <v>64.461509920634896</v>
      </c>
      <c r="AK23" s="162">
        <v>56.949307539682501</v>
      </c>
      <c r="AL23" s="163">
        <v>55.645796825396801</v>
      </c>
      <c r="AM23" s="164"/>
      <c r="AN23" s="165">
        <v>56.975769841269802</v>
      </c>
      <c r="AO23" s="166">
        <v>58.130763888888801</v>
      </c>
      <c r="AP23" s="167">
        <v>57.553266865079301</v>
      </c>
      <c r="AQ23" s="164"/>
      <c r="AR23" s="168">
        <v>56.190788265306097</v>
      </c>
      <c r="AS23" s="75"/>
      <c r="AT23" s="29">
        <v>10.9002602368227</v>
      </c>
      <c r="AU23" s="169">
        <v>5.6726218334001599</v>
      </c>
      <c r="AV23" s="169">
        <v>9.05192428514661</v>
      </c>
      <c r="AW23" s="169">
        <v>11.441776350700501</v>
      </c>
      <c r="AX23" s="169">
        <v>5.8689626048534196</v>
      </c>
      <c r="AY23" s="170">
        <v>8.5105160592980091</v>
      </c>
      <c r="AZ23" s="171"/>
      <c r="BA23" s="172">
        <v>9.4190196206752592</v>
      </c>
      <c r="BB23" s="173">
        <v>17.2649176094009</v>
      </c>
      <c r="BC23" s="174">
        <v>13.245518888154001</v>
      </c>
      <c r="BD23" s="171"/>
      <c r="BE23" s="175">
        <v>9.8546873662211496</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76">
        <v>33.396062296606203</v>
      </c>
      <c r="H24" s="164">
        <v>47.805290562529002</v>
      </c>
      <c r="I24" s="164">
        <v>59.6137587168758</v>
      </c>
      <c r="J24" s="164">
        <v>62.286415620641499</v>
      </c>
      <c r="K24" s="164">
        <v>53.462618549511802</v>
      </c>
      <c r="L24" s="177">
        <v>51.312829149232897</v>
      </c>
      <c r="M24" s="164"/>
      <c r="N24" s="178">
        <v>78.6651452812645</v>
      </c>
      <c r="O24" s="179">
        <v>88.784370060436999</v>
      </c>
      <c r="P24" s="180">
        <v>83.724757670850707</v>
      </c>
      <c r="Q24" s="164"/>
      <c r="R24" s="181">
        <v>60.573380155409403</v>
      </c>
      <c r="S24" s="75"/>
      <c r="T24" s="30">
        <v>-1.74256699613903</v>
      </c>
      <c r="U24" s="171">
        <v>9.3555146386488399</v>
      </c>
      <c r="V24" s="171">
        <v>14.9228484478593</v>
      </c>
      <c r="W24" s="171">
        <v>16.867037707208301</v>
      </c>
      <c r="X24" s="171">
        <v>9.9951378810702494</v>
      </c>
      <c r="Y24" s="182">
        <v>10.837370637516701</v>
      </c>
      <c r="Z24" s="171"/>
      <c r="AA24" s="183">
        <v>8.6470676458451194</v>
      </c>
      <c r="AB24" s="184">
        <v>13.2540699269173</v>
      </c>
      <c r="AC24" s="185">
        <v>11.0420634431295</v>
      </c>
      <c r="AD24" s="171"/>
      <c r="AE24" s="186">
        <v>10.918116743619301</v>
      </c>
      <c r="AF24" s="113"/>
      <c r="AG24" s="176">
        <v>34.947841701534102</v>
      </c>
      <c r="AH24" s="164">
        <v>53.108272024639703</v>
      </c>
      <c r="AI24" s="164">
        <v>62.2261860762436</v>
      </c>
      <c r="AJ24" s="164">
        <v>60.211361285448604</v>
      </c>
      <c r="AK24" s="164">
        <v>51.666564679218901</v>
      </c>
      <c r="AL24" s="177">
        <v>52.432045153417</v>
      </c>
      <c r="AM24" s="164"/>
      <c r="AN24" s="178">
        <v>63.121724198047403</v>
      </c>
      <c r="AO24" s="179">
        <v>68.348544862854396</v>
      </c>
      <c r="AP24" s="180">
        <v>65.735134530450907</v>
      </c>
      <c r="AQ24" s="164"/>
      <c r="AR24" s="181">
        <v>56.232927832569501</v>
      </c>
      <c r="AS24" s="75"/>
      <c r="AT24" s="30">
        <v>3.7020719253592298</v>
      </c>
      <c r="AU24" s="171">
        <v>22.9521378948725</v>
      </c>
      <c r="AV24" s="171">
        <v>24.387866860953199</v>
      </c>
      <c r="AW24" s="171">
        <v>20.0281573198987</v>
      </c>
      <c r="AX24" s="171">
        <v>17.073190913094301</v>
      </c>
      <c r="AY24" s="182">
        <v>18.508365095272499</v>
      </c>
      <c r="AZ24" s="171"/>
      <c r="BA24" s="183">
        <v>15.1794132066</v>
      </c>
      <c r="BB24" s="184">
        <v>15.712623639752399</v>
      </c>
      <c r="BC24" s="185">
        <v>15.4560029919868</v>
      </c>
      <c r="BD24" s="171"/>
      <c r="BE24" s="186">
        <v>17.471100895507</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76">
        <v>34.872800103376903</v>
      </c>
      <c r="H25" s="164">
        <v>41.869973983459602</v>
      </c>
      <c r="I25" s="164">
        <v>52.857313197794603</v>
      </c>
      <c r="J25" s="164">
        <v>56.2118641626464</v>
      </c>
      <c r="K25" s="164">
        <v>57.8966461750516</v>
      </c>
      <c r="L25" s="177">
        <v>48.7417195244658</v>
      </c>
      <c r="M25" s="164"/>
      <c r="N25" s="178">
        <v>92.434483184011</v>
      </c>
      <c r="O25" s="179">
        <v>95.582082081323193</v>
      </c>
      <c r="P25" s="180">
        <v>94.008282632667104</v>
      </c>
      <c r="Q25" s="164"/>
      <c r="R25" s="181">
        <v>61.675023269666198</v>
      </c>
      <c r="S25" s="75"/>
      <c r="T25" s="30">
        <v>6.8164991812370399</v>
      </c>
      <c r="U25" s="171">
        <v>-5.7626419292747597</v>
      </c>
      <c r="V25" s="171">
        <v>7.81399841785736</v>
      </c>
      <c r="W25" s="171">
        <v>-6.4207996639485998</v>
      </c>
      <c r="X25" s="171">
        <v>-0.41767947539778799</v>
      </c>
      <c r="Y25" s="182">
        <v>-0.247127022843803</v>
      </c>
      <c r="Z25" s="171"/>
      <c r="AA25" s="183">
        <v>19.242646297843599</v>
      </c>
      <c r="AB25" s="184">
        <v>12.3660673862196</v>
      </c>
      <c r="AC25" s="185">
        <v>15.644790963302</v>
      </c>
      <c r="AD25" s="171"/>
      <c r="AE25" s="186">
        <v>6.1027549457055397</v>
      </c>
      <c r="AF25" s="113"/>
      <c r="AG25" s="176">
        <v>36.374086965885503</v>
      </c>
      <c r="AH25" s="164">
        <v>46.696594055823503</v>
      </c>
      <c r="AI25" s="164">
        <v>52.239978945554697</v>
      </c>
      <c r="AJ25" s="164">
        <v>52.951373776705701</v>
      </c>
      <c r="AK25" s="164">
        <v>53.115120442798002</v>
      </c>
      <c r="AL25" s="177">
        <v>48.275430837353497</v>
      </c>
      <c r="AM25" s="164"/>
      <c r="AN25" s="178">
        <v>72.039393607856596</v>
      </c>
      <c r="AO25" s="179">
        <v>73.019081064782895</v>
      </c>
      <c r="AP25" s="180">
        <v>72.529237336319696</v>
      </c>
      <c r="AQ25" s="164"/>
      <c r="AR25" s="181">
        <v>55.205089837058097</v>
      </c>
      <c r="AS25" s="75"/>
      <c r="AT25" s="30">
        <v>9.3383276942918894</v>
      </c>
      <c r="AU25" s="171">
        <v>5.7903411386218604</v>
      </c>
      <c r="AV25" s="171">
        <v>11.357130637563399</v>
      </c>
      <c r="AW25" s="171">
        <v>6.9123666352019697</v>
      </c>
      <c r="AX25" s="171">
        <v>15.0136863354531</v>
      </c>
      <c r="AY25" s="182">
        <v>9.7020971269388401</v>
      </c>
      <c r="AZ25" s="171"/>
      <c r="BA25" s="183">
        <v>34.275950239022599</v>
      </c>
      <c r="BB25" s="184">
        <v>24.2918454041675</v>
      </c>
      <c r="BC25" s="185">
        <v>29.057483202084601</v>
      </c>
      <c r="BD25" s="171"/>
      <c r="BE25" s="186">
        <v>16.246411403880199</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76">
        <v>43.409280413766403</v>
      </c>
      <c r="H26" s="164">
        <v>53.623636446249002</v>
      </c>
      <c r="I26" s="164">
        <v>56.827687954369601</v>
      </c>
      <c r="J26" s="164">
        <v>57.7679103054911</v>
      </c>
      <c r="K26" s="164">
        <v>54.6722501353441</v>
      </c>
      <c r="L26" s="177">
        <v>53.260153051044</v>
      </c>
      <c r="M26" s="164"/>
      <c r="N26" s="178">
        <v>63.188616028615598</v>
      </c>
      <c r="O26" s="179">
        <v>65.8888140951276</v>
      </c>
      <c r="P26" s="180">
        <v>64.538715061871599</v>
      </c>
      <c r="Q26" s="164"/>
      <c r="R26" s="181">
        <v>56.482599339851902</v>
      </c>
      <c r="S26" s="75"/>
      <c r="T26" s="30">
        <v>9.8123283767874607</v>
      </c>
      <c r="U26" s="171">
        <v>6.9860183569101801</v>
      </c>
      <c r="V26" s="171">
        <v>9.3251986323277993</v>
      </c>
      <c r="W26" s="171">
        <v>10.6971643669493</v>
      </c>
      <c r="X26" s="171">
        <v>13.6826413499276</v>
      </c>
      <c r="Y26" s="182">
        <v>10.0823659810019</v>
      </c>
      <c r="Z26" s="171"/>
      <c r="AA26" s="183">
        <v>14.269704223177801</v>
      </c>
      <c r="AB26" s="184">
        <v>11.728197072957901</v>
      </c>
      <c r="AC26" s="185">
        <v>12.958086570712901</v>
      </c>
      <c r="AD26" s="171"/>
      <c r="AE26" s="186">
        <v>11.004957225874501</v>
      </c>
      <c r="AF26" s="113"/>
      <c r="AG26" s="176">
        <v>44.997873134757199</v>
      </c>
      <c r="AH26" s="164">
        <v>55.029012158797002</v>
      </c>
      <c r="AI26" s="164">
        <v>56.708562790920404</v>
      </c>
      <c r="AJ26" s="164">
        <v>58.365686422901099</v>
      </c>
      <c r="AK26" s="164">
        <v>53.334198263170499</v>
      </c>
      <c r="AL26" s="177">
        <v>53.683040321063899</v>
      </c>
      <c r="AM26" s="164"/>
      <c r="AN26" s="178">
        <v>53.629930161173903</v>
      </c>
      <c r="AO26" s="179">
        <v>55.244135872023001</v>
      </c>
      <c r="AP26" s="180">
        <v>54.437033016598498</v>
      </c>
      <c r="AQ26" s="164"/>
      <c r="AR26" s="181">
        <v>53.898036797772001</v>
      </c>
      <c r="AS26" s="75"/>
      <c r="AT26" s="30">
        <v>0.149543569851673</v>
      </c>
      <c r="AU26" s="171">
        <v>2.1956705895739401</v>
      </c>
      <c r="AV26" s="171">
        <v>2.2224910844382602</v>
      </c>
      <c r="AW26" s="171">
        <v>5.0513894885083097</v>
      </c>
      <c r="AX26" s="171">
        <v>4.41579936026901</v>
      </c>
      <c r="AY26" s="182">
        <v>2.8840944354498199</v>
      </c>
      <c r="AZ26" s="171"/>
      <c r="BA26" s="183">
        <v>5.37788023425147</v>
      </c>
      <c r="BB26" s="184">
        <v>4.5187798562477104</v>
      </c>
      <c r="BC26" s="185">
        <v>4.9402037388598599</v>
      </c>
      <c r="BD26" s="171"/>
      <c r="BE26" s="186">
        <v>3.4682812324460799</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76">
        <v>28.8141374093588</v>
      </c>
      <c r="H27" s="164">
        <v>40.142292764359098</v>
      </c>
      <c r="I27" s="164">
        <v>44.242334498408802</v>
      </c>
      <c r="J27" s="164">
        <v>45.999952527518303</v>
      </c>
      <c r="K27" s="164">
        <v>46.083060149199198</v>
      </c>
      <c r="L27" s="177">
        <v>41.056355469768803</v>
      </c>
      <c r="M27" s="164"/>
      <c r="N27" s="178">
        <v>64.240762168083805</v>
      </c>
      <c r="O27" s="179">
        <v>68.990914497365495</v>
      </c>
      <c r="P27" s="180">
        <v>66.615838332724707</v>
      </c>
      <c r="Q27" s="164"/>
      <c r="R27" s="181">
        <v>48.359064859184798</v>
      </c>
      <c r="S27" s="75"/>
      <c r="T27" s="30">
        <v>6.7449772283938101</v>
      </c>
      <c r="U27" s="171">
        <v>7.8172649493818698</v>
      </c>
      <c r="V27" s="171">
        <v>13.0940577657588</v>
      </c>
      <c r="W27" s="171">
        <v>14.0228615432443</v>
      </c>
      <c r="X27" s="171">
        <v>11.0848636790155</v>
      </c>
      <c r="Y27" s="182">
        <v>10.859773415348601</v>
      </c>
      <c r="Z27" s="171"/>
      <c r="AA27" s="183">
        <v>0.81391789242930601</v>
      </c>
      <c r="AB27" s="184">
        <v>2.4887603718089601</v>
      </c>
      <c r="AC27" s="185">
        <v>1.6743039088899601</v>
      </c>
      <c r="AD27" s="171"/>
      <c r="AE27" s="186">
        <v>7.0533087221377402</v>
      </c>
      <c r="AF27" s="113"/>
      <c r="AG27" s="176">
        <v>28.760824026364599</v>
      </c>
      <c r="AH27" s="164">
        <v>40.640538570084601</v>
      </c>
      <c r="AI27" s="164">
        <v>44.107282194000199</v>
      </c>
      <c r="AJ27" s="164">
        <v>42.843185729605302</v>
      </c>
      <c r="AK27" s="164">
        <v>41.024867905299402</v>
      </c>
      <c r="AL27" s="177">
        <v>39.476684033042197</v>
      </c>
      <c r="AM27" s="164"/>
      <c r="AN27" s="178">
        <v>51.116880291627403</v>
      </c>
      <c r="AO27" s="179">
        <v>51.605387138078797</v>
      </c>
      <c r="AP27" s="180">
        <v>51.361133714853104</v>
      </c>
      <c r="AQ27" s="164"/>
      <c r="AR27" s="181">
        <v>42.873128626692399</v>
      </c>
      <c r="AS27" s="75"/>
      <c r="AT27" s="30">
        <v>9.7004288588362808</v>
      </c>
      <c r="AU27" s="171">
        <v>15.2000904577017</v>
      </c>
      <c r="AV27" s="171">
        <v>17.984701697381102</v>
      </c>
      <c r="AW27" s="171">
        <v>11.5556568395774</v>
      </c>
      <c r="AX27" s="171">
        <v>10.774991806865501</v>
      </c>
      <c r="AY27" s="182">
        <v>13.2309325138951</v>
      </c>
      <c r="AZ27" s="171"/>
      <c r="BA27" s="183">
        <v>1.6226560512574599</v>
      </c>
      <c r="BB27" s="184">
        <v>-0.100099707130358</v>
      </c>
      <c r="BC27" s="185">
        <v>0.74981860176233806</v>
      </c>
      <c r="BD27" s="171"/>
      <c r="BE27" s="186">
        <v>8.6271300805854203</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76">
        <v>28.357328002974999</v>
      </c>
      <c r="H28" s="164">
        <v>40.970215693566303</v>
      </c>
      <c r="I28" s="164">
        <v>46.753737448865699</v>
      </c>
      <c r="J28" s="164">
        <v>50.375635924135302</v>
      </c>
      <c r="K28" s="164">
        <v>73.642828188917804</v>
      </c>
      <c r="L28" s="177">
        <v>48.019949051692002</v>
      </c>
      <c r="M28" s="164"/>
      <c r="N28" s="178">
        <v>84.574274823354401</v>
      </c>
      <c r="O28" s="179">
        <v>72.807543696541401</v>
      </c>
      <c r="P28" s="180">
        <v>78.690909259947901</v>
      </c>
      <c r="Q28" s="164"/>
      <c r="R28" s="181">
        <v>56.783080539765102</v>
      </c>
      <c r="S28" s="75"/>
      <c r="T28" s="30">
        <v>15.3009014043721</v>
      </c>
      <c r="U28" s="171">
        <v>25.8766720425043</v>
      </c>
      <c r="V28" s="171">
        <v>25.618069764516999</v>
      </c>
      <c r="W28" s="171">
        <v>25.096709727669701</v>
      </c>
      <c r="X28" s="171">
        <v>38.613314028917202</v>
      </c>
      <c r="Y28" s="182">
        <v>27.8767899513111</v>
      </c>
      <c r="Z28" s="171"/>
      <c r="AA28" s="183">
        <v>31.572205045734702</v>
      </c>
      <c r="AB28" s="184">
        <v>19.836184051480501</v>
      </c>
      <c r="AC28" s="185">
        <v>25.8695712992239</v>
      </c>
      <c r="AD28" s="171"/>
      <c r="AE28" s="186">
        <v>27.0744292153306</v>
      </c>
      <c r="AF28" s="113"/>
      <c r="AG28" s="176">
        <v>29.664485903814199</v>
      </c>
      <c r="AH28" s="164">
        <v>43.254494656347802</v>
      </c>
      <c r="AI28" s="164">
        <v>50.305327068361798</v>
      </c>
      <c r="AJ28" s="164">
        <v>50.400995372512703</v>
      </c>
      <c r="AK28" s="164">
        <v>51.693708005552899</v>
      </c>
      <c r="AL28" s="177">
        <v>45.052977645277998</v>
      </c>
      <c r="AM28" s="164"/>
      <c r="AN28" s="178">
        <v>58.930965293845397</v>
      </c>
      <c r="AO28" s="179">
        <v>53.793443776029598</v>
      </c>
      <c r="AP28" s="180">
        <v>56.362204534937497</v>
      </c>
      <c r="AQ28" s="164"/>
      <c r="AR28" s="181">
        <v>48.277917513393596</v>
      </c>
      <c r="AS28" s="75"/>
      <c r="AT28" s="30">
        <v>22.9389285096387</v>
      </c>
      <c r="AU28" s="171">
        <v>30.7724662348066</v>
      </c>
      <c r="AV28" s="171">
        <v>36.295831452852703</v>
      </c>
      <c r="AW28" s="171">
        <v>35.827357240332297</v>
      </c>
      <c r="AX28" s="171">
        <v>33.077913571112099</v>
      </c>
      <c r="AY28" s="182">
        <v>32.457429573872098</v>
      </c>
      <c r="AZ28" s="171"/>
      <c r="BA28" s="183">
        <v>28.765539806898499</v>
      </c>
      <c r="BB28" s="184">
        <v>18.424146533158499</v>
      </c>
      <c r="BC28" s="185">
        <v>23.614218957834499</v>
      </c>
      <c r="BD28" s="171"/>
      <c r="BE28" s="186">
        <v>29.353948584204801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76">
        <v>35.774463988590398</v>
      </c>
      <c r="H29" s="164">
        <v>50.904387924886997</v>
      </c>
      <c r="I29" s="164">
        <v>58.6811789874019</v>
      </c>
      <c r="J29" s="164">
        <v>60.9100641787497</v>
      </c>
      <c r="K29" s="164">
        <v>62.283558355122402</v>
      </c>
      <c r="L29" s="177">
        <v>53.710730686950299</v>
      </c>
      <c r="M29" s="164"/>
      <c r="N29" s="178">
        <v>106.419802709769</v>
      </c>
      <c r="O29" s="179">
        <v>143.001777989065</v>
      </c>
      <c r="P29" s="180">
        <v>124.710790349417</v>
      </c>
      <c r="Q29" s="164"/>
      <c r="R29" s="181">
        <v>73.996462019083793</v>
      </c>
      <c r="S29" s="75"/>
      <c r="T29" s="30">
        <v>-25.1087952714661</v>
      </c>
      <c r="U29" s="171">
        <v>-16.0745525036312</v>
      </c>
      <c r="V29" s="171">
        <v>2.16585210315414</v>
      </c>
      <c r="W29" s="171">
        <v>-4.2592112699870297</v>
      </c>
      <c r="X29" s="171">
        <v>-12.3801445404494</v>
      </c>
      <c r="Y29" s="182">
        <v>-10.649990056601</v>
      </c>
      <c r="Z29" s="171"/>
      <c r="AA29" s="183">
        <v>5.2478420003454298</v>
      </c>
      <c r="AB29" s="184">
        <v>4.10822235128414</v>
      </c>
      <c r="AC29" s="185">
        <v>4.5914271515699996</v>
      </c>
      <c r="AD29" s="171"/>
      <c r="AE29" s="186">
        <v>-3.9071080842176</v>
      </c>
      <c r="AF29" s="113"/>
      <c r="AG29" s="176">
        <v>45.201012598050802</v>
      </c>
      <c r="AH29" s="164">
        <v>58.175530663180403</v>
      </c>
      <c r="AI29" s="164">
        <v>65.229994057523101</v>
      </c>
      <c r="AJ29" s="164">
        <v>62.518137627763203</v>
      </c>
      <c r="AK29" s="164">
        <v>62.631920608509603</v>
      </c>
      <c r="AL29" s="177">
        <v>58.751319111005401</v>
      </c>
      <c r="AM29" s="164"/>
      <c r="AN29" s="178">
        <v>84.156927145234107</v>
      </c>
      <c r="AO29" s="179">
        <v>101.310938911338</v>
      </c>
      <c r="AP29" s="180">
        <v>92.733933028286103</v>
      </c>
      <c r="AQ29" s="164"/>
      <c r="AR29" s="181">
        <v>68.460637373085603</v>
      </c>
      <c r="AS29" s="75"/>
      <c r="AT29" s="30">
        <v>-2.1721667709089298</v>
      </c>
      <c r="AU29" s="171">
        <v>3.34939165081955</v>
      </c>
      <c r="AV29" s="171">
        <v>14.8099213097155</v>
      </c>
      <c r="AW29" s="171">
        <v>4.8712674681334702</v>
      </c>
      <c r="AX29" s="171">
        <v>5.9525177168196999</v>
      </c>
      <c r="AY29" s="182">
        <v>5.6726272587092001</v>
      </c>
      <c r="AZ29" s="171"/>
      <c r="BA29" s="183">
        <v>1.9991346929564899</v>
      </c>
      <c r="BB29" s="184">
        <v>2.6361396737922398</v>
      </c>
      <c r="BC29" s="185">
        <v>2.3461123696878401</v>
      </c>
      <c r="BD29" s="171"/>
      <c r="BE29" s="186">
        <v>4.3906145354187904</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76">
        <v>27.037974099434301</v>
      </c>
      <c r="H30" s="164">
        <v>42.8043405775528</v>
      </c>
      <c r="I30" s="164">
        <v>49.205279845192003</v>
      </c>
      <c r="J30" s="164">
        <v>53.333373027686797</v>
      </c>
      <c r="K30" s="164">
        <v>48.069002679368801</v>
      </c>
      <c r="L30" s="177">
        <v>44.0899940458469</v>
      </c>
      <c r="M30" s="164"/>
      <c r="N30" s="178">
        <v>52.564992557308699</v>
      </c>
      <c r="O30" s="179">
        <v>57.408617147960697</v>
      </c>
      <c r="P30" s="180">
        <v>54.986804852634698</v>
      </c>
      <c r="Q30" s="164"/>
      <c r="R30" s="181">
        <v>47.203368562072001</v>
      </c>
      <c r="S30" s="75"/>
      <c r="T30" s="30">
        <v>-7.83116067920382</v>
      </c>
      <c r="U30" s="171">
        <v>-0.474624026695391</v>
      </c>
      <c r="V30" s="171">
        <v>-6.0873950605710299</v>
      </c>
      <c r="W30" s="171">
        <v>2.7935708873046998</v>
      </c>
      <c r="X30" s="171">
        <v>-5.11738238395513</v>
      </c>
      <c r="Y30" s="182">
        <v>-3.0068223864334001</v>
      </c>
      <c r="Z30" s="171"/>
      <c r="AA30" s="183">
        <v>-7.9755002757871702</v>
      </c>
      <c r="AB30" s="184">
        <v>-6.8886152228692801</v>
      </c>
      <c r="AC30" s="185">
        <v>-7.4113076746419599</v>
      </c>
      <c r="AD30" s="171"/>
      <c r="AE30" s="186">
        <v>-4.5185504146320596</v>
      </c>
      <c r="AF30" s="113"/>
      <c r="AG30" s="176">
        <v>27.380303289669499</v>
      </c>
      <c r="AH30" s="164">
        <v>43.850943361119299</v>
      </c>
      <c r="AI30" s="164">
        <v>50.122884042869899</v>
      </c>
      <c r="AJ30" s="164">
        <v>51.319166790711499</v>
      </c>
      <c r="AK30" s="164">
        <v>43.452313932717999</v>
      </c>
      <c r="AL30" s="177">
        <v>43.225122283417598</v>
      </c>
      <c r="AM30" s="164"/>
      <c r="AN30" s="178">
        <v>47.320934429889803</v>
      </c>
      <c r="AO30" s="179">
        <v>47.108843033640902</v>
      </c>
      <c r="AP30" s="180">
        <v>47.214888731765399</v>
      </c>
      <c r="AQ30" s="164"/>
      <c r="AR30" s="181">
        <v>44.365055554374102</v>
      </c>
      <c r="AS30" s="75"/>
      <c r="AT30" s="30">
        <v>1.03571482752566</v>
      </c>
      <c r="AU30" s="171">
        <v>7.8084338856168403</v>
      </c>
      <c r="AV30" s="171">
        <v>7.2983522217322401</v>
      </c>
      <c r="AW30" s="171">
        <v>11.756902353470201</v>
      </c>
      <c r="AX30" s="171">
        <v>2.7582098038299399</v>
      </c>
      <c r="AY30" s="182">
        <v>6.6263366355585998</v>
      </c>
      <c r="AZ30" s="171"/>
      <c r="BA30" s="183">
        <v>-2.1162976942148899</v>
      </c>
      <c r="BB30" s="184">
        <v>-5.1143934971428502</v>
      </c>
      <c r="BC30" s="185">
        <v>-3.6352937374018102</v>
      </c>
      <c r="BD30" s="171"/>
      <c r="BE30" s="186">
        <v>3.2821274389495598</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76">
        <v>28.146062876987699</v>
      </c>
      <c r="H31" s="164">
        <v>38.425284225918404</v>
      </c>
      <c r="I31" s="164">
        <v>42.074843721440303</v>
      </c>
      <c r="J31" s="164">
        <v>50.697229025772202</v>
      </c>
      <c r="K31" s="164">
        <v>54.828994699323701</v>
      </c>
      <c r="L31" s="177">
        <v>42.8344829098885</v>
      </c>
      <c r="M31" s="164"/>
      <c r="N31" s="178">
        <v>95.797852312191495</v>
      </c>
      <c r="O31" s="179">
        <v>103.811698044233</v>
      </c>
      <c r="P31" s="180">
        <v>99.804775178212296</v>
      </c>
      <c r="Q31" s="164"/>
      <c r="R31" s="181">
        <v>59.111709272266701</v>
      </c>
      <c r="S31" s="75"/>
      <c r="T31" s="30">
        <v>-11.146260031094</v>
      </c>
      <c r="U31" s="171">
        <v>5.2775830245417801</v>
      </c>
      <c r="V31" s="171">
        <v>11.061298706885999</v>
      </c>
      <c r="W31" s="171">
        <v>24.8054105197563</v>
      </c>
      <c r="X31" s="171">
        <v>21.4122964612394</v>
      </c>
      <c r="Y31" s="182">
        <v>11.6408356589966</v>
      </c>
      <c r="Z31" s="171"/>
      <c r="AA31" s="183">
        <v>3.86561023951058</v>
      </c>
      <c r="AB31" s="184">
        <v>7.9441723750047997</v>
      </c>
      <c r="AC31" s="185">
        <v>5.9475285800089797</v>
      </c>
      <c r="AD31" s="171"/>
      <c r="AE31" s="186">
        <v>8.8199083637318303</v>
      </c>
      <c r="AF31" s="113"/>
      <c r="AG31" s="176">
        <v>29.988373240723799</v>
      </c>
      <c r="AH31" s="164">
        <v>40.693651069274303</v>
      </c>
      <c r="AI31" s="164">
        <v>44.938891884481798</v>
      </c>
      <c r="AJ31" s="164">
        <v>45.755757631145997</v>
      </c>
      <c r="AK31" s="164">
        <v>45.371347102906199</v>
      </c>
      <c r="AL31" s="177">
        <v>41.349604185706397</v>
      </c>
      <c r="AM31" s="164"/>
      <c r="AN31" s="178">
        <v>65.687914915006303</v>
      </c>
      <c r="AO31" s="179">
        <v>70.879664138183102</v>
      </c>
      <c r="AP31" s="180">
        <v>68.283789526594703</v>
      </c>
      <c r="AQ31" s="164"/>
      <c r="AR31" s="181">
        <v>49.045085711674503</v>
      </c>
      <c r="AS31" s="75"/>
      <c r="AT31" s="30">
        <v>5.7506387227145996</v>
      </c>
      <c r="AU31" s="171">
        <v>22.926417627940999</v>
      </c>
      <c r="AV31" s="171">
        <v>25.8248801046079</v>
      </c>
      <c r="AW31" s="171">
        <v>26.165209147577599</v>
      </c>
      <c r="AX31" s="171">
        <v>22.839025876826302</v>
      </c>
      <c r="AY31" s="182">
        <v>21.345752220415399</v>
      </c>
      <c r="AZ31" s="171"/>
      <c r="BA31" s="183">
        <v>3.2598673832763598</v>
      </c>
      <c r="BB31" s="184">
        <v>6.0649866391093701</v>
      </c>
      <c r="BC31" s="185">
        <v>4.6969688627897597</v>
      </c>
      <c r="BD31" s="171"/>
      <c r="BE31" s="186">
        <v>14.126550808984801</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76">
        <v>23.562772798129298</v>
      </c>
      <c r="H32" s="164">
        <v>33.1759489477786</v>
      </c>
      <c r="I32" s="164">
        <v>40.439857755261102</v>
      </c>
      <c r="J32" s="164">
        <v>44.837657833203401</v>
      </c>
      <c r="K32" s="164">
        <v>48.303104053000702</v>
      </c>
      <c r="L32" s="177">
        <v>38.063868277474597</v>
      </c>
      <c r="M32" s="164"/>
      <c r="N32" s="178">
        <v>77.914002338269597</v>
      </c>
      <c r="O32" s="179">
        <v>81.725266952455101</v>
      </c>
      <c r="P32" s="180">
        <v>79.819634645362399</v>
      </c>
      <c r="Q32" s="164"/>
      <c r="R32" s="181">
        <v>49.994087239728302</v>
      </c>
      <c r="S32" s="75"/>
      <c r="T32" s="30">
        <v>3.0443891634357101</v>
      </c>
      <c r="U32" s="171">
        <v>-5.35983611855265</v>
      </c>
      <c r="V32" s="171">
        <v>0.53792547587411099</v>
      </c>
      <c r="W32" s="171">
        <v>-3.6582966985772898</v>
      </c>
      <c r="X32" s="171">
        <v>-3.4032557387675801</v>
      </c>
      <c r="Y32" s="182">
        <v>-2.2449704295627901</v>
      </c>
      <c r="Z32" s="171"/>
      <c r="AA32" s="183">
        <v>4.1443181292581004</v>
      </c>
      <c r="AB32" s="184">
        <v>7.3476178724635002</v>
      </c>
      <c r="AC32" s="185">
        <v>5.7599523011794602</v>
      </c>
      <c r="AD32" s="171"/>
      <c r="AE32" s="186">
        <v>1.2509209271656501</v>
      </c>
      <c r="AF32" s="113"/>
      <c r="AG32" s="176">
        <v>23.3143535658612</v>
      </c>
      <c r="AH32" s="164">
        <v>35.791009840218202</v>
      </c>
      <c r="AI32" s="164">
        <v>38.503030982073199</v>
      </c>
      <c r="AJ32" s="164">
        <v>40.606429267342101</v>
      </c>
      <c r="AK32" s="164">
        <v>41.176652377240799</v>
      </c>
      <c r="AL32" s="177">
        <v>35.878295206547101</v>
      </c>
      <c r="AM32" s="164"/>
      <c r="AN32" s="178">
        <v>54.351204696024901</v>
      </c>
      <c r="AO32" s="179">
        <v>54.472610580670299</v>
      </c>
      <c r="AP32" s="180">
        <v>54.4119076383476</v>
      </c>
      <c r="AQ32" s="164"/>
      <c r="AR32" s="181">
        <v>41.173613044204401</v>
      </c>
      <c r="AS32" s="75"/>
      <c r="AT32" s="30">
        <v>6.9098244833139697</v>
      </c>
      <c r="AU32" s="171">
        <v>11.150884444107801</v>
      </c>
      <c r="AV32" s="171">
        <v>10.3455797883905</v>
      </c>
      <c r="AW32" s="171">
        <v>7.9570712714820999</v>
      </c>
      <c r="AX32" s="171">
        <v>15.0189578277589</v>
      </c>
      <c r="AY32" s="182">
        <v>10.520993287054701</v>
      </c>
      <c r="AZ32" s="171"/>
      <c r="BA32" s="183">
        <v>14.605705730664001</v>
      </c>
      <c r="BB32" s="184">
        <v>14.3033207830034</v>
      </c>
      <c r="BC32" s="185">
        <v>14.4541448615261</v>
      </c>
      <c r="BD32" s="171"/>
      <c r="BE32" s="186">
        <v>11.973883602440701</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76">
        <v>29.164812886430099</v>
      </c>
      <c r="H33" s="164">
        <v>47.782863651155203</v>
      </c>
      <c r="I33" s="164">
        <v>57.870344939798201</v>
      </c>
      <c r="J33" s="164">
        <v>57.073944028636497</v>
      </c>
      <c r="K33" s="164">
        <v>76.100413276927995</v>
      </c>
      <c r="L33" s="177">
        <v>53.5984757565896</v>
      </c>
      <c r="M33" s="164"/>
      <c r="N33" s="178">
        <v>97.351932964529695</v>
      </c>
      <c r="O33" s="179">
        <v>92.146957370647499</v>
      </c>
      <c r="P33" s="180">
        <v>94.749445167588604</v>
      </c>
      <c r="Q33" s="164"/>
      <c r="R33" s="181">
        <v>65.355895588303596</v>
      </c>
      <c r="S33" s="75"/>
      <c r="T33" s="30">
        <v>-10.081766763486399</v>
      </c>
      <c r="U33" s="171">
        <v>-6.94229607215056</v>
      </c>
      <c r="V33" s="171">
        <v>-11.338898267882101</v>
      </c>
      <c r="W33" s="171">
        <v>-23.580270731043399</v>
      </c>
      <c r="X33" s="171">
        <v>-26.4026184560955</v>
      </c>
      <c r="Y33" s="182">
        <v>-18.0801141164442</v>
      </c>
      <c r="Z33" s="171"/>
      <c r="AA33" s="183">
        <v>-17.244034730928799</v>
      </c>
      <c r="AB33" s="184">
        <v>-13.296895789174201</v>
      </c>
      <c r="AC33" s="185">
        <v>-15.370578866770501</v>
      </c>
      <c r="AD33" s="171"/>
      <c r="AE33" s="186">
        <v>-16.979120950034901</v>
      </c>
      <c r="AF33" s="113"/>
      <c r="AG33" s="176">
        <v>31.5112821347217</v>
      </c>
      <c r="AH33" s="164">
        <v>52.187221770256997</v>
      </c>
      <c r="AI33" s="164">
        <v>59.930024406117802</v>
      </c>
      <c r="AJ33" s="164">
        <v>56.700014643670599</v>
      </c>
      <c r="AK33" s="164">
        <v>60.524143345265202</v>
      </c>
      <c r="AL33" s="177">
        <v>52.170537260006498</v>
      </c>
      <c r="AM33" s="164"/>
      <c r="AN33" s="178">
        <v>79.810345753335497</v>
      </c>
      <c r="AO33" s="179">
        <v>70.124629027009405</v>
      </c>
      <c r="AP33" s="180">
        <v>74.967487390172394</v>
      </c>
      <c r="AQ33" s="164"/>
      <c r="AR33" s="181">
        <v>58.683951582911</v>
      </c>
      <c r="AS33" s="75"/>
      <c r="AT33" s="30">
        <v>6.1476734180350903</v>
      </c>
      <c r="AU33" s="171">
        <v>13.5485759131038</v>
      </c>
      <c r="AV33" s="171">
        <v>9.1711365023943401</v>
      </c>
      <c r="AW33" s="171">
        <v>3.2419916528140802</v>
      </c>
      <c r="AX33" s="171">
        <v>-1.60088268724248</v>
      </c>
      <c r="AY33" s="182">
        <v>5.62104590284493</v>
      </c>
      <c r="AZ33" s="171"/>
      <c r="BA33" s="183">
        <v>-1.6600581800304901</v>
      </c>
      <c r="BB33" s="184">
        <v>1.0277465858244801</v>
      </c>
      <c r="BC33" s="185">
        <v>-0.420997859907005</v>
      </c>
      <c r="BD33" s="171"/>
      <c r="BE33" s="186">
        <v>3.3326084342656199</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76">
        <v>36.696292615081902</v>
      </c>
      <c r="H34" s="164">
        <v>50.679476915770501</v>
      </c>
      <c r="I34" s="164">
        <v>60.397272634756902</v>
      </c>
      <c r="J34" s="164">
        <v>64.750239153295496</v>
      </c>
      <c r="K34" s="164">
        <v>60.932513993011902</v>
      </c>
      <c r="L34" s="177">
        <v>54.691159062383299</v>
      </c>
      <c r="M34" s="164"/>
      <c r="N34" s="178">
        <v>85.013341022422694</v>
      </c>
      <c r="O34" s="179">
        <v>95.885218630211298</v>
      </c>
      <c r="P34" s="180">
        <v>90.449279826316996</v>
      </c>
      <c r="Q34" s="164"/>
      <c r="R34" s="181">
        <v>64.907764994935803</v>
      </c>
      <c r="S34" s="75"/>
      <c r="T34" s="30">
        <v>-2.9701842968791299</v>
      </c>
      <c r="U34" s="171">
        <v>0.82109247226043103</v>
      </c>
      <c r="V34" s="171">
        <v>8.9976837725857308</v>
      </c>
      <c r="W34" s="171">
        <v>8.7678431396480807</v>
      </c>
      <c r="X34" s="171">
        <v>0.76893409636878596</v>
      </c>
      <c r="Y34" s="182">
        <v>3.7798244748764001</v>
      </c>
      <c r="Z34" s="171"/>
      <c r="AA34" s="183">
        <v>6.5966591297306403</v>
      </c>
      <c r="AB34" s="184">
        <v>6.9086449064650903</v>
      </c>
      <c r="AC34" s="185">
        <v>6.7617999401102296</v>
      </c>
      <c r="AD34" s="171"/>
      <c r="AE34" s="186">
        <v>4.9468979501520698</v>
      </c>
      <c r="AF34" s="113"/>
      <c r="AG34" s="176">
        <v>40.688986791973498</v>
      </c>
      <c r="AH34" s="164">
        <v>57.416908898484401</v>
      </c>
      <c r="AI34" s="164">
        <v>64.556759715519405</v>
      </c>
      <c r="AJ34" s="164">
        <v>63.794950979976697</v>
      </c>
      <c r="AK34" s="164">
        <v>58.156260835670601</v>
      </c>
      <c r="AL34" s="177">
        <v>56.921441621665501</v>
      </c>
      <c r="AM34" s="164"/>
      <c r="AN34" s="178">
        <v>72.124894121834004</v>
      </c>
      <c r="AO34" s="179">
        <v>77.153733741197996</v>
      </c>
      <c r="AP34" s="180">
        <v>74.639313931516</v>
      </c>
      <c r="AQ34" s="164"/>
      <c r="AR34" s="181">
        <v>61.981908245823298</v>
      </c>
      <c r="AS34" s="75"/>
      <c r="AT34" s="30">
        <v>5.58888441046994</v>
      </c>
      <c r="AU34" s="171">
        <v>14.675488314643999</v>
      </c>
      <c r="AV34" s="171">
        <v>17.586556193989399</v>
      </c>
      <c r="AW34" s="171">
        <v>12.925847728682401</v>
      </c>
      <c r="AX34" s="171">
        <v>9.3127616080875004</v>
      </c>
      <c r="AY34" s="182">
        <v>12.4085363721944</v>
      </c>
      <c r="AZ34" s="171"/>
      <c r="BA34" s="183">
        <v>9.7313929128359096</v>
      </c>
      <c r="BB34" s="184">
        <v>10.066984709268199</v>
      </c>
      <c r="BC34" s="185">
        <v>9.9045855372100302</v>
      </c>
      <c r="BD34" s="171"/>
      <c r="BE34" s="186">
        <v>11.533654726043901</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76">
        <v>28.944772516248801</v>
      </c>
      <c r="H35" s="164">
        <v>41.555441039925697</v>
      </c>
      <c r="I35" s="164">
        <v>47.171838440111401</v>
      </c>
      <c r="J35" s="164">
        <v>43.913119777158698</v>
      </c>
      <c r="K35" s="164">
        <v>39.050501392757603</v>
      </c>
      <c r="L35" s="177">
        <v>40.127134633240402</v>
      </c>
      <c r="M35" s="164"/>
      <c r="N35" s="178">
        <v>55.492265552460502</v>
      </c>
      <c r="O35" s="179">
        <v>61.018393686165197</v>
      </c>
      <c r="P35" s="180">
        <v>58.255329619312903</v>
      </c>
      <c r="Q35" s="164"/>
      <c r="R35" s="181">
        <v>45.306618914975402</v>
      </c>
      <c r="S35" s="75"/>
      <c r="T35" s="30">
        <v>-1.6670003523350101</v>
      </c>
      <c r="U35" s="171">
        <v>-3.19823357202741</v>
      </c>
      <c r="V35" s="171">
        <v>1.38570439587858</v>
      </c>
      <c r="W35" s="171">
        <v>0.50449768469336798</v>
      </c>
      <c r="X35" s="171">
        <v>-1.9507814681531701</v>
      </c>
      <c r="Y35" s="182">
        <v>-0.87714018538287397</v>
      </c>
      <c r="Z35" s="171"/>
      <c r="AA35" s="183">
        <v>30.956748759647599</v>
      </c>
      <c r="AB35" s="184">
        <v>30.182846481032399</v>
      </c>
      <c r="AC35" s="185">
        <v>30.550300424762401</v>
      </c>
      <c r="AD35" s="171"/>
      <c r="AE35" s="186">
        <v>8.7395259872495092</v>
      </c>
      <c r="AF35" s="113"/>
      <c r="AG35" s="176">
        <v>28.0707467057101</v>
      </c>
      <c r="AH35" s="164">
        <v>44.677044145873303</v>
      </c>
      <c r="AI35" s="164">
        <v>46.813234165067101</v>
      </c>
      <c r="AJ35" s="164">
        <v>46.021769155685703</v>
      </c>
      <c r="AK35" s="164">
        <v>38.656557101727401</v>
      </c>
      <c r="AL35" s="177">
        <v>40.873581642512001</v>
      </c>
      <c r="AM35" s="164"/>
      <c r="AN35" s="178">
        <v>44.944544145873301</v>
      </c>
      <c r="AO35" s="179">
        <v>46.951034069097801</v>
      </c>
      <c r="AP35" s="180">
        <v>45.947789107485598</v>
      </c>
      <c r="AQ35" s="164"/>
      <c r="AR35" s="181">
        <v>42.330345433255196</v>
      </c>
      <c r="AS35" s="75"/>
      <c r="AT35" s="30">
        <v>-6.4749134836660902</v>
      </c>
      <c r="AU35" s="171">
        <v>6.5041804213988303</v>
      </c>
      <c r="AV35" s="171">
        <v>2.8627630191256199</v>
      </c>
      <c r="AW35" s="171">
        <v>2.5057347200123199</v>
      </c>
      <c r="AX35" s="171">
        <v>1.4007322888429601</v>
      </c>
      <c r="AY35" s="182">
        <v>1.9329530664874199</v>
      </c>
      <c r="AZ35" s="171"/>
      <c r="BA35" s="183">
        <v>6.9178028782460403</v>
      </c>
      <c r="BB35" s="184">
        <v>15.854904280831301</v>
      </c>
      <c r="BC35" s="185">
        <v>11.3045828945626</v>
      </c>
      <c r="BD35" s="171"/>
      <c r="BE35" s="186">
        <v>4.6837852426657802</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76">
        <v>24.449591218773602</v>
      </c>
      <c r="H36" s="164">
        <v>37.612195306585903</v>
      </c>
      <c r="I36" s="164">
        <v>41.027691143073397</v>
      </c>
      <c r="J36" s="164">
        <v>44.376381529144503</v>
      </c>
      <c r="K36" s="164">
        <v>39.2723845571536</v>
      </c>
      <c r="L36" s="177">
        <v>37.347648750946199</v>
      </c>
      <c r="M36" s="164"/>
      <c r="N36" s="178">
        <v>67.605518546555601</v>
      </c>
      <c r="O36" s="179">
        <v>74.614390613171807</v>
      </c>
      <c r="P36" s="180">
        <v>71.109954579863697</v>
      </c>
      <c r="Q36" s="164"/>
      <c r="R36" s="181">
        <v>46.994021844922599</v>
      </c>
      <c r="S36" s="75"/>
      <c r="T36" s="30">
        <v>-16.670252915697802</v>
      </c>
      <c r="U36" s="171">
        <v>-1.0065173181826399</v>
      </c>
      <c r="V36" s="171">
        <v>-3.12666396767646</v>
      </c>
      <c r="W36" s="171">
        <v>0.65930322247414097</v>
      </c>
      <c r="X36" s="171">
        <v>-15.6009526181625</v>
      </c>
      <c r="Y36" s="182">
        <v>-6.7729523323332002</v>
      </c>
      <c r="Z36" s="171"/>
      <c r="AA36" s="183">
        <v>-15.395295640313901</v>
      </c>
      <c r="AB36" s="184">
        <v>-4.0793538570682699</v>
      </c>
      <c r="AC36" s="185">
        <v>-9.8133847886722396</v>
      </c>
      <c r="AD36" s="171"/>
      <c r="AE36" s="186">
        <v>-8.1122303022949502</v>
      </c>
      <c r="AF36" s="113"/>
      <c r="AG36" s="176">
        <v>26.552626797880301</v>
      </c>
      <c r="AH36" s="164">
        <v>39.805155185465502</v>
      </c>
      <c r="AI36" s="164">
        <v>42.246044663133901</v>
      </c>
      <c r="AJ36" s="164">
        <v>40.943355412566198</v>
      </c>
      <c r="AK36" s="164">
        <v>37.994793716881098</v>
      </c>
      <c r="AL36" s="177">
        <v>37.508395155185397</v>
      </c>
      <c r="AM36" s="164"/>
      <c r="AN36" s="178">
        <v>52.896313398940102</v>
      </c>
      <c r="AO36" s="179">
        <v>54.969812641937899</v>
      </c>
      <c r="AP36" s="180">
        <v>53.933063020439</v>
      </c>
      <c r="AQ36" s="164"/>
      <c r="AR36" s="181">
        <v>42.201157402400703</v>
      </c>
      <c r="AS36" s="75"/>
      <c r="AT36" s="30">
        <v>2.3058544007628798</v>
      </c>
      <c r="AU36" s="171">
        <v>11.024399451788801</v>
      </c>
      <c r="AV36" s="171">
        <v>11.6813268312831</v>
      </c>
      <c r="AW36" s="171">
        <v>2.4087304461267598</v>
      </c>
      <c r="AX36" s="171">
        <v>-1.83067323845962</v>
      </c>
      <c r="AY36" s="182">
        <v>5.1729118406651402</v>
      </c>
      <c r="AZ36" s="171"/>
      <c r="BA36" s="183">
        <v>0.86317395815470499</v>
      </c>
      <c r="BB36" s="184">
        <v>1.4865415781756</v>
      </c>
      <c r="BC36" s="185">
        <v>1.1798893442227101</v>
      </c>
      <c r="BD36" s="171"/>
      <c r="BE36" s="186">
        <v>3.6788776931951199</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76">
        <v>34.925441259740602</v>
      </c>
      <c r="H37" s="164">
        <v>41.030494512902003</v>
      </c>
      <c r="I37" s="164">
        <v>47.186685361447402</v>
      </c>
      <c r="J37" s="164">
        <v>46.193114298810897</v>
      </c>
      <c r="K37" s="164">
        <v>51.977627740178399</v>
      </c>
      <c r="L37" s="177">
        <v>44.262672634615903</v>
      </c>
      <c r="M37" s="164"/>
      <c r="N37" s="178">
        <v>85.367694734287696</v>
      </c>
      <c r="O37" s="179">
        <v>93.064302084175907</v>
      </c>
      <c r="P37" s="180">
        <v>89.215998409231801</v>
      </c>
      <c r="Q37" s="164"/>
      <c r="R37" s="181">
        <v>57.106974727767799</v>
      </c>
      <c r="S37" s="75"/>
      <c r="T37" s="30">
        <v>-2.7790326171337898</v>
      </c>
      <c r="U37" s="171">
        <v>-2.00911071938912</v>
      </c>
      <c r="V37" s="171">
        <v>9.9126192089213792</v>
      </c>
      <c r="W37" s="171">
        <v>11.6326741167926</v>
      </c>
      <c r="X37" s="171">
        <v>13.0022356438114</v>
      </c>
      <c r="Y37" s="182">
        <v>6.3479089379936404</v>
      </c>
      <c r="Z37" s="171"/>
      <c r="AA37" s="183">
        <v>17.329779350033998</v>
      </c>
      <c r="AB37" s="184">
        <v>15.2640512874311</v>
      </c>
      <c r="AC37" s="185">
        <v>16.2432104896372</v>
      </c>
      <c r="AD37" s="171"/>
      <c r="AE37" s="186">
        <v>10.5493892609478</v>
      </c>
      <c r="AF37" s="113"/>
      <c r="AG37" s="176">
        <v>35.211094104002498</v>
      </c>
      <c r="AH37" s="164">
        <v>42.991992124285197</v>
      </c>
      <c r="AI37" s="164">
        <v>46.802074455173098</v>
      </c>
      <c r="AJ37" s="164">
        <v>47.282976079716299</v>
      </c>
      <c r="AK37" s="164">
        <v>45.728317826948697</v>
      </c>
      <c r="AL37" s="177">
        <v>43.603463126581097</v>
      </c>
      <c r="AM37" s="164"/>
      <c r="AN37" s="178">
        <v>63.657606655520098</v>
      </c>
      <c r="AO37" s="179">
        <v>69.657644949031805</v>
      </c>
      <c r="AP37" s="180">
        <v>66.657625802276002</v>
      </c>
      <c r="AQ37" s="164"/>
      <c r="AR37" s="181">
        <v>50.190848924120097</v>
      </c>
      <c r="AS37" s="75"/>
      <c r="AT37" s="30">
        <v>10.8194472728989</v>
      </c>
      <c r="AU37" s="171">
        <v>19.817302019973098</v>
      </c>
      <c r="AV37" s="171">
        <v>23.584856349013101</v>
      </c>
      <c r="AW37" s="171">
        <v>24.100992515190399</v>
      </c>
      <c r="AX37" s="171">
        <v>16.112976833978198</v>
      </c>
      <c r="AY37" s="182">
        <v>19.128553013958498</v>
      </c>
      <c r="AZ37" s="171"/>
      <c r="BA37" s="183">
        <v>5.1065033894663898</v>
      </c>
      <c r="BB37" s="184">
        <v>1.2977320564438199</v>
      </c>
      <c r="BC37" s="185">
        <v>3.0813669083165101</v>
      </c>
      <c r="BD37" s="171"/>
      <c r="BE37" s="186">
        <v>12.4780327989324</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76">
        <v>44.250314970254998</v>
      </c>
      <c r="H38" s="164">
        <v>61.797477385706102</v>
      </c>
      <c r="I38" s="164">
        <v>74.745795982397496</v>
      </c>
      <c r="J38" s="164">
        <v>78.838933053540799</v>
      </c>
      <c r="K38" s="164">
        <v>71.345566172275994</v>
      </c>
      <c r="L38" s="177">
        <v>66.195617512835099</v>
      </c>
      <c r="M38" s="164"/>
      <c r="N38" s="178">
        <v>78.522780335750895</v>
      </c>
      <c r="O38" s="179">
        <v>94.182957582919002</v>
      </c>
      <c r="P38" s="180">
        <v>86.352868959334998</v>
      </c>
      <c r="Q38" s="164"/>
      <c r="R38" s="181">
        <v>71.954832211835097</v>
      </c>
      <c r="S38" s="75"/>
      <c r="T38" s="30">
        <v>17.223170430239801</v>
      </c>
      <c r="U38" s="171">
        <v>33.838128015045399</v>
      </c>
      <c r="V38" s="171">
        <v>44.442829906513197</v>
      </c>
      <c r="W38" s="171">
        <v>50.369858189132302</v>
      </c>
      <c r="X38" s="171">
        <v>36.505604154531397</v>
      </c>
      <c r="Y38" s="182">
        <v>37.697878063706298</v>
      </c>
      <c r="Z38" s="171"/>
      <c r="AA38" s="183">
        <v>18.704614748752999</v>
      </c>
      <c r="AB38" s="184">
        <v>23.2481284320315</v>
      </c>
      <c r="AC38" s="185">
        <v>21.1399826175758</v>
      </c>
      <c r="AD38" s="171"/>
      <c r="AE38" s="186">
        <v>31.533316943790599</v>
      </c>
      <c r="AF38" s="113"/>
      <c r="AG38" s="176">
        <v>47.515044973922201</v>
      </c>
      <c r="AH38" s="164">
        <v>72.740611502730005</v>
      </c>
      <c r="AI38" s="164">
        <v>85.762820521962297</v>
      </c>
      <c r="AJ38" s="164">
        <v>84.896175535816099</v>
      </c>
      <c r="AK38" s="164">
        <v>68.619743908401901</v>
      </c>
      <c r="AL38" s="177">
        <v>71.9068792885665</v>
      </c>
      <c r="AM38" s="164"/>
      <c r="AN38" s="178">
        <v>60.365626986390602</v>
      </c>
      <c r="AO38" s="179">
        <v>66.024790155651502</v>
      </c>
      <c r="AP38" s="180">
        <v>63.195208571021098</v>
      </c>
      <c r="AQ38" s="164"/>
      <c r="AR38" s="181">
        <v>69.417830512124894</v>
      </c>
      <c r="AS38" s="75"/>
      <c r="AT38" s="30">
        <v>38.759735036396101</v>
      </c>
      <c r="AU38" s="171">
        <v>68.578690095601502</v>
      </c>
      <c r="AV38" s="171">
        <v>77.726871146904998</v>
      </c>
      <c r="AW38" s="171">
        <v>74.685537843542704</v>
      </c>
      <c r="AX38" s="171">
        <v>53.404925703461799</v>
      </c>
      <c r="AY38" s="182">
        <v>64.187464190440807</v>
      </c>
      <c r="AZ38" s="171"/>
      <c r="BA38" s="183">
        <v>19.612064735476999</v>
      </c>
      <c r="BB38" s="184">
        <v>18.9364707336116</v>
      </c>
      <c r="BC38" s="185">
        <v>19.258188150808799</v>
      </c>
      <c r="BD38" s="171"/>
      <c r="BE38" s="186">
        <v>49.534432431927698</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87">
        <v>26.293300483450999</v>
      </c>
      <c r="H39" s="188">
        <v>35.5306814801041</v>
      </c>
      <c r="I39" s="188">
        <v>38.296878951282999</v>
      </c>
      <c r="J39" s="188">
        <v>43.550374674600199</v>
      </c>
      <c r="K39" s="188">
        <v>46.762328002975003</v>
      </c>
      <c r="L39" s="189">
        <v>38.086712718482701</v>
      </c>
      <c r="M39" s="164"/>
      <c r="N39" s="190">
        <v>72.949798252138294</v>
      </c>
      <c r="O39" s="191">
        <v>80.374699702491597</v>
      </c>
      <c r="P39" s="192">
        <v>76.662248977314903</v>
      </c>
      <c r="Q39" s="164"/>
      <c r="R39" s="193">
        <v>49.108294506720497</v>
      </c>
      <c r="S39" s="75"/>
      <c r="T39" s="31">
        <v>-4.9851480390593901</v>
      </c>
      <c r="U39" s="194">
        <v>5.6619806013461096</v>
      </c>
      <c r="V39" s="194">
        <v>9.3074622082364602</v>
      </c>
      <c r="W39" s="194">
        <v>18.204728325676601</v>
      </c>
      <c r="X39" s="194">
        <v>17.072314573336801</v>
      </c>
      <c r="Y39" s="195">
        <v>9.9997681446414397</v>
      </c>
      <c r="Z39" s="171"/>
      <c r="AA39" s="196">
        <v>5.0447724387162198</v>
      </c>
      <c r="AB39" s="197">
        <v>8.8778479215786597</v>
      </c>
      <c r="AC39" s="198">
        <v>7.0198307189299998</v>
      </c>
      <c r="AD39" s="171"/>
      <c r="AE39" s="199">
        <v>8.6503925707252591</v>
      </c>
      <c r="AF39" s="113"/>
      <c r="AG39" s="187">
        <v>27.533777194124202</v>
      </c>
      <c r="AH39" s="188">
        <v>36.9765489029378</v>
      </c>
      <c r="AI39" s="188">
        <v>40.176325074376997</v>
      </c>
      <c r="AJ39" s="188">
        <v>40.292437476757101</v>
      </c>
      <c r="AK39" s="188">
        <v>40.5136205373744</v>
      </c>
      <c r="AL39" s="189">
        <v>37.098541837114098</v>
      </c>
      <c r="AM39" s="164"/>
      <c r="AN39" s="190">
        <v>55.674856126812898</v>
      </c>
      <c r="AO39" s="191">
        <v>57.763190079955301</v>
      </c>
      <c r="AP39" s="192">
        <v>56.719023103384103</v>
      </c>
      <c r="AQ39" s="164"/>
      <c r="AR39" s="193">
        <v>42.704393627477003</v>
      </c>
      <c r="AS39" s="75"/>
      <c r="AT39" s="31">
        <v>6.3651469616663698</v>
      </c>
      <c r="AU39" s="194">
        <v>17.7373732525561</v>
      </c>
      <c r="AV39" s="194">
        <v>20.9040494454681</v>
      </c>
      <c r="AW39" s="194">
        <v>18.465508403724201</v>
      </c>
      <c r="AX39" s="194">
        <v>15.9932809584294</v>
      </c>
      <c r="AY39" s="195">
        <v>16.3244575451121</v>
      </c>
      <c r="AZ39" s="171"/>
      <c r="BA39" s="196">
        <v>4.35758365533444</v>
      </c>
      <c r="BB39" s="197">
        <v>5.3092417366612903</v>
      </c>
      <c r="BC39" s="198">
        <v>4.8400132630467603</v>
      </c>
      <c r="BD39" s="171"/>
      <c r="BE39" s="199">
        <v>11.681935363208099</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61">
        <v>28.8900631632137</v>
      </c>
      <c r="H40" s="162">
        <v>45.306816574027202</v>
      </c>
      <c r="I40" s="162">
        <v>50.620914603335002</v>
      </c>
      <c r="J40" s="162">
        <v>54.420282971197501</v>
      </c>
      <c r="K40" s="162">
        <v>49.611068721576501</v>
      </c>
      <c r="L40" s="163">
        <v>45.769829206670003</v>
      </c>
      <c r="M40" s="164"/>
      <c r="N40" s="165">
        <v>51.981306215260197</v>
      </c>
      <c r="O40" s="166">
        <v>57.092508842849902</v>
      </c>
      <c r="P40" s="167">
        <v>54.536907529055</v>
      </c>
      <c r="Q40" s="164"/>
      <c r="R40" s="168">
        <v>48.274708727351403</v>
      </c>
      <c r="S40" s="75"/>
      <c r="T40" s="29">
        <v>14.391276693612401</v>
      </c>
      <c r="U40" s="169">
        <v>21.072648296193201</v>
      </c>
      <c r="V40" s="169">
        <v>23.9287189719062</v>
      </c>
      <c r="W40" s="169">
        <v>22.572264239479999</v>
      </c>
      <c r="X40" s="169">
        <v>23.068141407337102</v>
      </c>
      <c r="Y40" s="170">
        <v>21.577036381144602</v>
      </c>
      <c r="Z40" s="171"/>
      <c r="AA40" s="172">
        <v>5.2863313486195702</v>
      </c>
      <c r="AB40" s="173">
        <v>9.3663389999016005</v>
      </c>
      <c r="AC40" s="174">
        <v>7.3832051310624101</v>
      </c>
      <c r="AD40" s="171"/>
      <c r="AE40" s="175">
        <v>16.602265701708902</v>
      </c>
      <c r="AF40" s="114"/>
      <c r="AG40" s="161">
        <v>28.413859903991899</v>
      </c>
      <c r="AH40" s="162">
        <v>44.754640601313703</v>
      </c>
      <c r="AI40" s="162">
        <v>49.654353208691198</v>
      </c>
      <c r="AJ40" s="162">
        <v>48.349302046488098</v>
      </c>
      <c r="AK40" s="162">
        <v>42.201941637190501</v>
      </c>
      <c r="AL40" s="163">
        <v>42.674819479535103</v>
      </c>
      <c r="AM40" s="164"/>
      <c r="AN40" s="165">
        <v>41.2318070995452</v>
      </c>
      <c r="AO40" s="166">
        <v>42.134261622031303</v>
      </c>
      <c r="AP40" s="167">
        <v>41.683034360788199</v>
      </c>
      <c r="AQ40" s="164"/>
      <c r="AR40" s="168">
        <v>42.391452302750302</v>
      </c>
      <c r="AS40" s="75"/>
      <c r="AT40" s="29">
        <v>4.8630369359443097</v>
      </c>
      <c r="AU40" s="169">
        <v>18.519882014623299</v>
      </c>
      <c r="AV40" s="169">
        <v>21.337631609683001</v>
      </c>
      <c r="AW40" s="169">
        <v>14.746758819109299</v>
      </c>
      <c r="AX40" s="169">
        <v>16.181062279196102</v>
      </c>
      <c r="AY40" s="170">
        <v>15.8132049614383</v>
      </c>
      <c r="AZ40" s="171"/>
      <c r="BA40" s="172">
        <v>7.48095519224408</v>
      </c>
      <c r="BB40" s="173">
        <v>10.7819179669298</v>
      </c>
      <c r="BC40" s="174">
        <v>9.1243406712187607</v>
      </c>
      <c r="BD40" s="171"/>
      <c r="BE40" s="175">
        <v>13.852615115627801</v>
      </c>
      <c r="BF40" s="114"/>
    </row>
    <row r="41" spans="1:70" x14ac:dyDescent="0.25">
      <c r="A41" s="20" t="s">
        <v>85</v>
      </c>
      <c r="B41" s="3" t="str">
        <f t="shared" si="0"/>
        <v>Southwest Virginia - Blue Ridge Highlands</v>
      </c>
      <c r="C41" s="10"/>
      <c r="D41" s="24" t="s">
        <v>16</v>
      </c>
      <c r="E41" s="27" t="s">
        <v>17</v>
      </c>
      <c r="F41" s="3"/>
      <c r="G41" s="176">
        <v>26.134091655094</v>
      </c>
      <c r="H41" s="164">
        <v>35.146444893321501</v>
      </c>
      <c r="I41" s="164">
        <v>41.532480747380298</v>
      </c>
      <c r="J41" s="164">
        <v>42.954262088120103</v>
      </c>
      <c r="K41" s="164">
        <v>47.270626183562598</v>
      </c>
      <c r="L41" s="177">
        <v>38.607581113495698</v>
      </c>
      <c r="M41" s="164"/>
      <c r="N41" s="178">
        <v>70.095311198081006</v>
      </c>
      <c r="O41" s="179">
        <v>71.852470647645404</v>
      </c>
      <c r="P41" s="180">
        <v>70.973890922863205</v>
      </c>
      <c r="Q41" s="164"/>
      <c r="R41" s="181">
        <v>47.855098201886399</v>
      </c>
      <c r="S41" s="75"/>
      <c r="T41" s="30">
        <v>6.0580591353536697</v>
      </c>
      <c r="U41" s="171">
        <v>-2.7147365494134799E-2</v>
      </c>
      <c r="V41" s="171">
        <v>1.21857232160611</v>
      </c>
      <c r="W41" s="171">
        <v>-1.4193226062942801</v>
      </c>
      <c r="X41" s="171">
        <v>1.88082131610059E-2</v>
      </c>
      <c r="Y41" s="182">
        <v>0.71672395601139605</v>
      </c>
      <c r="Z41" s="171"/>
      <c r="AA41" s="183">
        <v>3.9352542779577702</v>
      </c>
      <c r="AB41" s="184">
        <v>1.35335525947084</v>
      </c>
      <c r="AC41" s="185">
        <v>2.6120930576910402</v>
      </c>
      <c r="AD41" s="171"/>
      <c r="AE41" s="186">
        <v>1.5112567243080799</v>
      </c>
      <c r="AF41" s="114"/>
      <c r="AG41" s="176">
        <v>24.171239111223301</v>
      </c>
      <c r="AH41" s="164">
        <v>36.235171379876199</v>
      </c>
      <c r="AI41" s="164">
        <v>39.027703257164397</v>
      </c>
      <c r="AJ41" s="164">
        <v>39.732767958590998</v>
      </c>
      <c r="AK41" s="164">
        <v>40.259473551319203</v>
      </c>
      <c r="AL41" s="177">
        <v>35.885271051634803</v>
      </c>
      <c r="AM41" s="164"/>
      <c r="AN41" s="178">
        <v>52.202169233682604</v>
      </c>
      <c r="AO41" s="179">
        <v>51.1399618103774</v>
      </c>
      <c r="AP41" s="180">
        <v>51.671065522029998</v>
      </c>
      <c r="AQ41" s="164"/>
      <c r="AR41" s="181">
        <v>40.395498043176303</v>
      </c>
      <c r="AS41" s="75"/>
      <c r="AT41" s="30">
        <v>6.6788352979996102</v>
      </c>
      <c r="AU41" s="171">
        <v>11.018999754786099</v>
      </c>
      <c r="AV41" s="171">
        <v>9.5303835026221204</v>
      </c>
      <c r="AW41" s="171">
        <v>5.4563194739219698</v>
      </c>
      <c r="AX41" s="171">
        <v>9.7102984112443593</v>
      </c>
      <c r="AY41" s="182">
        <v>8.5447914687280306</v>
      </c>
      <c r="AZ41" s="171"/>
      <c r="BA41" s="183">
        <v>8.4849151157863307</v>
      </c>
      <c r="BB41" s="184">
        <v>5.3004120652623596</v>
      </c>
      <c r="BC41" s="185">
        <v>6.8853106470541503</v>
      </c>
      <c r="BD41" s="171"/>
      <c r="BE41" s="186">
        <v>7.9323672983826699</v>
      </c>
      <c r="BF41" s="114"/>
    </row>
    <row r="42" spans="1:70" x14ac:dyDescent="0.25">
      <c r="A42" s="21" t="s">
        <v>86</v>
      </c>
      <c r="B42" s="3" t="str">
        <f t="shared" si="0"/>
        <v>Southwest Virginia - Heart of Appalachia</v>
      </c>
      <c r="C42" s="3"/>
      <c r="D42" s="24" t="s">
        <v>16</v>
      </c>
      <c r="E42" s="27" t="s">
        <v>17</v>
      </c>
      <c r="F42" s="3"/>
      <c r="G42" s="176">
        <v>24.205285515320298</v>
      </c>
      <c r="H42" s="164">
        <v>36.605800835654499</v>
      </c>
      <c r="I42" s="164">
        <v>43.088349582172697</v>
      </c>
      <c r="J42" s="164">
        <v>43.468662952646199</v>
      </c>
      <c r="K42" s="164">
        <v>39.602137883008297</v>
      </c>
      <c r="L42" s="177">
        <v>37.394047353760399</v>
      </c>
      <c r="M42" s="164"/>
      <c r="N42" s="178">
        <v>46.958697771587701</v>
      </c>
      <c r="O42" s="179">
        <v>47.9939623955431</v>
      </c>
      <c r="P42" s="180">
        <v>47.476330083565401</v>
      </c>
      <c r="Q42" s="164"/>
      <c r="R42" s="181">
        <v>40.274699562276098</v>
      </c>
      <c r="S42" s="75"/>
      <c r="T42" s="30">
        <v>15.19595593767</v>
      </c>
      <c r="U42" s="171">
        <v>6.9304080777867503</v>
      </c>
      <c r="V42" s="171">
        <v>8.9079018283188898</v>
      </c>
      <c r="W42" s="171">
        <v>6.28724442388281</v>
      </c>
      <c r="X42" s="171">
        <v>10.369117350520201</v>
      </c>
      <c r="Y42" s="182">
        <v>8.9643327412768699</v>
      </c>
      <c r="Z42" s="171"/>
      <c r="AA42" s="183">
        <v>6.5761819400801098</v>
      </c>
      <c r="AB42" s="184">
        <v>7.4835108211308503</v>
      </c>
      <c r="AC42" s="185">
        <v>7.0328698686407796</v>
      </c>
      <c r="AD42" s="171"/>
      <c r="AE42" s="186">
        <v>8.3060707468833499</v>
      </c>
      <c r="AF42" s="114"/>
      <c r="AG42" s="176">
        <v>24.263290389972099</v>
      </c>
      <c r="AH42" s="164">
        <v>38.792002089136403</v>
      </c>
      <c r="AI42" s="164">
        <v>42.617848189415</v>
      </c>
      <c r="AJ42" s="164">
        <v>41.010511838440102</v>
      </c>
      <c r="AK42" s="164">
        <v>36.082089136490197</v>
      </c>
      <c r="AL42" s="177">
        <v>36.553148328690803</v>
      </c>
      <c r="AM42" s="164"/>
      <c r="AN42" s="178">
        <v>39.595107938718598</v>
      </c>
      <c r="AO42" s="179">
        <v>37.6133443593314</v>
      </c>
      <c r="AP42" s="180">
        <v>38.604226149025003</v>
      </c>
      <c r="AQ42" s="164"/>
      <c r="AR42" s="181">
        <v>37.139170563072</v>
      </c>
      <c r="AS42" s="75"/>
      <c r="AT42" s="30">
        <v>7.6146391009711696</v>
      </c>
      <c r="AU42" s="171">
        <v>8.6330088906268898</v>
      </c>
      <c r="AV42" s="171">
        <v>8.2706169662899001</v>
      </c>
      <c r="AW42" s="171">
        <v>8.6861634649921999</v>
      </c>
      <c r="AX42" s="171">
        <v>13.3873493178339</v>
      </c>
      <c r="AY42" s="182">
        <v>9.3273373136794095</v>
      </c>
      <c r="AZ42" s="171"/>
      <c r="BA42" s="183">
        <v>14.0582697703155</v>
      </c>
      <c r="BB42" s="184">
        <v>9.2906517262527508</v>
      </c>
      <c r="BC42" s="185">
        <v>11.6847683814332</v>
      </c>
      <c r="BD42" s="171"/>
      <c r="BE42" s="186">
        <v>10.017004362578</v>
      </c>
      <c r="BF42" s="114"/>
    </row>
    <row r="43" spans="1:70" x14ac:dyDescent="0.25">
      <c r="A43" s="22" t="s">
        <v>87</v>
      </c>
      <c r="B43" s="3" t="str">
        <f t="shared" si="0"/>
        <v>Virginia Mountains</v>
      </c>
      <c r="C43" s="3"/>
      <c r="D43" s="25" t="s">
        <v>16</v>
      </c>
      <c r="E43" s="28" t="s">
        <v>17</v>
      </c>
      <c r="F43" s="3"/>
      <c r="G43" s="187">
        <v>29.725551971851601</v>
      </c>
      <c r="H43" s="188">
        <v>41.106381762204897</v>
      </c>
      <c r="I43" s="188">
        <v>46.3766661779797</v>
      </c>
      <c r="J43" s="188">
        <v>49.011275472804499</v>
      </c>
      <c r="K43" s="188">
        <v>66.700939744905398</v>
      </c>
      <c r="L43" s="189">
        <v>46.584163025949202</v>
      </c>
      <c r="M43" s="164"/>
      <c r="N43" s="190">
        <v>85.577378683477406</v>
      </c>
      <c r="O43" s="191">
        <v>79.917481307726106</v>
      </c>
      <c r="P43" s="192">
        <v>82.747429995601806</v>
      </c>
      <c r="Q43" s="164"/>
      <c r="R43" s="193">
        <v>56.916525017278502</v>
      </c>
      <c r="S43" s="75"/>
      <c r="T43" s="31">
        <v>10.47504207609</v>
      </c>
      <c r="U43" s="194">
        <v>21.091839372304399</v>
      </c>
      <c r="V43" s="194">
        <v>28.078109233920099</v>
      </c>
      <c r="W43" s="194">
        <v>25.617402262339901</v>
      </c>
      <c r="X43" s="194">
        <v>28.091798410458999</v>
      </c>
      <c r="Y43" s="195">
        <v>23.793811407061199</v>
      </c>
      <c r="Z43" s="171"/>
      <c r="AA43" s="196">
        <v>11.464359206055001</v>
      </c>
      <c r="AB43" s="197">
        <v>6.4967517741323899</v>
      </c>
      <c r="AC43" s="198">
        <v>9.0089142730608707</v>
      </c>
      <c r="AD43" s="171"/>
      <c r="AE43" s="199">
        <v>17.191435314119602</v>
      </c>
      <c r="AF43" s="114"/>
      <c r="AG43" s="187">
        <v>30.092822780203701</v>
      </c>
      <c r="AH43" s="188">
        <v>41.807639374090201</v>
      </c>
      <c r="AI43" s="188">
        <v>47.754697962154196</v>
      </c>
      <c r="AJ43" s="188">
        <v>47.449319260828197</v>
      </c>
      <c r="AK43" s="188">
        <v>48.599907968738499</v>
      </c>
      <c r="AL43" s="189">
        <v>43.133900906679102</v>
      </c>
      <c r="AM43" s="164"/>
      <c r="AN43" s="190">
        <v>60.297106493316697</v>
      </c>
      <c r="AO43" s="191">
        <v>57.3940479146884</v>
      </c>
      <c r="AP43" s="192">
        <v>58.845577204002602</v>
      </c>
      <c r="AQ43" s="164"/>
      <c r="AR43" s="193">
        <v>47.616076273128797</v>
      </c>
      <c r="AS43" s="75"/>
      <c r="AT43" s="31">
        <v>19.8047695186408</v>
      </c>
      <c r="AU43" s="194">
        <v>28.209635293710399</v>
      </c>
      <c r="AV43" s="194">
        <v>34.664510007246101</v>
      </c>
      <c r="AW43" s="194">
        <v>32.267964825909097</v>
      </c>
      <c r="AX43" s="194">
        <v>25.0438446072435</v>
      </c>
      <c r="AY43" s="195">
        <v>28.4290349485305</v>
      </c>
      <c r="AZ43" s="171"/>
      <c r="BA43" s="196">
        <v>9.5197629828621793</v>
      </c>
      <c r="BB43" s="197">
        <v>1.7127487655823701</v>
      </c>
      <c r="BC43" s="198">
        <v>5.5682278861168397</v>
      </c>
      <c r="BD43" s="171"/>
      <c r="BE43" s="199">
        <v>19.2905178372705</v>
      </c>
      <c r="BF43" s="114"/>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6" sqref="AD1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7"/>
      <c r="E1" s="7"/>
      <c r="F1" s="7"/>
      <c r="G1" s="7"/>
      <c r="H1" s="7"/>
      <c r="I1" s="7"/>
      <c r="J1" s="7"/>
      <c r="K1" s="7"/>
      <c r="L1" s="7"/>
      <c r="M1" s="7"/>
      <c r="N1" s="7"/>
      <c r="O1" s="7"/>
      <c r="P1" s="7"/>
      <c r="Q1" s="7"/>
      <c r="R1" s="7"/>
      <c r="S1" s="7"/>
      <c r="T1" s="7"/>
      <c r="U1" s="7"/>
      <c r="V1" s="7"/>
      <c r="W1" s="7"/>
      <c r="X1" s="7"/>
      <c r="Y1" s="200"/>
      <c r="Z1" s="200"/>
      <c r="AA1" s="200"/>
      <c r="AB1" s="200"/>
      <c r="AC1" s="200"/>
      <c r="AD1" s="200"/>
      <c r="AE1" s="200"/>
      <c r="AF1" s="200"/>
      <c r="AG1" s="200"/>
      <c r="AH1" s="200"/>
      <c r="AI1" s="200"/>
      <c r="AJ1" s="200"/>
      <c r="AK1" s="200"/>
      <c r="AL1" s="200"/>
    </row>
    <row r="2" spans="1:50" ht="15" customHeight="1" x14ac:dyDescent="0.25">
      <c r="A2" s="7"/>
      <c r="B2" t="s">
        <v>124</v>
      </c>
      <c r="C2" s="7"/>
      <c r="D2" s="7"/>
      <c r="E2" s="7"/>
      <c r="F2" s="7"/>
      <c r="G2" s="7"/>
      <c r="H2" s="7"/>
      <c r="I2" s="7"/>
      <c r="J2" s="7"/>
      <c r="K2" s="7"/>
      <c r="L2" s="7"/>
      <c r="M2" s="7"/>
      <c r="N2" s="7"/>
      <c r="O2" s="7"/>
      <c r="P2" s="7"/>
      <c r="Q2" s="7"/>
      <c r="R2" s="7"/>
      <c r="S2" s="7"/>
      <c r="T2" s="7"/>
      <c r="U2" s="7"/>
      <c r="V2" s="7"/>
      <c r="W2" s="7"/>
      <c r="X2" s="7"/>
      <c r="Y2" s="200"/>
      <c r="Z2" s="200"/>
      <c r="AA2" s="200"/>
      <c r="AB2" s="200"/>
      <c r="AC2" s="200"/>
      <c r="AD2" s="200"/>
      <c r="AE2" s="200"/>
      <c r="AF2" s="200"/>
      <c r="AG2" s="200"/>
      <c r="AH2" s="200"/>
      <c r="AI2" s="200"/>
      <c r="AJ2" s="200"/>
      <c r="AK2" s="200"/>
      <c r="AL2" s="200"/>
    </row>
    <row r="3" spans="1:50" x14ac:dyDescent="0.25">
      <c r="A3" s="7"/>
      <c r="B3" s="7"/>
      <c r="C3" s="7"/>
      <c r="D3" s="7"/>
      <c r="E3" s="7"/>
      <c r="F3" s="7"/>
      <c r="G3" s="7"/>
      <c r="H3" s="7"/>
      <c r="I3" s="7"/>
      <c r="J3" s="7"/>
      <c r="K3" s="7"/>
      <c r="L3" s="7"/>
      <c r="M3" s="7"/>
      <c r="N3" s="7"/>
      <c r="O3" s="7"/>
      <c r="P3" s="7"/>
      <c r="Q3" s="7"/>
      <c r="R3" s="7"/>
      <c r="S3" s="7"/>
      <c r="T3" s="7"/>
      <c r="U3" s="7"/>
      <c r="V3" s="7"/>
      <c r="W3" s="7"/>
      <c r="X3" s="7"/>
      <c r="Y3" s="200"/>
      <c r="Z3" s="200"/>
      <c r="AA3" s="200"/>
      <c r="AB3" s="200"/>
      <c r="AC3" s="200"/>
      <c r="AD3" s="200"/>
      <c r="AE3" s="200"/>
      <c r="AF3" s="200"/>
      <c r="AG3" s="200"/>
      <c r="AH3" s="200"/>
      <c r="AI3" s="200"/>
      <c r="AJ3" s="200"/>
      <c r="AK3" s="200"/>
      <c r="AL3" s="200"/>
    </row>
    <row r="4" spans="1:50" x14ac:dyDescent="0.25">
      <c r="A4" s="7"/>
      <c r="B4" s="7"/>
      <c r="C4" s="7"/>
      <c r="D4" s="7"/>
      <c r="E4" s="7"/>
      <c r="F4" s="7"/>
      <c r="G4" s="7"/>
      <c r="H4" s="7"/>
      <c r="I4" s="7"/>
      <c r="J4" s="7"/>
      <c r="K4" s="7"/>
      <c r="L4" s="7"/>
      <c r="M4" s="7"/>
      <c r="N4" s="7"/>
      <c r="O4" s="7"/>
      <c r="P4" s="7"/>
      <c r="Q4" s="7"/>
      <c r="R4" s="7"/>
      <c r="S4" s="7"/>
      <c r="T4" s="7"/>
      <c r="U4" s="7"/>
      <c r="V4" s="7"/>
      <c r="W4" s="7"/>
      <c r="X4" s="7"/>
      <c r="Y4" s="200"/>
      <c r="Z4" s="200"/>
      <c r="AA4" s="200"/>
      <c r="AB4" s="200"/>
      <c r="AC4" s="200"/>
      <c r="AD4" s="200"/>
      <c r="AE4" s="200"/>
      <c r="AF4" s="200"/>
      <c r="AG4" s="200"/>
      <c r="AH4" s="200"/>
      <c r="AI4" s="200"/>
      <c r="AJ4" s="200"/>
      <c r="AK4" s="200"/>
      <c r="AL4" s="200"/>
    </row>
    <row r="5" spans="1:50" x14ac:dyDescent="0.25">
      <c r="A5" s="7"/>
      <c r="B5" s="7"/>
      <c r="C5" s="7"/>
      <c r="D5" s="7"/>
      <c r="E5" s="7"/>
      <c r="F5" s="7"/>
      <c r="G5" s="7"/>
      <c r="H5" s="7"/>
      <c r="I5" s="7"/>
      <c r="J5" s="7"/>
      <c r="K5" s="7"/>
      <c r="L5" s="7"/>
      <c r="M5" s="7"/>
      <c r="N5" s="7"/>
      <c r="O5" s="7"/>
      <c r="P5" s="7"/>
      <c r="Q5" s="7"/>
      <c r="R5" s="7"/>
      <c r="S5" s="7"/>
      <c r="T5" s="7"/>
      <c r="U5" s="7"/>
      <c r="V5" s="7"/>
      <c r="W5" s="7"/>
      <c r="X5" s="7"/>
      <c r="Y5" s="200"/>
      <c r="Z5" s="200"/>
      <c r="AA5" s="200"/>
      <c r="AB5" s="200"/>
      <c r="AC5" s="200"/>
      <c r="AD5" s="200"/>
      <c r="AE5" s="200"/>
      <c r="AF5" s="200"/>
      <c r="AG5" s="200"/>
      <c r="AH5" s="200"/>
      <c r="AI5" s="200"/>
      <c r="AJ5" s="200"/>
      <c r="AK5" s="200"/>
      <c r="AL5" s="200"/>
    </row>
    <row r="6" spans="1:50" x14ac:dyDescent="0.25">
      <c r="A6" s="7"/>
      <c r="B6" s="7"/>
      <c r="C6" s="7"/>
      <c r="D6" s="7"/>
      <c r="E6" s="7"/>
      <c r="F6" s="7"/>
      <c r="G6" s="7"/>
      <c r="H6" s="7"/>
      <c r="I6" s="7"/>
      <c r="J6" s="7"/>
      <c r="K6" s="7"/>
      <c r="L6" s="7"/>
      <c r="M6" s="7"/>
      <c r="N6" s="7"/>
      <c r="O6" s="7"/>
      <c r="P6" s="7"/>
      <c r="Q6" s="7"/>
      <c r="R6" s="7"/>
      <c r="S6" s="7"/>
      <c r="T6" s="7"/>
      <c r="U6" s="7"/>
      <c r="V6" s="7"/>
      <c r="W6" s="7"/>
      <c r="X6" s="7"/>
      <c r="Y6" s="200"/>
      <c r="Z6" s="200"/>
      <c r="AA6" s="200"/>
      <c r="AB6" s="200"/>
      <c r="AC6" s="200"/>
      <c r="AD6" s="200"/>
      <c r="AE6" s="200"/>
      <c r="AF6" s="200"/>
      <c r="AG6" s="200"/>
      <c r="AH6" s="200"/>
      <c r="AI6" s="200"/>
      <c r="AJ6" s="200"/>
      <c r="AK6" s="200"/>
      <c r="AL6" s="200"/>
    </row>
    <row r="7" spans="1:50" x14ac:dyDescent="0.25">
      <c r="A7" s="7"/>
      <c r="B7" s="7"/>
      <c r="C7" s="7"/>
      <c r="D7" s="7"/>
      <c r="E7" s="7"/>
      <c r="F7" s="7"/>
      <c r="G7" s="7"/>
      <c r="H7" s="7"/>
      <c r="I7" s="7"/>
      <c r="J7" s="7"/>
      <c r="K7" s="7"/>
      <c r="L7" s="7"/>
      <c r="M7" s="7"/>
      <c r="N7" s="7"/>
      <c r="O7" s="7"/>
      <c r="P7" s="7"/>
      <c r="Q7" s="7"/>
      <c r="R7" s="7"/>
      <c r="S7" s="7"/>
      <c r="T7" s="7"/>
      <c r="U7" s="7"/>
      <c r="V7" s="7"/>
      <c r="W7" s="7"/>
      <c r="X7" s="7"/>
      <c r="Y7" s="200"/>
      <c r="Z7" s="200"/>
      <c r="AA7" s="200"/>
      <c r="AB7" s="200"/>
      <c r="AC7" s="200"/>
      <c r="AD7" s="200"/>
      <c r="AE7" s="200"/>
      <c r="AF7" s="200"/>
      <c r="AG7" s="200"/>
      <c r="AH7" s="200"/>
      <c r="AI7" s="200"/>
      <c r="AJ7" s="200"/>
      <c r="AK7" s="200"/>
      <c r="AL7" s="200"/>
    </row>
    <row r="8" spans="1:50" ht="18" customHeight="1" x14ac:dyDescent="0.35">
      <c r="A8" s="80"/>
      <c r="B8" s="7"/>
      <c r="C8" s="7"/>
      <c r="D8" s="237">
        <v>2023</v>
      </c>
      <c r="E8" s="237"/>
      <c r="F8" s="237"/>
      <c r="G8" s="237"/>
      <c r="H8" s="237"/>
      <c r="I8" s="237"/>
      <c r="J8" s="237"/>
      <c r="K8" s="80"/>
      <c r="L8" s="80"/>
      <c r="M8" s="80"/>
      <c r="N8" s="80"/>
      <c r="O8" s="7"/>
      <c r="P8" s="237">
        <v>2022</v>
      </c>
      <c r="Q8" s="237"/>
      <c r="R8" s="237"/>
      <c r="S8" s="237"/>
      <c r="T8" s="237"/>
      <c r="U8" s="237"/>
      <c r="V8" s="237"/>
      <c r="W8" s="80"/>
      <c r="X8" s="80"/>
      <c r="Y8" s="200"/>
      <c r="Z8" s="200"/>
      <c r="AA8" s="200"/>
      <c r="AB8" s="200"/>
      <c r="AC8" s="200"/>
      <c r="AD8" s="200"/>
      <c r="AE8" s="200"/>
      <c r="AF8" s="200"/>
      <c r="AG8" s="200"/>
      <c r="AH8" s="200"/>
      <c r="AI8" s="200"/>
      <c r="AJ8" s="200"/>
      <c r="AK8" s="200"/>
      <c r="AL8" s="200"/>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201"/>
      <c r="B10" s="7"/>
      <c r="C10" s="86" t="s">
        <v>112</v>
      </c>
      <c r="D10" s="87">
        <v>22</v>
      </c>
      <c r="E10" s="88">
        <v>23</v>
      </c>
      <c r="F10" s="88">
        <v>24</v>
      </c>
      <c r="G10" s="88">
        <v>25</v>
      </c>
      <c r="H10" s="88">
        <v>26</v>
      </c>
      <c r="I10" s="88">
        <v>27</v>
      </c>
      <c r="J10" s="89">
        <v>28</v>
      </c>
      <c r="K10" s="201"/>
      <c r="L10" s="201"/>
      <c r="M10" s="238" t="s">
        <v>103</v>
      </c>
      <c r="N10" s="239"/>
      <c r="O10" s="86" t="s">
        <v>112</v>
      </c>
      <c r="P10" s="87">
        <v>23</v>
      </c>
      <c r="Q10" s="88">
        <v>24</v>
      </c>
      <c r="R10" s="88">
        <v>25</v>
      </c>
      <c r="S10" s="88">
        <v>26</v>
      </c>
      <c r="T10" s="88">
        <v>27</v>
      </c>
      <c r="U10" s="88">
        <v>28</v>
      </c>
      <c r="V10" s="89">
        <v>29</v>
      </c>
      <c r="W10" s="201"/>
      <c r="X10" s="201"/>
      <c r="Y10" s="200"/>
      <c r="Z10" s="200"/>
      <c r="AA10" s="200"/>
      <c r="AB10" s="200"/>
      <c r="AC10" s="200"/>
      <c r="AD10" s="200"/>
      <c r="AE10" s="200"/>
      <c r="AF10" s="200"/>
      <c r="AG10" s="200"/>
      <c r="AH10" s="200"/>
      <c r="AI10" s="200"/>
      <c r="AJ10" s="200"/>
      <c r="AK10" s="200"/>
      <c r="AL10" s="200"/>
    </row>
    <row r="11" spans="1:50" ht="20.149999999999999" customHeight="1" x14ac:dyDescent="0.25">
      <c r="A11" s="201"/>
      <c r="B11" s="7"/>
      <c r="C11" s="86" t="s">
        <v>114</v>
      </c>
      <c r="D11" s="90">
        <v>29</v>
      </c>
      <c r="E11" s="91">
        <v>30</v>
      </c>
      <c r="F11" s="91">
        <v>31</v>
      </c>
      <c r="G11" s="91">
        <v>1</v>
      </c>
      <c r="H11" s="91">
        <v>2</v>
      </c>
      <c r="I11" s="91">
        <v>3</v>
      </c>
      <c r="J11" s="92">
        <v>4</v>
      </c>
      <c r="K11" s="201"/>
      <c r="L11" s="201"/>
      <c r="M11" s="238" t="s">
        <v>103</v>
      </c>
      <c r="N11" s="239"/>
      <c r="O11" s="86" t="s">
        <v>114</v>
      </c>
      <c r="P11" s="90">
        <v>30</v>
      </c>
      <c r="Q11" s="91">
        <v>31</v>
      </c>
      <c r="R11" s="91">
        <v>1</v>
      </c>
      <c r="S11" s="91">
        <v>2</v>
      </c>
      <c r="T11" s="91">
        <v>3</v>
      </c>
      <c r="U11" s="91">
        <v>4</v>
      </c>
      <c r="V11" s="92">
        <v>5</v>
      </c>
      <c r="W11" s="201"/>
      <c r="X11" s="201"/>
      <c r="Y11" s="200"/>
      <c r="Z11" s="200"/>
      <c r="AA11" s="200"/>
      <c r="AB11" s="200"/>
      <c r="AC11" s="200"/>
      <c r="AD11" s="200"/>
      <c r="AE11" s="200"/>
      <c r="AF11" s="200"/>
      <c r="AG11" s="200"/>
      <c r="AH11" s="200"/>
      <c r="AI11" s="200"/>
      <c r="AJ11" s="200"/>
      <c r="AK11" s="200"/>
      <c r="AL11" s="200"/>
    </row>
    <row r="12" spans="1:50" ht="20.149999999999999" customHeight="1" x14ac:dyDescent="0.25">
      <c r="A12" s="201"/>
      <c r="B12" s="7"/>
      <c r="C12" s="86" t="s">
        <v>115</v>
      </c>
      <c r="D12" s="93">
        <v>5</v>
      </c>
      <c r="E12" s="94">
        <v>6</v>
      </c>
      <c r="F12" s="94">
        <v>7</v>
      </c>
      <c r="G12" s="94">
        <v>8</v>
      </c>
      <c r="H12" s="94">
        <v>9</v>
      </c>
      <c r="I12" s="94">
        <v>10</v>
      </c>
      <c r="J12" s="95">
        <v>11</v>
      </c>
      <c r="K12" s="201"/>
      <c r="L12" s="201"/>
      <c r="M12" s="238" t="s">
        <v>103</v>
      </c>
      <c r="N12" s="239"/>
      <c r="O12" s="86" t="s">
        <v>115</v>
      </c>
      <c r="P12" s="93">
        <v>6</v>
      </c>
      <c r="Q12" s="94">
        <v>7</v>
      </c>
      <c r="R12" s="94">
        <v>8</v>
      </c>
      <c r="S12" s="94">
        <v>9</v>
      </c>
      <c r="T12" s="94">
        <v>10</v>
      </c>
      <c r="U12" s="94">
        <v>11</v>
      </c>
      <c r="V12" s="95">
        <v>12</v>
      </c>
      <c r="W12" s="201"/>
      <c r="X12" s="201"/>
      <c r="Y12" s="200"/>
      <c r="Z12" s="200"/>
      <c r="AA12" s="200"/>
      <c r="AB12" s="200"/>
      <c r="AC12" s="200"/>
      <c r="AD12" s="200"/>
      <c r="AE12" s="200"/>
      <c r="AF12" s="200"/>
      <c r="AG12" s="200"/>
      <c r="AH12" s="200"/>
      <c r="AI12" s="200"/>
      <c r="AJ12" s="200"/>
      <c r="AK12" s="200"/>
      <c r="AL12" s="200"/>
    </row>
    <row r="13" spans="1:50" ht="20.149999999999999" customHeight="1" x14ac:dyDescent="0.25">
      <c r="A13" s="201"/>
      <c r="B13" s="7"/>
      <c r="C13" s="86" t="s">
        <v>115</v>
      </c>
      <c r="D13" s="96">
        <v>12</v>
      </c>
      <c r="E13" s="97">
        <v>13</v>
      </c>
      <c r="F13" s="97">
        <v>14</v>
      </c>
      <c r="G13" s="97">
        <v>15</v>
      </c>
      <c r="H13" s="97">
        <v>16</v>
      </c>
      <c r="I13" s="97">
        <v>17</v>
      </c>
      <c r="J13" s="98">
        <v>18</v>
      </c>
      <c r="K13" s="201"/>
      <c r="L13" s="201"/>
      <c r="M13" s="238" t="s">
        <v>103</v>
      </c>
      <c r="N13" s="239"/>
      <c r="O13" s="86" t="s">
        <v>115</v>
      </c>
      <c r="P13" s="96">
        <v>13</v>
      </c>
      <c r="Q13" s="97">
        <v>14</v>
      </c>
      <c r="R13" s="97">
        <v>15</v>
      </c>
      <c r="S13" s="97">
        <v>16</v>
      </c>
      <c r="T13" s="97">
        <v>17</v>
      </c>
      <c r="U13" s="97">
        <v>18</v>
      </c>
      <c r="V13" s="98">
        <v>19</v>
      </c>
      <c r="W13" s="201"/>
      <c r="X13" s="201"/>
      <c r="Y13" s="200"/>
      <c r="Z13" s="200"/>
      <c r="AA13" s="200"/>
      <c r="AB13" s="200"/>
      <c r="AC13" s="200"/>
      <c r="AD13" s="200"/>
      <c r="AE13" s="200"/>
      <c r="AF13" s="200"/>
      <c r="AG13" s="200"/>
      <c r="AH13" s="200"/>
      <c r="AI13" s="200"/>
      <c r="AJ13" s="200"/>
      <c r="AK13" s="200"/>
      <c r="AL13" s="200"/>
    </row>
    <row r="14" spans="1:50" ht="20.149999999999999" customHeight="1" x14ac:dyDescent="0.25">
      <c r="A14" s="201"/>
      <c r="B14" s="7"/>
      <c r="C14" s="86" t="s">
        <v>115</v>
      </c>
      <c r="D14" s="99">
        <v>19</v>
      </c>
      <c r="E14" s="100">
        <v>20</v>
      </c>
      <c r="F14" s="100">
        <v>21</v>
      </c>
      <c r="G14" s="100">
        <v>22</v>
      </c>
      <c r="H14" s="100">
        <v>23</v>
      </c>
      <c r="I14" s="100">
        <v>24</v>
      </c>
      <c r="J14" s="101">
        <v>25</v>
      </c>
      <c r="K14" s="201"/>
      <c r="L14" s="201"/>
      <c r="M14" s="238" t="s">
        <v>103</v>
      </c>
      <c r="N14" s="239"/>
      <c r="O14" s="86" t="s">
        <v>115</v>
      </c>
      <c r="P14" s="99">
        <v>20</v>
      </c>
      <c r="Q14" s="100">
        <v>21</v>
      </c>
      <c r="R14" s="100">
        <v>22</v>
      </c>
      <c r="S14" s="100">
        <v>23</v>
      </c>
      <c r="T14" s="100">
        <v>24</v>
      </c>
      <c r="U14" s="100">
        <v>25</v>
      </c>
      <c r="V14" s="101">
        <v>26</v>
      </c>
      <c r="W14" s="201"/>
      <c r="X14" s="201"/>
      <c r="Y14" s="200"/>
      <c r="Z14" s="200"/>
      <c r="AA14" s="200"/>
      <c r="AB14" s="200"/>
      <c r="AC14" s="200"/>
      <c r="AD14" s="200"/>
      <c r="AE14" s="200"/>
      <c r="AF14" s="200"/>
      <c r="AG14" s="200"/>
      <c r="AH14" s="200"/>
      <c r="AI14" s="200"/>
      <c r="AJ14" s="200"/>
      <c r="AK14" s="200"/>
      <c r="AL14" s="200"/>
    </row>
    <row r="15" spans="1:50" ht="20.149999999999999" customHeight="1" x14ac:dyDescent="0.25">
      <c r="A15" s="201"/>
      <c r="B15" s="7"/>
      <c r="C15" s="86" t="s">
        <v>125</v>
      </c>
      <c r="D15" s="102">
        <v>26</v>
      </c>
      <c r="E15" s="103">
        <v>27</v>
      </c>
      <c r="F15" s="103">
        <v>28</v>
      </c>
      <c r="G15" s="103">
        <v>1</v>
      </c>
      <c r="H15" s="103">
        <v>2</v>
      </c>
      <c r="I15" s="103">
        <v>3</v>
      </c>
      <c r="J15" s="104">
        <v>4</v>
      </c>
      <c r="K15" s="201"/>
      <c r="L15" s="201"/>
      <c r="M15" s="238" t="s">
        <v>103</v>
      </c>
      <c r="N15" s="239"/>
      <c r="O15" s="86" t="s">
        <v>125</v>
      </c>
      <c r="P15" s="102">
        <v>27</v>
      </c>
      <c r="Q15" s="103">
        <v>28</v>
      </c>
      <c r="R15" s="103">
        <v>1</v>
      </c>
      <c r="S15" s="103">
        <v>2</v>
      </c>
      <c r="T15" s="103">
        <v>3</v>
      </c>
      <c r="U15" s="103">
        <v>4</v>
      </c>
      <c r="V15" s="104">
        <v>5</v>
      </c>
      <c r="W15" s="201"/>
      <c r="X15" s="201"/>
      <c r="Y15" s="200"/>
      <c r="Z15" s="200"/>
      <c r="AA15" s="200"/>
      <c r="AB15" s="200"/>
      <c r="AC15" s="200"/>
      <c r="AD15" s="200"/>
      <c r="AE15" s="200"/>
      <c r="AF15" s="200"/>
      <c r="AG15" s="200"/>
      <c r="AH15" s="200"/>
      <c r="AI15" s="200"/>
      <c r="AJ15" s="200"/>
      <c r="AK15" s="200"/>
      <c r="AL15" s="200"/>
    </row>
    <row r="16" spans="1:50" x14ac:dyDescent="0.25">
      <c r="A16" s="7"/>
      <c r="B16" s="7"/>
      <c r="C16" s="7"/>
      <c r="D16" s="7"/>
      <c r="E16" s="7"/>
      <c r="F16" s="7"/>
      <c r="G16" s="7"/>
      <c r="H16" s="7"/>
      <c r="I16" s="7"/>
      <c r="J16" s="7"/>
      <c r="K16" s="7"/>
      <c r="L16" s="7"/>
      <c r="M16" s="7"/>
      <c r="N16" s="7"/>
      <c r="O16" s="7"/>
      <c r="P16" s="7"/>
      <c r="Q16" s="7"/>
      <c r="R16" s="7"/>
      <c r="S16" s="7"/>
      <c r="T16" s="7"/>
      <c r="U16" s="7"/>
      <c r="V16" s="7"/>
      <c r="W16" s="7"/>
      <c r="X16" s="7"/>
      <c r="Y16" s="200"/>
      <c r="Z16" s="200"/>
      <c r="AA16" s="200"/>
      <c r="AB16" s="200"/>
      <c r="AC16" s="200"/>
      <c r="AD16" s="200"/>
      <c r="AE16" s="200"/>
      <c r="AF16" s="200"/>
      <c r="AG16" s="200"/>
      <c r="AH16" s="200"/>
      <c r="AI16" s="200"/>
      <c r="AJ16" s="200"/>
      <c r="AK16" s="200"/>
      <c r="AL16" s="200"/>
    </row>
    <row r="17" spans="1:50" x14ac:dyDescent="0.25">
      <c r="A17" s="7"/>
      <c r="B17" s="7"/>
      <c r="C17" s="7"/>
      <c r="D17" s="7"/>
      <c r="E17" s="7"/>
      <c r="F17" s="7"/>
      <c r="G17" s="7"/>
      <c r="H17" s="7"/>
      <c r="I17" s="7"/>
      <c r="J17" s="7"/>
      <c r="K17" s="7"/>
      <c r="L17" s="7"/>
      <c r="M17" s="7"/>
      <c r="N17" s="7"/>
      <c r="O17" s="7"/>
      <c r="P17" s="7"/>
      <c r="Q17" s="7"/>
      <c r="R17" s="7"/>
      <c r="S17" s="7"/>
      <c r="T17" s="7"/>
      <c r="U17" s="7"/>
      <c r="V17" s="7"/>
      <c r="W17" s="7"/>
      <c r="X17" s="7"/>
      <c r="Y17" s="200"/>
      <c r="Z17" s="200"/>
      <c r="AA17" s="200"/>
      <c r="AB17" s="200"/>
      <c r="AC17" s="200"/>
      <c r="AD17" s="200"/>
      <c r="AE17" s="200"/>
      <c r="AF17" s="200"/>
      <c r="AG17" s="200"/>
      <c r="AH17" s="200"/>
      <c r="AI17" s="200"/>
      <c r="AJ17" s="200"/>
      <c r="AK17" s="200"/>
      <c r="AL17" s="200"/>
    </row>
    <row r="18" spans="1:50" ht="13" x14ac:dyDescent="0.3">
      <c r="A18" s="7"/>
      <c r="B18" s="7"/>
      <c r="C18" s="7"/>
      <c r="D18" s="240" t="s">
        <v>104</v>
      </c>
      <c r="E18" s="240"/>
      <c r="F18" s="240"/>
      <c r="G18" s="240"/>
      <c r="H18" s="240"/>
      <c r="I18" s="240"/>
      <c r="J18" s="240"/>
      <c r="K18" s="7"/>
      <c r="L18" s="7"/>
      <c r="M18" s="7"/>
      <c r="N18" s="7"/>
      <c r="O18" s="7"/>
      <c r="P18" s="240" t="s">
        <v>105</v>
      </c>
      <c r="Q18" s="240"/>
      <c r="R18" s="240"/>
      <c r="S18" s="240"/>
      <c r="T18" s="240"/>
      <c r="U18" s="240"/>
      <c r="V18" s="240"/>
      <c r="W18" s="7"/>
      <c r="X18" s="7"/>
      <c r="Y18" s="200"/>
      <c r="Z18" s="200"/>
      <c r="AA18" s="200"/>
      <c r="AB18" s="200"/>
      <c r="AC18" s="200"/>
      <c r="AD18" s="200"/>
      <c r="AE18" s="200"/>
      <c r="AF18" s="200"/>
      <c r="AG18" s="200"/>
      <c r="AH18" s="200"/>
      <c r="AI18" s="200"/>
      <c r="AJ18" s="200"/>
      <c r="AK18" s="200"/>
      <c r="AL18" s="200"/>
    </row>
    <row r="19" spans="1:50" ht="13.15" customHeight="1" x14ac:dyDescent="0.25">
      <c r="A19" s="7"/>
      <c r="B19" s="7"/>
      <c r="C19" s="234" t="s">
        <v>116</v>
      </c>
      <c r="D19" s="234"/>
      <c r="E19" s="234"/>
      <c r="F19" s="234"/>
      <c r="G19" s="7"/>
      <c r="H19" s="7" t="s">
        <v>117</v>
      </c>
      <c r="I19" s="7"/>
      <c r="J19" s="7"/>
      <c r="K19" s="7"/>
      <c r="L19" s="7"/>
      <c r="M19" s="7"/>
      <c r="N19" s="7"/>
      <c r="O19" s="234" t="s">
        <v>118</v>
      </c>
      <c r="P19" s="234"/>
      <c r="Q19" s="234"/>
      <c r="R19" s="234"/>
      <c r="S19" s="7"/>
      <c r="T19" s="7" t="s">
        <v>117</v>
      </c>
      <c r="U19" s="7"/>
      <c r="V19" s="7"/>
      <c r="W19" s="7"/>
      <c r="X19" s="7"/>
      <c r="Y19" s="200"/>
      <c r="Z19" s="200"/>
      <c r="AA19" s="200"/>
      <c r="AB19" s="200"/>
      <c r="AC19" s="200"/>
      <c r="AD19" s="200"/>
      <c r="AE19" s="200"/>
      <c r="AF19" s="200"/>
      <c r="AG19" s="200"/>
      <c r="AH19" s="200"/>
      <c r="AI19" s="200"/>
      <c r="AJ19" s="200"/>
      <c r="AK19" s="200"/>
      <c r="AL19" s="200"/>
    </row>
    <row r="20" spans="1:50" x14ac:dyDescent="0.25">
      <c r="A20" s="105"/>
      <c r="B20" s="105"/>
      <c r="C20" s="234" t="s">
        <v>119</v>
      </c>
      <c r="D20" s="234"/>
      <c r="E20" s="234"/>
      <c r="F20" s="234"/>
      <c r="G20" s="7"/>
      <c r="H20" s="7" t="s">
        <v>120</v>
      </c>
      <c r="I20" s="7"/>
      <c r="J20" s="7"/>
      <c r="K20" s="105"/>
      <c r="L20" s="105"/>
      <c r="M20" s="105"/>
      <c r="N20" s="105"/>
      <c r="O20" s="234" t="s">
        <v>121</v>
      </c>
      <c r="P20" s="234"/>
      <c r="Q20" s="234"/>
      <c r="R20" s="234"/>
      <c r="S20" s="7"/>
      <c r="T20" s="7" t="s">
        <v>120</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234"/>
      <c r="D21" s="234"/>
      <c r="E21" s="234"/>
      <c r="F21" s="234"/>
      <c r="G21" s="7"/>
      <c r="H21" s="7"/>
      <c r="I21" s="7"/>
      <c r="J21" s="7"/>
      <c r="K21" s="105"/>
      <c r="L21" s="105"/>
      <c r="M21" s="105"/>
      <c r="N21" s="105"/>
      <c r="O21" s="234"/>
      <c r="P21" s="234"/>
      <c r="Q21" s="234"/>
      <c r="R21" s="234"/>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234"/>
      <c r="D22" s="234"/>
      <c r="E22" s="234"/>
      <c r="F22" s="234"/>
      <c r="G22" s="7"/>
      <c r="H22" s="7"/>
      <c r="I22" s="7"/>
      <c r="J22" s="7"/>
      <c r="K22" s="105"/>
      <c r="L22" s="105"/>
      <c r="M22" s="105"/>
      <c r="N22" s="105"/>
      <c r="O22" s="234"/>
      <c r="P22" s="234"/>
      <c r="Q22" s="234"/>
      <c r="R22" s="234"/>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234"/>
      <c r="D23" s="234"/>
      <c r="E23" s="234"/>
      <c r="F23" s="234"/>
      <c r="G23" s="7"/>
      <c r="H23" s="7"/>
      <c r="I23" s="7"/>
      <c r="J23" s="105"/>
      <c r="K23" s="105"/>
      <c r="L23" s="105"/>
      <c r="M23" s="105"/>
      <c r="N23" s="105"/>
      <c r="O23" s="234"/>
      <c r="P23" s="234"/>
      <c r="Q23" s="234"/>
      <c r="R23" s="234"/>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7"/>
      <c r="B24" s="7"/>
      <c r="C24" s="234"/>
      <c r="D24" s="234"/>
      <c r="E24" s="234"/>
      <c r="F24" s="234"/>
      <c r="G24" s="7"/>
      <c r="H24" s="7"/>
      <c r="I24" s="7"/>
      <c r="J24" s="7"/>
      <c r="K24" s="7"/>
      <c r="L24" s="7"/>
      <c r="M24" s="7"/>
      <c r="N24" s="7"/>
      <c r="O24" s="234"/>
      <c r="P24" s="234"/>
      <c r="Q24" s="234"/>
      <c r="R24" s="234"/>
      <c r="S24" s="7"/>
      <c r="T24" s="7"/>
      <c r="U24" s="7"/>
      <c r="V24" s="7"/>
      <c r="W24" s="7"/>
      <c r="X24" s="7"/>
      <c r="Y24" s="200"/>
      <c r="Z24" s="200"/>
      <c r="AA24" s="200"/>
      <c r="AB24" s="200"/>
      <c r="AC24" s="200"/>
      <c r="AD24" s="200"/>
      <c r="AE24" s="200"/>
      <c r="AF24" s="200"/>
      <c r="AG24" s="200"/>
      <c r="AH24" s="200"/>
      <c r="AI24" s="200"/>
      <c r="AJ24" s="200"/>
      <c r="AK24" s="200"/>
      <c r="AL24" s="200"/>
    </row>
    <row r="25" spans="1:50" ht="12.75" customHeight="1" x14ac:dyDescent="0.25">
      <c r="Y25" s="200"/>
      <c r="Z25" s="200"/>
      <c r="AA25" s="200"/>
      <c r="AB25" s="200"/>
      <c r="AC25" s="200"/>
      <c r="AD25" s="200"/>
      <c r="AE25" s="200"/>
      <c r="AF25" s="200"/>
      <c r="AG25" s="200"/>
      <c r="AH25" s="200"/>
      <c r="AI25" s="200"/>
      <c r="AJ25" s="200"/>
      <c r="AK25" s="200"/>
      <c r="AL25" s="200"/>
    </row>
    <row r="26" spans="1:50" x14ac:dyDescent="0.25">
      <c r="A26" s="7"/>
      <c r="B26" s="7"/>
      <c r="C26" s="234"/>
      <c r="D26" s="234"/>
      <c r="E26" s="234"/>
      <c r="F26" s="234"/>
      <c r="G26" s="7"/>
      <c r="H26" s="7"/>
      <c r="I26" s="7"/>
      <c r="J26" s="7"/>
      <c r="K26" s="7"/>
      <c r="L26" s="7"/>
      <c r="M26" s="7"/>
      <c r="N26" s="7"/>
      <c r="O26" s="234"/>
      <c r="P26" s="234"/>
      <c r="Q26" s="234"/>
      <c r="R26" s="234"/>
      <c r="S26" s="7"/>
      <c r="T26" s="7"/>
      <c r="U26" s="7"/>
      <c r="V26" s="7"/>
      <c r="W26" s="7"/>
      <c r="X26" s="7"/>
      <c r="Y26" s="200"/>
      <c r="Z26" s="200"/>
      <c r="AA26" s="200"/>
      <c r="AB26" s="200"/>
      <c r="AC26" s="200"/>
      <c r="AD26" s="200"/>
      <c r="AE26" s="200"/>
      <c r="AF26" s="200"/>
      <c r="AG26" s="200"/>
      <c r="AH26" s="200"/>
      <c r="AI26" s="200"/>
      <c r="AJ26" s="200"/>
      <c r="AK26" s="200"/>
      <c r="AL26" s="200"/>
    </row>
    <row r="27" spans="1:50" x14ac:dyDescent="0.25">
      <c r="A27" s="7"/>
      <c r="B27" s="7"/>
      <c r="C27" s="234"/>
      <c r="D27" s="236"/>
      <c r="E27" s="236"/>
      <c r="F27" s="7"/>
      <c r="G27" s="7"/>
      <c r="H27" s="7"/>
      <c r="I27" s="7"/>
      <c r="J27" s="7"/>
      <c r="K27" s="7"/>
      <c r="L27" s="7"/>
      <c r="M27" s="7"/>
      <c r="N27" s="7"/>
      <c r="O27" s="234"/>
      <c r="P27" s="236"/>
      <c r="Q27" s="236"/>
      <c r="R27" s="7"/>
      <c r="S27" s="7"/>
      <c r="T27" s="7"/>
      <c r="U27" s="7"/>
      <c r="V27" s="7"/>
      <c r="W27" s="7"/>
      <c r="X27" s="7"/>
      <c r="Y27" s="200"/>
      <c r="Z27" s="200"/>
      <c r="AA27" s="200"/>
      <c r="AB27" s="200"/>
      <c r="AC27" s="200"/>
      <c r="AD27" s="200"/>
      <c r="AE27" s="200"/>
      <c r="AF27" s="200"/>
      <c r="AG27" s="200"/>
      <c r="AH27" s="200"/>
      <c r="AI27" s="200"/>
      <c r="AJ27" s="200"/>
      <c r="AK27" s="200"/>
      <c r="AL27" s="200"/>
    </row>
    <row r="28" spans="1:50" x14ac:dyDescent="0.25">
      <c r="A28" s="7"/>
      <c r="B28" s="7"/>
      <c r="C28" s="234"/>
      <c r="D28" s="236"/>
      <c r="E28" s="236"/>
      <c r="F28" s="7"/>
      <c r="G28" s="7"/>
      <c r="H28" s="7"/>
      <c r="I28" s="7"/>
      <c r="J28" s="7"/>
      <c r="K28" s="7"/>
      <c r="L28" s="7"/>
      <c r="M28" s="7"/>
      <c r="N28" s="7"/>
      <c r="O28" s="234"/>
      <c r="P28" s="236"/>
      <c r="Q28" s="236"/>
      <c r="R28" s="7"/>
      <c r="S28" s="7"/>
      <c r="T28" s="7"/>
      <c r="U28" s="7"/>
      <c r="V28" s="7"/>
      <c r="W28" s="7"/>
      <c r="X28" s="7"/>
      <c r="Y28" s="200"/>
      <c r="Z28" s="200"/>
      <c r="AA28" s="200"/>
      <c r="AB28" s="200"/>
      <c r="AC28" s="200"/>
      <c r="AD28" s="200"/>
      <c r="AE28" s="200"/>
      <c r="AF28" s="200"/>
      <c r="AG28" s="200"/>
      <c r="AH28" s="200"/>
      <c r="AI28" s="200"/>
      <c r="AJ28" s="200"/>
      <c r="AK28" s="200"/>
      <c r="AL28" s="200"/>
    </row>
    <row r="29" spans="1:50" x14ac:dyDescent="0.25">
      <c r="A29" s="7"/>
      <c r="B29" s="7"/>
      <c r="C29" s="234"/>
      <c r="D29" s="236"/>
      <c r="E29" s="236"/>
      <c r="F29" s="7"/>
      <c r="G29" s="7"/>
      <c r="H29" s="7"/>
      <c r="I29" s="7"/>
      <c r="J29" s="7"/>
      <c r="K29" s="7"/>
      <c r="L29" s="7"/>
      <c r="M29" s="7"/>
      <c r="N29" s="7"/>
      <c r="O29" s="234"/>
      <c r="P29" s="236"/>
      <c r="Q29" s="236"/>
      <c r="R29" s="7"/>
      <c r="T29" s="7"/>
      <c r="U29" s="7"/>
      <c r="V29" s="7"/>
      <c r="W29" s="7"/>
      <c r="X29" s="7"/>
      <c r="Y29" s="200"/>
      <c r="Z29" s="200"/>
      <c r="AA29" s="200"/>
      <c r="AB29" s="200"/>
      <c r="AC29" s="200"/>
      <c r="AD29" s="200"/>
      <c r="AE29" s="200"/>
      <c r="AF29" s="200"/>
      <c r="AG29" s="200"/>
      <c r="AH29" s="200"/>
      <c r="AI29" s="200"/>
      <c r="AJ29" s="200"/>
      <c r="AK29" s="200"/>
      <c r="AL29" s="200"/>
    </row>
    <row r="30" spans="1:50" ht="13" x14ac:dyDescent="0.3">
      <c r="A30" s="7"/>
      <c r="B30" s="7"/>
      <c r="C30" s="202"/>
      <c r="D30" s="7"/>
      <c r="E30" s="7"/>
      <c r="F30" s="7"/>
      <c r="G30" s="109" t="s">
        <v>106</v>
      </c>
      <c r="H30" s="7">
        <v>30</v>
      </c>
      <c r="I30" s="7"/>
      <c r="J30" s="7"/>
      <c r="K30" s="7"/>
      <c r="L30" s="7"/>
      <c r="M30" s="7"/>
      <c r="N30" s="7"/>
      <c r="O30" s="202"/>
      <c r="P30" s="7"/>
      <c r="Q30" s="7"/>
      <c r="R30" s="7"/>
      <c r="S30" s="109" t="s">
        <v>106</v>
      </c>
      <c r="T30" s="7">
        <v>30</v>
      </c>
      <c r="U30" s="7"/>
      <c r="V30" s="7"/>
      <c r="W30" s="7"/>
      <c r="X30" s="7"/>
      <c r="Y30" s="200"/>
      <c r="Z30" s="200"/>
      <c r="AA30" s="200"/>
      <c r="AB30" s="200"/>
      <c r="AC30" s="200"/>
      <c r="AD30" s="200"/>
      <c r="AE30" s="200"/>
      <c r="AF30" s="200"/>
      <c r="AG30" s="200"/>
      <c r="AH30" s="200"/>
      <c r="AI30" s="200"/>
      <c r="AJ30" s="200"/>
      <c r="AK30" s="200"/>
      <c r="AL30" s="200"/>
    </row>
    <row r="31" spans="1:50" ht="13" x14ac:dyDescent="0.3">
      <c r="A31" s="7"/>
      <c r="B31" s="7"/>
      <c r="C31" s="202"/>
      <c r="D31" s="7"/>
      <c r="E31" s="7"/>
      <c r="F31" s="7"/>
      <c r="G31" s="109" t="s">
        <v>107</v>
      </c>
      <c r="H31" s="7">
        <v>12</v>
      </c>
      <c r="I31" s="7"/>
      <c r="J31" s="7"/>
      <c r="K31" s="7"/>
      <c r="L31" s="7"/>
      <c r="M31" s="7"/>
      <c r="N31" s="7"/>
      <c r="O31" s="202"/>
      <c r="P31" s="7"/>
      <c r="Q31" s="7"/>
      <c r="R31" s="7"/>
      <c r="S31" s="109" t="s">
        <v>107</v>
      </c>
      <c r="T31" s="7">
        <v>12</v>
      </c>
      <c r="U31" s="7"/>
      <c r="V31" s="7"/>
      <c r="W31" s="7"/>
      <c r="X31" s="7"/>
      <c r="Y31" s="200"/>
      <c r="Z31" s="200"/>
      <c r="AA31" s="200"/>
      <c r="AB31" s="200"/>
      <c r="AC31" s="200"/>
      <c r="AD31" s="200"/>
      <c r="AE31" s="200"/>
      <c r="AF31" s="200"/>
      <c r="AG31" s="200"/>
      <c r="AH31" s="200"/>
      <c r="AI31" s="200"/>
      <c r="AJ31" s="200"/>
      <c r="AK31" s="200"/>
      <c r="AL31" s="200"/>
    </row>
    <row r="32" spans="1:50" x14ac:dyDescent="0.25">
      <c r="A32" s="7"/>
      <c r="B32" s="7"/>
      <c r="C32" s="202"/>
      <c r="D32" s="7"/>
      <c r="E32" s="7"/>
      <c r="F32" s="7"/>
      <c r="G32" s="7"/>
      <c r="H32" s="7"/>
      <c r="I32" s="7"/>
      <c r="J32" s="7"/>
      <c r="K32" s="7"/>
      <c r="L32" s="7"/>
      <c r="M32" s="7"/>
      <c r="N32" s="7"/>
      <c r="O32" s="202"/>
      <c r="P32" s="7"/>
      <c r="Q32" s="7"/>
      <c r="R32" s="7"/>
      <c r="S32" s="7"/>
      <c r="T32" s="7"/>
      <c r="U32" s="7"/>
      <c r="V32" s="7"/>
      <c r="W32" s="7"/>
      <c r="X32" s="7"/>
      <c r="Y32" s="200"/>
      <c r="Z32" s="200"/>
      <c r="AA32" s="200"/>
      <c r="AB32" s="200"/>
      <c r="AC32" s="200"/>
      <c r="AD32" s="200"/>
      <c r="AE32" s="200"/>
      <c r="AF32" s="200"/>
      <c r="AG32" s="200"/>
      <c r="AH32" s="200"/>
      <c r="AI32" s="200"/>
      <c r="AJ32" s="200"/>
      <c r="AK32" s="200"/>
      <c r="AL32" s="200"/>
    </row>
    <row r="33" spans="1:38" x14ac:dyDescent="0.25">
      <c r="A33" s="7"/>
      <c r="B33" s="7"/>
      <c r="C33" s="202"/>
      <c r="D33" s="7"/>
      <c r="E33" s="7"/>
      <c r="F33" s="7"/>
      <c r="G33" s="7"/>
      <c r="H33" s="7"/>
      <c r="I33" s="7"/>
      <c r="J33" s="7"/>
      <c r="K33" s="7"/>
      <c r="L33" s="7"/>
      <c r="M33" s="7"/>
      <c r="N33" s="7"/>
      <c r="O33" s="202"/>
      <c r="P33" s="7"/>
      <c r="Q33" s="7"/>
      <c r="R33" s="7"/>
      <c r="S33" s="7"/>
      <c r="T33" s="7"/>
      <c r="U33" s="7"/>
      <c r="V33" s="7"/>
      <c r="W33" s="7"/>
      <c r="X33" s="7"/>
      <c r="Y33" s="200"/>
      <c r="Z33" s="200"/>
      <c r="AA33" s="200"/>
      <c r="AB33" s="200"/>
      <c r="AC33" s="200"/>
      <c r="AD33" s="200"/>
      <c r="AE33" s="200"/>
      <c r="AF33" s="200"/>
      <c r="AG33" s="200"/>
      <c r="AH33" s="200"/>
      <c r="AI33" s="200"/>
      <c r="AJ33" s="200"/>
      <c r="AK33" s="200"/>
      <c r="AL33" s="200"/>
    </row>
    <row r="34" spans="1:38" ht="13" x14ac:dyDescent="0.3">
      <c r="A34" s="7"/>
      <c r="B34" s="110"/>
      <c r="C34" s="111"/>
      <c r="D34" s="7"/>
      <c r="E34" s="7"/>
      <c r="F34" s="7"/>
      <c r="G34" s="7"/>
      <c r="H34" s="7"/>
      <c r="I34" s="7"/>
      <c r="J34" s="7"/>
      <c r="K34" s="7"/>
      <c r="L34" s="7"/>
      <c r="M34" s="7"/>
      <c r="N34" s="7"/>
      <c r="O34" s="202"/>
      <c r="P34" s="7"/>
      <c r="Q34" s="7"/>
      <c r="R34" s="7"/>
      <c r="S34" s="7"/>
      <c r="T34" s="7"/>
      <c r="U34" s="7"/>
      <c r="V34" s="7"/>
      <c r="W34" s="7"/>
      <c r="X34" s="7"/>
      <c r="Y34" s="200"/>
      <c r="Z34" s="200"/>
      <c r="AA34" s="200"/>
      <c r="AB34" s="200"/>
      <c r="AC34" s="200"/>
      <c r="AD34" s="200"/>
      <c r="AE34" s="200"/>
      <c r="AF34" s="200"/>
      <c r="AG34" s="200"/>
      <c r="AH34" s="200"/>
      <c r="AI34" s="200"/>
      <c r="AJ34" s="200"/>
      <c r="AK34" s="200"/>
      <c r="AL34" s="200"/>
    </row>
    <row r="35" spans="1:38" ht="13" x14ac:dyDescent="0.3">
      <c r="A35" s="7"/>
      <c r="B35" s="110"/>
      <c r="C35" s="111"/>
      <c r="D35" s="7"/>
      <c r="E35" s="7"/>
      <c r="F35" s="7"/>
      <c r="G35" s="7"/>
      <c r="H35" s="7"/>
      <c r="I35" s="7"/>
      <c r="J35" s="7"/>
      <c r="K35" s="7"/>
      <c r="L35" s="7"/>
      <c r="M35" s="7"/>
      <c r="N35" s="7"/>
      <c r="O35" s="7"/>
      <c r="P35" s="7"/>
      <c r="Q35" s="7"/>
      <c r="R35" s="7"/>
      <c r="S35" s="7"/>
      <c r="T35" s="7"/>
      <c r="U35" s="7"/>
      <c r="V35" s="7"/>
      <c r="W35" s="7"/>
      <c r="X35" s="7"/>
      <c r="Y35" s="200"/>
      <c r="Z35" s="200"/>
      <c r="AA35" s="200"/>
      <c r="AB35" s="200"/>
      <c r="AC35" s="200"/>
      <c r="AD35" s="200"/>
      <c r="AE35" s="200"/>
      <c r="AF35" s="200"/>
      <c r="AG35" s="200"/>
      <c r="AH35" s="200"/>
      <c r="AI35" s="200"/>
      <c r="AJ35" s="200"/>
      <c r="AK35" s="200"/>
      <c r="AL35" s="200"/>
    </row>
    <row r="36" spans="1:38" ht="13" x14ac:dyDescent="0.3">
      <c r="A36" s="7"/>
      <c r="B36" s="7"/>
      <c r="C36" s="111"/>
      <c r="D36" s="7"/>
      <c r="E36" s="7"/>
      <c r="F36" s="7"/>
      <c r="G36" s="7"/>
      <c r="H36" s="7"/>
      <c r="I36" s="7"/>
      <c r="J36" s="7"/>
      <c r="K36" s="7"/>
      <c r="L36" s="7"/>
      <c r="M36" s="7"/>
      <c r="N36" s="7"/>
      <c r="O36" s="7"/>
      <c r="P36" s="7"/>
      <c r="Q36" s="7"/>
      <c r="R36" s="7"/>
      <c r="S36" s="7"/>
      <c r="T36" s="7"/>
      <c r="U36" s="7"/>
      <c r="V36" s="7"/>
      <c r="W36" s="7"/>
      <c r="X36" s="7"/>
      <c r="Y36" s="200"/>
      <c r="Z36" s="200"/>
      <c r="AA36" s="200"/>
      <c r="AB36" s="200"/>
      <c r="AC36" s="200"/>
      <c r="AD36" s="200"/>
      <c r="AE36" s="200"/>
      <c r="AF36" s="200"/>
      <c r="AG36" s="200"/>
      <c r="AH36" s="200"/>
      <c r="AI36" s="200"/>
      <c r="AJ36" s="200"/>
      <c r="AK36" s="200"/>
      <c r="AL36" s="200"/>
    </row>
    <row r="37" spans="1:38" ht="13" x14ac:dyDescent="0.3">
      <c r="A37" s="7"/>
      <c r="C37" s="112" t="s">
        <v>126</v>
      </c>
      <c r="D37" s="7"/>
      <c r="E37" s="7"/>
      <c r="F37" s="7"/>
      <c r="G37" s="7"/>
      <c r="H37" s="7"/>
      <c r="I37" s="7"/>
      <c r="J37" s="7"/>
      <c r="K37" s="7"/>
      <c r="L37" s="7"/>
      <c r="M37" s="7"/>
      <c r="N37" s="7"/>
      <c r="O37" s="7"/>
      <c r="P37" s="7"/>
      <c r="Q37" s="7"/>
      <c r="R37" s="7"/>
      <c r="S37" s="7"/>
      <c r="T37" s="7"/>
      <c r="U37" s="7"/>
      <c r="V37" s="7"/>
      <c r="W37" s="7"/>
      <c r="X37" s="7"/>
      <c r="Y37" s="200"/>
      <c r="Z37" s="200"/>
      <c r="AA37" s="200"/>
      <c r="AB37" s="200"/>
      <c r="AC37" s="200"/>
      <c r="AD37" s="200"/>
      <c r="AE37" s="200"/>
      <c r="AF37" s="200"/>
      <c r="AG37" s="200"/>
      <c r="AH37" s="200"/>
      <c r="AI37" s="200"/>
      <c r="AJ37" s="200"/>
      <c r="AK37" s="200"/>
      <c r="AL37" s="200"/>
    </row>
    <row r="38" spans="1:38" x14ac:dyDescent="0.25">
      <c r="A38" s="7"/>
      <c r="B38" s="7"/>
      <c r="C38" s="7"/>
      <c r="D38" s="7"/>
      <c r="E38" s="7"/>
      <c r="F38" s="7"/>
      <c r="G38" s="7"/>
      <c r="H38" s="7"/>
      <c r="I38" s="7"/>
      <c r="J38" s="7"/>
      <c r="K38" s="7"/>
      <c r="L38" s="7"/>
      <c r="M38" s="7"/>
      <c r="N38" s="7"/>
      <c r="O38" s="7"/>
      <c r="P38" s="7"/>
      <c r="Q38" s="7"/>
      <c r="R38" s="7"/>
      <c r="S38" s="7"/>
      <c r="T38" s="7"/>
      <c r="U38" s="7"/>
      <c r="V38" s="7"/>
      <c r="W38" s="7"/>
      <c r="X38" s="7"/>
      <c r="Y38" s="200"/>
      <c r="Z38" s="200"/>
      <c r="AA38" s="200"/>
      <c r="AB38" s="200"/>
      <c r="AC38" s="200"/>
      <c r="AD38" s="200"/>
      <c r="AE38" s="200"/>
      <c r="AF38" s="200"/>
      <c r="AG38" s="200"/>
      <c r="AH38" s="200"/>
      <c r="AI38" s="200"/>
      <c r="AJ38" s="200"/>
      <c r="AK38" s="200"/>
      <c r="AL38" s="200"/>
    </row>
    <row r="39" spans="1:38" x14ac:dyDescent="0.25">
      <c r="A39" s="7"/>
      <c r="B39" s="7"/>
      <c r="C39" s="7"/>
      <c r="D39" s="7"/>
      <c r="E39" s="7"/>
      <c r="F39" s="7"/>
      <c r="G39" s="7"/>
      <c r="H39" s="7"/>
      <c r="I39" s="7"/>
      <c r="J39" s="7"/>
      <c r="K39" s="7"/>
      <c r="L39" s="7"/>
      <c r="M39" s="7"/>
      <c r="N39" s="7"/>
      <c r="O39" s="7"/>
      <c r="P39" s="7"/>
      <c r="Q39" s="7"/>
      <c r="R39" s="7"/>
      <c r="S39" s="7"/>
      <c r="T39" s="7"/>
      <c r="U39" s="7"/>
      <c r="V39" s="7"/>
      <c r="W39" s="7"/>
      <c r="X39" s="7"/>
      <c r="Y39" s="200"/>
      <c r="Z39" s="200"/>
      <c r="AA39" s="200"/>
      <c r="AB39" s="200"/>
      <c r="AC39" s="200"/>
      <c r="AD39" s="200"/>
      <c r="AE39" s="200"/>
      <c r="AF39" s="200"/>
      <c r="AG39" s="200"/>
      <c r="AH39" s="200"/>
      <c r="AI39" s="200"/>
      <c r="AJ39" s="200"/>
      <c r="AK39" s="200"/>
      <c r="AL39" s="200"/>
    </row>
    <row r="40" spans="1:38" x14ac:dyDescent="0.25">
      <c r="A40" s="7"/>
      <c r="B40" s="7"/>
      <c r="C40" s="7"/>
      <c r="D40" s="7"/>
      <c r="E40" s="7"/>
      <c r="F40" s="7"/>
      <c r="G40" s="7"/>
      <c r="H40" s="7"/>
      <c r="I40" s="7"/>
      <c r="J40" s="7"/>
      <c r="K40" s="7"/>
      <c r="L40" s="7"/>
      <c r="M40" s="7"/>
      <c r="N40" s="7"/>
      <c r="O40" s="7"/>
      <c r="P40" s="7"/>
      <c r="Q40" s="7"/>
      <c r="R40" s="7"/>
      <c r="S40" s="7"/>
      <c r="T40" s="7"/>
      <c r="U40" s="7"/>
      <c r="V40" s="7"/>
      <c r="W40" s="7"/>
      <c r="X40" s="7"/>
      <c r="Y40" s="200"/>
      <c r="Z40" s="200"/>
      <c r="AA40" s="200"/>
      <c r="AB40" s="200"/>
      <c r="AC40" s="200"/>
      <c r="AD40" s="200"/>
      <c r="AE40" s="200"/>
      <c r="AF40" s="200"/>
      <c r="AG40" s="200"/>
      <c r="AH40" s="200"/>
      <c r="AI40" s="200"/>
      <c r="AJ40" s="200"/>
      <c r="AK40" s="200"/>
      <c r="AL40" s="200"/>
    </row>
    <row r="41" spans="1:38" x14ac:dyDescent="0.25">
      <c r="A41" s="7"/>
      <c r="B41" s="7"/>
      <c r="C41" s="7"/>
      <c r="D41" s="7"/>
      <c r="E41" s="7"/>
      <c r="F41" s="7"/>
      <c r="G41" s="7"/>
      <c r="H41" s="7"/>
      <c r="I41" s="7"/>
      <c r="J41" s="7"/>
      <c r="K41" s="7"/>
      <c r="L41" s="7"/>
      <c r="M41" s="7"/>
      <c r="N41" s="7"/>
      <c r="O41" s="7"/>
      <c r="P41" s="7"/>
      <c r="Q41" s="7"/>
      <c r="R41" s="7"/>
      <c r="S41" s="7"/>
      <c r="T41" s="7"/>
      <c r="U41" s="7"/>
      <c r="V41" s="7"/>
      <c r="W41" s="7"/>
      <c r="X41" s="7"/>
      <c r="Y41" s="200"/>
      <c r="Z41" s="200"/>
      <c r="AA41" s="200"/>
      <c r="AB41" s="200"/>
      <c r="AC41" s="200"/>
      <c r="AD41" s="200"/>
      <c r="AE41" s="200"/>
      <c r="AF41" s="200"/>
      <c r="AG41" s="200"/>
      <c r="AH41" s="200"/>
      <c r="AI41" s="200"/>
      <c r="AJ41" s="200"/>
      <c r="AK41" s="200"/>
      <c r="AL41" s="200"/>
    </row>
    <row r="42" spans="1:38" x14ac:dyDescent="0.25">
      <c r="A42" s="7"/>
      <c r="B42" s="7"/>
      <c r="C42" s="7"/>
      <c r="D42" s="7"/>
      <c r="E42" s="7"/>
      <c r="F42" s="7"/>
      <c r="G42" s="7"/>
      <c r="H42" s="7"/>
      <c r="I42" s="7"/>
      <c r="J42" s="7"/>
      <c r="K42" s="7"/>
      <c r="L42" s="7"/>
      <c r="M42" s="7"/>
      <c r="N42" s="7"/>
      <c r="O42" s="7"/>
      <c r="P42" s="7"/>
      <c r="Q42" s="7"/>
      <c r="R42" s="7"/>
      <c r="S42" s="7"/>
      <c r="T42" s="7"/>
      <c r="U42" s="7"/>
      <c r="V42" s="7"/>
      <c r="W42" s="7"/>
      <c r="X42" s="7"/>
      <c r="Y42" s="200"/>
      <c r="Z42" s="200"/>
      <c r="AA42" s="200"/>
      <c r="AB42" s="200"/>
      <c r="AC42" s="200"/>
      <c r="AD42" s="200"/>
      <c r="AE42" s="200"/>
      <c r="AF42" s="200"/>
      <c r="AG42" s="200"/>
      <c r="AH42" s="200"/>
      <c r="AI42" s="200"/>
      <c r="AJ42" s="200"/>
      <c r="AK42" s="200"/>
      <c r="AL42" s="200"/>
    </row>
    <row r="43" spans="1:38" ht="12.75" customHeight="1" x14ac:dyDescent="0.25">
      <c r="A43" s="7"/>
      <c r="X43" s="7"/>
      <c r="Y43" s="200"/>
      <c r="Z43" s="200"/>
      <c r="AA43" s="200"/>
      <c r="AB43" s="200"/>
      <c r="AC43" s="200"/>
      <c r="AD43" s="200"/>
      <c r="AE43" s="200"/>
      <c r="AF43" s="200"/>
      <c r="AG43" s="200"/>
      <c r="AH43" s="200"/>
      <c r="AI43" s="200"/>
      <c r="AJ43" s="200"/>
      <c r="AK43" s="200"/>
      <c r="AL43" s="200"/>
    </row>
    <row r="44" spans="1:38" ht="41.25" customHeight="1" x14ac:dyDescent="0.25">
      <c r="A44" s="7"/>
      <c r="B44" s="235" t="s">
        <v>113</v>
      </c>
      <c r="C44" s="235"/>
      <c r="D44" s="235"/>
      <c r="E44" s="235"/>
      <c r="F44" s="235"/>
      <c r="G44" s="235"/>
      <c r="H44" s="235"/>
      <c r="I44" s="235"/>
      <c r="J44" s="235"/>
      <c r="K44" s="235"/>
      <c r="L44" s="235"/>
      <c r="M44" s="235"/>
      <c r="N44" s="235"/>
      <c r="O44" s="235"/>
      <c r="P44" s="235"/>
      <c r="Q44" s="235"/>
      <c r="R44" s="235"/>
      <c r="S44" s="235"/>
      <c r="T44" s="235"/>
      <c r="U44" s="235"/>
      <c r="V44" s="235"/>
      <c r="W44" s="235"/>
      <c r="X44" s="7"/>
      <c r="Y44" s="200"/>
      <c r="Z44" s="200"/>
      <c r="AA44" s="200"/>
      <c r="AB44" s="200"/>
      <c r="AC44" s="200"/>
      <c r="AD44" s="200"/>
      <c r="AE44" s="200"/>
      <c r="AF44" s="200"/>
      <c r="AG44" s="200"/>
      <c r="AH44" s="200"/>
      <c r="AI44" s="200"/>
      <c r="AJ44" s="200"/>
      <c r="AK44" s="200"/>
      <c r="AL44" s="200"/>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200"/>
      <c r="Z45" s="200"/>
      <c r="AA45" s="200"/>
      <c r="AB45" s="200"/>
      <c r="AC45" s="200"/>
      <c r="AD45" s="200"/>
      <c r="AE45" s="200"/>
      <c r="AF45" s="200"/>
      <c r="AG45" s="200"/>
      <c r="AH45" s="200"/>
      <c r="AI45" s="200"/>
      <c r="AJ45" s="200"/>
      <c r="AK45" s="200"/>
      <c r="AL45" s="200"/>
    </row>
    <row r="46" spans="1:38" x14ac:dyDescent="0.25">
      <c r="A46" s="200"/>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c r="AE46" s="200"/>
      <c r="AF46" s="200"/>
      <c r="AG46" s="200"/>
      <c r="AH46" s="200"/>
      <c r="AI46" s="200"/>
      <c r="AJ46" s="200"/>
      <c r="AK46" s="200"/>
      <c r="AL46" s="200"/>
    </row>
    <row r="47" spans="1:38" x14ac:dyDescent="0.25">
      <c r="A47" s="200"/>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c r="AJ47" s="200"/>
      <c r="AK47" s="200"/>
      <c r="AL47" s="200"/>
    </row>
    <row r="48" spans="1:38" x14ac:dyDescent="0.25">
      <c r="A48" s="200"/>
      <c r="B48" s="200"/>
      <c r="C48" s="200"/>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c r="AE48" s="200"/>
      <c r="AF48" s="200"/>
      <c r="AG48" s="200"/>
      <c r="AH48" s="200"/>
      <c r="AI48" s="200"/>
      <c r="AJ48" s="200"/>
      <c r="AK48" s="200"/>
      <c r="AL48" s="200"/>
    </row>
    <row r="49" spans="1:38" x14ac:dyDescent="0.25">
      <c r="A49" s="200"/>
      <c r="B49" s="200"/>
      <c r="C49" s="200"/>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row>
    <row r="50" spans="1:38" x14ac:dyDescent="0.25">
      <c r="A50" s="200"/>
      <c r="B50" s="200"/>
      <c r="C50" s="200"/>
      <c r="D50" s="200"/>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c r="AJ50" s="200"/>
      <c r="AK50" s="200"/>
      <c r="AL50" s="200"/>
    </row>
    <row r="51" spans="1:38" x14ac:dyDescent="0.25">
      <c r="A51" s="200"/>
      <c r="B51" s="200"/>
      <c r="C51" s="200"/>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0"/>
      <c r="AG51" s="200"/>
      <c r="AH51" s="200"/>
      <c r="AI51" s="200"/>
      <c r="AJ51" s="200"/>
      <c r="AK51" s="200"/>
      <c r="AL51" s="200"/>
    </row>
    <row r="52" spans="1:38" x14ac:dyDescent="0.25">
      <c r="A52" s="200"/>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0"/>
      <c r="AG52" s="200"/>
      <c r="AH52" s="200"/>
      <c r="AI52" s="200"/>
      <c r="AJ52" s="200"/>
      <c r="AK52" s="200"/>
      <c r="AL52" s="200"/>
    </row>
    <row r="53" spans="1:38" x14ac:dyDescent="0.25">
      <c r="A53" s="200"/>
      <c r="B53" s="200"/>
      <c r="C53" s="200"/>
      <c r="D53" s="200"/>
      <c r="E53" s="200"/>
      <c r="F53" s="200"/>
      <c r="G53" s="200"/>
      <c r="H53" s="200"/>
      <c r="I53" s="200"/>
      <c r="J53" s="200"/>
      <c r="K53" s="200"/>
      <c r="L53" s="200"/>
      <c r="M53" s="200"/>
      <c r="N53" s="200"/>
      <c r="O53" s="200"/>
      <c r="P53" s="200"/>
      <c r="Q53" s="200"/>
      <c r="R53" s="200"/>
      <c r="S53" s="200"/>
      <c r="T53" s="200"/>
      <c r="U53" s="200"/>
      <c r="V53" s="200"/>
      <c r="W53" s="200"/>
      <c r="X53" s="200"/>
      <c r="Y53" s="200"/>
      <c r="Z53" s="200"/>
      <c r="AA53" s="200"/>
      <c r="AB53" s="200"/>
      <c r="AC53" s="200"/>
      <c r="AD53" s="200"/>
      <c r="AE53" s="200"/>
      <c r="AF53" s="200"/>
      <c r="AG53" s="200"/>
      <c r="AH53" s="200"/>
      <c r="AI53" s="200"/>
      <c r="AJ53" s="200"/>
      <c r="AK53" s="200"/>
      <c r="AL53" s="200"/>
    </row>
    <row r="54" spans="1:38" x14ac:dyDescent="0.25">
      <c r="A54" s="200"/>
      <c r="B54" s="200"/>
      <c r="C54" s="200"/>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200"/>
      <c r="AG54" s="200"/>
      <c r="AH54" s="200"/>
      <c r="AI54" s="200"/>
      <c r="AJ54" s="200"/>
      <c r="AK54" s="200"/>
      <c r="AL54" s="200"/>
    </row>
    <row r="55" spans="1:38" x14ac:dyDescent="0.25">
      <c r="A55" s="200"/>
      <c r="B55" s="200"/>
      <c r="C55" s="200"/>
      <c r="D55" s="200"/>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c r="AE55" s="200"/>
      <c r="AF55" s="200"/>
      <c r="AG55" s="200"/>
      <c r="AH55" s="200"/>
      <c r="AI55" s="200"/>
      <c r="AJ55" s="200"/>
      <c r="AK55" s="200"/>
      <c r="AL55" s="200"/>
    </row>
    <row r="56" spans="1:38" x14ac:dyDescent="0.25">
      <c r="A56" s="200"/>
      <c r="B56" s="200"/>
      <c r="C56" s="200"/>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c r="AC56" s="200"/>
      <c r="AD56" s="200"/>
      <c r="AE56" s="200"/>
      <c r="AF56" s="200"/>
      <c r="AG56" s="200"/>
      <c r="AH56" s="200"/>
      <c r="AI56" s="200"/>
      <c r="AJ56" s="200"/>
      <c r="AK56" s="200"/>
      <c r="AL56" s="200"/>
    </row>
    <row r="57" spans="1:38" x14ac:dyDescent="0.25">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200"/>
      <c r="AB57" s="200"/>
      <c r="AC57" s="200"/>
      <c r="AD57" s="200"/>
      <c r="AE57" s="200"/>
      <c r="AF57" s="200"/>
      <c r="AG57" s="200"/>
      <c r="AH57" s="200"/>
      <c r="AI57" s="200"/>
      <c r="AJ57" s="200"/>
      <c r="AK57" s="200"/>
      <c r="AL57" s="200"/>
    </row>
    <row r="58" spans="1:38" x14ac:dyDescent="0.25">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200"/>
      <c r="Z58" s="200"/>
      <c r="AA58" s="200"/>
      <c r="AB58" s="200"/>
      <c r="AC58" s="200"/>
      <c r="AD58" s="200"/>
      <c r="AE58" s="200"/>
      <c r="AF58" s="200"/>
      <c r="AG58" s="200"/>
      <c r="AH58" s="200"/>
      <c r="AI58" s="200"/>
      <c r="AJ58" s="200"/>
      <c r="AK58" s="200"/>
      <c r="AL58" s="200"/>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36328125" customWidth="1"/>
    <col min="2" max="2" width="3.453125" customWidth="1"/>
    <col min="3" max="3" width="6.90625" customWidth="1"/>
    <col min="4" max="4" width="9.08984375" customWidth="1"/>
    <col min="5" max="5" width="39" customWidth="1"/>
    <col min="6" max="6" width="24.6328125" customWidth="1"/>
    <col min="7" max="11" width="9.08984375" customWidth="1"/>
    <col min="12" max="12" width="18.36328125" customWidth="1"/>
    <col min="13" max="50" width="9.089843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42" t="str">
        <f>HYPERLINK("http://www.str.com/data-insights/resources/glossary", "For all STR definitions, please visit www.str.com/data-insights/resources/glossary")</f>
        <v>For all STR definitions, please visit www.str.com/data-insights/resources/glossary</v>
      </c>
      <c r="B5" s="242"/>
      <c r="C5" s="242"/>
      <c r="D5" s="242"/>
      <c r="E5" s="242"/>
      <c r="F5" s="242"/>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42" t="str">
        <f>HYPERLINK("http://www.str.com/data-insights/resources/FAQ", "For all STR FAQs, please click here or visit http://www.str.com/data-insights/resources/FAQ")</f>
        <v>For all STR FAQs, please click here or visit http://www.str.com/data-insights/resources/FAQ</v>
      </c>
      <c r="B9" s="242"/>
      <c r="C9" s="242"/>
      <c r="D9" s="242"/>
      <c r="E9" s="242"/>
      <c r="F9" s="242"/>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42" t="str">
        <f>HYPERLINK("http://www.str.com/contact", "For additional support, please contact your regional office")</f>
        <v>For additional support, please contact your regional office</v>
      </c>
      <c r="B12" s="242"/>
      <c r="C12" s="242"/>
      <c r="D12" s="242"/>
      <c r="E12" s="242"/>
      <c r="F12" s="242"/>
      <c r="G12" s="242"/>
      <c r="H12" s="242"/>
      <c r="I12" s="242"/>
      <c r="J12" s="242"/>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41" t="str">
        <f>HYPERLINK("http://www.hotelnewsnow.com/", "For the latest in industry news, visit HotelNewsNow.com.")</f>
        <v>For the latest in industry news, visit HotelNewsNow.com.</v>
      </c>
      <c r="B14" s="241"/>
      <c r="C14" s="241"/>
      <c r="D14" s="241"/>
      <c r="E14" s="241"/>
      <c r="F14" s="241"/>
      <c r="G14" s="241"/>
      <c r="H14" s="241"/>
      <c r="I14" s="241"/>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41" t="str">
        <f>HYPERLINK("http://www.hoteldataconference.com/", "To learn more about the Hotel Data Conference, visit HotelDataConference.com.")</f>
        <v>To learn more about the Hotel Data Conference, visit HotelDataConference.com.</v>
      </c>
      <c r="B15" s="241"/>
      <c r="C15" s="241"/>
      <c r="D15" s="241"/>
      <c r="E15" s="241"/>
      <c r="F15" s="241"/>
      <c r="G15" s="241"/>
      <c r="H15" s="241"/>
      <c r="I15" s="241"/>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D5E5CB8-83CD-4699-9140-1F895E44259B}"/>
</file>

<file path=customXml/itemProps2.xml><?xml version="1.0" encoding="utf-8"?>
<ds:datastoreItem xmlns:ds="http://schemas.openxmlformats.org/officeDocument/2006/customXml" ds:itemID="{C80BF9AD-5343-4182-BAD2-418D22BBF62D}"/>
</file>

<file path=customXml/itemProps3.xml><?xml version="1.0" encoding="utf-8"?>
<ds:datastoreItem xmlns:ds="http://schemas.openxmlformats.org/officeDocument/2006/customXml" ds:itemID="{738AAAF7-4E1A-40C5-A51E-1C09847F4D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2023-02-24T18:34:00Z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