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checkCompatibility="1"/>
  <xr:revisionPtr revIDLastSave="0" documentId="13_ncr:1_{0130D61E-2912-4A58-A2B6-A7DF9B89FA4E}" xr6:coauthVersionLast="47" xr6:coauthVersionMax="47" xr10:uidLastSave="{00000000-0000-0000-0000-000000000000}"/>
  <workbookProtection workbookAlgorithmName="SHA-512" workbookHashValue="pMwFdZnE/YsK7Oc1xafQSPma/GKWPUDn6gnbJDhL6n6g4yyGJZ6Qo7I2ZL/ITXo+Rat3dh7vN1f2v+y6SONW/Q==" workbookSaltValue="UpaSSyj8WxdTKURnIfvKB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<sst xmlns="http://schemas.openxmlformats.org/spreadsheetml/2006/main" count="762" uniqueCount="125">
  <si>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</si>
  <si>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</si>
  <si>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</si>
  <si>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</si>
  <si>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</si>
  <si>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</si>
  <si>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</si>
  <si>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</si>
  <si>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</si>
  <si>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</si>
  <si>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</si>
  <si>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</si>
  <si>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</si>
  <si>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</si>
  <si>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</si>
  <si>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</si>
  <si>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</si>
  <si>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</si>
  <si>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</si>
  <si>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</si>
  <si>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</si>
  <si>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</si>
  <si>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</si>
  <si>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</si>
  <si>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</si>
  <si>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</si>
  <si>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</si>
  <si>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</si>
  <si>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</si>
  <si>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</si>
  <si>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</si>
  <si>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</si>
  <si>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</si>
  <si>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</si>
  <si>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</si>
  <si>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</si>
  <si>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</si>
  <si>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</si>
  <si>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</si>
  <si>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</si>
  <si>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</si>
  <si>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</si>
  <si>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</si>
  <si>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</si>
  <si>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</si>
  <si>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</si>
  <si>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</si>
  <si>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</si>
  <si>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</si>
  <si>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</si>
  <si>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</si>
  <si>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</si>
  <si>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</si>
  <si>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</si>
  <si>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</si>
  <si>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</si>
  <si>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</si>
  <si>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</si>
  <si>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</si>
  <si>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</si>
  <si>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</si>
  <si>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</si>
  <si>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</si>
  <si>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</si>
  <si>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</si>
  <si>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</si>
  <si>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</si>
  <si>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</si>
  <si>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</si>
  <si>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</si>
  <si>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</si>
  <si>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</si>
  <si>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</si>
  <si>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</si>
  <si>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</si>
  <si>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</si>
  <si>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</si>
  <si>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</si>
  <si>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</si>
  <si>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</si>
  <si>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</si>
  <si>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</si>
  <si>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</si>
  <si>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</si>
  <si>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</si>
  <si>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</si>
  <si>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</si>
  <si>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</si>
  <si>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</si>
  <si>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</si>
  <si>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</si>
  <si>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</si>
  <si>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</si>
  <si>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</si>
  <si>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</si>
  <si>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</si>
  <si>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</si>
  <si>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</si>
  <si>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</si>
  <si>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</si>
  <si>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</si>
  <si>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</si>
  <si>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</si>
  <si>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</si>
  <si>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</si>
  <si>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</si>
  <si>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</si>
  <si>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</si>
  <si>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</si>
  <si>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</si>
  <si>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</si>
  <si>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</si>
  <si>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 xml:space="preserve"> - New Year's Day</t>
  </si>
  <si>
    <t>Jan</t>
  </si>
  <si>
    <t>Sunday, Jan 1st</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</si>
  <si>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</si>
  <si>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Monday, Jan 17th</t>
  </si>
  <si>
    <t xml:space="preserve"> - Martin Luther King Day</t>
  </si>
  <si>
    <t>Monday, Jan 16th</t>
  </si>
  <si>
    <t>Jan / Feb</t>
  </si>
  <si>
    <t>Week of January 22, 2023 - January 28, 2023</t>
  </si>
  <si>
    <t>January 01, 2022 - January 28, 2023
Rolling-28 Day Period</t>
  </si>
  <si>
    <t>For the Week of January 22, 2023 to January 28, 2023</t>
  </si>
  <si>
    <t>Feb</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</si>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</sst>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4">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9" fillId="0" borderId="0" xfId="0" applyFont="1" applyAlignment="1">
      <alignment horizontal="right"/>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sqref="A1:A3"/>
    </sheetView>
  </sheetViews>
  <sheetFormatPr defaultColWidth="9.08984375" defaultRowHeight="16" outlineLevelCol="1" x14ac:dyDescent="0.45"/>
  <cols>
    <col min="1" max="1" width="47.08984375" style="41" customWidth="1"/>
    <col min="2" max="2" width="6.90625" style="41" bestFit="1" customWidth="1"/>
    <col min="3" max="3" width="7.54296875" style="41" bestFit="1" customWidth="1"/>
    <col min="4" max="4" width="6.90625" style="41" bestFit="1" customWidth="1"/>
    <col min="5" max="5" width="7.36328125" style="41" bestFit="1" customWidth="1"/>
    <col min="6" max="6" width="6.90625" style="41" bestFit="1" customWidth="1"/>
    <col min="7" max="7" width="12.36328125" style="43" bestFit="1" customWidth="1"/>
    <col min="8" max="9" width="6.90625" style="41" bestFit="1" customWidth="1"/>
    <col min="10" max="10" width="12" style="43" bestFit="1" customWidth="1"/>
    <col min="11" max="11" width="14.08984375" style="43" bestFit="1" customWidth="1"/>
    <col min="12" max="12" width="11.36328125" style="41" hidden="1" customWidth="1" outlineLevel="1"/>
    <col min="13" max="13" width="8" style="41" hidden="1" customWidth="1" outlineLevel="1"/>
    <col min="14" max="17" width="7.54296875" style="41" hidden="1" customWidth="1" outlineLevel="1"/>
    <col min="18" max="18" width="12.36328125" style="41" hidden="1" customWidth="1" outlineLevel="1"/>
    <col min="19" max="19" width="8" style="41" hidden="1" customWidth="1" outlineLevel="1"/>
    <col min="20" max="20" width="7.54296875" style="41" hidden="1" customWidth="1" outlineLevel="1"/>
    <col min="21" max="21" width="12" style="41" hidden="1" customWidth="1" outlineLevel="1"/>
    <col min="22" max="22" width="14.08984375" style="41" hidden="1" customWidth="1" outlineLevel="1"/>
    <col min="23" max="23" width="9.08984375" style="41" collapsed="1"/>
    <col min="24" max="24" width="9" style="41" bestFit="1" customWidth="1"/>
    <col min="25" max="25" width="7.6328125" style="41" bestFit="1" customWidth="1"/>
    <col min="26" max="27" width="8.453125" style="41" bestFit="1" customWidth="1"/>
    <col min="28" max="28" width="8.36328125" style="41" bestFit="1" customWidth="1"/>
    <col min="29" max="29" width="12.36328125" style="43" bestFit="1" customWidth="1"/>
    <col min="30" max="30" width="7.6328125" style="41" bestFit="1" customWidth="1"/>
    <col min="31" max="31" width="8.36328125" style="41" bestFit="1" customWidth="1"/>
    <col min="32" max="32" width="12" style="41" bestFit="1" customWidth="1"/>
    <col min="33" max="33" width="14.08984375" style="41" bestFit="1" customWidth="1"/>
    <col min="34" max="34" width="9.453125" style="41" customWidth="1"/>
    <col min="35" max="35" width="7" style="41" hidden="1" customWidth="1" outlineLevel="1"/>
    <col min="36" max="36" width="7.54296875" style="41" hidden="1" customWidth="1" outlineLevel="1"/>
    <col min="37" max="37" width="6.90625" style="41" hidden="1" customWidth="1" outlineLevel="1"/>
    <col min="38" max="38" width="7.36328125" style="41" hidden="1" customWidth="1" outlineLevel="1"/>
    <col min="39" max="39" width="7.54296875" style="41" hidden="1" customWidth="1" outlineLevel="1"/>
    <col min="40" max="40" width="12.36328125" style="41" hidden="1" customWidth="1" outlineLevel="1"/>
    <col min="41" max="41" width="7.54296875" style="41" hidden="1" customWidth="1" outlineLevel="1"/>
    <col min="42" max="42" width="7.36328125" style="41" hidden="1" customWidth="1" outlineLevel="1"/>
    <col min="43" max="43" width="12" style="41" hidden="1" customWidth="1" outlineLevel="1"/>
    <col min="44" max="44" width="14.08984375" style="41" hidden="1" customWidth="1" outlineLevel="1"/>
    <col min="45" max="45" width="9.453125" style="41" hidden="1" customWidth="1" outlineLevel="1"/>
    <col min="46" max="46" width="7.6328125" style="41" bestFit="1" customWidth="1" collapsed="1"/>
    <col min="47" max="50" width="7.6328125" style="41" bestFit="1" customWidth="1"/>
    <col min="51" max="51" width="12.36328125" style="41" bestFit="1" customWidth="1"/>
    <col min="52" max="52" width="8.453125" style="41" bestFit="1" customWidth="1"/>
    <col min="53" max="53" width="8.6328125" style="41" bestFit="1" customWidth="1"/>
    <col min="54" max="54" width="12" style="41" bestFit="1" customWidth="1"/>
    <col min="55" max="55" width="14.08984375" style="41" bestFit="1" customWidth="1"/>
    <col min="56" max="56" width="9.08984375" style="41"/>
    <col min="57" max="61" width="7.453125" style="41" hidden="1" customWidth="1" outlineLevel="1"/>
    <col min="62" max="62" width="9.36328125" style="41" hidden="1" customWidth="1" outlineLevel="1"/>
    <col min="63" max="64" width="7.453125" style="41" hidden="1" customWidth="1" outlineLevel="1"/>
    <col min="65" max="65" width="9.08984375" style="41" hidden="1" customWidth="1" outlineLevel="1"/>
    <col min="66" max="66" width="11.453125" style="41" hidden="1" customWidth="1" outlineLevel="1"/>
    <col min="67" max="67" width="9.08984375" style="41" collapsed="1"/>
    <col min="68" max="16384" width="9.08984375" style="41"/>
  </cols>
  <sheetData>
    <row r="1" spans="1:66" x14ac:dyDescent="0.45">
      <c r="A1" s="165" t="str">
        <f>'Occupancy Raw Data'!B1</f>
        <v>Week of January 22, 2023 - January 28, 2023</v>
      </c>
      <c r="B1" s="168" t="s">
        <v>67</v>
      </c>
      <c r="C1" s="169"/>
      <c r="D1" s="169"/>
      <c r="E1" s="169"/>
      <c r="F1" s="169"/>
      <c r="G1" s="169"/>
      <c r="H1" s="169"/>
      <c r="I1" s="169"/>
      <c r="J1" s="169"/>
      <c r="K1" s="170"/>
      <c r="L1" s="40"/>
      <c r="M1" s="168" t="s">
        <v>74</v>
      </c>
      <c r="N1" s="169"/>
      <c r="O1" s="169"/>
      <c r="P1" s="169"/>
      <c r="Q1" s="169"/>
      <c r="R1" s="169"/>
      <c r="S1" s="169"/>
      <c r="T1" s="169"/>
      <c r="U1" s="169"/>
      <c r="V1" s="170"/>
      <c r="W1" s="40"/>
      <c r="X1" s="168" t="s">
        <v>68</v>
      </c>
      <c r="Y1" s="169"/>
      <c r="Z1" s="169"/>
      <c r="AA1" s="169"/>
      <c r="AB1" s="169"/>
      <c r="AC1" s="169"/>
      <c r="AD1" s="169"/>
      <c r="AE1" s="169"/>
      <c r="AF1" s="169"/>
      <c r="AG1" s="170"/>
      <c r="AH1" s="40"/>
      <c r="AI1" s="168" t="s">
        <v>75</v>
      </c>
      <c r="AJ1" s="169"/>
      <c r="AK1" s="169"/>
      <c r="AL1" s="169"/>
      <c r="AM1" s="169"/>
      <c r="AN1" s="169"/>
      <c r="AO1" s="169"/>
      <c r="AP1" s="169"/>
      <c r="AQ1" s="169"/>
      <c r="AR1" s="170"/>
      <c r="AS1" s="40"/>
      <c r="AT1" s="168" t="s">
        <v>69</v>
      </c>
      <c r="AU1" s="169"/>
      <c r="AV1" s="169"/>
      <c r="AW1" s="169"/>
      <c r="AX1" s="169"/>
      <c r="AY1" s="169"/>
      <c r="AZ1" s="169"/>
      <c r="BA1" s="169"/>
      <c r="BB1" s="169"/>
      <c r="BC1" s="170"/>
      <c r="BD1" s="40"/>
      <c r="BE1" s="168" t="s">
        <v>76</v>
      </c>
      <c r="BF1" s="169"/>
      <c r="BG1" s="169"/>
      <c r="BH1" s="169"/>
      <c r="BI1" s="169"/>
      <c r="BJ1" s="169"/>
      <c r="BK1" s="169"/>
      <c r="BL1" s="169"/>
      <c r="BM1" s="169"/>
      <c r="BN1" s="170"/>
    </row>
    <row r="2" spans="1:66" x14ac:dyDescent="0.45">
      <c r="A2" s="165"/>
      <c r="B2" s="42"/>
      <c r="C2" s="43"/>
      <c r="D2" s="43"/>
      <c r="E2" s="43"/>
      <c r="F2" s="43"/>
      <c r="G2" s="166" t="s">
        <v>65</v>
      </c>
      <c r="H2" s="43"/>
      <c r="I2" s="43"/>
      <c r="J2" s="166" t="s">
        <v>66</v>
      </c>
      <c r="K2" s="167" t="s">
        <v>57</v>
      </c>
      <c r="L2" s="44"/>
      <c r="M2" s="42"/>
      <c r="N2" s="43"/>
      <c r="O2" s="43"/>
      <c r="P2" s="43"/>
      <c r="Q2" s="43"/>
      <c r="R2" s="166" t="s">
        <v>65</v>
      </c>
      <c r="S2" s="43"/>
      <c r="T2" s="43"/>
      <c r="U2" s="166" t="s">
        <v>66</v>
      </c>
      <c r="V2" s="167" t="s">
        <v>57</v>
      </c>
      <c r="W2" s="44"/>
      <c r="X2" s="42"/>
      <c r="Y2" s="43"/>
      <c r="Z2" s="43"/>
      <c r="AA2" s="43"/>
      <c r="AB2" s="43"/>
      <c r="AC2" s="166" t="s">
        <v>65</v>
      </c>
      <c r="AD2" s="43"/>
      <c r="AE2" s="43"/>
      <c r="AF2" s="166" t="s">
        <v>66</v>
      </c>
      <c r="AG2" s="167" t="s">
        <v>57</v>
      </c>
      <c r="AH2" s="44"/>
      <c r="AI2" s="42"/>
      <c r="AJ2" s="43"/>
      <c r="AK2" s="43"/>
      <c r="AL2" s="43"/>
      <c r="AM2" s="43"/>
      <c r="AN2" s="166" t="s">
        <v>65</v>
      </c>
      <c r="AO2" s="43"/>
      <c r="AP2" s="43"/>
      <c r="AQ2" s="166" t="s">
        <v>66</v>
      </c>
      <c r="AR2" s="167" t="s">
        <v>57</v>
      </c>
      <c r="AS2" s="40"/>
      <c r="AT2" s="42"/>
      <c r="AU2" s="43"/>
      <c r="AV2" s="43"/>
      <c r="AW2" s="43"/>
      <c r="AX2" s="43"/>
      <c r="AY2" s="166" t="s">
        <v>65</v>
      </c>
      <c r="AZ2" s="43"/>
      <c r="BA2" s="43"/>
      <c r="BB2" s="166" t="s">
        <v>66</v>
      </c>
      <c r="BC2" s="167" t="s">
        <v>57</v>
      </c>
      <c r="BD2" s="44"/>
      <c r="BE2" s="42"/>
      <c r="BF2" s="43"/>
      <c r="BG2" s="43"/>
      <c r="BH2" s="43"/>
      <c r="BI2" s="43"/>
      <c r="BJ2" s="166" t="s">
        <v>65</v>
      </c>
      <c r="BK2" s="43"/>
      <c r="BL2" s="43"/>
      <c r="BM2" s="166" t="s">
        <v>66</v>
      </c>
      <c r="BN2" s="167" t="s">
        <v>57</v>
      </c>
    </row>
    <row r="3" spans="1:66" x14ac:dyDescent="0.45">
      <c r="A3" s="165"/>
      <c r="B3" s="45" t="s">
        <v>58</v>
      </c>
      <c r="C3" s="44" t="s">
        <v>59</v>
      </c>
      <c r="D3" s="44" t="s">
        <v>60</v>
      </c>
      <c r="E3" s="44" t="s">
        <v>61</v>
      </c>
      <c r="F3" s="44" t="s">
        <v>62</v>
      </c>
      <c r="G3" s="166"/>
      <c r="H3" s="44" t="s">
        <v>63</v>
      </c>
      <c r="I3" s="44" t="s">
        <v>64</v>
      </c>
      <c r="J3" s="166"/>
      <c r="K3" s="167"/>
      <c r="L3" s="44"/>
      <c r="M3" s="45" t="s">
        <v>58</v>
      </c>
      <c r="N3" s="44" t="s">
        <v>59</v>
      </c>
      <c r="O3" s="44" t="s">
        <v>60</v>
      </c>
      <c r="P3" s="44" t="s">
        <v>61</v>
      </c>
      <c r="Q3" s="44" t="s">
        <v>62</v>
      </c>
      <c r="R3" s="166"/>
      <c r="S3" s="44" t="s">
        <v>63</v>
      </c>
      <c r="T3" s="44" t="s">
        <v>64</v>
      </c>
      <c r="U3" s="166"/>
      <c r="V3" s="167"/>
      <c r="W3" s="44"/>
      <c r="X3" s="45" t="s">
        <v>58</v>
      </c>
      <c r="Y3" s="44" t="s">
        <v>59</v>
      </c>
      <c r="Z3" s="44" t="s">
        <v>60</v>
      </c>
      <c r="AA3" s="44" t="s">
        <v>61</v>
      </c>
      <c r="AB3" s="44" t="s">
        <v>62</v>
      </c>
      <c r="AC3" s="166"/>
      <c r="AD3" s="44" t="s">
        <v>63</v>
      </c>
      <c r="AE3" s="44" t="s">
        <v>64</v>
      </c>
      <c r="AF3" s="166"/>
      <c r="AG3" s="167"/>
      <c r="AH3" s="44"/>
      <c r="AI3" s="45" t="s">
        <v>58</v>
      </c>
      <c r="AJ3" s="44" t="s">
        <v>59</v>
      </c>
      <c r="AK3" s="44" t="s">
        <v>60</v>
      </c>
      <c r="AL3" s="44" t="s">
        <v>61</v>
      </c>
      <c r="AM3" s="44" t="s">
        <v>62</v>
      </c>
      <c r="AN3" s="166"/>
      <c r="AO3" s="44" t="s">
        <v>63</v>
      </c>
      <c r="AP3" s="44" t="s">
        <v>64</v>
      </c>
      <c r="AQ3" s="166"/>
      <c r="AR3" s="167"/>
      <c r="AS3" s="40"/>
      <c r="AT3" s="45" t="s">
        <v>58</v>
      </c>
      <c r="AU3" s="44" t="s">
        <v>59</v>
      </c>
      <c r="AV3" s="44" t="s">
        <v>60</v>
      </c>
      <c r="AW3" s="44" t="s">
        <v>61</v>
      </c>
      <c r="AX3" s="44" t="s">
        <v>62</v>
      </c>
      <c r="AY3" s="166"/>
      <c r="AZ3" s="44" t="s">
        <v>63</v>
      </c>
      <c r="BA3" s="44" t="s">
        <v>64</v>
      </c>
      <c r="BB3" s="166"/>
      <c r="BC3" s="167"/>
      <c r="BD3" s="44"/>
      <c r="BE3" s="45" t="s">
        <v>58</v>
      </c>
      <c r="BF3" s="44" t="s">
        <v>59</v>
      </c>
      <c r="BG3" s="44" t="s">
        <v>60</v>
      </c>
      <c r="BH3" s="44" t="s">
        <v>61</v>
      </c>
      <c r="BI3" s="44" t="s">
        <v>62</v>
      </c>
      <c r="BJ3" s="166"/>
      <c r="BK3" s="44" t="s">
        <v>63</v>
      </c>
      <c r="BL3" s="44" t="s">
        <v>64</v>
      </c>
      <c r="BM3" s="166"/>
      <c r="BN3" s="167"/>
    </row>
    <row r="4" spans="1:66" x14ac:dyDescent="0.45">
      <c r="A4" s="46" t="s">
        <v>15</v>
      </c>
      <c r="B4" s="47">
        <f>VLOOKUP($A4,'Occupancy Raw Data'!$B$8:$BE$45,'Occupancy Raw Data'!G$3,FALSE)</f>
        <v>43.184821162230001</v>
      </c>
      <c r="C4" s="48">
        <f>VLOOKUP($A4,'Occupancy Raw Data'!$B$8:$BE$45,'Occupancy Raw Data'!H$3,FALSE)</f>
        <v>54.674424218420803</v>
      </c>
      <c r="D4" s="48">
        <f>VLOOKUP($A4,'Occupancy Raw Data'!$B$8:$BE$45,'Occupancy Raw Data'!I$3,FALSE)</f>
        <v>60.220341635050801</v>
      </c>
      <c r="E4" s="48">
        <f>VLOOKUP($A4,'Occupancy Raw Data'!$B$8:$BE$45,'Occupancy Raw Data'!J$3,FALSE)</f>
        <v>59.936573486691103</v>
      </c>
      <c r="F4" s="48">
        <f>VLOOKUP($A4,'Occupancy Raw Data'!$B$8:$BE$45,'Occupancy Raw Data'!K$3,FALSE)</f>
        <v>56.2926420332129</v>
      </c>
      <c r="G4" s="49">
        <f>VLOOKUP($A4,'Occupancy Raw Data'!$B$8:$BE$45,'Occupancy Raw Data'!L$3,FALSE)</f>
        <v>54.861768266828101</v>
      </c>
      <c r="H4" s="48">
        <f>VLOOKUP($A4,'Occupancy Raw Data'!$B$8:$BE$45,'Occupancy Raw Data'!N$3,FALSE)</f>
        <v>58.997549884322602</v>
      </c>
      <c r="I4" s="48">
        <f>VLOOKUP($A4,'Occupancy Raw Data'!$B$8:$BE$45,'Occupancy Raw Data'!O$3,FALSE)</f>
        <v>60.8115937525574</v>
      </c>
      <c r="J4" s="49">
        <f>VLOOKUP($A4,'Occupancy Raw Data'!$B$8:$BE$45,'Occupancy Raw Data'!P$3,FALSE)</f>
        <v>59.904571818439997</v>
      </c>
      <c r="K4" s="50">
        <f>VLOOKUP($A4,'Occupancy Raw Data'!$B$8:$BE$45,'Occupancy Raw Data'!R$3,FALSE)</f>
        <v>56.302630566389197</v>
      </c>
      <c r="M4" s="47">
        <f>VLOOKUP($A4,'Occupancy Raw Data'!$B$8:$BE$45,'Occupancy Raw Data'!T$3,FALSE)</f>
        <v>9.2497198109672407</v>
      </c>
      <c r="N4" s="48">
        <f>VLOOKUP($A4,'Occupancy Raw Data'!$B$8:$BE$45,'Occupancy Raw Data'!U$3,FALSE)</f>
        <v>19.074137493912499</v>
      </c>
      <c r="O4" s="48">
        <f>VLOOKUP($A4,'Occupancy Raw Data'!$B$8:$BE$45,'Occupancy Raw Data'!V$3,FALSE)</f>
        <v>23.291265633031699</v>
      </c>
      <c r="P4" s="48">
        <f>VLOOKUP($A4,'Occupancy Raw Data'!$B$8:$BE$45,'Occupancy Raw Data'!W$3,FALSE)</f>
        <v>20.266914662107599</v>
      </c>
      <c r="Q4" s="48">
        <f>VLOOKUP($A4,'Occupancy Raw Data'!$B$8:$BE$45,'Occupancy Raw Data'!X$3,FALSE)</f>
        <v>14.3972469184472</v>
      </c>
      <c r="R4" s="49">
        <f>VLOOKUP($A4,'Occupancy Raw Data'!$B$8:$BE$45,'Occupancy Raw Data'!Y$3,FALSE)</f>
        <v>17.561024615504898</v>
      </c>
      <c r="S4" s="48">
        <f>VLOOKUP($A4,'Occupancy Raw Data'!$B$8:$BE$45,'Occupancy Raw Data'!AA$3,FALSE)</f>
        <v>5.5413485029362501</v>
      </c>
      <c r="T4" s="48">
        <f>VLOOKUP($A4,'Occupancy Raw Data'!$B$8:$BE$45,'Occupancy Raw Data'!AB$3,FALSE)</f>
        <v>6.2030988173572403</v>
      </c>
      <c r="U4" s="49">
        <f>VLOOKUP($A4,'Occupancy Raw Data'!$B$8:$BE$45,'Occupancy Raw Data'!AC$3,FALSE)</f>
        <v>5.8761942971259202</v>
      </c>
      <c r="V4" s="50">
        <f>VLOOKUP($A4,'Occupancy Raw Data'!$B$8:$BE$45,'Occupancy Raw Data'!AE$3,FALSE)</f>
        <v>13.7451929773376</v>
      </c>
      <c r="X4" s="51">
        <f>VLOOKUP($A4,'ADR Raw Data'!$B$6:$BE$43,'ADR Raw Data'!G$1,FALSE)</f>
        <v>133.74166242288001</v>
      </c>
      <c r="Y4" s="52">
        <f>VLOOKUP($A4,'ADR Raw Data'!$B$6:$BE$43,'ADR Raw Data'!H$1,FALSE)</f>
        <v>139.55153336186299</v>
      </c>
      <c r="Z4" s="52">
        <f>VLOOKUP($A4,'ADR Raw Data'!$B$6:$BE$43,'ADR Raw Data'!I$1,FALSE)</f>
        <v>143.691232693139</v>
      </c>
      <c r="AA4" s="52">
        <f>VLOOKUP($A4,'ADR Raw Data'!$B$6:$BE$43,'ADR Raw Data'!J$1,FALSE)</f>
        <v>143.568190177454</v>
      </c>
      <c r="AB4" s="52">
        <f>VLOOKUP($A4,'ADR Raw Data'!$B$6:$BE$43,'ADR Raw Data'!K$1,FALSE)</f>
        <v>139.63561669193001</v>
      </c>
      <c r="AC4" s="53">
        <f>VLOOKUP($A4,'ADR Raw Data'!$B$6:$BE$43,'ADR Raw Data'!L$1,FALSE)</f>
        <v>140.44058117072399</v>
      </c>
      <c r="AD4" s="52">
        <f>VLOOKUP($A4,'ADR Raw Data'!$B$6:$BE$43,'ADR Raw Data'!N$1,FALSE)</f>
        <v>145.88178246652799</v>
      </c>
      <c r="AE4" s="52">
        <f>VLOOKUP($A4,'ADR Raw Data'!$B$6:$BE$43,'ADR Raw Data'!O$1,FALSE)</f>
        <v>149.57641109911799</v>
      </c>
      <c r="AF4" s="53">
        <f>VLOOKUP($A4,'ADR Raw Data'!$B$6:$BE$43,'ADR Raw Data'!P$1,FALSE)</f>
        <v>147.75706717895901</v>
      </c>
      <c r="AG4" s="54">
        <f>VLOOKUP($A4,'ADR Raw Data'!$B$6:$BE$43,'ADR Raw Data'!R$1,FALSE)</f>
        <v>142.66483453630599</v>
      </c>
      <c r="AI4" s="47">
        <f>VLOOKUP($A4,'ADR Raw Data'!$B$6:$BE$43,'ADR Raw Data'!T$1,FALSE)</f>
        <v>14.3261447976992</v>
      </c>
      <c r="AJ4" s="48">
        <f>VLOOKUP($A4,'ADR Raw Data'!$B$6:$BE$43,'ADR Raw Data'!U$1,FALSE)</f>
        <v>19.050723469452901</v>
      </c>
      <c r="AK4" s="48">
        <f>VLOOKUP($A4,'ADR Raw Data'!$B$6:$BE$43,'ADR Raw Data'!V$1,FALSE)</f>
        <v>20.8820462987795</v>
      </c>
      <c r="AL4" s="48">
        <f>VLOOKUP($A4,'ADR Raw Data'!$B$6:$BE$43,'ADR Raw Data'!W$1,FALSE)</f>
        <v>20.301508115369</v>
      </c>
      <c r="AM4" s="48">
        <f>VLOOKUP($A4,'ADR Raw Data'!$B$6:$BE$43,'ADR Raw Data'!X$1,FALSE)</f>
        <v>15.897619621331099</v>
      </c>
      <c r="AN4" s="49">
        <f>VLOOKUP($A4,'ADR Raw Data'!$B$6:$BE$43,'ADR Raw Data'!Y$1,FALSE)</f>
        <v>18.349702282908101</v>
      </c>
      <c r="AO4" s="48">
        <f>VLOOKUP($A4,'ADR Raw Data'!$B$6:$BE$43,'ADR Raw Data'!AA$1,FALSE)</f>
        <v>11.970587187073299</v>
      </c>
      <c r="AP4" s="48">
        <f>VLOOKUP($A4,'ADR Raw Data'!$B$6:$BE$43,'ADR Raw Data'!AB$1,FALSE)</f>
        <v>11.742128095341</v>
      </c>
      <c r="AQ4" s="49">
        <f>VLOOKUP($A4,'ADR Raw Data'!$B$6:$BE$43,'ADR Raw Data'!AC$1,FALSE)</f>
        <v>11.8578039304582</v>
      </c>
      <c r="AR4" s="50">
        <f>VLOOKUP($A4,'ADR Raw Data'!$B$6:$BE$43,'ADR Raw Data'!AE$1,FALSE)</f>
        <v>15.939565204538001</v>
      </c>
      <c r="AS4" s="40"/>
      <c r="AT4" s="51">
        <f>VLOOKUP($A4,'RevPAR Raw Data'!$B$6:$BE$43,'RevPAR Raw Data'!G$1,FALSE)</f>
        <v>57.756097736714402</v>
      </c>
      <c r="AU4" s="52">
        <f>VLOOKUP($A4,'RevPAR Raw Data'!$B$6:$BE$43,'RevPAR Raw Data'!H$1,FALSE)</f>
        <v>76.298997353576496</v>
      </c>
      <c r="AV4" s="52">
        <f>VLOOKUP($A4,'RevPAR Raw Data'!$B$6:$BE$43,'RevPAR Raw Data'!I$1,FALSE)</f>
        <v>86.531351227424594</v>
      </c>
      <c r="AW4" s="52">
        <f>VLOOKUP($A4,'RevPAR Raw Data'!$B$6:$BE$43,'RevPAR Raw Data'!J$1,FALSE)</f>
        <v>86.049853809222498</v>
      </c>
      <c r="AX4" s="52">
        <f>VLOOKUP($A4,'RevPAR Raw Data'!$B$6:$BE$43,'RevPAR Raw Data'!K$1,FALSE)</f>
        <v>78.604577855258</v>
      </c>
      <c r="AY4" s="53">
        <f>VLOOKUP($A4,'RevPAR Raw Data'!$B$6:$BE$43,'RevPAR Raw Data'!L$1,FALSE)</f>
        <v>77.048186194469295</v>
      </c>
      <c r="AZ4" s="52">
        <f>VLOOKUP($A4,'RevPAR Raw Data'!$B$6:$BE$43,'RevPAR Raw Data'!N$1,FALSE)</f>
        <v>86.066677382829099</v>
      </c>
      <c r="BA4" s="52">
        <f>VLOOKUP($A4,'RevPAR Raw Data'!$B$6:$BE$43,'RevPAR Raw Data'!O$1,FALSE)</f>
        <v>90.959799467251401</v>
      </c>
      <c r="BB4" s="53">
        <f>VLOOKUP($A4,'RevPAR Raw Data'!$B$6:$BE$43,'RevPAR Raw Data'!P$1,FALSE)</f>
        <v>88.513238425040299</v>
      </c>
      <c r="BC4" s="54">
        <f>VLOOKUP($A4,'RevPAR Raw Data'!$B$6:$BE$43,'RevPAR Raw Data'!R$1,FALSE)</f>
        <v>80.324054737127199</v>
      </c>
      <c r="BE4" s="47">
        <f>VLOOKUP($A4,'RevPAR Raw Data'!$B$6:$BE$43,'RevPAR Raw Data'!T$1,FALSE)</f>
        <v>24.900992862167101</v>
      </c>
      <c r="BF4" s="48">
        <f>VLOOKUP($A4,'RevPAR Raw Data'!$B$6:$BE$43,'RevPAR Raw Data'!U$1,FALSE)</f>
        <v>41.758622151514103</v>
      </c>
      <c r="BG4" s="48">
        <f>VLOOKUP($A4,'RevPAR Raw Data'!$B$6:$BE$43,'RevPAR Raw Data'!V$1,FALSE)</f>
        <v>49.037004804872602</v>
      </c>
      <c r="BH4" s="48">
        <f>VLOOKUP($A4,'RevPAR Raw Data'!$B$6:$BE$43,'RevPAR Raw Data'!W$1,FALSE)</f>
        <v>44.682912102339401</v>
      </c>
      <c r="BI4" s="48">
        <f>VLOOKUP($A4,'RevPAR Raw Data'!$B$6:$BE$43,'RevPAR Raw Data'!X$1,FALSE)</f>
        <v>32.583686090816997</v>
      </c>
      <c r="BJ4" s="49">
        <f>VLOOKUP($A4,'RevPAR Raw Data'!$B$6:$BE$43,'RevPAR Raw Data'!Y$1,FALSE)</f>
        <v>39.133122633186503</v>
      </c>
      <c r="BK4" s="48">
        <f>VLOOKUP($A4,'RevPAR Raw Data'!$B$6:$BE$43,'RevPAR Raw Data'!AA$1,FALSE)</f>
        <v>18.1752676438931</v>
      </c>
      <c r="BL4" s="48">
        <f>VLOOKUP($A4,'RevPAR Raw Data'!$B$6:$BE$43,'RevPAR Raw Data'!AB$1,FALSE)</f>
        <v>18.673602721712999</v>
      </c>
      <c r="BM4" s="49">
        <f>VLOOKUP($A4,'RevPAR Raw Data'!$B$6:$BE$43,'RevPAR Raw Data'!AC$1,FALSE)</f>
        <v>18.4307858259101</v>
      </c>
      <c r="BN4" s="50">
        <f>VLOOKUP($A4,'RevPAR Raw Data'!$B$6:$BE$43,'RevPAR Raw Data'!AE$1,FALSE)</f>
        <v>31.8756821789881</v>
      </c>
    </row>
    <row r="5" spans="1:66" x14ac:dyDescent="0.45">
      <c r="A5" s="46" t="s">
        <v>70</v>
      </c>
      <c r="B5" s="47">
        <f>VLOOKUP($A5,'Occupancy Raw Data'!$B$8:$BE$45,'Occupancy Raw Data'!G$3,FALSE)</f>
        <v>39.713645561378499</v>
      </c>
      <c r="C5" s="48">
        <f>VLOOKUP($A5,'Occupancy Raw Data'!$B$8:$BE$45,'Occupancy Raw Data'!H$3,FALSE)</f>
        <v>53.6579449632641</v>
      </c>
      <c r="D5" s="48">
        <f>VLOOKUP($A5,'Occupancy Raw Data'!$B$8:$BE$45,'Occupancy Raw Data'!I$3,FALSE)</f>
        <v>58.707128221168198</v>
      </c>
      <c r="E5" s="48">
        <f>VLOOKUP($A5,'Occupancy Raw Data'!$B$8:$BE$45,'Occupancy Raw Data'!J$3,FALSE)</f>
        <v>57.576009038740096</v>
      </c>
      <c r="F5" s="48">
        <f>VLOOKUP($A5,'Occupancy Raw Data'!$B$8:$BE$45,'Occupancy Raw Data'!K$3,FALSE)</f>
        <v>51.547628926521902</v>
      </c>
      <c r="G5" s="49">
        <f>VLOOKUP($A5,'Occupancy Raw Data'!$B$8:$BE$45,'Occupancy Raw Data'!L$3,FALSE)</f>
        <v>52.240471342214597</v>
      </c>
      <c r="H5" s="48">
        <f>VLOOKUP($A5,'Occupancy Raw Data'!$B$8:$BE$45,'Occupancy Raw Data'!N$3,FALSE)</f>
        <v>51.744234292316399</v>
      </c>
      <c r="I5" s="48">
        <f>VLOOKUP($A5,'Occupancy Raw Data'!$B$8:$BE$45,'Occupancy Raw Data'!O$3,FALSE)</f>
        <v>53.0642988912223</v>
      </c>
      <c r="J5" s="49">
        <f>VLOOKUP($A5,'Occupancy Raw Data'!$B$8:$BE$45,'Occupancy Raw Data'!P$3,FALSE)</f>
        <v>52.4042665917693</v>
      </c>
      <c r="K5" s="50">
        <f>VLOOKUP($A5,'Occupancy Raw Data'!$B$8:$BE$45,'Occupancy Raw Data'!R$3,FALSE)</f>
        <v>52.287269984944501</v>
      </c>
      <c r="M5" s="47">
        <f>VLOOKUP($A5,'Occupancy Raw Data'!$B$8:$BE$45,'Occupancy Raw Data'!T$3,FALSE)</f>
        <v>10.411860517169799</v>
      </c>
      <c r="N5" s="48">
        <f>VLOOKUP($A5,'Occupancy Raw Data'!$B$8:$BE$45,'Occupancy Raw Data'!U$3,FALSE)</f>
        <v>25.889203265272901</v>
      </c>
      <c r="O5" s="48">
        <f>VLOOKUP($A5,'Occupancy Raw Data'!$B$8:$BE$45,'Occupancy Raw Data'!V$3,FALSE)</f>
        <v>30.196120832124802</v>
      </c>
      <c r="P5" s="48">
        <f>VLOOKUP($A5,'Occupancy Raw Data'!$B$8:$BE$45,'Occupancy Raw Data'!W$3,FALSE)</f>
        <v>26.130446334846098</v>
      </c>
      <c r="Q5" s="48">
        <f>VLOOKUP($A5,'Occupancy Raw Data'!$B$8:$BE$45,'Occupancy Raw Data'!X$3,FALSE)</f>
        <v>16.391700294772502</v>
      </c>
      <c r="R5" s="49">
        <f>VLOOKUP($A5,'Occupancy Raw Data'!$B$8:$BE$45,'Occupancy Raw Data'!Y$3,FALSE)</f>
        <v>22.274788453254601</v>
      </c>
      <c r="S5" s="48">
        <f>VLOOKUP($A5,'Occupancy Raw Data'!$B$8:$BE$45,'Occupancy Raw Data'!AA$3,FALSE)</f>
        <v>6.5154710691725999</v>
      </c>
      <c r="T5" s="48">
        <f>VLOOKUP($A5,'Occupancy Raw Data'!$B$8:$BE$45,'Occupancy Raw Data'!AB$3,FALSE)</f>
        <v>13.072187255637299</v>
      </c>
      <c r="U5" s="49">
        <f>VLOOKUP($A5,'Occupancy Raw Data'!$B$8:$BE$45,'Occupancy Raw Data'!AC$3,FALSE)</f>
        <v>9.7372096090532505</v>
      </c>
      <c r="V5" s="50">
        <f>VLOOKUP($A5,'Occupancy Raw Data'!$B$8:$BE$45,'Occupancy Raw Data'!AE$3,FALSE)</f>
        <v>18.401156585438901</v>
      </c>
      <c r="X5" s="51">
        <f>VLOOKUP($A5,'ADR Raw Data'!$B$6:$BE$43,'ADR Raw Data'!G$1,FALSE)</f>
        <v>100.513767232982</v>
      </c>
      <c r="Y5" s="52">
        <f>VLOOKUP($A5,'ADR Raw Data'!$B$6:$BE$43,'ADR Raw Data'!H$1,FALSE)</f>
        <v>111.11459887818199</v>
      </c>
      <c r="Z5" s="52">
        <f>VLOOKUP($A5,'ADR Raw Data'!$B$6:$BE$43,'ADR Raw Data'!I$1,FALSE)</f>
        <v>115.96956664781899</v>
      </c>
      <c r="AA5" s="52">
        <f>VLOOKUP($A5,'ADR Raw Data'!$B$6:$BE$43,'ADR Raw Data'!J$1,FALSE)</f>
        <v>114.196557709705</v>
      </c>
      <c r="AB5" s="52">
        <f>VLOOKUP($A5,'ADR Raw Data'!$B$6:$BE$43,'ADR Raw Data'!K$1,FALSE)</f>
        <v>106.297886759788</v>
      </c>
      <c r="AC5" s="53">
        <f>VLOOKUP($A5,'ADR Raw Data'!$B$6:$BE$43,'ADR Raw Data'!L$1,FALSE)</f>
        <v>110.322800300099</v>
      </c>
      <c r="AD5" s="52">
        <f>VLOOKUP($A5,'ADR Raw Data'!$B$6:$BE$43,'ADR Raw Data'!N$1,FALSE)</f>
        <v>107.446214016431</v>
      </c>
      <c r="AE5" s="52">
        <f>VLOOKUP($A5,'ADR Raw Data'!$B$6:$BE$43,'ADR Raw Data'!O$1,FALSE)</f>
        <v>108.841866205942</v>
      </c>
      <c r="AF5" s="53">
        <f>VLOOKUP($A5,'ADR Raw Data'!$B$6:$BE$43,'ADR Raw Data'!P$1,FALSE)</f>
        <v>108.15282923833</v>
      </c>
      <c r="AG5" s="54">
        <f>VLOOKUP($A5,'ADR Raw Data'!$B$6:$BE$43,'ADR Raw Data'!R$1,FALSE)</f>
        <v>109.70142129113</v>
      </c>
      <c r="AI5" s="47">
        <f>VLOOKUP($A5,'ADR Raw Data'!$B$6:$BE$43,'ADR Raw Data'!T$1,FALSE)</f>
        <v>14.5293736383762</v>
      </c>
      <c r="AJ5" s="48">
        <f>VLOOKUP($A5,'ADR Raw Data'!$B$6:$BE$43,'ADR Raw Data'!U$1,FALSE)</f>
        <v>22.5846681534677</v>
      </c>
      <c r="AK5" s="48">
        <f>VLOOKUP($A5,'ADR Raw Data'!$B$6:$BE$43,'ADR Raw Data'!V$1,FALSE)</f>
        <v>25.221026832028102</v>
      </c>
      <c r="AL5" s="48">
        <f>VLOOKUP($A5,'ADR Raw Data'!$B$6:$BE$43,'ADR Raw Data'!W$1,FALSE)</f>
        <v>23.4336753979102</v>
      </c>
      <c r="AM5" s="48">
        <f>VLOOKUP($A5,'ADR Raw Data'!$B$6:$BE$43,'ADR Raw Data'!X$1,FALSE)</f>
        <v>16.188671112402201</v>
      </c>
      <c r="AN5" s="49">
        <f>VLOOKUP($A5,'ADR Raw Data'!$B$6:$BE$43,'ADR Raw Data'!Y$1,FALSE)</f>
        <v>21.035662557334302</v>
      </c>
      <c r="AO5" s="48">
        <f>VLOOKUP($A5,'ADR Raw Data'!$B$6:$BE$43,'ADR Raw Data'!AA$1,FALSE)</f>
        <v>9.0024327954601304</v>
      </c>
      <c r="AP5" s="48">
        <f>VLOOKUP($A5,'ADR Raw Data'!$B$6:$BE$43,'ADR Raw Data'!AB$1,FALSE)</f>
        <v>6.6797429333627401</v>
      </c>
      <c r="AQ5" s="49">
        <f>VLOOKUP($A5,'ADR Raw Data'!$B$6:$BE$43,'ADR Raw Data'!AC$1,FALSE)</f>
        <v>7.8619311015374196</v>
      </c>
      <c r="AR5" s="50">
        <f>VLOOKUP($A5,'ADR Raw Data'!$B$6:$BE$43,'ADR Raw Data'!AE$1,FALSE)</f>
        <v>16.744689136155401</v>
      </c>
      <c r="AS5" s="40"/>
      <c r="AT5" s="51">
        <f>VLOOKUP($A5,'RevPAR Raw Data'!$B$6:$BE$43,'RevPAR Raw Data'!G$1,FALSE)</f>
        <v>39.917681259295598</v>
      </c>
      <c r="AU5" s="52">
        <f>VLOOKUP($A5,'RevPAR Raw Data'!$B$6:$BE$43,'RevPAR Raw Data'!H$1,FALSE)</f>
        <v>59.621810312206698</v>
      </c>
      <c r="AV5" s="52">
        <f>VLOOKUP($A5,'RevPAR Raw Data'!$B$6:$BE$43,'RevPAR Raw Data'!I$1,FALSE)</f>
        <v>68.082402189468795</v>
      </c>
      <c r="AW5" s="52">
        <f>VLOOKUP($A5,'RevPAR Raw Data'!$B$6:$BE$43,'RevPAR Raw Data'!J$1,FALSE)</f>
        <v>65.749820388870006</v>
      </c>
      <c r="AX5" s="52">
        <f>VLOOKUP($A5,'RevPAR Raw Data'!$B$6:$BE$43,'RevPAR Raw Data'!K$1,FALSE)</f>
        <v>54.7940402236705</v>
      </c>
      <c r="AY5" s="53">
        <f>VLOOKUP($A5,'RevPAR Raw Data'!$B$6:$BE$43,'RevPAR Raw Data'!L$1,FALSE)</f>
        <v>57.633150874702302</v>
      </c>
      <c r="AZ5" s="52">
        <f>VLOOKUP($A5,'RevPAR Raw Data'!$B$6:$BE$43,'RevPAR Raw Data'!N$1,FALSE)</f>
        <v>55.597220718886199</v>
      </c>
      <c r="BA5" s="52">
        <f>VLOOKUP($A5,'RevPAR Raw Data'!$B$6:$BE$43,'RevPAR Raw Data'!O$1,FALSE)</f>
        <v>57.756173202305597</v>
      </c>
      <c r="BB5" s="53">
        <f>VLOOKUP($A5,'RevPAR Raw Data'!$B$6:$BE$43,'RevPAR Raw Data'!P$1,FALSE)</f>
        <v>56.676696960595898</v>
      </c>
      <c r="BC5" s="54">
        <f>VLOOKUP($A5,'RevPAR Raw Data'!$B$6:$BE$43,'RevPAR Raw Data'!R$1,FALSE)</f>
        <v>57.359878327814798</v>
      </c>
      <c r="BE5" s="47">
        <f>VLOOKUP($A5,'RevPAR Raw Data'!$B$6:$BE$43,'RevPAR Raw Data'!T$1,FALSE)</f>
        <v>26.454012272792301</v>
      </c>
      <c r="BF5" s="48">
        <f>VLOOKUP($A5,'RevPAR Raw Data'!$B$6:$BE$43,'RevPAR Raw Data'!U$1,FALSE)</f>
        <v>54.320862063779202</v>
      </c>
      <c r="BG5" s="48">
        <f>VLOOKUP($A5,'RevPAR Raw Data'!$B$6:$BE$43,'RevPAR Raw Data'!V$1,FALSE)</f>
        <v>63.032919401454798</v>
      </c>
      <c r="BH5" s="48">
        <f>VLOOKUP($A5,'RevPAR Raw Data'!$B$6:$BE$43,'RevPAR Raw Data'!W$1,FALSE)</f>
        <v>55.687445706889399</v>
      </c>
      <c r="BI5" s="48">
        <f>VLOOKUP($A5,'RevPAR Raw Data'!$B$6:$BE$43,'RevPAR Raw Data'!X$1,FALSE)</f>
        <v>35.233969857626199</v>
      </c>
      <c r="BJ5" s="49">
        <f>VLOOKUP($A5,'RevPAR Raw Data'!$B$6:$BE$43,'RevPAR Raw Data'!Y$1,FALSE)</f>
        <v>47.996100344975702</v>
      </c>
      <c r="BK5" s="48">
        <f>VLOOKUP($A5,'RevPAR Raw Data'!$B$6:$BE$43,'RevPAR Raw Data'!AA$1,FALSE)</f>
        <v>16.104454768942599</v>
      </c>
      <c r="BL5" s="48">
        <f>VLOOKUP($A5,'RevPAR Raw Data'!$B$6:$BE$43,'RevPAR Raw Data'!AB$1,FALSE)</f>
        <v>20.625118693444399</v>
      </c>
      <c r="BM5" s="49">
        <f>VLOOKUP($A5,'RevPAR Raw Data'!$B$6:$BE$43,'RevPAR Raw Data'!AC$1,FALSE)</f>
        <v>18.364673421266701</v>
      </c>
      <c r="BN5" s="50">
        <f>VLOOKUP($A5,'RevPAR Raw Data'!$B$6:$BE$43,'RevPAR Raw Data'!AE$1,FALSE)</f>
        <v>38.227062189283302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Data'!G$3,FALSE)</f>
        <v>41.909574705961198</v>
      </c>
      <c r="C7" s="48">
        <f>VLOOKUP($A7,'Occupancy Raw Data'!$B$8:$BE$45,'Occupancy Raw Data'!H$3,FALSE)</f>
        <v>56.573498501855902</v>
      </c>
      <c r="D7" s="48">
        <f>VLOOKUP($A7,'Occupancy Raw Data'!$B$8:$BE$45,'Occupancy Raw Data'!I$3,FALSE)</f>
        <v>64.965788649881404</v>
      </c>
      <c r="E7" s="48">
        <f>VLOOKUP($A7,'Occupancy Raw Data'!$B$8:$BE$45,'Occupancy Raw Data'!J$3,FALSE)</f>
        <v>66.189347524708097</v>
      </c>
      <c r="F7" s="48">
        <f>VLOOKUP($A7,'Occupancy Raw Data'!$B$8:$BE$45,'Occupancy Raw Data'!K$3,FALSE)</f>
        <v>56.5341442690398</v>
      </c>
      <c r="G7" s="49">
        <f>VLOOKUP($A7,'Occupancy Raw Data'!$B$8:$BE$45,'Occupancy Raw Data'!L$3,FALSE)</f>
        <v>57.234470730289303</v>
      </c>
      <c r="H7" s="48">
        <f>VLOOKUP($A7,'Occupancy Raw Data'!$B$8:$BE$45,'Occupancy Raw Data'!N$3,FALSE)</f>
        <v>49.938732614820402</v>
      </c>
      <c r="I7" s="48">
        <f>VLOOKUP($A7,'Occupancy Raw Data'!$B$8:$BE$45,'Occupancy Raw Data'!O$3,FALSE)</f>
        <v>52.206073073654998</v>
      </c>
      <c r="J7" s="49">
        <f>VLOOKUP($A7,'Occupancy Raw Data'!$B$8:$BE$45,'Occupancy Raw Data'!P$3,FALSE)</f>
        <v>51.0724028442377</v>
      </c>
      <c r="K7" s="50">
        <f>VLOOKUP($A7,'Occupancy Raw Data'!$B$8:$BE$45,'Occupancy Raw Data'!R$3,FALSE)</f>
        <v>55.4738799057031</v>
      </c>
      <c r="M7" s="47">
        <f>VLOOKUP($A7,'Occupancy Raw Data'!$B$8:$BE$45,'Occupancy Raw Data'!T$3,FALSE)</f>
        <v>36.843140837882999</v>
      </c>
      <c r="N7" s="48">
        <f>VLOOKUP($A7,'Occupancy Raw Data'!$B$8:$BE$45,'Occupancy Raw Data'!U$3,FALSE)</f>
        <v>65.209117022078402</v>
      </c>
      <c r="O7" s="48">
        <f>VLOOKUP($A7,'Occupancy Raw Data'!$B$8:$BE$45,'Occupancy Raw Data'!V$3,FALSE)</f>
        <v>76.592523784700006</v>
      </c>
      <c r="P7" s="48">
        <f>VLOOKUP($A7,'Occupancy Raw Data'!$B$8:$BE$45,'Occupancy Raw Data'!W$3,FALSE)</f>
        <v>77.0094015121892</v>
      </c>
      <c r="Q7" s="48">
        <f>VLOOKUP($A7,'Occupancy Raw Data'!$B$8:$BE$45,'Occupancy Raw Data'!X$3,FALSE)</f>
        <v>57.825683638721401</v>
      </c>
      <c r="R7" s="49">
        <f>VLOOKUP($A7,'Occupancy Raw Data'!$B$8:$BE$45,'Occupancy Raw Data'!Y$3,FALSE)</f>
        <v>63.646903405675097</v>
      </c>
      <c r="S7" s="48">
        <f>VLOOKUP($A7,'Occupancy Raw Data'!$B$8:$BE$45,'Occupancy Raw Data'!AA$3,FALSE)</f>
        <v>27.015315178847899</v>
      </c>
      <c r="T7" s="48">
        <f>VLOOKUP($A7,'Occupancy Raw Data'!$B$8:$BE$45,'Occupancy Raw Data'!AB$3,FALSE)</f>
        <v>31.346375316461099</v>
      </c>
      <c r="U7" s="49">
        <f>VLOOKUP($A7,'Occupancy Raw Data'!$B$8:$BE$45,'Occupancy Raw Data'!AC$3,FALSE)</f>
        <v>29.192616601446598</v>
      </c>
      <c r="V7" s="50">
        <f>VLOOKUP($A7,'Occupancy Raw Data'!$B$8:$BE$45,'Occupancy Raw Data'!AE$3,FALSE)</f>
        <v>52.9194184861392</v>
      </c>
      <c r="X7" s="51">
        <f>VLOOKUP($A7,'ADR Raw Data'!$B$6:$BE$43,'ADR Raw Data'!G$1,FALSE)</f>
        <v>140.35078045969601</v>
      </c>
      <c r="Y7" s="52">
        <f>VLOOKUP($A7,'ADR Raw Data'!$B$6:$BE$43,'ADR Raw Data'!H$1,FALSE)</f>
        <v>158.030446626193</v>
      </c>
      <c r="Z7" s="52">
        <f>VLOOKUP($A7,'ADR Raw Data'!$B$6:$BE$43,'ADR Raw Data'!I$1,FALSE)</f>
        <v>167.86060797136301</v>
      </c>
      <c r="AA7" s="52">
        <f>VLOOKUP($A7,'ADR Raw Data'!$B$6:$BE$43,'ADR Raw Data'!J$1,FALSE)</f>
        <v>169.549203275542</v>
      </c>
      <c r="AB7" s="52">
        <f>VLOOKUP($A7,'ADR Raw Data'!$B$6:$BE$43,'ADR Raw Data'!K$1,FALSE)</f>
        <v>158.08297652195901</v>
      </c>
      <c r="AC7" s="53">
        <f>VLOOKUP($A7,'ADR Raw Data'!$B$6:$BE$43,'ADR Raw Data'!L$1,FALSE)</f>
        <v>160.34746154928001</v>
      </c>
      <c r="AD7" s="52">
        <f>VLOOKUP($A7,'ADR Raw Data'!$B$6:$BE$43,'ADR Raw Data'!N$1,FALSE)</f>
        <v>141.42703155783201</v>
      </c>
      <c r="AE7" s="52">
        <f>VLOOKUP($A7,'ADR Raw Data'!$B$6:$BE$43,'ADR Raw Data'!O$1,FALSE)</f>
        <v>141.45673045623499</v>
      </c>
      <c r="AF7" s="53">
        <f>VLOOKUP($A7,'ADR Raw Data'!$B$6:$BE$43,'ADR Raw Data'!P$1,FALSE)</f>
        <v>141.44221062493901</v>
      </c>
      <c r="AG7" s="54">
        <f>VLOOKUP($A7,'ADR Raw Data'!$B$6:$BE$43,'ADR Raw Data'!R$1,FALSE)</f>
        <v>155.37453378723799</v>
      </c>
      <c r="AI7" s="47">
        <f>VLOOKUP($A7,'ADR Raw Data'!$B$6:$BE$43,'ADR Raw Data'!T$1,FALSE)</f>
        <v>25.9016676209345</v>
      </c>
      <c r="AJ7" s="48">
        <f>VLOOKUP($A7,'ADR Raw Data'!$B$6:$BE$43,'ADR Raw Data'!U$1,FALSE)</f>
        <v>36.383936571402003</v>
      </c>
      <c r="AK7" s="48">
        <f>VLOOKUP($A7,'ADR Raw Data'!$B$6:$BE$43,'ADR Raw Data'!V$1,FALSE)</f>
        <v>40.194464477498599</v>
      </c>
      <c r="AL7" s="48">
        <f>VLOOKUP($A7,'ADR Raw Data'!$B$6:$BE$43,'ADR Raw Data'!W$1,FALSE)</f>
        <v>37.993648852947501</v>
      </c>
      <c r="AM7" s="48">
        <f>VLOOKUP($A7,'ADR Raw Data'!$B$6:$BE$43,'ADR Raw Data'!X$1,FALSE)</f>
        <v>30.015683254542601</v>
      </c>
      <c r="AN7" s="49">
        <f>VLOOKUP($A7,'ADR Raw Data'!$B$6:$BE$43,'ADR Raw Data'!Y$1,FALSE)</f>
        <v>35.2215859997454</v>
      </c>
      <c r="AO7" s="48">
        <f>VLOOKUP($A7,'ADR Raw Data'!$B$6:$BE$43,'ADR Raw Data'!AA$1,FALSE)</f>
        <v>20.753905353003901</v>
      </c>
      <c r="AP7" s="48">
        <f>VLOOKUP($A7,'ADR Raw Data'!$B$6:$BE$43,'ADR Raw Data'!AB$1,FALSE)</f>
        <v>15.9818402714632</v>
      </c>
      <c r="AQ7" s="49">
        <f>VLOOKUP($A7,'ADR Raw Data'!$B$6:$BE$43,'ADR Raw Data'!AC$1,FALSE)</f>
        <v>18.306770297952799</v>
      </c>
      <c r="AR7" s="50">
        <f>VLOOKUP($A7,'ADR Raw Data'!$B$6:$BE$43,'ADR Raw Data'!AE$1,FALSE)</f>
        <v>30.693592913974101</v>
      </c>
      <c r="AS7" s="40"/>
      <c r="AT7" s="51">
        <f>VLOOKUP($A7,'RevPAR Raw Data'!$B$6:$BE$43,'RevPAR Raw Data'!G$1,FALSE)</f>
        <v>58.8204151871562</v>
      </c>
      <c r="AU7" s="52">
        <f>VLOOKUP($A7,'RevPAR Raw Data'!$B$6:$BE$43,'RevPAR Raw Data'!H$1,FALSE)</f>
        <v>89.403352354545802</v>
      </c>
      <c r="AV7" s="52">
        <f>VLOOKUP($A7,'RevPAR Raw Data'!$B$6:$BE$43,'RevPAR Raw Data'!I$1,FALSE)</f>
        <v>109.051967801082</v>
      </c>
      <c r="AW7" s="52">
        <f>VLOOKUP($A7,'RevPAR Raw Data'!$B$6:$BE$43,'RevPAR Raw Data'!J$1,FALSE)</f>
        <v>112.22351138142299</v>
      </c>
      <c r="AX7" s="52">
        <f>VLOOKUP($A7,'RevPAR Raw Data'!$B$6:$BE$43,'RevPAR Raw Data'!K$1,FALSE)</f>
        <v>89.370858011716805</v>
      </c>
      <c r="AY7" s="53">
        <f>VLOOKUP($A7,'RevPAR Raw Data'!$B$6:$BE$43,'RevPAR Raw Data'!L$1,FALSE)</f>
        <v>91.774020947184795</v>
      </c>
      <c r="AZ7" s="52">
        <f>VLOOKUP($A7,'RevPAR Raw Data'!$B$6:$BE$43,'RevPAR Raw Data'!N$1,FALSE)</f>
        <v>70.626867134743506</v>
      </c>
      <c r="BA7" s="52">
        <f>VLOOKUP($A7,'RevPAR Raw Data'!$B$6:$BE$43,'RevPAR Raw Data'!O$1,FALSE)</f>
        <v>73.849004069585405</v>
      </c>
      <c r="BB7" s="53">
        <f>VLOOKUP($A7,'RevPAR Raw Data'!$B$6:$BE$43,'RevPAR Raw Data'!P$1,FALSE)</f>
        <v>72.237935602164399</v>
      </c>
      <c r="BC7" s="54">
        <f>VLOOKUP($A7,'RevPAR Raw Data'!$B$6:$BE$43,'RevPAR Raw Data'!R$1,FALSE)</f>
        <v>86.192282277179004</v>
      </c>
      <c r="BE7" s="47">
        <f>VLOOKUP($A7,'RevPAR Raw Data'!$B$6:$BE$43,'RevPAR Raw Data'!T$1,FALSE)</f>
        <v>72.287796339758899</v>
      </c>
      <c r="BF7" s="48">
        <f>VLOOKUP($A7,'RevPAR Raw Data'!$B$6:$BE$43,'RevPAR Raw Data'!U$1,FALSE)</f>
        <v>125.31869736956401</v>
      </c>
      <c r="BG7" s="48">
        <f>VLOOKUP($A7,'RevPAR Raw Data'!$B$6:$BE$43,'RevPAR Raw Data'!V$1,FALSE)</f>
        <v>147.57294302725899</v>
      </c>
      <c r="BH7" s="48">
        <f>VLOOKUP($A7,'RevPAR Raw Data'!$B$6:$BE$43,'RevPAR Raw Data'!W$1,FALSE)</f>
        <v>144.261731959434</v>
      </c>
      <c r="BI7" s="48">
        <f>VLOOKUP($A7,'RevPAR Raw Data'!$B$6:$BE$43,'RevPAR Raw Data'!X$1,FALSE)</f>
        <v>105.198140934036</v>
      </c>
      <c r="BJ7" s="49">
        <f>VLOOKUP($A7,'RevPAR Raw Data'!$B$6:$BE$43,'RevPAR Raw Data'!Y$1,FALSE)</f>
        <v>121.285938224625</v>
      </c>
      <c r="BK7" s="48">
        <f>VLOOKUP($A7,'RevPAR Raw Data'!$B$6:$BE$43,'RevPAR Raw Data'!AA$1,FALSE)</f>
        <v>53.375953474885698</v>
      </c>
      <c r="BL7" s="48">
        <f>VLOOKUP($A7,'RevPAR Raw Data'!$B$6:$BE$43,'RevPAR Raw Data'!AB$1,FALSE)</f>
        <v>52.337943221894598</v>
      </c>
      <c r="BM7" s="49">
        <f>VLOOKUP($A7,'RevPAR Raw Data'!$B$6:$BE$43,'RevPAR Raw Data'!AC$1,FALSE)</f>
        <v>52.8436121645884</v>
      </c>
      <c r="BN7" s="50">
        <f>VLOOKUP($A7,'RevPAR Raw Data'!$B$6:$BE$43,'RevPAR Raw Data'!AE$1,FALSE)</f>
        <v>99.855882282691297</v>
      </c>
    </row>
    <row r="8" spans="1:66" x14ac:dyDescent="0.45">
      <c r="A8" s="63" t="s">
        <v>89</v>
      </c>
      <c r="B8" s="47">
        <f>VLOOKUP($A8,'Occupancy Raw Data'!$B$8:$BE$45,'Occupancy Raw Data'!G$3,FALSE)</f>
        <v>39.717573221757299</v>
      </c>
      <c r="C8" s="48">
        <f>VLOOKUP($A8,'Occupancy Raw Data'!$B$8:$BE$45,'Occupancy Raw Data'!H$3,FALSE)</f>
        <v>62.322175732217502</v>
      </c>
      <c r="D8" s="48">
        <f>VLOOKUP($A8,'Occupancy Raw Data'!$B$8:$BE$45,'Occupancy Raw Data'!I$3,FALSE)</f>
        <v>73.995815899581501</v>
      </c>
      <c r="E8" s="48">
        <f>VLOOKUP($A8,'Occupancy Raw Data'!$B$8:$BE$45,'Occupancy Raw Data'!J$3,FALSE)</f>
        <v>75.2510460251046</v>
      </c>
      <c r="F8" s="48">
        <f>VLOOKUP($A8,'Occupancy Raw Data'!$B$8:$BE$45,'Occupancy Raw Data'!K$3,FALSE)</f>
        <v>59.748953974895301</v>
      </c>
      <c r="G8" s="49">
        <f>VLOOKUP($A8,'Occupancy Raw Data'!$B$8:$BE$45,'Occupancy Raw Data'!L$3,FALSE)</f>
        <v>62.207112970711201</v>
      </c>
      <c r="H8" s="48">
        <f>VLOOKUP($A8,'Occupancy Raw Data'!$B$8:$BE$45,'Occupancy Raw Data'!N$3,FALSE)</f>
        <v>48.922594142259399</v>
      </c>
      <c r="I8" s="48">
        <f>VLOOKUP($A8,'Occupancy Raw Data'!$B$8:$BE$45,'Occupancy Raw Data'!O$3,FALSE)</f>
        <v>48.598326359832598</v>
      </c>
      <c r="J8" s="49">
        <f>VLOOKUP($A8,'Occupancy Raw Data'!$B$8:$BE$45,'Occupancy Raw Data'!P$3,FALSE)</f>
        <v>48.760460251045998</v>
      </c>
      <c r="K8" s="50">
        <f>VLOOKUP($A8,'Occupancy Raw Data'!$B$8:$BE$45,'Occupancy Raw Data'!R$3,FALSE)</f>
        <v>58.365212193664</v>
      </c>
      <c r="M8" s="47">
        <f>VLOOKUP($A8,'Occupancy Raw Data'!$B$8:$BE$45,'Occupancy Raw Data'!T$3,FALSE)</f>
        <v>40.926305277345598</v>
      </c>
      <c r="N8" s="48">
        <f>VLOOKUP($A8,'Occupancy Raw Data'!$B$8:$BE$45,'Occupancy Raw Data'!U$3,FALSE)</f>
        <v>117.010730193008</v>
      </c>
      <c r="O8" s="48">
        <f>VLOOKUP($A8,'Occupancy Raw Data'!$B$8:$BE$45,'Occupancy Raw Data'!V$3,FALSE)</f>
        <v>137.72134638374101</v>
      </c>
      <c r="P8" s="48">
        <f>VLOOKUP($A8,'Occupancy Raw Data'!$B$8:$BE$45,'Occupancy Raw Data'!W$3,FALSE)</f>
        <v>140.007850339425</v>
      </c>
      <c r="Q8" s="48">
        <f>VLOOKUP($A8,'Occupancy Raw Data'!$B$8:$BE$45,'Occupancy Raw Data'!X$3,FALSE)</f>
        <v>100.92111037248399</v>
      </c>
      <c r="R8" s="49">
        <f>VLOOKUP($A8,'Occupancy Raw Data'!$B$8:$BE$45,'Occupancy Raw Data'!Y$3,FALSE)</f>
        <v>108.580831956395</v>
      </c>
      <c r="S8" s="48">
        <f>VLOOKUP($A8,'Occupancy Raw Data'!$B$8:$BE$45,'Occupancy Raw Data'!AA$3,FALSE)</f>
        <v>40.491576143083101</v>
      </c>
      <c r="T8" s="48">
        <f>VLOOKUP($A8,'Occupancy Raw Data'!$B$8:$BE$45,'Occupancy Raw Data'!AB$3,FALSE)</f>
        <v>49.978634239445299</v>
      </c>
      <c r="U8" s="49">
        <f>VLOOKUP($A8,'Occupancy Raw Data'!$B$8:$BE$45,'Occupancy Raw Data'!AC$3,FALSE)</f>
        <v>45.064422397461897</v>
      </c>
      <c r="V8" s="50">
        <f>VLOOKUP($A8,'Occupancy Raw Data'!$B$8:$BE$45,'Occupancy Raw Data'!AE$3,FALSE)</f>
        <v>88.844145743178402</v>
      </c>
      <c r="X8" s="51">
        <f>VLOOKUP($A8,'ADR Raw Data'!$B$6:$BE$43,'ADR Raw Data'!G$1,FALSE)</f>
        <v>154.63073215696599</v>
      </c>
      <c r="Y8" s="52">
        <f>VLOOKUP($A8,'ADR Raw Data'!$B$6:$BE$43,'ADR Raw Data'!H$1,FALSE)</f>
        <v>170.979444444444</v>
      </c>
      <c r="Z8" s="52">
        <f>VLOOKUP($A8,'ADR Raw Data'!$B$6:$BE$43,'ADR Raw Data'!I$1,FALSE)</f>
        <v>179.50259117896499</v>
      </c>
      <c r="AA8" s="52">
        <f>VLOOKUP($A8,'ADR Raw Data'!$B$6:$BE$43,'ADR Raw Data'!J$1,FALSE)</f>
        <v>178.03376424798401</v>
      </c>
      <c r="AB8" s="52">
        <f>VLOOKUP($A8,'ADR Raw Data'!$B$6:$BE$43,'ADR Raw Data'!K$1,FALSE)</f>
        <v>160.29841211484501</v>
      </c>
      <c r="AC8" s="53">
        <f>VLOOKUP($A8,'ADR Raw Data'!$B$6:$BE$43,'ADR Raw Data'!L$1,FALSE)</f>
        <v>170.57437968723701</v>
      </c>
      <c r="AD8" s="52">
        <f>VLOOKUP($A8,'ADR Raw Data'!$B$6:$BE$43,'ADR Raw Data'!N$1,FALSE)</f>
        <v>129.956369467607</v>
      </c>
      <c r="AE8" s="52">
        <f>VLOOKUP($A8,'ADR Raw Data'!$B$6:$BE$43,'ADR Raw Data'!O$1,FALSE)</f>
        <v>124.69781532501</v>
      </c>
      <c r="AF8" s="53">
        <f>VLOOKUP($A8,'ADR Raw Data'!$B$6:$BE$43,'ADR Raw Data'!P$1,FALSE)</f>
        <v>127.33583503164201</v>
      </c>
      <c r="AG8" s="54">
        <f>VLOOKUP($A8,'ADR Raw Data'!$B$6:$BE$43,'ADR Raw Data'!R$1,FALSE)</f>
        <v>160.25349915510199</v>
      </c>
      <c r="AI8" s="47">
        <f>VLOOKUP($A8,'ADR Raw Data'!$B$6:$BE$43,'ADR Raw Data'!T$1,FALSE)</f>
        <v>26.124668443275699</v>
      </c>
      <c r="AJ8" s="48">
        <f>VLOOKUP($A8,'ADR Raw Data'!$B$6:$BE$43,'ADR Raw Data'!U$1,FALSE)</f>
        <v>31.619428136999801</v>
      </c>
      <c r="AK8" s="48">
        <f>VLOOKUP($A8,'ADR Raw Data'!$B$6:$BE$43,'ADR Raw Data'!V$1,FALSE)</f>
        <v>34.2252231374069</v>
      </c>
      <c r="AL8" s="48">
        <f>VLOOKUP($A8,'ADR Raw Data'!$B$6:$BE$43,'ADR Raw Data'!W$1,FALSE)</f>
        <v>31.107393588007799</v>
      </c>
      <c r="AM8" s="48">
        <f>VLOOKUP($A8,'ADR Raw Data'!$B$6:$BE$43,'ADR Raw Data'!X$1,FALSE)</f>
        <v>32.234498295519003</v>
      </c>
      <c r="AN8" s="49">
        <f>VLOOKUP($A8,'ADR Raw Data'!$B$6:$BE$43,'ADR Raw Data'!Y$1,FALSE)</f>
        <v>32.402763502946897</v>
      </c>
      <c r="AO8" s="48">
        <f>VLOOKUP($A8,'ADR Raw Data'!$B$6:$BE$43,'ADR Raw Data'!AA$1,FALSE)</f>
        <v>24.699657789437399</v>
      </c>
      <c r="AP8" s="48">
        <f>VLOOKUP($A8,'ADR Raw Data'!$B$6:$BE$43,'ADR Raw Data'!AB$1,FALSE)</f>
        <v>15.3588562956147</v>
      </c>
      <c r="AQ8" s="49">
        <f>VLOOKUP($A8,'ADR Raw Data'!$B$6:$BE$43,'ADR Raw Data'!AC$1,FALSE)</f>
        <v>20.031070486923799</v>
      </c>
      <c r="AR8" s="50">
        <f>VLOOKUP($A8,'ADR Raw Data'!$B$6:$BE$43,'ADR Raw Data'!AE$1,FALSE)</f>
        <v>31.611498306776799</v>
      </c>
      <c r="AS8" s="40"/>
      <c r="AT8" s="51">
        <f>VLOOKUP($A8,'RevPAR Raw Data'!$B$6:$BE$43,'RevPAR Raw Data'!G$1,FALSE)</f>
        <v>61.415574267782397</v>
      </c>
      <c r="AU8" s="52">
        <f>VLOOKUP($A8,'RevPAR Raw Data'!$B$6:$BE$43,'RevPAR Raw Data'!H$1,FALSE)</f>
        <v>106.558109832635</v>
      </c>
      <c r="AV8" s="52">
        <f>VLOOKUP($A8,'RevPAR Raw Data'!$B$6:$BE$43,'RevPAR Raw Data'!I$1,FALSE)</f>
        <v>132.82440690376501</v>
      </c>
      <c r="AW8" s="52">
        <f>VLOOKUP($A8,'RevPAR Raw Data'!$B$6:$BE$43,'RevPAR Raw Data'!J$1,FALSE)</f>
        <v>133.97226987447601</v>
      </c>
      <c r="AX8" s="52">
        <f>VLOOKUP($A8,'RevPAR Raw Data'!$B$6:$BE$43,'RevPAR Raw Data'!K$1,FALSE)</f>
        <v>95.776624476987394</v>
      </c>
      <c r="AY8" s="53">
        <f>VLOOKUP($A8,'RevPAR Raw Data'!$B$6:$BE$43,'RevPAR Raw Data'!L$1,FALSE)</f>
        <v>106.109397071129</v>
      </c>
      <c r="AZ8" s="52">
        <f>VLOOKUP($A8,'RevPAR Raw Data'!$B$6:$BE$43,'RevPAR Raw Data'!N$1,FALSE)</f>
        <v>63.578027196652698</v>
      </c>
      <c r="BA8" s="52">
        <f>VLOOKUP($A8,'RevPAR Raw Data'!$B$6:$BE$43,'RevPAR Raw Data'!O$1,FALSE)</f>
        <v>60.601051255230097</v>
      </c>
      <c r="BB8" s="53">
        <f>VLOOKUP($A8,'RevPAR Raw Data'!$B$6:$BE$43,'RevPAR Raw Data'!P$1,FALSE)</f>
        <v>62.089539225941401</v>
      </c>
      <c r="BC8" s="54">
        <f>VLOOKUP($A8,'RevPAR Raw Data'!$B$6:$BE$43,'RevPAR Raw Data'!R$1,FALSE)</f>
        <v>93.532294829647299</v>
      </c>
      <c r="BE8" s="47">
        <f>VLOOKUP($A8,'RevPAR Raw Data'!$B$6:$BE$43,'RevPAR Raw Data'!T$1,FALSE)</f>
        <v>77.742835280410802</v>
      </c>
      <c r="BF8" s="48">
        <f>VLOOKUP($A8,'RevPAR Raw Data'!$B$6:$BE$43,'RevPAR Raw Data'!U$1,FALSE)</f>
        <v>185.62828207596499</v>
      </c>
      <c r="BG8" s="48">
        <f>VLOOKUP($A8,'RevPAR Raw Data'!$B$6:$BE$43,'RevPAR Raw Data'!V$1,FALSE)</f>
        <v>219.08200762882501</v>
      </c>
      <c r="BH8" s="48">
        <f>VLOOKUP($A8,'RevPAR Raw Data'!$B$6:$BE$43,'RevPAR Raw Data'!W$1,FALSE)</f>
        <v>214.66803698662699</v>
      </c>
      <c r="BI8" s="48">
        <f>VLOOKUP($A8,'RevPAR Raw Data'!$B$6:$BE$43,'RevPAR Raw Data'!X$1,FALSE)</f>
        <v>165.687022270841</v>
      </c>
      <c r="BJ8" s="49">
        <f>VLOOKUP($A8,'RevPAR Raw Data'!$B$6:$BE$43,'RevPAR Raw Data'!Y$1,FALSE)</f>
        <v>176.16678564770501</v>
      </c>
      <c r="BK8" s="48">
        <f>VLOOKUP($A8,'RevPAR Raw Data'!$B$6:$BE$43,'RevPAR Raw Data'!AA$1,FALSE)</f>
        <v>75.192514673411594</v>
      </c>
      <c r="BL8" s="48">
        <f>VLOOKUP($A8,'RevPAR Raw Data'!$B$6:$BE$43,'RevPAR Raw Data'!AB$1,FALSE)</f>
        <v>73.013637146407405</v>
      </c>
      <c r="BM8" s="49">
        <f>VLOOKUP($A8,'RevPAR Raw Data'!$B$6:$BE$43,'RevPAR Raw Data'!AC$1,FALSE)</f>
        <v>74.122379099346503</v>
      </c>
      <c r="BN8" s="50">
        <f>VLOOKUP($A8,'RevPAR Raw Data'!$B$6:$BE$43,'RevPAR Raw Data'!AE$1,FALSE)</f>
        <v>148.54060967723001</v>
      </c>
    </row>
    <row r="9" spans="1:66" x14ac:dyDescent="0.45">
      <c r="A9" s="63" t="s">
        <v>90</v>
      </c>
      <c r="B9" s="47">
        <f>VLOOKUP($A9,'Occupancy Raw Data'!$B$8:$BE$45,'Occupancy Raw Data'!G$3,FALSE)</f>
        <v>45.111349291413603</v>
      </c>
      <c r="C9" s="48">
        <f>VLOOKUP($A9,'Occupancy Raw Data'!$B$8:$BE$45,'Occupancy Raw Data'!H$3,FALSE)</f>
        <v>55.912826009288999</v>
      </c>
      <c r="D9" s="48">
        <f>VLOOKUP($A9,'Occupancy Raw Data'!$B$8:$BE$45,'Occupancy Raw Data'!I$3,FALSE)</f>
        <v>64.451589853519096</v>
      </c>
      <c r="E9" s="48">
        <f>VLOOKUP($A9,'Occupancy Raw Data'!$B$8:$BE$45,'Occupancy Raw Data'!J$3,FALSE)</f>
        <v>63.7846850065499</v>
      </c>
      <c r="F9" s="48">
        <f>VLOOKUP($A9,'Occupancy Raw Data'!$B$8:$BE$45,'Occupancy Raw Data'!K$3,FALSE)</f>
        <v>55.9604620697868</v>
      </c>
      <c r="G9" s="49">
        <f>VLOOKUP($A9,'Occupancy Raw Data'!$B$8:$BE$45,'Occupancy Raw Data'!L$3,FALSE)</f>
        <v>57.044182446111698</v>
      </c>
      <c r="H9" s="48">
        <f>VLOOKUP($A9,'Occupancy Raw Data'!$B$8:$BE$45,'Occupancy Raw Data'!N$3,FALSE)</f>
        <v>51.220674050256001</v>
      </c>
      <c r="I9" s="48">
        <f>VLOOKUP($A9,'Occupancy Raw Data'!$B$8:$BE$45,'Occupancy Raw Data'!O$3,FALSE)</f>
        <v>53.650113135643601</v>
      </c>
      <c r="J9" s="49">
        <f>VLOOKUP($A9,'Occupancy Raw Data'!$B$8:$BE$45,'Occupancy Raw Data'!P$3,FALSE)</f>
        <v>52.435393592949801</v>
      </c>
      <c r="K9" s="50">
        <f>VLOOKUP($A9,'Occupancy Raw Data'!$B$8:$BE$45,'Occupancy Raw Data'!R$3,FALSE)</f>
        <v>55.727385630922598</v>
      </c>
      <c r="M9" s="47">
        <f>VLOOKUP($A9,'Occupancy Raw Data'!$B$8:$BE$45,'Occupancy Raw Data'!T$3,FALSE)</f>
        <v>44.9629754399608</v>
      </c>
      <c r="N9" s="48">
        <f>VLOOKUP($A9,'Occupancy Raw Data'!$B$8:$BE$45,'Occupancy Raw Data'!U$3,FALSE)</f>
        <v>62.5188931387396</v>
      </c>
      <c r="O9" s="48">
        <f>VLOOKUP($A9,'Occupancy Raw Data'!$B$8:$BE$45,'Occupancy Raw Data'!V$3,FALSE)</f>
        <v>72.5707063830381</v>
      </c>
      <c r="P9" s="48">
        <f>VLOOKUP($A9,'Occupancy Raw Data'!$B$8:$BE$45,'Occupancy Raw Data'!W$3,FALSE)</f>
        <v>74.944981899846695</v>
      </c>
      <c r="Q9" s="48">
        <f>VLOOKUP($A9,'Occupancy Raw Data'!$B$8:$BE$45,'Occupancy Raw Data'!X$3,FALSE)</f>
        <v>50.177929550652202</v>
      </c>
      <c r="R9" s="49">
        <f>VLOOKUP($A9,'Occupancy Raw Data'!$B$8:$BE$45,'Occupancy Raw Data'!Y$3,FALSE)</f>
        <v>61.512530899365601</v>
      </c>
      <c r="S9" s="48">
        <f>VLOOKUP($A9,'Occupancy Raw Data'!$B$8:$BE$45,'Occupancy Raw Data'!AA$3,FALSE)</f>
        <v>31.861553615128301</v>
      </c>
      <c r="T9" s="48">
        <f>VLOOKUP($A9,'Occupancy Raw Data'!$B$8:$BE$45,'Occupancy Raw Data'!AB$3,FALSE)</f>
        <v>35.568376875189301</v>
      </c>
      <c r="U9" s="49">
        <f>VLOOKUP($A9,'Occupancy Raw Data'!$B$8:$BE$45,'Occupancy Raw Data'!AC$3,FALSE)</f>
        <v>33.732216982329398</v>
      </c>
      <c r="V9" s="50">
        <f>VLOOKUP($A9,'Occupancy Raw Data'!$B$8:$BE$45,'Occupancy Raw Data'!AE$3,FALSE)</f>
        <v>52.969839194890099</v>
      </c>
      <c r="X9" s="51">
        <f>VLOOKUP($A9,'ADR Raw Data'!$B$6:$BE$43,'ADR Raw Data'!G$1,FALSE)</f>
        <v>118.541739704329</v>
      </c>
      <c r="Y9" s="52">
        <f>VLOOKUP($A9,'ADR Raw Data'!$B$6:$BE$43,'ADR Raw Data'!H$1,FALSE)</f>
        <v>130.75033865814601</v>
      </c>
      <c r="Z9" s="52">
        <f>VLOOKUP($A9,'ADR Raw Data'!$B$6:$BE$43,'ADR Raw Data'!I$1,FALSE)</f>
        <v>135.91327790096</v>
      </c>
      <c r="AA9" s="52">
        <f>VLOOKUP($A9,'ADR Raw Data'!$B$6:$BE$43,'ADR Raw Data'!J$1,FALSE)</f>
        <v>134.471840926064</v>
      </c>
      <c r="AB9" s="52">
        <f>VLOOKUP($A9,'ADR Raw Data'!$B$6:$BE$43,'ADR Raw Data'!K$1,FALSE)</f>
        <v>127.43543732709</v>
      </c>
      <c r="AC9" s="53">
        <f>VLOOKUP($A9,'ADR Raw Data'!$B$6:$BE$43,'ADR Raw Data'!L$1,FALSE)</f>
        <v>130.16792943632501</v>
      </c>
      <c r="AD9" s="52">
        <f>VLOOKUP($A9,'ADR Raw Data'!$B$6:$BE$43,'ADR Raw Data'!N$1,FALSE)</f>
        <v>114.58235526621699</v>
      </c>
      <c r="AE9" s="52">
        <f>VLOOKUP($A9,'ADR Raw Data'!$B$6:$BE$43,'ADR Raw Data'!O$1,FALSE)</f>
        <v>112.37530299667</v>
      </c>
      <c r="AF9" s="53">
        <f>VLOOKUP($A9,'ADR Raw Data'!$B$6:$BE$43,'ADR Raw Data'!P$1,FALSE)</f>
        <v>113.453264819441</v>
      </c>
      <c r="AG9" s="54">
        <f>VLOOKUP($A9,'ADR Raw Data'!$B$6:$BE$43,'ADR Raw Data'!R$1,FALSE)</f>
        <v>125.674421785321</v>
      </c>
      <c r="AI9" s="47">
        <f>VLOOKUP($A9,'ADR Raw Data'!$B$6:$BE$43,'ADR Raw Data'!T$1,FALSE)</f>
        <v>24.496824847649901</v>
      </c>
      <c r="AJ9" s="48">
        <f>VLOOKUP($A9,'ADR Raw Data'!$B$6:$BE$43,'ADR Raw Data'!U$1,FALSE)</f>
        <v>30.300300403482499</v>
      </c>
      <c r="AK9" s="48">
        <f>VLOOKUP($A9,'ADR Raw Data'!$B$6:$BE$43,'ADR Raw Data'!V$1,FALSE)</f>
        <v>32.890965087031603</v>
      </c>
      <c r="AL9" s="48">
        <f>VLOOKUP($A9,'ADR Raw Data'!$B$6:$BE$43,'ADR Raw Data'!W$1,FALSE)</f>
        <v>31.218519207165201</v>
      </c>
      <c r="AM9" s="48">
        <f>VLOOKUP($A9,'ADR Raw Data'!$B$6:$BE$43,'ADR Raw Data'!X$1,FALSE)</f>
        <v>28.826137137780702</v>
      </c>
      <c r="AN9" s="49">
        <f>VLOOKUP($A9,'ADR Raw Data'!$B$6:$BE$43,'ADR Raw Data'!Y$1,FALSE)</f>
        <v>30.181650704276699</v>
      </c>
      <c r="AO9" s="48">
        <f>VLOOKUP($A9,'ADR Raw Data'!$B$6:$BE$43,'ADR Raw Data'!AA$1,FALSE)</f>
        <v>18.9187983343475</v>
      </c>
      <c r="AP9" s="48">
        <f>VLOOKUP($A9,'ADR Raw Data'!$B$6:$BE$43,'ADR Raw Data'!AB$1,FALSE)</f>
        <v>15.949403252614999</v>
      </c>
      <c r="AQ9" s="49">
        <f>VLOOKUP($A9,'ADR Raw Data'!$B$6:$BE$43,'ADR Raw Data'!AC$1,FALSE)</f>
        <v>17.400123658678901</v>
      </c>
      <c r="AR9" s="50">
        <f>VLOOKUP($A9,'ADR Raw Data'!$B$6:$BE$43,'ADR Raw Data'!AE$1,FALSE)</f>
        <v>26.9965943432362</v>
      </c>
      <c r="AS9" s="40"/>
      <c r="AT9" s="51">
        <f>VLOOKUP($A9,'RevPAR Raw Data'!$B$6:$BE$43,'RevPAR Raw Data'!G$1,FALSE)</f>
        <v>53.475778254138298</v>
      </c>
      <c r="AU9" s="52">
        <f>VLOOKUP($A9,'RevPAR Raw Data'!$B$6:$BE$43,'RevPAR Raw Data'!H$1,FALSE)</f>
        <v>73.106209360485806</v>
      </c>
      <c r="AV9" s="52">
        <f>VLOOKUP($A9,'RevPAR Raw Data'!$B$6:$BE$43,'RevPAR Raw Data'!I$1,FALSE)</f>
        <v>87.5982684292009</v>
      </c>
      <c r="AW9" s="52">
        <f>VLOOKUP($A9,'RevPAR Raw Data'!$B$6:$BE$43,'RevPAR Raw Data'!J$1,FALSE)</f>
        <v>85.772440157198901</v>
      </c>
      <c r="AX9" s="52">
        <f>VLOOKUP($A9,'RevPAR Raw Data'!$B$6:$BE$43,'RevPAR Raw Data'!K$1,FALSE)</f>
        <v>71.313459568893606</v>
      </c>
      <c r="AY9" s="53">
        <f>VLOOKUP($A9,'RevPAR Raw Data'!$B$6:$BE$43,'RevPAR Raw Data'!L$1,FALSE)</f>
        <v>74.253231153983506</v>
      </c>
      <c r="AZ9" s="52">
        <f>VLOOKUP($A9,'RevPAR Raw Data'!$B$6:$BE$43,'RevPAR Raw Data'!N$1,FALSE)</f>
        <v>58.689854710015403</v>
      </c>
      <c r="BA9" s="52">
        <f>VLOOKUP($A9,'RevPAR Raw Data'!$B$6:$BE$43,'RevPAR Raw Data'!O$1,FALSE)</f>
        <v>60.289477194235999</v>
      </c>
      <c r="BB9" s="53">
        <f>VLOOKUP($A9,'RevPAR Raw Data'!$B$6:$BE$43,'RevPAR Raw Data'!P$1,FALSE)</f>
        <v>59.489665952125698</v>
      </c>
      <c r="BC9" s="54">
        <f>VLOOKUP($A9,'RevPAR Raw Data'!$B$6:$BE$43,'RevPAR Raw Data'!R$1,FALSE)</f>
        <v>70.035069667738398</v>
      </c>
      <c r="BE9" s="47">
        <f>VLOOKUP($A9,'RevPAR Raw Data'!$B$6:$BE$43,'RevPAR Raw Data'!T$1,FALSE)</f>
        <v>80.474301627429796</v>
      </c>
      <c r="BF9" s="48">
        <f>VLOOKUP($A9,'RevPAR Raw Data'!$B$6:$BE$43,'RevPAR Raw Data'!U$1,FALSE)</f>
        <v>111.76260597219201</v>
      </c>
      <c r="BG9" s="48">
        <f>VLOOKUP($A9,'RevPAR Raw Data'!$B$6:$BE$43,'RevPAR Raw Data'!V$1,FALSE)</f>
        <v>129.33087716992699</v>
      </c>
      <c r="BH9" s="48">
        <f>VLOOKUP($A9,'RevPAR Raw Data'!$B$6:$BE$43,'RevPAR Raw Data'!W$1,FALSE)</f>
        <v>129.56021467622199</v>
      </c>
      <c r="BI9" s="48">
        <f>VLOOKUP($A9,'RevPAR Raw Data'!$B$6:$BE$43,'RevPAR Raw Data'!X$1,FALSE)</f>
        <v>93.468425473602906</v>
      </c>
      <c r="BJ9" s="49">
        <f>VLOOKUP($A9,'RevPAR Raw Data'!$B$6:$BE$43,'RevPAR Raw Data'!Y$1,FALSE)</f>
        <v>110.259678819049</v>
      </c>
      <c r="BK9" s="48">
        <f>VLOOKUP($A9,'RevPAR Raw Data'!$B$6:$BE$43,'RevPAR Raw Data'!AA$1,FALSE)</f>
        <v>56.808175024112003</v>
      </c>
      <c r="BL9" s="48">
        <f>VLOOKUP($A9,'RevPAR Raw Data'!$B$6:$BE$43,'RevPAR Raw Data'!AB$1,FALSE)</f>
        <v>57.1907239860383</v>
      </c>
      <c r="BM9" s="49">
        <f>VLOOKUP($A9,'RevPAR Raw Data'!$B$6:$BE$43,'RevPAR Raw Data'!AC$1,FALSE)</f>
        <v>57.001788108747597</v>
      </c>
      <c r="BN9" s="50">
        <f>VLOOKUP($A9,'RevPAR Raw Data'!$B$6:$BE$43,'RevPAR Raw Data'!AE$1,FALSE)</f>
        <v>94.266486149835401</v>
      </c>
    </row>
    <row r="10" spans="1:66" x14ac:dyDescent="0.45">
      <c r="A10" s="63" t="s">
        <v>26</v>
      </c>
      <c r="B10" s="47">
        <f>VLOOKUP($A10,'Occupancy Raw Data'!$B$8:$BE$45,'Occupancy Raw Data'!G$3,FALSE)</f>
        <v>39.299745782297201</v>
      </c>
      <c r="C10" s="48">
        <f>VLOOKUP($A10,'Occupancy Raw Data'!$B$8:$BE$45,'Occupancy Raw Data'!H$3,FALSE)</f>
        <v>59.3020568523226</v>
      </c>
      <c r="D10" s="48">
        <f>VLOOKUP($A10,'Occupancy Raw Data'!$B$8:$BE$45,'Occupancy Raw Data'!I$3,FALSE)</f>
        <v>70.857406979431403</v>
      </c>
      <c r="E10" s="48">
        <f>VLOOKUP($A10,'Occupancy Raw Data'!$B$8:$BE$45,'Occupancy Raw Data'!J$3,FALSE)</f>
        <v>68.384562052230095</v>
      </c>
      <c r="F10" s="48">
        <f>VLOOKUP($A10,'Occupancy Raw Data'!$B$8:$BE$45,'Occupancy Raw Data'!K$3,FALSE)</f>
        <v>52.299514675294603</v>
      </c>
      <c r="G10" s="49">
        <f>VLOOKUP($A10,'Occupancy Raw Data'!$B$8:$BE$45,'Occupancy Raw Data'!L$3,FALSE)</f>
        <v>58.0286572683152</v>
      </c>
      <c r="H10" s="48">
        <f>VLOOKUP($A10,'Occupancy Raw Data'!$B$8:$BE$45,'Occupancy Raw Data'!N$3,FALSE)</f>
        <v>44.152992835682902</v>
      </c>
      <c r="I10" s="48">
        <f>VLOOKUP($A10,'Occupancy Raw Data'!$B$8:$BE$45,'Occupancy Raw Data'!O$3,FALSE)</f>
        <v>51.051536861566902</v>
      </c>
      <c r="J10" s="49">
        <f>VLOOKUP($A10,'Occupancy Raw Data'!$B$8:$BE$45,'Occupancy Raw Data'!P$3,FALSE)</f>
        <v>47.602264848624898</v>
      </c>
      <c r="K10" s="50">
        <f>VLOOKUP($A10,'Occupancy Raw Data'!$B$8:$BE$45,'Occupancy Raw Data'!R$3,FALSE)</f>
        <v>55.0496880055465</v>
      </c>
      <c r="M10" s="47">
        <f>VLOOKUP($A10,'Occupancy Raw Data'!$B$8:$BE$45,'Occupancy Raw Data'!T$3,FALSE)</f>
        <v>32.079239849416503</v>
      </c>
      <c r="N10" s="48">
        <f>VLOOKUP($A10,'Occupancy Raw Data'!$B$8:$BE$45,'Occupancy Raw Data'!U$3,FALSE)</f>
        <v>68.310877538422304</v>
      </c>
      <c r="O10" s="48">
        <f>VLOOKUP($A10,'Occupancy Raw Data'!$B$8:$BE$45,'Occupancy Raw Data'!V$3,FALSE)</f>
        <v>78.972972482718603</v>
      </c>
      <c r="P10" s="48">
        <f>VLOOKUP($A10,'Occupancy Raw Data'!$B$8:$BE$45,'Occupancy Raw Data'!W$3,FALSE)</f>
        <v>76.689360448865102</v>
      </c>
      <c r="Q10" s="48">
        <f>VLOOKUP($A10,'Occupancy Raw Data'!$B$8:$BE$45,'Occupancy Raw Data'!X$3,FALSE)</f>
        <v>44.460743988551798</v>
      </c>
      <c r="R10" s="49">
        <f>VLOOKUP($A10,'Occupancy Raw Data'!$B$8:$BE$45,'Occupancy Raw Data'!Y$3,FALSE)</f>
        <v>61.652338654249597</v>
      </c>
      <c r="S10" s="48">
        <f>VLOOKUP($A10,'Occupancy Raw Data'!$B$8:$BE$45,'Occupancy Raw Data'!AA$3,FALSE)</f>
        <v>13.9432073178914</v>
      </c>
      <c r="T10" s="48">
        <f>VLOOKUP($A10,'Occupancy Raw Data'!$B$8:$BE$45,'Occupancy Raw Data'!AB$3,FALSE)</f>
        <v>27.2571798296484</v>
      </c>
      <c r="U10" s="49">
        <f>VLOOKUP($A10,'Occupancy Raw Data'!$B$8:$BE$45,'Occupancy Raw Data'!AC$3,FALSE)</f>
        <v>20.715564243587298</v>
      </c>
      <c r="V10" s="50">
        <f>VLOOKUP($A10,'Occupancy Raw Data'!$B$8:$BE$45,'Occupancy Raw Data'!AE$3,FALSE)</f>
        <v>49.155654772432698</v>
      </c>
      <c r="X10" s="51">
        <f>VLOOKUP($A10,'ADR Raw Data'!$B$6:$BE$43,'ADR Raw Data'!G$1,FALSE)</f>
        <v>128.79519259041399</v>
      </c>
      <c r="Y10" s="52">
        <f>VLOOKUP($A10,'ADR Raw Data'!$B$6:$BE$43,'ADR Raw Data'!H$1,FALSE)</f>
        <v>160.911194466095</v>
      </c>
      <c r="Z10" s="52">
        <f>VLOOKUP($A10,'ADR Raw Data'!$B$6:$BE$43,'ADR Raw Data'!I$1,FALSE)</f>
        <v>175.495389758643</v>
      </c>
      <c r="AA10" s="52">
        <f>VLOOKUP($A10,'ADR Raw Data'!$B$6:$BE$43,'ADR Raw Data'!J$1,FALSE)</f>
        <v>169.879991551199</v>
      </c>
      <c r="AB10" s="52">
        <f>VLOOKUP($A10,'ADR Raw Data'!$B$6:$BE$43,'ADR Raw Data'!K$1,FALSE)</f>
        <v>143.49614670790899</v>
      </c>
      <c r="AC10" s="53">
        <f>VLOOKUP($A10,'ADR Raw Data'!$B$6:$BE$43,'ADR Raw Data'!L$1,FALSE)</f>
        <v>159.09752598669701</v>
      </c>
      <c r="AD10" s="52">
        <f>VLOOKUP($A10,'ADR Raw Data'!$B$6:$BE$43,'ADR Raw Data'!N$1,FALSE)</f>
        <v>115.529282910232</v>
      </c>
      <c r="AE10" s="52">
        <f>VLOOKUP($A10,'ADR Raw Data'!$B$6:$BE$43,'ADR Raw Data'!O$1,FALSE)</f>
        <v>117.313343141693</v>
      </c>
      <c r="AF10" s="53">
        <f>VLOOKUP($A10,'ADR Raw Data'!$B$6:$BE$43,'ADR Raw Data'!P$1,FALSE)</f>
        <v>116.485949751183</v>
      </c>
      <c r="AG10" s="54">
        <f>VLOOKUP($A10,'ADR Raw Data'!$B$6:$BE$43,'ADR Raw Data'!R$1,FALSE)</f>
        <v>148.56985486385901</v>
      </c>
      <c r="AI10" s="47">
        <f>VLOOKUP($A10,'ADR Raw Data'!$B$6:$BE$43,'ADR Raw Data'!T$1,FALSE)</f>
        <v>24.3237688970707</v>
      </c>
      <c r="AJ10" s="48">
        <f>VLOOKUP($A10,'ADR Raw Data'!$B$6:$BE$43,'ADR Raw Data'!U$1,FALSE)</f>
        <v>41.017919118370301</v>
      </c>
      <c r="AK10" s="48">
        <f>VLOOKUP($A10,'ADR Raw Data'!$B$6:$BE$43,'ADR Raw Data'!V$1,FALSE)</f>
        <v>47.624300748030599</v>
      </c>
      <c r="AL10" s="48">
        <f>VLOOKUP($A10,'ADR Raw Data'!$B$6:$BE$43,'ADR Raw Data'!W$1,FALSE)</f>
        <v>45.974323405030802</v>
      </c>
      <c r="AM10" s="48">
        <f>VLOOKUP($A10,'ADR Raw Data'!$B$6:$BE$43,'ADR Raw Data'!X$1,FALSE)</f>
        <v>27.210377772763199</v>
      </c>
      <c r="AN10" s="49">
        <f>VLOOKUP($A10,'ADR Raw Data'!$B$6:$BE$43,'ADR Raw Data'!Y$1,FALSE)</f>
        <v>39.996904690050698</v>
      </c>
      <c r="AO10" s="48">
        <f>VLOOKUP($A10,'ADR Raw Data'!$B$6:$BE$43,'ADR Raw Data'!AA$1,FALSE)</f>
        <v>13.4863742133779</v>
      </c>
      <c r="AP10" s="48">
        <f>VLOOKUP($A10,'ADR Raw Data'!$B$6:$BE$43,'ADR Raw Data'!AB$1,FALSE)</f>
        <v>9.5271552718709493</v>
      </c>
      <c r="AQ10" s="49">
        <f>VLOOKUP($A10,'ADR Raw Data'!$B$6:$BE$43,'ADR Raw Data'!AC$1,FALSE)</f>
        <v>11.469247456794101</v>
      </c>
      <c r="AR10" s="50">
        <f>VLOOKUP($A10,'ADR Raw Data'!$B$6:$BE$43,'ADR Raw Data'!AE$1,FALSE)</f>
        <v>34.0247944964783</v>
      </c>
      <c r="AS10" s="40"/>
      <c r="AT10" s="51">
        <f>VLOOKUP($A10,'RevPAR Raw Data'!$B$6:$BE$43,'RevPAR Raw Data'!G$1,FALSE)</f>
        <v>50.616183267853003</v>
      </c>
      <c r="AU10" s="52">
        <f>VLOOKUP($A10,'RevPAR Raw Data'!$B$6:$BE$43,'RevPAR Raw Data'!H$1,FALSE)</f>
        <v>95.423648024035103</v>
      </c>
      <c r="AV10" s="52">
        <f>VLOOKUP($A10,'RevPAR Raw Data'!$B$6:$BE$43,'RevPAR Raw Data'!I$1,FALSE)</f>
        <v>124.351482551421</v>
      </c>
      <c r="AW10" s="52">
        <f>VLOOKUP($A10,'RevPAR Raw Data'!$B$6:$BE$43,'RevPAR Raw Data'!J$1,FALSE)</f>
        <v>116.171688236653</v>
      </c>
      <c r="AX10" s="52">
        <f>VLOOKUP($A10,'RevPAR Raw Data'!$B$6:$BE$43,'RevPAR Raw Data'!K$1,FALSE)</f>
        <v>75.047788305985605</v>
      </c>
      <c r="AY10" s="53">
        <f>VLOOKUP($A10,'RevPAR Raw Data'!$B$6:$BE$43,'RevPAR Raw Data'!L$1,FALSE)</f>
        <v>92.322158077189698</v>
      </c>
      <c r="AZ10" s="52">
        <f>VLOOKUP($A10,'RevPAR Raw Data'!$B$6:$BE$43,'RevPAR Raw Data'!N$1,FALSE)</f>
        <v>51.009636006470899</v>
      </c>
      <c r="BA10" s="52">
        <f>VLOOKUP($A10,'RevPAR Raw Data'!$B$6:$BE$43,'RevPAR Raw Data'!O$1,FALSE)</f>
        <v>59.8902646175179</v>
      </c>
      <c r="BB10" s="53">
        <f>VLOOKUP($A10,'RevPAR Raw Data'!$B$6:$BE$43,'RevPAR Raw Data'!P$1,FALSE)</f>
        <v>55.449950311994399</v>
      </c>
      <c r="BC10" s="54">
        <f>VLOOKUP($A10,'RevPAR Raw Data'!$B$6:$BE$43,'RevPAR Raw Data'!R$1,FALSE)</f>
        <v>81.787241572848203</v>
      </c>
      <c r="BE10" s="47">
        <f>VLOOKUP($A10,'RevPAR Raw Data'!$B$6:$BE$43,'RevPAR Raw Data'!T$1,FALSE)</f>
        <v>64.2058889113964</v>
      </c>
      <c r="BF10" s="48">
        <f>VLOOKUP($A10,'RevPAR Raw Data'!$B$6:$BE$43,'RevPAR Raw Data'!U$1,FALSE)</f>
        <v>137.34849715455101</v>
      </c>
      <c r="BG10" s="48">
        <f>VLOOKUP($A10,'RevPAR Raw Data'!$B$6:$BE$43,'RevPAR Raw Data'!V$1,FALSE)</f>
        <v>164.20759915557801</v>
      </c>
      <c r="BH10" s="48">
        <f>VLOOKUP($A10,'RevPAR Raw Data'!$B$6:$BE$43,'RevPAR Raw Data'!W$1,FALSE)</f>
        <v>157.921098443907</v>
      </c>
      <c r="BI10" s="48">
        <f>VLOOKUP($A10,'RevPAR Raw Data'!$B$6:$BE$43,'RevPAR Raw Data'!X$1,FALSE)</f>
        <v>83.769058161181107</v>
      </c>
      <c r="BJ10" s="49">
        <f>VLOOKUP($A10,'RevPAR Raw Data'!$B$6:$BE$43,'RevPAR Raw Data'!Y$1,FALSE)</f>
        <v>126.308270475027</v>
      </c>
      <c r="BK10" s="48">
        <f>VLOOKUP($A10,'RevPAR Raw Data'!$B$6:$BE$43,'RevPAR Raw Data'!AA$1,FALSE)</f>
        <v>29.310014647507298</v>
      </c>
      <c r="BL10" s="48">
        <f>VLOOKUP($A10,'RevPAR Raw Data'!$B$6:$BE$43,'RevPAR Raw Data'!AB$1,FALSE)</f>
        <v>39.381168946622999</v>
      </c>
      <c r="BM10" s="49">
        <f>VLOOKUP($A10,'RevPAR Raw Data'!$B$6:$BE$43,'RevPAR Raw Data'!AC$1,FALSE)</f>
        <v>34.560731025549799</v>
      </c>
      <c r="BN10" s="50">
        <f>VLOOKUP($A10,'RevPAR Raw Data'!$B$6:$BE$43,'RevPAR Raw Data'!AE$1,FALSE)</f>
        <v>99.905559788629603</v>
      </c>
    </row>
    <row r="11" spans="1:66" x14ac:dyDescent="0.45">
      <c r="A11" s="63" t="s">
        <v>24</v>
      </c>
      <c r="B11" s="47">
        <f>VLOOKUP($A11,'Occupancy Raw Data'!$B$8:$BE$45,'Occupancy Raw Data'!G$3,FALSE)</f>
        <v>39.180445722501702</v>
      </c>
      <c r="C11" s="48">
        <f>VLOOKUP($A11,'Occupancy Raw Data'!$B$8:$BE$45,'Occupancy Raw Data'!H$3,FALSE)</f>
        <v>53.328540618260199</v>
      </c>
      <c r="D11" s="48">
        <f>VLOOKUP($A11,'Occupancy Raw Data'!$B$8:$BE$45,'Occupancy Raw Data'!I$3,FALSE)</f>
        <v>57.598849748382399</v>
      </c>
      <c r="E11" s="48">
        <f>VLOOKUP($A11,'Occupancy Raw Data'!$B$8:$BE$45,'Occupancy Raw Data'!J$3,FALSE)</f>
        <v>57.167505391804397</v>
      </c>
      <c r="F11" s="48">
        <f>VLOOKUP($A11,'Occupancy Raw Data'!$B$8:$BE$45,'Occupancy Raw Data'!K$3,FALSE)</f>
        <v>48.296189791516802</v>
      </c>
      <c r="G11" s="49">
        <f>VLOOKUP($A11,'Occupancy Raw Data'!$B$8:$BE$45,'Occupancy Raw Data'!L$3,FALSE)</f>
        <v>51.114306254493101</v>
      </c>
      <c r="H11" s="48">
        <f>VLOOKUP($A11,'Occupancy Raw Data'!$B$8:$BE$45,'Occupancy Raw Data'!N$3,FALSE)</f>
        <v>43.652048885693702</v>
      </c>
      <c r="I11" s="48">
        <f>VLOOKUP($A11,'Occupancy Raw Data'!$B$8:$BE$45,'Occupancy Raw Data'!O$3,FALSE)</f>
        <v>48.598130841121403</v>
      </c>
      <c r="J11" s="49">
        <f>VLOOKUP($A11,'Occupancy Raw Data'!$B$8:$BE$45,'Occupancy Raw Data'!P$3,FALSE)</f>
        <v>46.125089863407602</v>
      </c>
      <c r="K11" s="50">
        <f>VLOOKUP($A11,'Occupancy Raw Data'!$B$8:$BE$45,'Occupancy Raw Data'!R$3,FALSE)</f>
        <v>49.688815857040098</v>
      </c>
      <c r="M11" s="47">
        <f>VLOOKUP($A11,'Occupancy Raw Data'!$B$8:$BE$45,'Occupancy Raw Data'!T$3,FALSE)</f>
        <v>4.8611769735351</v>
      </c>
      <c r="N11" s="48">
        <f>VLOOKUP($A11,'Occupancy Raw Data'!$B$8:$BE$45,'Occupancy Raw Data'!U$3,FALSE)</f>
        <v>15.665746205302799</v>
      </c>
      <c r="O11" s="48">
        <f>VLOOKUP($A11,'Occupancy Raw Data'!$B$8:$BE$45,'Occupancy Raw Data'!V$3,FALSE)</f>
        <v>24.125890905131001</v>
      </c>
      <c r="P11" s="48">
        <f>VLOOKUP($A11,'Occupancy Raw Data'!$B$8:$BE$45,'Occupancy Raw Data'!W$3,FALSE)</f>
        <v>19.588722338307399</v>
      </c>
      <c r="Q11" s="48">
        <f>VLOOKUP($A11,'Occupancy Raw Data'!$B$8:$BE$45,'Occupancy Raw Data'!X$3,FALSE)</f>
        <v>2.3056512460681202</v>
      </c>
      <c r="R11" s="49">
        <f>VLOOKUP($A11,'Occupancy Raw Data'!$B$8:$BE$45,'Occupancy Raw Data'!Y$3,FALSE)</f>
        <v>13.645641513449901</v>
      </c>
      <c r="S11" s="48">
        <f>VLOOKUP($A11,'Occupancy Raw Data'!$B$8:$BE$45,'Occupancy Raw Data'!AA$3,FALSE)</f>
        <v>-7.9096738085348699</v>
      </c>
      <c r="T11" s="48">
        <f>VLOOKUP($A11,'Occupancy Raw Data'!$B$8:$BE$45,'Occupancy Raw Data'!AB$3,FALSE)</f>
        <v>-0.96010664700126203</v>
      </c>
      <c r="U11" s="49">
        <f>VLOOKUP($A11,'Occupancy Raw Data'!$B$8:$BE$45,'Occupancy Raw Data'!AC$3,FALSE)</f>
        <v>-4.37481369781346</v>
      </c>
      <c r="V11" s="50">
        <f>VLOOKUP($A11,'Occupancy Raw Data'!$B$8:$BE$45,'Occupancy Raw Data'!AE$3,FALSE)</f>
        <v>8.2359140534859101</v>
      </c>
      <c r="X11" s="51">
        <f>VLOOKUP($A11,'ADR Raw Data'!$B$6:$BE$43,'ADR Raw Data'!G$1,FALSE)</f>
        <v>99.004128440366898</v>
      </c>
      <c r="Y11" s="52">
        <f>VLOOKUP($A11,'ADR Raw Data'!$B$6:$BE$43,'ADR Raw Data'!H$1,FALSE)</f>
        <v>106.470339714208</v>
      </c>
      <c r="Z11" s="52">
        <f>VLOOKUP($A11,'ADR Raw Data'!$B$6:$BE$43,'ADR Raw Data'!I$1,FALSE)</f>
        <v>109.502903145282</v>
      </c>
      <c r="AA11" s="52">
        <f>VLOOKUP($A11,'ADR Raw Data'!$B$6:$BE$43,'ADR Raw Data'!J$1,FALSE)</f>
        <v>107.471939134808</v>
      </c>
      <c r="AB11" s="52">
        <f>VLOOKUP($A11,'ADR Raw Data'!$B$6:$BE$43,'ADR Raw Data'!K$1,FALSE)</f>
        <v>104.09384638285201</v>
      </c>
      <c r="AC11" s="53">
        <f>VLOOKUP($A11,'ADR Raw Data'!$B$6:$BE$43,'ADR Raw Data'!L$1,FALSE)</f>
        <v>105.78413670886</v>
      </c>
      <c r="AD11" s="52">
        <f>VLOOKUP($A11,'ADR Raw Data'!$B$6:$BE$43,'ADR Raw Data'!N$1,FALSE)</f>
        <v>113.427322134387</v>
      </c>
      <c r="AE11" s="52">
        <f>VLOOKUP($A11,'ADR Raw Data'!$B$6:$BE$43,'ADR Raw Data'!O$1,FALSE)</f>
        <v>122.527355029585</v>
      </c>
      <c r="AF11" s="53">
        <f>VLOOKUP($A11,'ADR Raw Data'!$B$6:$BE$43,'ADR Raw Data'!P$1,FALSE)</f>
        <v>118.221292082294</v>
      </c>
      <c r="AG11" s="54">
        <f>VLOOKUP($A11,'ADR Raw Data'!$B$6:$BE$43,'ADR Raw Data'!R$1,FALSE)</f>
        <v>109.082751436484</v>
      </c>
      <c r="AI11" s="47">
        <f>VLOOKUP($A11,'ADR Raw Data'!$B$6:$BE$43,'ADR Raw Data'!T$1,FALSE)</f>
        <v>9.2358004820248407</v>
      </c>
      <c r="AJ11" s="48">
        <f>VLOOKUP($A11,'ADR Raw Data'!$B$6:$BE$43,'ADR Raw Data'!U$1,FALSE)</f>
        <v>20.2502799413727</v>
      </c>
      <c r="AK11" s="48">
        <f>VLOOKUP($A11,'ADR Raw Data'!$B$6:$BE$43,'ADR Raw Data'!V$1,FALSE)</f>
        <v>29.102131387775302</v>
      </c>
      <c r="AL11" s="48">
        <f>VLOOKUP($A11,'ADR Raw Data'!$B$6:$BE$43,'ADR Raw Data'!W$1,FALSE)</f>
        <v>20.928857151588101</v>
      </c>
      <c r="AM11" s="48">
        <f>VLOOKUP($A11,'ADR Raw Data'!$B$6:$BE$43,'ADR Raw Data'!X$1,FALSE)</f>
        <v>9.6275839932946408</v>
      </c>
      <c r="AN11" s="49">
        <f>VLOOKUP($A11,'ADR Raw Data'!$B$6:$BE$43,'ADR Raw Data'!Y$1,FALSE)</f>
        <v>18.146072172151101</v>
      </c>
      <c r="AO11" s="48">
        <f>VLOOKUP($A11,'ADR Raw Data'!$B$6:$BE$43,'ADR Raw Data'!AA$1,FALSE)</f>
        <v>2.3097552746235599</v>
      </c>
      <c r="AP11" s="48">
        <f>VLOOKUP($A11,'ADR Raw Data'!$B$6:$BE$43,'ADR Raw Data'!AB$1,FALSE)</f>
        <v>0.32606468251973503</v>
      </c>
      <c r="AQ11" s="49">
        <f>VLOOKUP($A11,'ADR Raw Data'!$B$6:$BE$43,'ADR Raw Data'!AC$1,FALSE)</f>
        <v>1.39463351960348</v>
      </c>
      <c r="AR11" s="50">
        <f>VLOOKUP($A11,'ADR Raw Data'!$B$6:$BE$43,'ADR Raw Data'!AE$1,FALSE)</f>
        <v>11.6968235819625</v>
      </c>
      <c r="AS11" s="40"/>
      <c r="AT11" s="51">
        <f>VLOOKUP($A11,'RevPAR Raw Data'!$B$6:$BE$43,'RevPAR Raw Data'!G$1,FALSE)</f>
        <v>38.790258806613899</v>
      </c>
      <c r="AU11" s="52">
        <f>VLOOKUP($A11,'RevPAR Raw Data'!$B$6:$BE$43,'RevPAR Raw Data'!H$1,FALSE)</f>
        <v>56.779078360891397</v>
      </c>
      <c r="AV11" s="52">
        <f>VLOOKUP($A11,'RevPAR Raw Data'!$B$6:$BE$43,'RevPAR Raw Data'!I$1,FALSE)</f>
        <v>63.072412652767703</v>
      </c>
      <c r="AW11" s="52">
        <f>VLOOKUP($A11,'RevPAR Raw Data'!$B$6:$BE$43,'RevPAR Raw Data'!J$1,FALSE)</f>
        <v>61.439026599568599</v>
      </c>
      <c r="AX11" s="52">
        <f>VLOOKUP($A11,'RevPAR Raw Data'!$B$6:$BE$43,'RevPAR Raw Data'!K$1,FALSE)</f>
        <v>50.273361610352197</v>
      </c>
      <c r="AY11" s="53">
        <f>VLOOKUP($A11,'RevPAR Raw Data'!$B$6:$BE$43,'RevPAR Raw Data'!L$1,FALSE)</f>
        <v>54.070827606038797</v>
      </c>
      <c r="AZ11" s="52">
        <f>VLOOKUP($A11,'RevPAR Raw Data'!$B$6:$BE$43,'RevPAR Raw Data'!N$1,FALSE)</f>
        <v>49.513350107835997</v>
      </c>
      <c r="BA11" s="52">
        <f>VLOOKUP($A11,'RevPAR Raw Data'!$B$6:$BE$43,'RevPAR Raw Data'!O$1,FALSE)</f>
        <v>59.546004313443497</v>
      </c>
      <c r="BB11" s="53">
        <f>VLOOKUP($A11,'RevPAR Raw Data'!$B$6:$BE$43,'RevPAR Raw Data'!P$1,FALSE)</f>
        <v>54.529677210639797</v>
      </c>
      <c r="BC11" s="54">
        <f>VLOOKUP($A11,'RevPAR Raw Data'!$B$6:$BE$43,'RevPAR Raw Data'!R$1,FALSE)</f>
        <v>54.2019274930676</v>
      </c>
      <c r="BE11" s="47">
        <f>VLOOKUP($A11,'RevPAR Raw Data'!$B$6:$BE$43,'RevPAR Raw Data'!T$1,FALSE)</f>
        <v>14.5459460619137</v>
      </c>
      <c r="BF11" s="48">
        <f>VLOOKUP($A11,'RevPAR Raw Data'!$B$6:$BE$43,'RevPAR Raw Data'!U$1,FALSE)</f>
        <v>39.088383608154402</v>
      </c>
      <c r="BG11" s="48">
        <f>VLOOKUP($A11,'RevPAR Raw Data'!$B$6:$BE$43,'RevPAR Raw Data'!V$1,FALSE)</f>
        <v>60.249170762588903</v>
      </c>
      <c r="BH11" s="48">
        <f>VLOOKUP($A11,'RevPAR Raw Data'!$B$6:$BE$43,'RevPAR Raw Data'!W$1,FALSE)</f>
        <v>44.617275205901201</v>
      </c>
      <c r="BI11" s="48">
        <f>VLOOKUP($A11,'RevPAR Raw Data'!$B$6:$BE$43,'RevPAR Raw Data'!X$1,FALSE)</f>
        <v>12.1552137496704</v>
      </c>
      <c r="BJ11" s="49">
        <f>VLOOKUP($A11,'RevPAR Raw Data'!$B$6:$BE$43,'RevPAR Raw Data'!Y$1,FALSE)</f>
        <v>34.267861642984798</v>
      </c>
      <c r="BK11" s="48">
        <f>VLOOKUP($A11,'RevPAR Raw Data'!$B$6:$BE$43,'RevPAR Raw Data'!AA$1,FALSE)</f>
        <v>-5.7826126419094601</v>
      </c>
      <c r="BL11" s="48">
        <f>VLOOKUP($A11,'RevPAR Raw Data'!$B$6:$BE$43,'RevPAR Raw Data'!AB$1,FALSE)</f>
        <v>-0.63717253317192202</v>
      </c>
      <c r="BM11" s="49">
        <f>VLOOKUP($A11,'RevPAR Raw Data'!$B$6:$BE$43,'RevPAR Raw Data'!AC$1,FALSE)</f>
        <v>-3.0411927964598902</v>
      </c>
      <c r="BN11" s="50">
        <f>VLOOKUP($A11,'RevPAR Raw Data'!$B$6:$BE$43,'RevPAR Raw Data'!AE$1,FALSE)</f>
        <v>20.8960779726468</v>
      </c>
    </row>
    <row r="12" spans="1:66" x14ac:dyDescent="0.45">
      <c r="A12" s="63" t="s">
        <v>27</v>
      </c>
      <c r="B12" s="47">
        <f>VLOOKUP($A12,'Occupancy Raw Data'!$B$8:$BE$45,'Occupancy Raw Data'!G$3,FALSE)</f>
        <v>42.3090379008746</v>
      </c>
      <c r="C12" s="48">
        <f>VLOOKUP($A12,'Occupancy Raw Data'!$B$8:$BE$45,'Occupancy Raw Data'!H$3,FALSE)</f>
        <v>51.580174927113703</v>
      </c>
      <c r="D12" s="48">
        <f>VLOOKUP($A12,'Occupancy Raw Data'!$B$8:$BE$45,'Occupancy Raw Data'!I$3,FALSE)</f>
        <v>54.379008746355602</v>
      </c>
      <c r="E12" s="48">
        <f>VLOOKUP($A12,'Occupancy Raw Data'!$B$8:$BE$45,'Occupancy Raw Data'!J$3,FALSE)</f>
        <v>55.4635568513119</v>
      </c>
      <c r="F12" s="48">
        <f>VLOOKUP($A12,'Occupancy Raw Data'!$B$8:$BE$45,'Occupancy Raw Data'!K$3,FALSE)</f>
        <v>52.688046647230301</v>
      </c>
      <c r="G12" s="49">
        <f>VLOOKUP($A12,'Occupancy Raw Data'!$B$8:$BE$45,'Occupancy Raw Data'!L$3,FALSE)</f>
        <v>51.283965014577198</v>
      </c>
      <c r="H12" s="48">
        <f>VLOOKUP($A12,'Occupancy Raw Data'!$B$8:$BE$45,'Occupancy Raw Data'!N$3,FALSE)</f>
        <v>53.341107871720098</v>
      </c>
      <c r="I12" s="48">
        <f>VLOOKUP($A12,'Occupancy Raw Data'!$B$8:$BE$45,'Occupancy Raw Data'!O$3,FALSE)</f>
        <v>55.930029154518898</v>
      </c>
      <c r="J12" s="49">
        <f>VLOOKUP($A12,'Occupancy Raw Data'!$B$8:$BE$45,'Occupancy Raw Data'!P$3,FALSE)</f>
        <v>54.635568513119502</v>
      </c>
      <c r="K12" s="50">
        <f>VLOOKUP($A12,'Occupancy Raw Data'!$B$8:$BE$45,'Occupancy Raw Data'!R$3,FALSE)</f>
        <v>52.241566014160703</v>
      </c>
      <c r="M12" s="47">
        <f>VLOOKUP($A12,'Occupancy Raw Data'!$B$8:$BE$45,'Occupancy Raw Data'!T$3,FALSE)</f>
        <v>-0.118906661280497</v>
      </c>
      <c r="N12" s="48">
        <f>VLOOKUP($A12,'Occupancy Raw Data'!$B$8:$BE$45,'Occupancy Raw Data'!U$3,FALSE)</f>
        <v>10.4569945296954</v>
      </c>
      <c r="O12" s="48">
        <f>VLOOKUP($A12,'Occupancy Raw Data'!$B$8:$BE$45,'Occupancy Raw Data'!V$3,FALSE)</f>
        <v>10.1619284243439</v>
      </c>
      <c r="P12" s="48">
        <f>VLOOKUP($A12,'Occupancy Raw Data'!$B$8:$BE$45,'Occupancy Raw Data'!W$3,FALSE)</f>
        <v>9.3544955623031605</v>
      </c>
      <c r="Q12" s="48">
        <f>VLOOKUP($A12,'Occupancy Raw Data'!$B$8:$BE$45,'Occupancy Raw Data'!X$3,FALSE)</f>
        <v>4.7758342184982396</v>
      </c>
      <c r="R12" s="49">
        <f>VLOOKUP($A12,'Occupancy Raw Data'!$B$8:$BE$45,'Occupancy Raw Data'!Y$3,FALSE)</f>
        <v>7.0982890833282699</v>
      </c>
      <c r="S12" s="48">
        <f>VLOOKUP($A12,'Occupancy Raw Data'!$B$8:$BE$45,'Occupancy Raw Data'!AA$3,FALSE)</f>
        <v>4.5431933150371497</v>
      </c>
      <c r="T12" s="48">
        <f>VLOOKUP($A12,'Occupancy Raw Data'!$B$8:$BE$45,'Occupancy Raw Data'!AB$3,FALSE)</f>
        <v>16.1937185714356</v>
      </c>
      <c r="U12" s="49">
        <f>VLOOKUP($A12,'Occupancy Raw Data'!$B$8:$BE$45,'Occupancy Raw Data'!AC$3,FALSE)</f>
        <v>10.198801436790699</v>
      </c>
      <c r="V12" s="50">
        <f>VLOOKUP($A12,'Occupancy Raw Data'!$B$8:$BE$45,'Occupancy Raw Data'!AE$3,FALSE)</f>
        <v>8.0063123323947298</v>
      </c>
      <c r="X12" s="51">
        <f>VLOOKUP($A12,'ADR Raw Data'!$B$6:$BE$43,'ADR Raw Data'!G$1,FALSE)</f>
        <v>84.968530871003296</v>
      </c>
      <c r="Y12" s="52">
        <f>VLOOKUP($A12,'ADR Raw Data'!$B$6:$BE$43,'ADR Raw Data'!H$1,FALSE)</f>
        <v>88.481650463486304</v>
      </c>
      <c r="Z12" s="52">
        <f>VLOOKUP($A12,'ADR Raw Data'!$B$6:$BE$43,'ADR Raw Data'!I$1,FALSE)</f>
        <v>90.176437915505005</v>
      </c>
      <c r="AA12" s="52">
        <f>VLOOKUP($A12,'ADR Raw Data'!$B$6:$BE$43,'ADR Raw Data'!J$1,FALSE)</f>
        <v>89.499348191757704</v>
      </c>
      <c r="AB12" s="52">
        <f>VLOOKUP($A12,'ADR Raw Data'!$B$6:$BE$43,'ADR Raw Data'!K$1,FALSE)</f>
        <v>86.544220894200905</v>
      </c>
      <c r="AC12" s="53">
        <f>VLOOKUP($A12,'ADR Raw Data'!$B$6:$BE$43,'ADR Raw Data'!L$1,FALSE)</f>
        <v>88.0834359650718</v>
      </c>
      <c r="AD12" s="52">
        <f>VLOOKUP($A12,'ADR Raw Data'!$B$6:$BE$43,'ADR Raw Data'!N$1,FALSE)</f>
        <v>89.325041539134205</v>
      </c>
      <c r="AE12" s="52">
        <f>VLOOKUP($A12,'ADR Raw Data'!$B$6:$BE$43,'ADR Raw Data'!O$1,FALSE)</f>
        <v>88.880838198498694</v>
      </c>
      <c r="AF12" s="53">
        <f>VLOOKUP($A12,'ADR Raw Data'!$B$6:$BE$43,'ADR Raw Data'!P$1,FALSE)</f>
        <v>89.097677694770496</v>
      </c>
      <c r="AG12" s="54">
        <f>VLOOKUP($A12,'ADR Raw Data'!$B$6:$BE$43,'ADR Raw Data'!R$1,FALSE)</f>
        <v>88.386498820077804</v>
      </c>
      <c r="AI12" s="47">
        <f>VLOOKUP($A12,'ADR Raw Data'!$B$6:$BE$43,'ADR Raw Data'!T$1,FALSE)</f>
        <v>6.8703958099763298</v>
      </c>
      <c r="AJ12" s="48">
        <f>VLOOKUP($A12,'ADR Raw Data'!$B$6:$BE$43,'ADR Raw Data'!U$1,FALSE)</f>
        <v>10.2531122551173</v>
      </c>
      <c r="AK12" s="48">
        <f>VLOOKUP($A12,'ADR Raw Data'!$B$6:$BE$43,'ADR Raw Data'!V$1,FALSE)</f>
        <v>10.1071202106139</v>
      </c>
      <c r="AL12" s="48">
        <f>VLOOKUP($A12,'ADR Raw Data'!$B$6:$BE$43,'ADR Raw Data'!W$1,FALSE)</f>
        <v>8.7658585866981102</v>
      </c>
      <c r="AM12" s="48">
        <f>VLOOKUP($A12,'ADR Raw Data'!$B$6:$BE$43,'ADR Raw Data'!X$1,FALSE)</f>
        <v>6.6798290350373302</v>
      </c>
      <c r="AN12" s="49">
        <f>VLOOKUP($A12,'ADR Raw Data'!$B$6:$BE$43,'ADR Raw Data'!Y$1,FALSE)</f>
        <v>8.6455469091526602</v>
      </c>
      <c r="AO12" s="48">
        <f>VLOOKUP($A12,'ADR Raw Data'!$B$6:$BE$43,'ADR Raw Data'!AA$1,FALSE)</f>
        <v>8.7108124773796298</v>
      </c>
      <c r="AP12" s="48">
        <f>VLOOKUP($A12,'ADR Raw Data'!$B$6:$BE$43,'ADR Raw Data'!AB$1,FALSE)</f>
        <v>8.6919321257394309</v>
      </c>
      <c r="AQ12" s="49">
        <f>VLOOKUP($A12,'ADR Raw Data'!$B$6:$BE$43,'ADR Raw Data'!AC$1,FALSE)</f>
        <v>8.6873600928930195</v>
      </c>
      <c r="AR12" s="50">
        <f>VLOOKUP($A12,'ADR Raw Data'!$B$6:$BE$43,'ADR Raw Data'!AE$1,FALSE)</f>
        <v>8.6653015126437207</v>
      </c>
      <c r="AS12" s="40"/>
      <c r="AT12" s="51">
        <f>VLOOKUP($A12,'RevPAR Raw Data'!$B$6:$BE$43,'RevPAR Raw Data'!G$1,FALSE)</f>
        <v>35.949367930029098</v>
      </c>
      <c r="AU12" s="52">
        <f>VLOOKUP($A12,'RevPAR Raw Data'!$B$6:$BE$43,'RevPAR Raw Data'!H$1,FALSE)</f>
        <v>45.638990087463498</v>
      </c>
      <c r="AV12" s="52">
        <f>VLOOKUP($A12,'RevPAR Raw Data'!$B$6:$BE$43,'RevPAR Raw Data'!I$1,FALSE)</f>
        <v>49.037053061224398</v>
      </c>
      <c r="AW12" s="52">
        <f>VLOOKUP($A12,'RevPAR Raw Data'!$B$6:$BE$43,'RevPAR Raw Data'!J$1,FALSE)</f>
        <v>49.639521865889201</v>
      </c>
      <c r="AX12" s="52">
        <f>VLOOKUP($A12,'RevPAR Raw Data'!$B$6:$BE$43,'RevPAR Raw Data'!K$1,FALSE)</f>
        <v>45.598459475218597</v>
      </c>
      <c r="AY12" s="53">
        <f>VLOOKUP($A12,'RevPAR Raw Data'!$B$6:$BE$43,'RevPAR Raw Data'!L$1,FALSE)</f>
        <v>45.172678483965001</v>
      </c>
      <c r="AZ12" s="52">
        <f>VLOOKUP($A12,'RevPAR Raw Data'!$B$6:$BE$43,'RevPAR Raw Data'!N$1,FALSE)</f>
        <v>47.646966763848297</v>
      </c>
      <c r="BA12" s="52">
        <f>VLOOKUP($A12,'RevPAR Raw Data'!$B$6:$BE$43,'RevPAR Raw Data'!O$1,FALSE)</f>
        <v>49.711078717201097</v>
      </c>
      <c r="BB12" s="53">
        <f>VLOOKUP($A12,'RevPAR Raw Data'!$B$6:$BE$43,'RevPAR Raw Data'!P$1,FALSE)</f>
        <v>48.679022740524701</v>
      </c>
      <c r="BC12" s="54">
        <f>VLOOKUP($A12,'RevPAR Raw Data'!$B$6:$BE$43,'RevPAR Raw Data'!R$1,FALSE)</f>
        <v>46.174491128696303</v>
      </c>
      <c r="BE12" s="47">
        <f>VLOOKUP($A12,'RevPAR Raw Data'!$B$6:$BE$43,'RevPAR Raw Data'!T$1,FALSE)</f>
        <v>6.7433197904214301</v>
      </c>
      <c r="BF12" s="48">
        <f>VLOOKUP($A12,'RevPAR Raw Data'!$B$6:$BE$43,'RevPAR Raw Data'!U$1,FALSE)</f>
        <v>21.7822741724538</v>
      </c>
      <c r="BG12" s="48">
        <f>VLOOKUP($A12,'RevPAR Raw Data'!$B$6:$BE$43,'RevPAR Raw Data'!V$1,FALSE)</f>
        <v>21.296126956522901</v>
      </c>
      <c r="BH12" s="48">
        <f>VLOOKUP($A12,'RevPAR Raw Data'!$B$6:$BE$43,'RevPAR Raw Data'!W$1,FALSE)</f>
        <v>18.940356001491701</v>
      </c>
      <c r="BI12" s="48">
        <f>VLOOKUP($A12,'RevPAR Raw Data'!$B$6:$BE$43,'RevPAR Raw Data'!X$1,FALSE)</f>
        <v>11.774680814328001</v>
      </c>
      <c r="BJ12" s="49">
        <f>VLOOKUP($A12,'RevPAR Raw Data'!$B$6:$BE$43,'RevPAR Raw Data'!Y$1,FALSE)</f>
        <v>16.3575219049273</v>
      </c>
      <c r="BK12" s="48">
        <f>VLOOKUP($A12,'RevPAR Raw Data'!$B$6:$BE$43,'RevPAR Raw Data'!AA$1,FALSE)</f>
        <v>13.649754842574501</v>
      </c>
      <c r="BL12" s="48">
        <f>VLOOKUP($A12,'RevPAR Raw Data'!$B$6:$BE$43,'RevPAR Raw Data'!AB$1,FALSE)</f>
        <v>26.293197724037501</v>
      </c>
      <c r="BM12" s="49">
        <f>VLOOKUP($A12,'RevPAR Raw Data'!$B$6:$BE$43,'RevPAR Raw Data'!AC$1,FALSE)</f>
        <v>19.772168135656901</v>
      </c>
      <c r="BN12" s="50">
        <f>VLOOKUP($A12,'RevPAR Raw Data'!$B$6:$BE$43,'RevPAR Raw Data'!AE$1,FALSE)</f>
        <v>17.365384948684401</v>
      </c>
    </row>
    <row r="13" spans="1:66" x14ac:dyDescent="0.45">
      <c r="A13" s="63" t="s">
        <v>91</v>
      </c>
      <c r="B13" s="47">
        <f>VLOOKUP($A13,'Occupancy Raw Data'!$B$8:$BE$45,'Occupancy Raw Data'!G$3,FALSE)</f>
        <v>45.636501612597201</v>
      </c>
      <c r="C13" s="48">
        <f>VLOOKUP($A13,'Occupancy Raw Data'!$B$8:$BE$45,'Occupancy Raw Data'!H$3,FALSE)</f>
        <v>66.6666666666666</v>
      </c>
      <c r="D13" s="48">
        <f>VLOOKUP($A13,'Occupancy Raw Data'!$B$8:$BE$45,'Occupancy Raw Data'!I$3,FALSE)</f>
        <v>72.472016695124196</v>
      </c>
      <c r="E13" s="48">
        <f>VLOOKUP($A13,'Occupancy Raw Data'!$B$8:$BE$45,'Occupancy Raw Data'!J$3,FALSE)</f>
        <v>71.684689812179798</v>
      </c>
      <c r="F13" s="48">
        <f>VLOOKUP($A13,'Occupancy Raw Data'!$B$8:$BE$45,'Occupancy Raw Data'!K$3,FALSE)</f>
        <v>57.114399544678399</v>
      </c>
      <c r="G13" s="49">
        <f>VLOOKUP($A13,'Occupancy Raw Data'!$B$8:$BE$45,'Occupancy Raw Data'!L$3,FALSE)</f>
        <v>62.714854866249198</v>
      </c>
      <c r="H13" s="48">
        <f>VLOOKUP($A13,'Occupancy Raw Data'!$B$8:$BE$45,'Occupancy Raw Data'!N$3,FALSE)</f>
        <v>45.551128818061002</v>
      </c>
      <c r="I13" s="48">
        <f>VLOOKUP($A13,'Occupancy Raw Data'!$B$8:$BE$45,'Occupancy Raw Data'!O$3,FALSE)</f>
        <v>45.418326693227002</v>
      </c>
      <c r="J13" s="49">
        <f>VLOOKUP($A13,'Occupancy Raw Data'!$B$8:$BE$45,'Occupancy Raw Data'!P$3,FALSE)</f>
        <v>45.484727755644002</v>
      </c>
      <c r="K13" s="50">
        <f>VLOOKUP($A13,'Occupancy Raw Data'!$B$8:$BE$45,'Occupancy Raw Data'!R$3,FALSE)</f>
        <v>57.791961406076297</v>
      </c>
      <c r="M13" s="47">
        <f>VLOOKUP($A13,'Occupancy Raw Data'!$B$8:$BE$45,'Occupancy Raw Data'!T$3,FALSE)</f>
        <v>29.853063833930999</v>
      </c>
      <c r="N13" s="48">
        <f>VLOOKUP($A13,'Occupancy Raw Data'!$B$8:$BE$45,'Occupancy Raw Data'!U$3,FALSE)</f>
        <v>49.560117302052703</v>
      </c>
      <c r="O13" s="48">
        <f>VLOOKUP($A13,'Occupancy Raw Data'!$B$8:$BE$45,'Occupancy Raw Data'!V$3,FALSE)</f>
        <v>50.275953301990398</v>
      </c>
      <c r="P13" s="48">
        <f>VLOOKUP($A13,'Occupancy Raw Data'!$B$8:$BE$45,'Occupancy Raw Data'!W$3,FALSE)</f>
        <v>44.666106630572102</v>
      </c>
      <c r="Q13" s="48">
        <f>VLOOKUP($A13,'Occupancy Raw Data'!$B$8:$BE$45,'Occupancy Raw Data'!X$3,FALSE)</f>
        <v>36.022952884924599</v>
      </c>
      <c r="R13" s="49">
        <f>VLOOKUP($A13,'Occupancy Raw Data'!$B$8:$BE$45,'Occupancy Raw Data'!Y$3,FALSE)</f>
        <v>42.867251375660402</v>
      </c>
      <c r="S13" s="48">
        <f>VLOOKUP($A13,'Occupancy Raw Data'!$B$8:$BE$45,'Occupancy Raw Data'!AA$3,FALSE)</f>
        <v>1.53019555492908</v>
      </c>
      <c r="T13" s="48">
        <f>VLOOKUP($A13,'Occupancy Raw Data'!$B$8:$BE$45,'Occupancy Raw Data'!AB$3,FALSE)</f>
        <v>9.9277466405564105</v>
      </c>
      <c r="U13" s="49">
        <f>VLOOKUP($A13,'Occupancy Raw Data'!$B$8:$BE$45,'Occupancy Raw Data'!AC$3,FALSE)</f>
        <v>5.5561070992303803</v>
      </c>
      <c r="V13" s="50">
        <f>VLOOKUP($A13,'Occupancy Raw Data'!$B$8:$BE$45,'Occupancy Raw Data'!AE$3,FALSE)</f>
        <v>32.347598943505602</v>
      </c>
      <c r="X13" s="51">
        <f>VLOOKUP($A13,'ADR Raw Data'!$B$6:$BE$43,'ADR Raw Data'!G$1,FALSE)</f>
        <v>108.718418208272</v>
      </c>
      <c r="Y13" s="52">
        <f>VLOOKUP($A13,'ADR Raw Data'!$B$6:$BE$43,'ADR Raw Data'!H$1,FALSE)</f>
        <v>129.09344906089899</v>
      </c>
      <c r="Z13" s="52">
        <f>VLOOKUP($A13,'ADR Raw Data'!$B$6:$BE$43,'ADR Raw Data'!I$1,FALSE)</f>
        <v>133.073642670157</v>
      </c>
      <c r="AA13" s="52">
        <f>VLOOKUP($A13,'ADR Raw Data'!$B$6:$BE$43,'ADR Raw Data'!J$1,FALSE)</f>
        <v>130.86399894137799</v>
      </c>
      <c r="AB13" s="52">
        <f>VLOOKUP($A13,'ADR Raw Data'!$B$6:$BE$43,'ADR Raw Data'!K$1,FALSE)</f>
        <v>116.82361733931199</v>
      </c>
      <c r="AC13" s="53">
        <f>VLOOKUP($A13,'ADR Raw Data'!$B$6:$BE$43,'ADR Raw Data'!L$1,FALSE)</f>
        <v>125.217955047342</v>
      </c>
      <c r="AD13" s="52">
        <f>VLOOKUP($A13,'ADR Raw Data'!$B$6:$BE$43,'ADR Raw Data'!N$1,FALSE)</f>
        <v>97.556430653894196</v>
      </c>
      <c r="AE13" s="52">
        <f>VLOOKUP($A13,'ADR Raw Data'!$B$6:$BE$43,'ADR Raw Data'!O$1,FALSE)</f>
        <v>96.262071846282296</v>
      </c>
      <c r="AF13" s="53">
        <f>VLOOKUP($A13,'ADR Raw Data'!$B$6:$BE$43,'ADR Raw Data'!P$1,FALSE)</f>
        <v>96.910196037539095</v>
      </c>
      <c r="AG13" s="54">
        <f>VLOOKUP($A13,'ADR Raw Data'!$B$6:$BE$43,'ADR Raw Data'!R$1,FALSE)</f>
        <v>118.852409782634</v>
      </c>
      <c r="AI13" s="47">
        <f>VLOOKUP($A13,'ADR Raw Data'!$B$6:$BE$43,'ADR Raw Data'!T$1,FALSE)</f>
        <v>23.7319939205412</v>
      </c>
      <c r="AJ13" s="48">
        <f>VLOOKUP($A13,'ADR Raw Data'!$B$6:$BE$43,'ADR Raw Data'!U$1,FALSE)</f>
        <v>31.0128392983023</v>
      </c>
      <c r="AK13" s="48">
        <f>VLOOKUP($A13,'ADR Raw Data'!$B$6:$BE$43,'ADR Raw Data'!V$1,FALSE)</f>
        <v>27.7930554746717</v>
      </c>
      <c r="AL13" s="48">
        <f>VLOOKUP($A13,'ADR Raw Data'!$B$6:$BE$43,'ADR Raw Data'!W$1,FALSE)</f>
        <v>29.9481375922193</v>
      </c>
      <c r="AM13" s="48">
        <f>VLOOKUP($A13,'ADR Raw Data'!$B$6:$BE$43,'ADR Raw Data'!X$1,FALSE)</f>
        <v>20.8532189353697</v>
      </c>
      <c r="AN13" s="49">
        <f>VLOOKUP($A13,'ADR Raw Data'!$B$6:$BE$43,'ADR Raw Data'!Y$1,FALSE)</f>
        <v>27.527842494314601</v>
      </c>
      <c r="AO13" s="48">
        <f>VLOOKUP($A13,'ADR Raw Data'!$B$6:$BE$43,'ADR Raw Data'!AA$1,FALSE)</f>
        <v>6.07940651029761</v>
      </c>
      <c r="AP13" s="48">
        <f>VLOOKUP($A13,'ADR Raw Data'!$B$6:$BE$43,'ADR Raw Data'!AB$1,FALSE)</f>
        <v>5.8428362164569396</v>
      </c>
      <c r="AQ13" s="49">
        <f>VLOOKUP($A13,'ADR Raw Data'!$B$6:$BE$43,'ADR Raw Data'!AC$1,FALSE)</f>
        <v>5.9385539178504496</v>
      </c>
      <c r="AR13" s="50">
        <f>VLOOKUP($A13,'ADR Raw Data'!$B$6:$BE$43,'ADR Raw Data'!AE$1,FALSE)</f>
        <v>23.423268002202999</v>
      </c>
      <c r="AS13" s="40"/>
      <c r="AT13" s="51">
        <f>VLOOKUP($A13,'RevPAR Raw Data'!$B$6:$BE$43,'RevPAR Raw Data'!G$1,FALSE)</f>
        <v>49.615282678808498</v>
      </c>
      <c r="AU13" s="52">
        <f>VLOOKUP($A13,'RevPAR Raw Data'!$B$6:$BE$43,'RevPAR Raw Data'!H$1,FALSE)</f>
        <v>86.062299373932802</v>
      </c>
      <c r="AV13" s="52">
        <f>VLOOKUP($A13,'RevPAR Raw Data'!$B$6:$BE$43,'RevPAR Raw Data'!I$1,FALSE)</f>
        <v>96.441152532726207</v>
      </c>
      <c r="AW13" s="52">
        <f>VLOOKUP($A13,'RevPAR Raw Data'!$B$6:$BE$43,'RevPAR Raw Data'!J$1,FALSE)</f>
        <v>93.809451716941695</v>
      </c>
      <c r="AX13" s="52">
        <f>VLOOKUP($A13,'RevPAR Raw Data'!$B$6:$BE$43,'RevPAR Raw Data'!K$1,FALSE)</f>
        <v>66.723107569721094</v>
      </c>
      <c r="AY13" s="53">
        <f>VLOOKUP($A13,'RevPAR Raw Data'!$B$6:$BE$43,'RevPAR Raw Data'!L$1,FALSE)</f>
        <v>78.530258774426102</v>
      </c>
      <c r="AZ13" s="52">
        <f>VLOOKUP($A13,'RevPAR Raw Data'!$B$6:$BE$43,'RevPAR Raw Data'!N$1,FALSE)</f>
        <v>44.438055397457703</v>
      </c>
      <c r="BA13" s="52">
        <f>VLOOKUP($A13,'RevPAR Raw Data'!$B$6:$BE$43,'RevPAR Raw Data'!O$1,FALSE)</f>
        <v>43.7206222728135</v>
      </c>
      <c r="BB13" s="53">
        <f>VLOOKUP($A13,'RevPAR Raw Data'!$B$6:$BE$43,'RevPAR Raw Data'!P$1,FALSE)</f>
        <v>44.079338835135601</v>
      </c>
      <c r="BC13" s="54">
        <f>VLOOKUP($A13,'RevPAR Raw Data'!$B$6:$BE$43,'RevPAR Raw Data'!R$1,FALSE)</f>
        <v>68.687138791771602</v>
      </c>
      <c r="BE13" s="47">
        <f>VLOOKUP($A13,'RevPAR Raw Data'!$B$6:$BE$43,'RevPAR Raw Data'!T$1,FALSE)</f>
        <v>60.669785048636001</v>
      </c>
      <c r="BF13" s="48">
        <f>VLOOKUP($A13,'RevPAR Raw Data'!$B$6:$BE$43,'RevPAR Raw Data'!U$1,FALSE)</f>
        <v>95.942956135290899</v>
      </c>
      <c r="BG13" s="48">
        <f>VLOOKUP($A13,'RevPAR Raw Data'!$B$6:$BE$43,'RevPAR Raw Data'!V$1,FALSE)</f>
        <v>92.042232368304397</v>
      </c>
      <c r="BH13" s="48">
        <f>VLOOKUP($A13,'RevPAR Raw Data'!$B$6:$BE$43,'RevPAR Raw Data'!W$1,FALSE)</f>
        <v>87.990911293602593</v>
      </c>
      <c r="BI13" s="48">
        <f>VLOOKUP($A13,'RevPAR Raw Data'!$B$6:$BE$43,'RevPAR Raw Data'!X$1,FALSE)</f>
        <v>64.388117052372806</v>
      </c>
      <c r="BJ13" s="49">
        <f>VLOOKUP($A13,'RevPAR Raw Data'!$B$6:$BE$43,'RevPAR Raw Data'!Y$1,FALSE)</f>
        <v>82.195523310308801</v>
      </c>
      <c r="BK13" s="48">
        <f>VLOOKUP($A13,'RevPAR Raw Data'!$B$6:$BE$43,'RevPAR Raw Data'!AA$1,FALSE)</f>
        <v>7.7026288734133397</v>
      </c>
      <c r="BL13" s="48">
        <f>VLOOKUP($A13,'RevPAR Raw Data'!$B$6:$BE$43,'RevPAR Raw Data'!AB$1,FALSE)</f>
        <v>16.350644833205799</v>
      </c>
      <c r="BM13" s="49">
        <f>VLOOKUP($A13,'RevPAR Raw Data'!$B$6:$BE$43,'RevPAR Raw Data'!AC$1,FALSE)</f>
        <v>11.824613432902099</v>
      </c>
      <c r="BN13" s="50">
        <f>VLOOKUP($A13,'RevPAR Raw Data'!$B$6:$BE$43,'RevPAR Raw Data'!AE$1,FALSE)</f>
        <v>63.347731738523898</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40.949250591638098</v>
      </c>
      <c r="C15" s="48">
        <f>VLOOKUP($A15,'Occupancy Raw Data'!$B$8:$BE$45,'Occupancy Raw Data'!H$3,FALSE)</f>
        <v>49.855377333683897</v>
      </c>
      <c r="D15" s="48">
        <f>VLOOKUP($A15,'Occupancy Raw Data'!$B$8:$BE$45,'Occupancy Raw Data'!I$3,FALSE)</f>
        <v>53.281619773862701</v>
      </c>
      <c r="E15" s="48">
        <f>VLOOKUP($A15,'Occupancy Raw Data'!$B$8:$BE$45,'Occupancy Raw Data'!J$3,FALSE)</f>
        <v>52.492768866684102</v>
      </c>
      <c r="F15" s="48">
        <f>VLOOKUP($A15,'Occupancy Raw Data'!$B$8:$BE$45,'Occupancy Raw Data'!K$3,FALSE)</f>
        <v>48.369708125164301</v>
      </c>
      <c r="G15" s="49">
        <f>VLOOKUP($A15,'Occupancy Raw Data'!$B$8:$BE$45,'Occupancy Raw Data'!L$3,FALSE)</f>
        <v>48.989744938206599</v>
      </c>
      <c r="H15" s="48">
        <f>VLOOKUP($A15,'Occupancy Raw Data'!$B$8:$BE$45,'Occupancy Raw Data'!N$3,FALSE)</f>
        <v>54.5884827767551</v>
      </c>
      <c r="I15" s="48">
        <f>VLOOKUP($A15,'Occupancy Raw Data'!$B$8:$BE$45,'Occupancy Raw Data'!O$3,FALSE)</f>
        <v>57.530896660531099</v>
      </c>
      <c r="J15" s="49">
        <f>VLOOKUP($A15,'Occupancy Raw Data'!$B$8:$BE$45,'Occupancy Raw Data'!P$3,FALSE)</f>
        <v>56.059689718643099</v>
      </c>
      <c r="K15" s="50">
        <f>VLOOKUP($A15,'Occupancy Raw Data'!$B$8:$BE$45,'Occupancy Raw Data'!R$3,FALSE)</f>
        <v>51.009729161188503</v>
      </c>
      <c r="M15" s="47">
        <f>VLOOKUP($A15,'Occupancy Raw Data'!$B$8:$BE$45,'Occupancy Raw Data'!T$3,FALSE)</f>
        <v>5.2217336958793599</v>
      </c>
      <c r="N15" s="48">
        <f>VLOOKUP($A15,'Occupancy Raw Data'!$B$8:$BE$45,'Occupancy Raw Data'!U$3,FALSE)</f>
        <v>19.9002796105123</v>
      </c>
      <c r="O15" s="48">
        <f>VLOOKUP($A15,'Occupancy Raw Data'!$B$8:$BE$45,'Occupancy Raw Data'!V$3,FALSE)</f>
        <v>22.535733144999899</v>
      </c>
      <c r="P15" s="48">
        <f>VLOOKUP($A15,'Occupancy Raw Data'!$B$8:$BE$45,'Occupancy Raw Data'!W$3,FALSE)</f>
        <v>18.713980963920701</v>
      </c>
      <c r="Q15" s="48">
        <f>VLOOKUP($A15,'Occupancy Raw Data'!$B$8:$BE$45,'Occupancy Raw Data'!X$3,FALSE)</f>
        <v>10.5869125169305</v>
      </c>
      <c r="R15" s="49">
        <f>VLOOKUP($A15,'Occupancy Raw Data'!$B$8:$BE$45,'Occupancy Raw Data'!Y$3,FALSE)</f>
        <v>15.576055983391001</v>
      </c>
      <c r="S15" s="48">
        <f>VLOOKUP($A15,'Occupancy Raw Data'!$B$8:$BE$45,'Occupancy Raw Data'!AA$3,FALSE)</f>
        <v>-2.7119134559936402</v>
      </c>
      <c r="T15" s="48">
        <f>VLOOKUP($A15,'Occupancy Raw Data'!$B$8:$BE$45,'Occupancy Raw Data'!AB$3,FALSE)</f>
        <v>2.3872842417756899</v>
      </c>
      <c r="U15" s="49">
        <f>VLOOKUP($A15,'Occupancy Raw Data'!$B$8:$BE$45,'Occupancy Raw Data'!AC$3,FALSE)</f>
        <v>-0.16051302510721999</v>
      </c>
      <c r="V15" s="50">
        <f>VLOOKUP($A15,'Occupancy Raw Data'!$B$8:$BE$45,'Occupancy Raw Data'!AE$3,FALSE)</f>
        <v>10.1256862374695</v>
      </c>
      <c r="X15" s="51">
        <f>VLOOKUP($A15,'ADR Raw Data'!$B$6:$BE$43,'ADR Raw Data'!G$1,FALSE)</f>
        <v>90.103673383420002</v>
      </c>
      <c r="Y15" s="52">
        <f>VLOOKUP($A15,'ADR Raw Data'!$B$6:$BE$43,'ADR Raw Data'!H$1,FALSE)</f>
        <v>94.386071482067507</v>
      </c>
      <c r="Z15" s="52">
        <f>VLOOKUP($A15,'ADR Raw Data'!$B$6:$BE$43,'ADR Raw Data'!I$1,FALSE)</f>
        <v>96.657094151902399</v>
      </c>
      <c r="AA15" s="52">
        <f>VLOOKUP($A15,'ADR Raw Data'!$B$6:$BE$43,'ADR Raw Data'!J$1,FALSE)</f>
        <v>95.289463983369203</v>
      </c>
      <c r="AB15" s="52">
        <f>VLOOKUP($A15,'ADR Raw Data'!$B$6:$BE$43,'ADR Raw Data'!K$1,FALSE)</f>
        <v>94.983838075563995</v>
      </c>
      <c r="AC15" s="53">
        <f>VLOOKUP($A15,'ADR Raw Data'!$B$6:$BE$43,'ADR Raw Data'!L$1,FALSE)</f>
        <v>94.475796966313794</v>
      </c>
      <c r="AD15" s="52">
        <f>VLOOKUP($A15,'ADR Raw Data'!$B$6:$BE$43,'ADR Raw Data'!N$1,FALSE)</f>
        <v>110.39052816955601</v>
      </c>
      <c r="AE15" s="52">
        <f>VLOOKUP($A15,'ADR Raw Data'!$B$6:$BE$43,'ADR Raw Data'!O$1,FALSE)</f>
        <v>113.46091711686999</v>
      </c>
      <c r="AF15" s="53">
        <f>VLOOKUP($A15,'ADR Raw Data'!$B$6:$BE$43,'ADR Raw Data'!P$1,FALSE)</f>
        <v>111.966011641924</v>
      </c>
      <c r="AG15" s="54">
        <f>VLOOKUP($A15,'ADR Raw Data'!$B$6:$BE$43,'ADR Raw Data'!R$1,FALSE)</f>
        <v>99.967724116854299</v>
      </c>
      <c r="AI15" s="47">
        <f>VLOOKUP($A15,'ADR Raw Data'!$B$6:$BE$43,'ADR Raw Data'!T$1,FALSE)</f>
        <v>11.729385354745901</v>
      </c>
      <c r="AJ15" s="48">
        <f>VLOOKUP($A15,'ADR Raw Data'!$B$6:$BE$43,'ADR Raw Data'!U$1,FALSE)</f>
        <v>16.248830637811601</v>
      </c>
      <c r="AK15" s="48">
        <f>VLOOKUP($A15,'ADR Raw Data'!$B$6:$BE$43,'ADR Raw Data'!V$1,FALSE)</f>
        <v>18.759796806561798</v>
      </c>
      <c r="AL15" s="48">
        <f>VLOOKUP($A15,'ADR Raw Data'!$B$6:$BE$43,'ADR Raw Data'!W$1,FALSE)</f>
        <v>15.038603856099501</v>
      </c>
      <c r="AM15" s="48">
        <f>VLOOKUP($A15,'ADR Raw Data'!$B$6:$BE$43,'ADR Raw Data'!X$1,FALSE)</f>
        <v>12.9503619476442</v>
      </c>
      <c r="AN15" s="49">
        <f>VLOOKUP($A15,'ADR Raw Data'!$B$6:$BE$43,'ADR Raw Data'!Y$1,FALSE)</f>
        <v>15.1117099632706</v>
      </c>
      <c r="AO15" s="48">
        <f>VLOOKUP($A15,'ADR Raw Data'!$B$6:$BE$43,'ADR Raw Data'!AA$1,FALSE)</f>
        <v>9.4863882079940804</v>
      </c>
      <c r="AP15" s="48">
        <f>VLOOKUP($A15,'ADR Raw Data'!$B$6:$BE$43,'ADR Raw Data'!AB$1,FALSE)</f>
        <v>6.9980967811293402</v>
      </c>
      <c r="AQ15" s="49">
        <f>VLOOKUP($A15,'ADR Raw Data'!$B$6:$BE$43,'ADR Raw Data'!AC$1,FALSE)</f>
        <v>8.2479059618068593</v>
      </c>
      <c r="AR15" s="50">
        <f>VLOOKUP($A15,'ADR Raw Data'!$B$6:$BE$43,'ADR Raw Data'!AE$1,FALSE)</f>
        <v>11.731027526004301</v>
      </c>
      <c r="AS15" s="40"/>
      <c r="AT15" s="51">
        <f>VLOOKUP($A15,'RevPAR Raw Data'!$B$6:$BE$43,'RevPAR Raw Data'!G$1,FALSE)</f>
        <v>36.896779006047801</v>
      </c>
      <c r="AU15" s="52">
        <f>VLOOKUP($A15,'RevPAR Raw Data'!$B$6:$BE$43,'RevPAR Raw Data'!H$1,FALSE)</f>
        <v>47.056532087825403</v>
      </c>
      <c r="AV15" s="52">
        <f>VLOOKUP($A15,'RevPAR Raw Data'!$B$6:$BE$43,'RevPAR Raw Data'!I$1,FALSE)</f>
        <v>51.500465390481097</v>
      </c>
      <c r="AW15" s="52">
        <f>VLOOKUP($A15,'RevPAR Raw Data'!$B$6:$BE$43,'RevPAR Raw Data'!J$1,FALSE)</f>
        <v>50.020078083092201</v>
      </c>
      <c r="AX15" s="52">
        <f>VLOOKUP($A15,'RevPAR Raw Data'!$B$6:$BE$43,'RevPAR Raw Data'!K$1,FALSE)</f>
        <v>45.943405243229002</v>
      </c>
      <c r="AY15" s="53">
        <f>VLOOKUP($A15,'RevPAR Raw Data'!$B$6:$BE$43,'RevPAR Raw Data'!L$1,FALSE)</f>
        <v>46.283451962135103</v>
      </c>
      <c r="AZ15" s="52">
        <f>VLOOKUP($A15,'RevPAR Raw Data'!$B$6:$BE$43,'RevPAR Raw Data'!N$1,FALSE)</f>
        <v>60.260514457007602</v>
      </c>
      <c r="BA15" s="52">
        <f>VLOOKUP($A15,'RevPAR Raw Data'!$B$6:$BE$43,'RevPAR Raw Data'!O$1,FALSE)</f>
        <v>65.275082976597403</v>
      </c>
      <c r="BB15" s="53">
        <f>VLOOKUP($A15,'RevPAR Raw Data'!$B$6:$BE$43,'RevPAR Raw Data'!P$1,FALSE)</f>
        <v>62.767798716802503</v>
      </c>
      <c r="BC15" s="54">
        <f>VLOOKUP($A15,'RevPAR Raw Data'!$B$6:$BE$43,'RevPAR Raw Data'!R$1,FALSE)</f>
        <v>50.993265320611499</v>
      </c>
      <c r="BE15" s="47">
        <f>VLOOKUP($A15,'RevPAR Raw Data'!$B$6:$BE$43,'RevPAR Raw Data'!T$1,FALSE)</f>
        <v>17.563596318013602</v>
      </c>
      <c r="BF15" s="48">
        <f>VLOOKUP($A15,'RevPAR Raw Data'!$B$6:$BE$43,'RevPAR Raw Data'!U$1,FALSE)</f>
        <v>39.382672978687097</v>
      </c>
      <c r="BG15" s="48">
        <f>VLOOKUP($A15,'RevPAR Raw Data'!$B$6:$BE$43,'RevPAR Raw Data'!V$1,FALSE)</f>
        <v>45.5231876984328</v>
      </c>
      <c r="BH15" s="48">
        <f>VLOOKUP($A15,'RevPAR Raw Data'!$B$6:$BE$43,'RevPAR Raw Data'!W$1,FALSE)</f>
        <v>36.566906282890201</v>
      </c>
      <c r="BI15" s="48">
        <f>VLOOKUP($A15,'RevPAR Raw Data'!$B$6:$BE$43,'RevPAR Raw Data'!X$1,FALSE)</f>
        <v>24.908317954597699</v>
      </c>
      <c r="BJ15" s="49">
        <f>VLOOKUP($A15,'RevPAR Raw Data'!$B$6:$BE$43,'RevPAR Raw Data'!Y$1,FALSE)</f>
        <v>33.041574350588398</v>
      </c>
      <c r="BK15" s="48">
        <f>VLOOKUP($A15,'RevPAR Raw Data'!$B$6:$BE$43,'RevPAR Raw Data'!AA$1,FALSE)</f>
        <v>6.51721211370005</v>
      </c>
      <c r="BL15" s="48">
        <f>VLOOKUP($A15,'RevPAR Raw Data'!$B$6:$BE$43,'RevPAR Raw Data'!AB$1,FALSE)</f>
        <v>9.5524454845851405</v>
      </c>
      <c r="BM15" s="49">
        <f>VLOOKUP($A15,'RevPAR Raw Data'!$B$6:$BE$43,'RevPAR Raw Data'!AC$1,FALSE)</f>
        <v>8.0741539733323506</v>
      </c>
      <c r="BN15" s="50">
        <f>VLOOKUP($A15,'RevPAR Raw Data'!$B$6:$BE$43,'RevPAR Raw Data'!AE$1,FALSE)</f>
        <v>23.0445608031883</v>
      </c>
    </row>
    <row r="16" spans="1:66" x14ac:dyDescent="0.45">
      <c r="A16" s="63" t="s">
        <v>92</v>
      </c>
      <c r="B16" s="47">
        <f>VLOOKUP($A16,'Occupancy Raw Data'!$B$8:$BE$45,'Occupancy Raw Data'!G$3,FALSE)</f>
        <v>53.187772925764101</v>
      </c>
      <c r="C16" s="48">
        <f>VLOOKUP($A16,'Occupancy Raw Data'!$B$8:$BE$45,'Occupancy Raw Data'!H$3,FALSE)</f>
        <v>69.589519650655006</v>
      </c>
      <c r="D16" s="48">
        <f>VLOOKUP($A16,'Occupancy Raw Data'!$B$8:$BE$45,'Occupancy Raw Data'!I$3,FALSE)</f>
        <v>71.720524017467199</v>
      </c>
      <c r="E16" s="48">
        <f>VLOOKUP($A16,'Occupancy Raw Data'!$B$8:$BE$45,'Occupancy Raw Data'!J$3,FALSE)</f>
        <v>70.218340611353696</v>
      </c>
      <c r="F16" s="48">
        <f>VLOOKUP($A16,'Occupancy Raw Data'!$B$8:$BE$45,'Occupancy Raw Data'!K$3,FALSE)</f>
        <v>62.445414847161501</v>
      </c>
      <c r="G16" s="49">
        <f>VLOOKUP($A16,'Occupancy Raw Data'!$B$8:$BE$45,'Occupancy Raw Data'!L$3,FALSE)</f>
        <v>65.432314410480302</v>
      </c>
      <c r="H16" s="48">
        <f>VLOOKUP($A16,'Occupancy Raw Data'!$B$8:$BE$45,'Occupancy Raw Data'!N$3,FALSE)</f>
        <v>58.096069868995599</v>
      </c>
      <c r="I16" s="48">
        <f>VLOOKUP($A16,'Occupancy Raw Data'!$B$8:$BE$45,'Occupancy Raw Data'!O$3,FALSE)</f>
        <v>61.834061135371101</v>
      </c>
      <c r="J16" s="49">
        <f>VLOOKUP($A16,'Occupancy Raw Data'!$B$8:$BE$45,'Occupancy Raw Data'!P$3,FALSE)</f>
        <v>59.9650655021834</v>
      </c>
      <c r="K16" s="50">
        <f>VLOOKUP($A16,'Occupancy Raw Data'!$B$8:$BE$45,'Occupancy Raw Data'!R$3,FALSE)</f>
        <v>63.870243293823997</v>
      </c>
      <c r="M16" s="47">
        <f>VLOOKUP($A16,'Occupancy Raw Data'!$B$8:$BE$45,'Occupancy Raw Data'!T$3,FALSE)</f>
        <v>3.5362121727303601</v>
      </c>
      <c r="N16" s="48">
        <f>VLOOKUP($A16,'Occupancy Raw Data'!$B$8:$BE$45,'Occupancy Raw Data'!U$3,FALSE)</f>
        <v>13.375071143995401</v>
      </c>
      <c r="O16" s="48">
        <f>VLOOKUP($A16,'Occupancy Raw Data'!$B$8:$BE$45,'Occupancy Raw Data'!V$3,FALSE)</f>
        <v>9.4058086863842192</v>
      </c>
      <c r="P16" s="48">
        <f>VLOOKUP($A16,'Occupancy Raw Data'!$B$8:$BE$45,'Occupancy Raw Data'!W$3,FALSE)</f>
        <v>6.9717935071846702</v>
      </c>
      <c r="Q16" s="48">
        <f>VLOOKUP($A16,'Occupancy Raw Data'!$B$8:$BE$45,'Occupancy Raw Data'!X$3,FALSE)</f>
        <v>1.9680547632629699</v>
      </c>
      <c r="R16" s="49">
        <f>VLOOKUP($A16,'Occupancy Raw Data'!$B$8:$BE$45,'Occupancy Raw Data'!Y$3,FALSE)</f>
        <v>7.2000915750915704</v>
      </c>
      <c r="S16" s="48">
        <f>VLOOKUP($A16,'Occupancy Raw Data'!$B$8:$BE$45,'Occupancy Raw Data'!AA$3,FALSE)</f>
        <v>-13.9456662354463</v>
      </c>
      <c r="T16" s="48">
        <f>VLOOKUP($A16,'Occupancy Raw Data'!$B$8:$BE$45,'Occupancy Raw Data'!AB$3,FALSE)</f>
        <v>-5.5496264674492997</v>
      </c>
      <c r="U16" s="49">
        <f>VLOOKUP($A16,'Occupancy Raw Data'!$B$8:$BE$45,'Occupancy Raw Data'!AC$3,FALSE)</f>
        <v>-9.8121634047024795</v>
      </c>
      <c r="V16" s="50">
        <f>VLOOKUP($A16,'Occupancy Raw Data'!$B$8:$BE$45,'Occupancy Raw Data'!AE$3,FALSE)</f>
        <v>2.0370739485748399</v>
      </c>
      <c r="X16" s="51">
        <f>VLOOKUP($A16,'ADR Raw Data'!$B$6:$BE$43,'ADR Raw Data'!G$1,FALSE)</f>
        <v>81.033627980295506</v>
      </c>
      <c r="Y16" s="52">
        <f>VLOOKUP($A16,'ADR Raw Data'!$B$6:$BE$43,'ADR Raw Data'!H$1,FALSE)</f>
        <v>88.859640060240906</v>
      </c>
      <c r="Z16" s="52">
        <f>VLOOKUP($A16,'ADR Raw Data'!$B$6:$BE$43,'ADR Raw Data'!I$1,FALSE)</f>
        <v>89.339382001948294</v>
      </c>
      <c r="AA16" s="52">
        <f>VLOOKUP($A16,'ADR Raw Data'!$B$6:$BE$43,'ADR Raw Data'!J$1,FALSE)</f>
        <v>88.022330845771094</v>
      </c>
      <c r="AB16" s="52">
        <f>VLOOKUP($A16,'ADR Raw Data'!$B$6:$BE$43,'ADR Raw Data'!K$1,FALSE)</f>
        <v>83.407031888111803</v>
      </c>
      <c r="AC16" s="53">
        <f>VLOOKUP($A16,'ADR Raw Data'!$B$6:$BE$43,'ADR Raw Data'!L$1,FALSE)</f>
        <v>86.472056310731404</v>
      </c>
      <c r="AD16" s="52">
        <f>VLOOKUP($A16,'ADR Raw Data'!$B$6:$BE$43,'ADR Raw Data'!N$1,FALSE)</f>
        <v>85.027045550210403</v>
      </c>
      <c r="AE16" s="52">
        <f>VLOOKUP($A16,'ADR Raw Data'!$B$6:$BE$43,'ADR Raw Data'!O$1,FALSE)</f>
        <v>86.459994322033793</v>
      </c>
      <c r="AF16" s="53">
        <f>VLOOKUP($A16,'ADR Raw Data'!$B$6:$BE$43,'ADR Raw Data'!P$1,FALSE)</f>
        <v>85.765851063209993</v>
      </c>
      <c r="AG16" s="54">
        <f>VLOOKUP($A16,'ADR Raw Data'!$B$6:$BE$43,'ADR Raw Data'!R$1,FALSE)</f>
        <v>86.2826202570714</v>
      </c>
      <c r="AI16" s="47">
        <f>VLOOKUP($A16,'ADR Raw Data'!$B$6:$BE$43,'ADR Raw Data'!T$1,FALSE)</f>
        <v>14.0982537819618</v>
      </c>
      <c r="AJ16" s="48">
        <f>VLOOKUP($A16,'ADR Raw Data'!$B$6:$BE$43,'ADR Raw Data'!U$1,FALSE)</f>
        <v>17.858847484357302</v>
      </c>
      <c r="AK16" s="48">
        <f>VLOOKUP($A16,'ADR Raw Data'!$B$6:$BE$43,'ADR Raw Data'!V$1,FALSE)</f>
        <v>16.402674818558101</v>
      </c>
      <c r="AL16" s="48">
        <f>VLOOKUP($A16,'ADR Raw Data'!$B$6:$BE$43,'ADR Raw Data'!W$1,FALSE)</f>
        <v>14.1807646631382</v>
      </c>
      <c r="AM16" s="48">
        <f>VLOOKUP($A16,'ADR Raw Data'!$B$6:$BE$43,'ADR Raw Data'!X$1,FALSE)</f>
        <v>10.839042146143401</v>
      </c>
      <c r="AN16" s="49">
        <f>VLOOKUP($A16,'ADR Raw Data'!$B$6:$BE$43,'ADR Raw Data'!Y$1,FALSE)</f>
        <v>14.858843427556501</v>
      </c>
      <c r="AO16" s="48">
        <f>VLOOKUP($A16,'ADR Raw Data'!$B$6:$BE$43,'ADR Raw Data'!AA$1,FALSE)</f>
        <v>6.4869787551030704</v>
      </c>
      <c r="AP16" s="48">
        <f>VLOOKUP($A16,'ADR Raw Data'!$B$6:$BE$43,'ADR Raw Data'!AB$1,FALSE)</f>
        <v>6.3445741654133299</v>
      </c>
      <c r="AQ16" s="49">
        <f>VLOOKUP($A16,'ADR Raw Data'!$B$6:$BE$43,'ADR Raw Data'!AC$1,FALSE)</f>
        <v>6.4576145180406703</v>
      </c>
      <c r="AR16" s="50">
        <f>VLOOKUP($A16,'ADR Raw Data'!$B$6:$BE$43,'ADR Raw Data'!AE$1,FALSE)</f>
        <v>12.219636703822699</v>
      </c>
      <c r="AS16" s="40"/>
      <c r="AT16" s="51">
        <f>VLOOKUP($A16,'RevPAR Raw Data'!$B$6:$BE$43,'RevPAR Raw Data'!G$1,FALSE)</f>
        <v>43.099982043668099</v>
      </c>
      <c r="AU16" s="52">
        <f>VLOOKUP($A16,'RevPAR Raw Data'!$B$6:$BE$43,'RevPAR Raw Data'!H$1,FALSE)</f>
        <v>61.836996681222701</v>
      </c>
      <c r="AV16" s="52">
        <f>VLOOKUP($A16,'RevPAR Raw Data'!$B$6:$BE$43,'RevPAR Raw Data'!I$1,FALSE)</f>
        <v>64.074672925764105</v>
      </c>
      <c r="AW16" s="52">
        <f>VLOOKUP($A16,'RevPAR Raw Data'!$B$6:$BE$43,'RevPAR Raw Data'!J$1,FALSE)</f>
        <v>61.807820087336196</v>
      </c>
      <c r="AX16" s="52">
        <f>VLOOKUP($A16,'RevPAR Raw Data'!$B$6:$BE$43,'RevPAR Raw Data'!K$1,FALSE)</f>
        <v>52.083867074235798</v>
      </c>
      <c r="AY16" s="53">
        <f>VLOOKUP($A16,'RevPAR Raw Data'!$B$6:$BE$43,'RevPAR Raw Data'!L$1,FALSE)</f>
        <v>56.580667762445401</v>
      </c>
      <c r="AZ16" s="52">
        <f>VLOOKUP($A16,'RevPAR Raw Data'!$B$6:$BE$43,'RevPAR Raw Data'!N$1,FALSE)</f>
        <v>49.397371790393002</v>
      </c>
      <c r="BA16" s="52">
        <f>VLOOKUP($A16,'RevPAR Raw Data'!$B$6:$BE$43,'RevPAR Raw Data'!O$1,FALSE)</f>
        <v>53.461725746724802</v>
      </c>
      <c r="BB16" s="53">
        <f>VLOOKUP($A16,'RevPAR Raw Data'!$B$6:$BE$43,'RevPAR Raw Data'!P$1,FALSE)</f>
        <v>51.429548768558902</v>
      </c>
      <c r="BC16" s="54">
        <f>VLOOKUP($A16,'RevPAR Raw Data'!$B$6:$BE$43,'RevPAR Raw Data'!R$1,FALSE)</f>
        <v>55.108919478477802</v>
      </c>
      <c r="BE16" s="47">
        <f>VLOOKUP($A16,'RevPAR Raw Data'!$B$6:$BE$43,'RevPAR Raw Data'!T$1,FALSE)</f>
        <v>18.133010121072299</v>
      </c>
      <c r="BF16" s="48">
        <f>VLOOKUP($A16,'RevPAR Raw Data'!$B$6:$BE$43,'RevPAR Raw Data'!U$1,FALSE)</f>
        <v>33.622552184883197</v>
      </c>
      <c r="BG16" s="48">
        <f>VLOOKUP($A16,'RevPAR Raw Data'!$B$6:$BE$43,'RevPAR Raw Data'!V$1,FALSE)</f>
        <v>27.351287717825599</v>
      </c>
      <c r="BH16" s="48">
        <f>VLOOKUP($A16,'RevPAR Raw Data'!$B$6:$BE$43,'RevPAR Raw Data'!W$1,FALSE)</f>
        <v>22.141211800376698</v>
      </c>
      <c r="BI16" s="48">
        <f>VLOOKUP($A16,'RevPAR Raw Data'!$B$6:$BE$43,'RevPAR Raw Data'!X$1,FALSE)</f>
        <v>13.0204151946556</v>
      </c>
      <c r="BJ16" s="49">
        <f>VLOOKUP($A16,'RevPAR Raw Data'!$B$6:$BE$43,'RevPAR Raw Data'!Y$1,FALSE)</f>
        <v>23.128785336431601</v>
      </c>
      <c r="BK16" s="48">
        <f>VLOOKUP($A16,'RevPAR Raw Data'!$B$6:$BE$43,'RevPAR Raw Data'!AA$1,FALSE)</f>
        <v>-8.3633398862942201</v>
      </c>
      <c r="BL16" s="48">
        <f>VLOOKUP($A16,'RevPAR Raw Data'!$B$6:$BE$43,'RevPAR Raw Data'!AB$1,FALSE)</f>
        <v>0.44284753083329498</v>
      </c>
      <c r="BM16" s="49">
        <f>VLOOKUP($A16,'RevPAR Raw Data'!$B$6:$BE$43,'RevPAR Raw Data'!AC$1,FALSE)</f>
        <v>-3.9881805752177502</v>
      </c>
      <c r="BN16" s="50">
        <f>VLOOKUP($A16,'RevPAR Raw Data'!$B$6:$BE$43,'RevPAR Raw Data'!AE$1,FALSE)</f>
        <v>14.5056336883016</v>
      </c>
    </row>
    <row r="17" spans="1:66" x14ac:dyDescent="0.45">
      <c r="A17" s="63" t="s">
        <v>32</v>
      </c>
      <c r="B17" s="47">
        <f>VLOOKUP($A17,'Occupancy Raw Data'!$B$8:$BE$45,'Occupancy Raw Data'!G$3,FALSE)</f>
        <v>47.309190592988003</v>
      </c>
      <c r="C17" s="48">
        <f>VLOOKUP($A17,'Occupancy Raw Data'!$B$8:$BE$45,'Occupancy Raw Data'!H$3,FALSE)</f>
        <v>55.446544510171599</v>
      </c>
      <c r="D17" s="48">
        <f>VLOOKUP($A17,'Occupancy Raw Data'!$B$8:$BE$45,'Occupancy Raw Data'!I$3,FALSE)</f>
        <v>58.721685182513298</v>
      </c>
      <c r="E17" s="48">
        <f>VLOOKUP($A17,'Occupancy Raw Data'!$B$8:$BE$45,'Occupancy Raw Data'!J$3,FALSE)</f>
        <v>59.067955561967899</v>
      </c>
      <c r="F17" s="48">
        <f>VLOOKUP($A17,'Occupancy Raw Data'!$B$8:$BE$45,'Occupancy Raw Data'!K$3,FALSE)</f>
        <v>54.364449574375897</v>
      </c>
      <c r="G17" s="49">
        <f>VLOOKUP($A17,'Occupancy Raw Data'!$B$8:$BE$45,'Occupancy Raw Data'!L$3,FALSE)</f>
        <v>54.981965084403399</v>
      </c>
      <c r="H17" s="48">
        <f>VLOOKUP($A17,'Occupancy Raw Data'!$B$8:$BE$45,'Occupancy Raw Data'!N$3,FALSE)</f>
        <v>63.324195642764302</v>
      </c>
      <c r="I17" s="48">
        <f>VLOOKUP($A17,'Occupancy Raw Data'!$B$8:$BE$45,'Occupancy Raw Data'!O$3,FALSE)</f>
        <v>65.026691675082901</v>
      </c>
      <c r="J17" s="49">
        <f>VLOOKUP($A17,'Occupancy Raw Data'!$B$8:$BE$45,'Occupancy Raw Data'!P$3,FALSE)</f>
        <v>64.175443658923598</v>
      </c>
      <c r="K17" s="50">
        <f>VLOOKUP($A17,'Occupancy Raw Data'!$B$8:$BE$45,'Occupancy Raw Data'!R$3,FALSE)</f>
        <v>57.608673248552002</v>
      </c>
      <c r="M17" s="47">
        <f>VLOOKUP($A17,'Occupancy Raw Data'!$B$8:$BE$45,'Occupancy Raw Data'!T$3,FALSE)</f>
        <v>9.1238496367711299</v>
      </c>
      <c r="N17" s="48">
        <f>VLOOKUP($A17,'Occupancy Raw Data'!$B$8:$BE$45,'Occupancy Raw Data'!U$3,FALSE)</f>
        <v>20.891646227095599</v>
      </c>
      <c r="O17" s="48">
        <f>VLOOKUP($A17,'Occupancy Raw Data'!$B$8:$BE$45,'Occupancy Raw Data'!V$3,FALSE)</f>
        <v>20.328243852190798</v>
      </c>
      <c r="P17" s="48">
        <f>VLOOKUP($A17,'Occupancy Raw Data'!$B$8:$BE$45,'Occupancy Raw Data'!W$3,FALSE)</f>
        <v>21.319935535056</v>
      </c>
      <c r="Q17" s="48">
        <f>VLOOKUP($A17,'Occupancy Raw Data'!$B$8:$BE$45,'Occupancy Raw Data'!X$3,FALSE)</f>
        <v>13.4107739123339</v>
      </c>
      <c r="R17" s="49">
        <f>VLOOKUP($A17,'Occupancy Raw Data'!$B$8:$BE$45,'Occupancy Raw Data'!Y$3,FALSE)</f>
        <v>17.160783518730199</v>
      </c>
      <c r="S17" s="48">
        <f>VLOOKUP($A17,'Occupancy Raw Data'!$B$8:$BE$45,'Occupancy Raw Data'!AA$3,FALSE)</f>
        <v>-14.208676708466999</v>
      </c>
      <c r="T17" s="48">
        <f>VLOOKUP($A17,'Occupancy Raw Data'!$B$8:$BE$45,'Occupancy Raw Data'!AB$3,FALSE)</f>
        <v>-12.2394888727436</v>
      </c>
      <c r="U17" s="49">
        <f>VLOOKUP($A17,'Occupancy Raw Data'!$B$8:$BE$45,'Occupancy Raw Data'!AC$3,FALSE)</f>
        <v>-13.2221940625833</v>
      </c>
      <c r="V17" s="50">
        <f>VLOOKUP($A17,'Occupancy Raw Data'!$B$8:$BE$45,'Occupancy Raw Data'!AE$3,FALSE)</f>
        <v>5.4136603168176203</v>
      </c>
      <c r="X17" s="51">
        <f>VLOOKUP($A17,'ADR Raw Data'!$B$6:$BE$43,'ADR Raw Data'!G$1,FALSE)</f>
        <v>74.502188472095099</v>
      </c>
      <c r="Y17" s="52">
        <f>VLOOKUP($A17,'ADR Raw Data'!$B$6:$BE$43,'ADR Raw Data'!H$1,FALSE)</f>
        <v>79.454904631798001</v>
      </c>
      <c r="Z17" s="52">
        <f>VLOOKUP($A17,'ADR Raw Data'!$B$6:$BE$43,'ADR Raw Data'!I$1,FALSE)</f>
        <v>81.954952530712504</v>
      </c>
      <c r="AA17" s="52">
        <f>VLOOKUP($A17,'ADR Raw Data'!$B$6:$BE$43,'ADR Raw Data'!J$1,FALSE)</f>
        <v>81.916140644846095</v>
      </c>
      <c r="AB17" s="52">
        <f>VLOOKUP($A17,'ADR Raw Data'!$B$6:$BE$43,'ADR Raw Data'!K$1,FALSE)</f>
        <v>78.079199628450098</v>
      </c>
      <c r="AC17" s="53">
        <f>VLOOKUP($A17,'ADR Raw Data'!$B$6:$BE$43,'ADR Raw Data'!L$1,FALSE)</f>
        <v>79.393389067912196</v>
      </c>
      <c r="AD17" s="52">
        <f>VLOOKUP($A17,'ADR Raw Data'!$B$6:$BE$43,'ADR Raw Data'!N$1,FALSE)</f>
        <v>104.666580337206</v>
      </c>
      <c r="AE17" s="52">
        <f>VLOOKUP($A17,'ADR Raw Data'!$B$6:$BE$43,'ADR Raw Data'!O$1,FALSE)</f>
        <v>104.13396090525799</v>
      </c>
      <c r="AF17" s="53">
        <f>VLOOKUP($A17,'ADR Raw Data'!$B$6:$BE$43,'ADR Raw Data'!P$1,FALSE)</f>
        <v>104.396738185701</v>
      </c>
      <c r="AG17" s="54">
        <f>VLOOKUP($A17,'ADR Raw Data'!$B$6:$BE$43,'ADR Raw Data'!R$1,FALSE)</f>
        <v>87.351521223613503</v>
      </c>
      <c r="AI17" s="47">
        <f>VLOOKUP($A17,'ADR Raw Data'!$B$6:$BE$43,'ADR Raw Data'!T$1,FALSE)</f>
        <v>8.0469292025975196</v>
      </c>
      <c r="AJ17" s="48">
        <f>VLOOKUP($A17,'ADR Raw Data'!$B$6:$BE$43,'ADR Raw Data'!U$1,FALSE)</f>
        <v>14.0203798630161</v>
      </c>
      <c r="AK17" s="48">
        <f>VLOOKUP($A17,'ADR Raw Data'!$B$6:$BE$43,'ADR Raw Data'!V$1,FALSE)</f>
        <v>13.493192304887</v>
      </c>
      <c r="AL17" s="48">
        <f>VLOOKUP($A17,'ADR Raw Data'!$B$6:$BE$43,'ADR Raw Data'!W$1,FALSE)</f>
        <v>12.001978683166801</v>
      </c>
      <c r="AM17" s="48">
        <f>VLOOKUP($A17,'ADR Raw Data'!$B$6:$BE$43,'ADR Raw Data'!X$1,FALSE)</f>
        <v>11.0813001049981</v>
      </c>
      <c r="AN17" s="49">
        <f>VLOOKUP($A17,'ADR Raw Data'!$B$6:$BE$43,'ADR Raw Data'!Y$1,FALSE)</f>
        <v>11.955096667995599</v>
      </c>
      <c r="AO17" s="48">
        <f>VLOOKUP($A17,'ADR Raw Data'!$B$6:$BE$43,'ADR Raw Data'!AA$1,FALSE)</f>
        <v>-0.62154572345402703</v>
      </c>
      <c r="AP17" s="48">
        <f>VLOOKUP($A17,'ADR Raw Data'!$B$6:$BE$43,'ADR Raw Data'!AB$1,FALSE)</f>
        <v>-2.1412150555926099</v>
      </c>
      <c r="AQ17" s="49">
        <f>VLOOKUP($A17,'ADR Raw Data'!$B$6:$BE$43,'ADR Raw Data'!AC$1,FALSE)</f>
        <v>-1.38960822480877</v>
      </c>
      <c r="AR17" s="50">
        <f>VLOOKUP($A17,'ADR Raw Data'!$B$6:$BE$43,'ADR Raw Data'!AE$1,FALSE)</f>
        <v>3.4612107187877199</v>
      </c>
      <c r="AS17" s="40"/>
      <c r="AT17" s="51">
        <f>VLOOKUP($A17,'RevPAR Raw Data'!$B$6:$BE$43,'RevPAR Raw Data'!G$1,FALSE)</f>
        <v>35.246382340210602</v>
      </c>
      <c r="AU17" s="52">
        <f>VLOOKUP($A17,'RevPAR Raw Data'!$B$6:$BE$43,'RevPAR Raw Data'!H$1,FALSE)</f>
        <v>44.054999062184301</v>
      </c>
      <c r="AV17" s="52">
        <f>VLOOKUP($A17,'RevPAR Raw Data'!$B$6:$BE$43,'RevPAR Raw Data'!I$1,FALSE)</f>
        <v>48.125329216563202</v>
      </c>
      <c r="AW17" s="52">
        <f>VLOOKUP($A17,'RevPAR Raw Data'!$B$6:$BE$43,'RevPAR Raw Data'!J$1,FALSE)</f>
        <v>48.386189554176802</v>
      </c>
      <c r="AX17" s="52">
        <f>VLOOKUP($A17,'RevPAR Raw Data'!$B$6:$BE$43,'RevPAR Raw Data'!K$1,FALSE)</f>
        <v>42.447327110085098</v>
      </c>
      <c r="AY17" s="53">
        <f>VLOOKUP($A17,'RevPAR Raw Data'!$B$6:$BE$43,'RevPAR Raw Data'!L$1,FALSE)</f>
        <v>43.652045456643997</v>
      </c>
      <c r="AZ17" s="52">
        <f>VLOOKUP($A17,'RevPAR Raw Data'!$B$6:$BE$43,'RevPAR Raw Data'!N$1,FALSE)</f>
        <v>66.279270105323903</v>
      </c>
      <c r="BA17" s="52">
        <f>VLOOKUP($A17,'RevPAR Raw Data'!$B$6:$BE$43,'RevPAR Raw Data'!O$1,FALSE)</f>
        <v>67.714869686913801</v>
      </c>
      <c r="BB17" s="53">
        <f>VLOOKUP($A17,'RevPAR Raw Data'!$B$6:$BE$43,'RevPAR Raw Data'!P$1,FALSE)</f>
        <v>66.997069896118802</v>
      </c>
      <c r="BC17" s="54">
        <f>VLOOKUP($A17,'RevPAR Raw Data'!$B$6:$BE$43,'RevPAR Raw Data'!R$1,FALSE)</f>
        <v>50.322052439351097</v>
      </c>
      <c r="BE17" s="47">
        <f>VLOOKUP($A17,'RevPAR Raw Data'!$B$6:$BE$43,'RevPAR Raw Data'!T$1,FALSE)</f>
        <v>17.904968560191001</v>
      </c>
      <c r="BF17" s="48">
        <f>VLOOKUP($A17,'RevPAR Raw Data'!$B$6:$BE$43,'RevPAR Raw Data'!U$1,FALSE)</f>
        <v>37.841114250788003</v>
      </c>
      <c r="BG17" s="48">
        <f>VLOOKUP($A17,'RevPAR Raw Data'!$B$6:$BE$43,'RevPAR Raw Data'!V$1,FALSE)</f>
        <v>36.564365192260396</v>
      </c>
      <c r="BH17" s="48">
        <f>VLOOKUP($A17,'RevPAR Raw Data'!$B$6:$BE$43,'RevPAR Raw Data'!W$1,FALSE)</f>
        <v>35.880728336405198</v>
      </c>
      <c r="BI17" s="48">
        <f>VLOOKUP($A17,'RevPAR Raw Data'!$B$6:$BE$43,'RevPAR Raw Data'!X$1,FALSE)</f>
        <v>25.978162120960601</v>
      </c>
      <c r="BJ17" s="49">
        <f>VLOOKUP($A17,'RevPAR Raw Data'!$B$6:$BE$43,'RevPAR Raw Data'!Y$1,FALSE)</f>
        <v>31.167468445375501</v>
      </c>
      <c r="BK17" s="48">
        <f>VLOOKUP($A17,'RevPAR Raw Data'!$B$6:$BE$43,'RevPAR Raw Data'!AA$1,FALSE)</f>
        <v>-14.7419090094801</v>
      </c>
      <c r="BL17" s="48">
        <f>VLOOKUP($A17,'RevPAR Raw Data'!$B$6:$BE$43,'RevPAR Raw Data'!AB$1,FALSE)</f>
        <v>-14.118630149865499</v>
      </c>
      <c r="BM17" s="49">
        <f>VLOOKUP($A17,'RevPAR Raw Data'!$B$6:$BE$43,'RevPAR Raw Data'!AC$1,FALSE)</f>
        <v>-14.4280655911982</v>
      </c>
      <c r="BN17" s="50">
        <f>VLOOKUP($A17,'RevPAR Raw Data'!$B$6:$BE$43,'RevPAR Raw Data'!AE$1,FALSE)</f>
        <v>9.0622492267698007</v>
      </c>
    </row>
    <row r="18" spans="1:66" x14ac:dyDescent="0.45">
      <c r="A18" s="63" t="s">
        <v>93</v>
      </c>
      <c r="B18" s="47">
        <f>VLOOKUP($A18,'Occupancy Raw Data'!$B$8:$BE$45,'Occupancy Raw Data'!G$3,FALSE)</f>
        <v>57.223198594024602</v>
      </c>
      <c r="C18" s="48">
        <f>VLOOKUP($A18,'Occupancy Raw Data'!$B$8:$BE$45,'Occupancy Raw Data'!H$3,FALSE)</f>
        <v>69.472759226713507</v>
      </c>
      <c r="D18" s="48">
        <f>VLOOKUP($A18,'Occupancy Raw Data'!$B$8:$BE$45,'Occupancy Raw Data'!I$3,FALSE)</f>
        <v>72.126537785588695</v>
      </c>
      <c r="E18" s="48">
        <f>VLOOKUP($A18,'Occupancy Raw Data'!$B$8:$BE$45,'Occupancy Raw Data'!J$3,FALSE)</f>
        <v>71.054481546572902</v>
      </c>
      <c r="F18" s="48">
        <f>VLOOKUP($A18,'Occupancy Raw Data'!$B$8:$BE$45,'Occupancy Raw Data'!K$3,FALSE)</f>
        <v>66.414762741651998</v>
      </c>
      <c r="G18" s="49">
        <f>VLOOKUP($A18,'Occupancy Raw Data'!$B$8:$BE$45,'Occupancy Raw Data'!L$3,FALSE)</f>
        <v>67.258347978910294</v>
      </c>
      <c r="H18" s="48">
        <f>VLOOKUP($A18,'Occupancy Raw Data'!$B$8:$BE$45,'Occupancy Raw Data'!N$3,FALSE)</f>
        <v>66.256590509665998</v>
      </c>
      <c r="I18" s="48">
        <f>VLOOKUP($A18,'Occupancy Raw Data'!$B$8:$BE$45,'Occupancy Raw Data'!O$3,FALSE)</f>
        <v>67.328646748681805</v>
      </c>
      <c r="J18" s="49">
        <f>VLOOKUP($A18,'Occupancy Raw Data'!$B$8:$BE$45,'Occupancy Raw Data'!P$3,FALSE)</f>
        <v>66.792618629173901</v>
      </c>
      <c r="K18" s="50">
        <f>VLOOKUP($A18,'Occupancy Raw Data'!$B$8:$BE$45,'Occupancy Raw Data'!R$3,FALSE)</f>
        <v>67.125282450414204</v>
      </c>
      <c r="M18" s="47">
        <f>VLOOKUP($A18,'Occupancy Raw Data'!$B$8:$BE$45,'Occupancy Raw Data'!T$3,FALSE)</f>
        <v>16.659902004723499</v>
      </c>
      <c r="N18" s="48">
        <f>VLOOKUP($A18,'Occupancy Raw Data'!$B$8:$BE$45,'Occupancy Raw Data'!U$3,FALSE)</f>
        <v>34.594603648214203</v>
      </c>
      <c r="O18" s="48">
        <f>VLOOKUP($A18,'Occupancy Raw Data'!$B$8:$BE$45,'Occupancy Raw Data'!V$3,FALSE)</f>
        <v>35.403777399594702</v>
      </c>
      <c r="P18" s="48">
        <f>VLOOKUP($A18,'Occupancy Raw Data'!$B$8:$BE$45,'Occupancy Raw Data'!W$3,FALSE)</f>
        <v>32.127444940572701</v>
      </c>
      <c r="Q18" s="48">
        <f>VLOOKUP($A18,'Occupancy Raw Data'!$B$8:$BE$45,'Occupancy Raw Data'!X$3,FALSE)</f>
        <v>18.5427499295965</v>
      </c>
      <c r="R18" s="49">
        <f>VLOOKUP($A18,'Occupancy Raw Data'!$B$8:$BE$45,'Occupancy Raw Data'!Y$3,FALSE)</f>
        <v>27.509497966945698</v>
      </c>
      <c r="S18" s="48">
        <f>VLOOKUP($A18,'Occupancy Raw Data'!$B$8:$BE$45,'Occupancy Raw Data'!AA$3,FALSE)</f>
        <v>-2.1197733763251101</v>
      </c>
      <c r="T18" s="48">
        <f>VLOOKUP($A18,'Occupancy Raw Data'!$B$8:$BE$45,'Occupancy Raw Data'!AB$3,FALSE)</f>
        <v>0.930907899261881</v>
      </c>
      <c r="U18" s="49">
        <f>VLOOKUP($A18,'Occupancy Raw Data'!$B$8:$BE$45,'Occupancy Raw Data'!AC$3,FALSE)</f>
        <v>-0.60559863078213105</v>
      </c>
      <c r="V18" s="50">
        <f>VLOOKUP($A18,'Occupancy Raw Data'!$B$8:$BE$45,'Occupancy Raw Data'!AE$3,FALSE)</f>
        <v>18.018698877164599</v>
      </c>
      <c r="X18" s="51">
        <f>VLOOKUP($A18,'ADR Raw Data'!$B$6:$BE$43,'ADR Raw Data'!G$1,FALSE)</f>
        <v>90.369604606879605</v>
      </c>
      <c r="Y18" s="52">
        <f>VLOOKUP($A18,'ADR Raw Data'!$B$6:$BE$43,'ADR Raw Data'!H$1,FALSE)</f>
        <v>101.405832405767</v>
      </c>
      <c r="Z18" s="52">
        <f>VLOOKUP($A18,'ADR Raw Data'!$B$6:$BE$43,'ADR Raw Data'!I$1,FALSE)</f>
        <v>102.428936208576</v>
      </c>
      <c r="AA18" s="52">
        <f>VLOOKUP($A18,'ADR Raw Data'!$B$6:$BE$43,'ADR Raw Data'!J$1,FALSE)</f>
        <v>101.59528958694</v>
      </c>
      <c r="AB18" s="52">
        <f>VLOOKUP($A18,'ADR Raw Data'!$B$6:$BE$43,'ADR Raw Data'!K$1,FALSE)</f>
        <v>95.648539349034095</v>
      </c>
      <c r="AC18" s="53">
        <f>VLOOKUP($A18,'ADR Raw Data'!$B$6:$BE$43,'ADR Raw Data'!L$1,FALSE)</f>
        <v>98.650359461719304</v>
      </c>
      <c r="AD18" s="52">
        <f>VLOOKUP($A18,'ADR Raw Data'!$B$6:$BE$43,'ADR Raw Data'!N$1,FALSE)</f>
        <v>101.185030742705</v>
      </c>
      <c r="AE18" s="52">
        <f>VLOOKUP($A18,'ADR Raw Data'!$B$6:$BE$43,'ADR Raw Data'!O$1,FALSE)</f>
        <v>105.66556859827701</v>
      </c>
      <c r="AF18" s="53">
        <f>VLOOKUP($A18,'ADR Raw Data'!$B$6:$BE$43,'ADR Raw Data'!P$1,FALSE)</f>
        <v>103.443278410735</v>
      </c>
      <c r="AG18" s="54">
        <f>VLOOKUP($A18,'ADR Raw Data'!$B$6:$BE$43,'ADR Raw Data'!R$1,FALSE)</f>
        <v>100.012978287701</v>
      </c>
      <c r="AI18" s="47">
        <f>VLOOKUP($A18,'ADR Raw Data'!$B$6:$BE$43,'ADR Raw Data'!T$1,FALSE)</f>
        <v>12.329985140602499</v>
      </c>
      <c r="AJ18" s="48">
        <f>VLOOKUP($A18,'ADR Raw Data'!$B$6:$BE$43,'ADR Raw Data'!U$1,FALSE)</f>
        <v>19.358522554599698</v>
      </c>
      <c r="AK18" s="48">
        <f>VLOOKUP($A18,'ADR Raw Data'!$B$6:$BE$43,'ADR Raw Data'!V$1,FALSE)</f>
        <v>22.307744643780101</v>
      </c>
      <c r="AL18" s="48">
        <f>VLOOKUP($A18,'ADR Raw Data'!$B$6:$BE$43,'ADR Raw Data'!W$1,FALSE)</f>
        <v>19.130605224192902</v>
      </c>
      <c r="AM18" s="48">
        <f>VLOOKUP($A18,'ADR Raw Data'!$B$6:$BE$43,'ADR Raw Data'!X$1,FALSE)</f>
        <v>7.5014865608203198</v>
      </c>
      <c r="AN18" s="49">
        <f>VLOOKUP($A18,'ADR Raw Data'!$B$6:$BE$43,'ADR Raw Data'!Y$1,FALSE)</f>
        <v>16.341032160785002</v>
      </c>
      <c r="AO18" s="48">
        <f>VLOOKUP($A18,'ADR Raw Data'!$B$6:$BE$43,'ADR Raw Data'!AA$1,FALSE)</f>
        <v>3.0919431785517801</v>
      </c>
      <c r="AP18" s="48">
        <f>VLOOKUP($A18,'ADR Raw Data'!$B$6:$BE$43,'ADR Raw Data'!AB$1,FALSE)</f>
        <v>5.4044440922793102</v>
      </c>
      <c r="AQ18" s="49">
        <f>VLOOKUP($A18,'ADR Raw Data'!$B$6:$BE$43,'ADR Raw Data'!AC$1,FALSE)</f>
        <v>4.2866120704702997</v>
      </c>
      <c r="AR18" s="50">
        <f>VLOOKUP($A18,'ADR Raw Data'!$B$6:$BE$43,'ADR Raw Data'!AE$1,FALSE)</f>
        <v>11.554169485633899</v>
      </c>
      <c r="AS18" s="40"/>
      <c r="AT18" s="51">
        <f>VLOOKUP($A18,'RevPAR Raw Data'!$B$6:$BE$43,'RevPAR Raw Data'!G$1,FALSE)</f>
        <v>51.7123783128295</v>
      </c>
      <c r="AU18" s="52">
        <f>VLOOKUP($A18,'RevPAR Raw Data'!$B$6:$BE$43,'RevPAR Raw Data'!H$1,FALSE)</f>
        <v>70.449429789103604</v>
      </c>
      <c r="AV18" s="52">
        <f>VLOOKUP($A18,'RevPAR Raw Data'!$B$6:$BE$43,'RevPAR Raw Data'!I$1,FALSE)</f>
        <v>73.878445377855797</v>
      </c>
      <c r="AW18" s="52">
        <f>VLOOKUP($A18,'RevPAR Raw Data'!$B$6:$BE$43,'RevPAR Raw Data'!J$1,FALSE)</f>
        <v>72.188006291739796</v>
      </c>
      <c r="AX18" s="52">
        <f>VLOOKUP($A18,'RevPAR Raw Data'!$B$6:$BE$43,'RevPAR Raw Data'!K$1,FALSE)</f>
        <v>63.524750474516601</v>
      </c>
      <c r="AY18" s="53">
        <f>VLOOKUP($A18,'RevPAR Raw Data'!$B$6:$BE$43,'RevPAR Raw Data'!L$1,FALSE)</f>
        <v>66.350602049209101</v>
      </c>
      <c r="AZ18" s="52">
        <f>VLOOKUP($A18,'RevPAR Raw Data'!$B$6:$BE$43,'RevPAR Raw Data'!N$1,FALSE)</f>
        <v>67.041751476274101</v>
      </c>
      <c r="BA18" s="52">
        <f>VLOOKUP($A18,'RevPAR Raw Data'!$B$6:$BE$43,'RevPAR Raw Data'!O$1,FALSE)</f>
        <v>71.143197416520195</v>
      </c>
      <c r="BB18" s="53">
        <f>VLOOKUP($A18,'RevPAR Raw Data'!$B$6:$BE$43,'RevPAR Raw Data'!P$1,FALSE)</f>
        <v>69.092474446397105</v>
      </c>
      <c r="BC18" s="54">
        <f>VLOOKUP($A18,'RevPAR Raw Data'!$B$6:$BE$43,'RevPAR Raw Data'!R$1,FALSE)</f>
        <v>67.133994162691394</v>
      </c>
      <c r="BE18" s="47">
        <f>VLOOKUP($A18,'RevPAR Raw Data'!$B$6:$BE$43,'RevPAR Raw Data'!T$1,FALSE)</f>
        <v>31.044050586947399</v>
      </c>
      <c r="BF18" s="48">
        <f>VLOOKUP($A18,'RevPAR Raw Data'!$B$6:$BE$43,'RevPAR Raw Data'!U$1,FALSE)</f>
        <v>60.650130352727899</v>
      </c>
      <c r="BG18" s="48">
        <f>VLOOKUP($A18,'RevPAR Raw Data'!$B$6:$BE$43,'RevPAR Raw Data'!V$1,FALSE)</f>
        <v>65.609306299928704</v>
      </c>
      <c r="BH18" s="48">
        <f>VLOOKUP($A18,'RevPAR Raw Data'!$B$6:$BE$43,'RevPAR Raw Data'!W$1,FALSE)</f>
        <v>57.404224824966498</v>
      </c>
      <c r="BI18" s="48">
        <f>VLOOKUP($A18,'RevPAR Raw Data'!$B$6:$BE$43,'RevPAR Raw Data'!X$1,FALSE)</f>
        <v>27.435218384392002</v>
      </c>
      <c r="BJ18" s="49">
        <f>VLOOKUP($A18,'RevPAR Raw Data'!$B$6:$BE$43,'RevPAR Raw Data'!Y$1,FALSE)</f>
        <v>48.3458660377798</v>
      </c>
      <c r="BK18" s="48">
        <f>VLOOKUP($A18,'RevPAR Raw Data'!$B$6:$BE$43,'RevPAR Raw Data'!AA$1,FALSE)</f>
        <v>0.90662761391662905</v>
      </c>
      <c r="BL18" s="48">
        <f>VLOOKUP($A18,'RevPAR Raw Data'!$B$6:$BE$43,'RevPAR Raw Data'!AB$1,FALSE)</f>
        <v>6.3856623885074102</v>
      </c>
      <c r="BM18" s="49">
        <f>VLOOKUP($A18,'RevPAR Raw Data'!$B$6:$BE$43,'RevPAR Raw Data'!AC$1,FALSE)</f>
        <v>3.6550537756824601</v>
      </c>
      <c r="BN18" s="50">
        <f>VLOOKUP($A18,'RevPAR Raw Data'!$B$6:$BE$43,'RevPAR Raw Data'!AE$1,FALSE)</f>
        <v>31.6547793701722</v>
      </c>
    </row>
    <row r="19" spans="1:66" x14ac:dyDescent="0.45">
      <c r="A19" s="63" t="s">
        <v>94</v>
      </c>
      <c r="B19" s="47">
        <f>VLOOKUP($A19,'Occupancy Raw Data'!$B$8:$BE$45,'Occupancy Raw Data'!G$3,FALSE)</f>
        <v>32.398397252432702</v>
      </c>
      <c r="C19" s="48">
        <f>VLOOKUP($A19,'Occupancy Raw Data'!$B$8:$BE$45,'Occupancy Raw Data'!H$3,FALSE)</f>
        <v>40.076866464960297</v>
      </c>
      <c r="D19" s="48">
        <f>VLOOKUP($A19,'Occupancy Raw Data'!$B$8:$BE$45,'Occupancy Raw Data'!I$3,FALSE)</f>
        <v>45.809142202960103</v>
      </c>
      <c r="E19" s="48">
        <f>VLOOKUP($A19,'Occupancy Raw Data'!$B$8:$BE$45,'Occupancy Raw Data'!J$3,FALSE)</f>
        <v>42.530051516885997</v>
      </c>
      <c r="F19" s="48">
        <f>VLOOKUP($A19,'Occupancy Raw Data'!$B$8:$BE$45,'Occupancy Raw Data'!K$3,FALSE)</f>
        <v>37.321121923297</v>
      </c>
      <c r="G19" s="49">
        <f>VLOOKUP($A19,'Occupancy Raw Data'!$B$8:$BE$45,'Occupancy Raw Data'!L$3,FALSE)</f>
        <v>39.627115872107197</v>
      </c>
      <c r="H19" s="48">
        <f>VLOOKUP($A19,'Occupancy Raw Data'!$B$8:$BE$45,'Occupancy Raw Data'!N$3,FALSE)</f>
        <v>51.8030910131654</v>
      </c>
      <c r="I19" s="48">
        <f>VLOOKUP($A19,'Occupancy Raw Data'!$B$8:$BE$45,'Occupancy Raw Data'!O$3,FALSE)</f>
        <v>56.341483359228</v>
      </c>
      <c r="J19" s="49">
        <f>VLOOKUP($A19,'Occupancy Raw Data'!$B$8:$BE$45,'Occupancy Raw Data'!P$3,FALSE)</f>
        <v>54.072287186196696</v>
      </c>
      <c r="K19" s="50">
        <f>VLOOKUP($A19,'Occupancy Raw Data'!$B$8:$BE$45,'Occupancy Raw Data'!R$3,FALSE)</f>
        <v>43.754307676132797</v>
      </c>
      <c r="M19" s="47">
        <f>VLOOKUP($A19,'Occupancy Raw Data'!$B$8:$BE$45,'Occupancy Raw Data'!T$3,FALSE)</f>
        <v>-1.63378183598733</v>
      </c>
      <c r="N19" s="48">
        <f>VLOOKUP($A19,'Occupancy Raw Data'!$B$8:$BE$45,'Occupancy Raw Data'!U$3,FALSE)</f>
        <v>17.058053368924799</v>
      </c>
      <c r="O19" s="48">
        <f>VLOOKUP($A19,'Occupancy Raw Data'!$B$8:$BE$45,'Occupancy Raw Data'!V$3,FALSE)</f>
        <v>25.855597367631699</v>
      </c>
      <c r="P19" s="48">
        <f>VLOOKUP($A19,'Occupancy Raw Data'!$B$8:$BE$45,'Occupancy Raw Data'!W$3,FALSE)</f>
        <v>13.6565726908842</v>
      </c>
      <c r="Q19" s="48">
        <f>VLOOKUP($A19,'Occupancy Raw Data'!$B$8:$BE$45,'Occupancy Raw Data'!X$3,FALSE)</f>
        <v>1.9209979385590501</v>
      </c>
      <c r="R19" s="49">
        <f>VLOOKUP($A19,'Occupancy Raw Data'!$B$8:$BE$45,'Occupancy Raw Data'!Y$3,FALSE)</f>
        <v>11.557225800826799</v>
      </c>
      <c r="S19" s="48">
        <f>VLOOKUP($A19,'Occupancy Raw Data'!$B$8:$BE$45,'Occupancy Raw Data'!AA$3,FALSE)</f>
        <v>11.6774317364272</v>
      </c>
      <c r="T19" s="48">
        <f>VLOOKUP($A19,'Occupancy Raw Data'!$B$8:$BE$45,'Occupancy Raw Data'!AB$3,FALSE)</f>
        <v>17.5045833609257</v>
      </c>
      <c r="U19" s="49">
        <f>VLOOKUP($A19,'Occupancy Raw Data'!$B$8:$BE$45,'Occupancy Raw Data'!AC$3,FALSE)</f>
        <v>14.6392498761862</v>
      </c>
      <c r="V19" s="50">
        <f>VLOOKUP($A19,'Occupancy Raw Data'!$B$8:$BE$45,'Occupancy Raw Data'!AE$3,FALSE)</f>
        <v>12.626351045137101</v>
      </c>
      <c r="X19" s="51">
        <f>VLOOKUP($A19,'ADR Raw Data'!$B$6:$BE$43,'ADR Raw Data'!G$1,FALSE)</f>
        <v>95.194535537607194</v>
      </c>
      <c r="Y19" s="52">
        <f>VLOOKUP($A19,'ADR Raw Data'!$B$6:$BE$43,'ADR Raw Data'!H$1,FALSE)</f>
        <v>101.129850091817</v>
      </c>
      <c r="Z19" s="52">
        <f>VLOOKUP($A19,'ADR Raw Data'!$B$6:$BE$43,'ADR Raw Data'!I$1,FALSE)</f>
        <v>106.508837076044</v>
      </c>
      <c r="AA19" s="52">
        <f>VLOOKUP($A19,'ADR Raw Data'!$B$6:$BE$43,'ADR Raw Data'!J$1,FALSE)</f>
        <v>101.26108515670001</v>
      </c>
      <c r="AB19" s="52">
        <f>VLOOKUP($A19,'ADR Raw Data'!$B$6:$BE$43,'ADR Raw Data'!K$1,FALSE)</f>
        <v>97.182383435582807</v>
      </c>
      <c r="AC19" s="53">
        <f>VLOOKUP($A19,'ADR Raw Data'!$B$6:$BE$43,'ADR Raw Data'!L$1,FALSE)</f>
        <v>100.687575414775</v>
      </c>
      <c r="AD19" s="52">
        <f>VLOOKUP($A19,'ADR Raw Data'!$B$6:$BE$43,'ADR Raw Data'!N$1,FALSE)</f>
        <v>112.65214748224101</v>
      </c>
      <c r="AE19" s="52">
        <f>VLOOKUP($A19,'ADR Raw Data'!$B$6:$BE$43,'ADR Raw Data'!O$1,FALSE)</f>
        <v>116.16314957909999</v>
      </c>
      <c r="AF19" s="53">
        <f>VLOOKUP($A19,'ADR Raw Data'!$B$6:$BE$43,'ADR Raw Data'!P$1,FALSE)</f>
        <v>114.481319841209</v>
      </c>
      <c r="AG19" s="54">
        <f>VLOOKUP($A19,'ADR Raw Data'!$B$6:$BE$43,'ADR Raw Data'!R$1,FALSE)</f>
        <v>105.55801380857</v>
      </c>
      <c r="AI19" s="47">
        <f>VLOOKUP($A19,'ADR Raw Data'!$B$6:$BE$43,'ADR Raw Data'!T$1,FALSE)</f>
        <v>12.439076554325901</v>
      </c>
      <c r="AJ19" s="48">
        <f>VLOOKUP($A19,'ADR Raw Data'!$B$6:$BE$43,'ADR Raw Data'!U$1,FALSE)</f>
        <v>15.8401769682559</v>
      </c>
      <c r="AK19" s="48">
        <f>VLOOKUP($A19,'ADR Raw Data'!$B$6:$BE$43,'ADR Raw Data'!V$1,FALSE)</f>
        <v>19.921724004562499</v>
      </c>
      <c r="AL19" s="48">
        <f>VLOOKUP($A19,'ADR Raw Data'!$B$6:$BE$43,'ADR Raw Data'!W$1,FALSE)</f>
        <v>12.7216776884406</v>
      </c>
      <c r="AM19" s="48">
        <f>VLOOKUP($A19,'ADR Raw Data'!$B$6:$BE$43,'ADR Raw Data'!X$1,FALSE)</f>
        <v>8.3023609880748594</v>
      </c>
      <c r="AN19" s="49">
        <f>VLOOKUP($A19,'ADR Raw Data'!$B$6:$BE$43,'ADR Raw Data'!Y$1,FALSE)</f>
        <v>14.2140247343303</v>
      </c>
      <c r="AO19" s="48">
        <f>VLOOKUP($A19,'ADR Raw Data'!$B$6:$BE$43,'ADR Raw Data'!AA$1,FALSE)</f>
        <v>12.088136586101299</v>
      </c>
      <c r="AP19" s="48">
        <f>VLOOKUP($A19,'ADR Raw Data'!$B$6:$BE$43,'ADR Raw Data'!AB$1,FALSE)</f>
        <v>11.184609441276599</v>
      </c>
      <c r="AQ19" s="49">
        <f>VLOOKUP($A19,'ADR Raw Data'!$B$6:$BE$43,'ADR Raw Data'!AC$1,FALSE)</f>
        <v>11.663644723345801</v>
      </c>
      <c r="AR19" s="50">
        <f>VLOOKUP($A19,'ADR Raw Data'!$B$6:$BE$43,'ADR Raw Data'!AE$1,FALSE)</f>
        <v>13.3320139682397</v>
      </c>
      <c r="AS19" s="40"/>
      <c r="AT19" s="51">
        <f>VLOOKUP($A19,'RevPAR Raw Data'!$B$6:$BE$43,'RevPAR Raw Data'!G$1,FALSE)</f>
        <v>30.8415037860822</v>
      </c>
      <c r="AU19" s="52">
        <f>VLOOKUP($A19,'RevPAR Raw Data'!$B$6:$BE$43,'RevPAR Raw Data'!H$1,FALSE)</f>
        <v>40.5296749775124</v>
      </c>
      <c r="AV19" s="52">
        <f>VLOOKUP($A19,'RevPAR Raw Data'!$B$6:$BE$43,'RevPAR Raw Data'!I$1,FALSE)</f>
        <v>48.790784634884197</v>
      </c>
      <c r="AW19" s="52">
        <f>VLOOKUP($A19,'RevPAR Raw Data'!$B$6:$BE$43,'RevPAR Raw Data'!J$1,FALSE)</f>
        <v>43.066391683702598</v>
      </c>
      <c r="AX19" s="52">
        <f>VLOOKUP($A19,'RevPAR Raw Data'!$B$6:$BE$43,'RevPAR Raw Data'!K$1,FALSE)</f>
        <v>36.269555809959897</v>
      </c>
      <c r="AY19" s="53">
        <f>VLOOKUP($A19,'RevPAR Raw Data'!$B$6:$BE$43,'RevPAR Raw Data'!L$1,FALSE)</f>
        <v>39.899582178428297</v>
      </c>
      <c r="AZ19" s="52">
        <f>VLOOKUP($A19,'RevPAR Raw Data'!$B$6:$BE$43,'RevPAR Raw Data'!N$1,FALSE)</f>
        <v>58.357294488510902</v>
      </c>
      <c r="BA19" s="52">
        <f>VLOOKUP($A19,'RevPAR Raw Data'!$B$6:$BE$43,'RevPAR Raw Data'!O$1,FALSE)</f>
        <v>65.448041589663902</v>
      </c>
      <c r="BB19" s="53">
        <f>VLOOKUP($A19,'RevPAR Raw Data'!$B$6:$BE$43,'RevPAR Raw Data'!P$1,FALSE)</f>
        <v>61.902668039087402</v>
      </c>
      <c r="BC19" s="54">
        <f>VLOOKUP($A19,'RevPAR Raw Data'!$B$6:$BE$43,'RevPAR Raw Data'!R$1,FALSE)</f>
        <v>46.186178138616597</v>
      </c>
      <c r="BE19" s="47">
        <f>VLOOKUP($A19,'RevPAR Raw Data'!$B$6:$BE$43,'RevPAR Raw Data'!T$1,FALSE)</f>
        <v>10.602067345029401</v>
      </c>
      <c r="BF19" s="48">
        <f>VLOOKUP($A19,'RevPAR Raw Data'!$B$6:$BE$43,'RevPAR Raw Data'!U$1,FALSE)</f>
        <v>35.600256178157899</v>
      </c>
      <c r="BG19" s="48">
        <f>VLOOKUP($A19,'RevPAR Raw Data'!$B$6:$BE$43,'RevPAR Raw Data'!V$1,FALSE)</f>
        <v>50.928202119504803</v>
      </c>
      <c r="BH19" s="48">
        <f>VLOOKUP($A19,'RevPAR Raw Data'!$B$6:$BE$43,'RevPAR Raw Data'!W$1,FALSE)</f>
        <v>28.1155955403467</v>
      </c>
      <c r="BI19" s="48">
        <f>VLOOKUP($A19,'RevPAR Raw Data'!$B$6:$BE$43,'RevPAR Raw Data'!X$1,FALSE)</f>
        <v>10.3828471100665</v>
      </c>
      <c r="BJ19" s="49">
        <f>VLOOKUP($A19,'RevPAR Raw Data'!$B$6:$BE$43,'RevPAR Raw Data'!Y$1,FALSE)</f>
        <v>27.4139974690891</v>
      </c>
      <c r="BK19" s="48">
        <f>VLOOKUP($A19,'RevPAR Raw Data'!$B$6:$BE$43,'RevPAR Raw Data'!AA$1,FALSE)</f>
        <v>25.177152220576598</v>
      </c>
      <c r="BL19" s="48">
        <f>VLOOKUP($A19,'RevPAR Raw Data'!$B$6:$BE$43,'RevPAR Raw Data'!AB$1,FALSE)</f>
        <v>30.647012085444601</v>
      </c>
      <c r="BM19" s="49">
        <f>VLOOKUP($A19,'RevPAR Raw Data'!$B$6:$BE$43,'RevPAR Raw Data'!AC$1,FALSE)</f>
        <v>28.010364695253202</v>
      </c>
      <c r="BN19" s="50">
        <f>VLOOKUP($A19,'RevPAR Raw Data'!$B$6:$BE$43,'RevPAR Raw Data'!AE$1,FALSE)</f>
        <v>27.641711898393499</v>
      </c>
    </row>
    <row r="20" spans="1:66" x14ac:dyDescent="0.45">
      <c r="A20" s="63" t="s">
        <v>29</v>
      </c>
      <c r="B20" s="47">
        <f>VLOOKUP($A20,'Occupancy Raw Data'!$B$8:$BE$45,'Occupancy Raw Data'!G$3,FALSE)</f>
        <v>27.2434607645875</v>
      </c>
      <c r="C20" s="48">
        <f>VLOOKUP($A20,'Occupancy Raw Data'!$B$8:$BE$45,'Occupancy Raw Data'!H$3,FALSE)</f>
        <v>30.570087189805399</v>
      </c>
      <c r="D20" s="48">
        <f>VLOOKUP($A20,'Occupancy Raw Data'!$B$8:$BE$45,'Occupancy Raw Data'!I$3,FALSE)</f>
        <v>31.938296445338601</v>
      </c>
      <c r="E20" s="48">
        <f>VLOOKUP($A20,'Occupancy Raw Data'!$B$8:$BE$45,'Occupancy Raw Data'!J$3,FALSE)</f>
        <v>34.942991281019403</v>
      </c>
      <c r="F20" s="48">
        <f>VLOOKUP($A20,'Occupancy Raw Data'!$B$8:$BE$45,'Occupancy Raw Data'!K$3,FALSE)</f>
        <v>36.338028169014002</v>
      </c>
      <c r="G20" s="49">
        <f>VLOOKUP($A20,'Occupancy Raw Data'!$B$8:$BE$45,'Occupancy Raw Data'!L$3,FALSE)</f>
        <v>32.206572769952999</v>
      </c>
      <c r="H20" s="48">
        <f>VLOOKUP($A20,'Occupancy Raw Data'!$B$8:$BE$45,'Occupancy Raw Data'!N$3,FALSE)</f>
        <v>39.4366197183098</v>
      </c>
      <c r="I20" s="48">
        <f>VLOOKUP($A20,'Occupancy Raw Data'!$B$8:$BE$45,'Occupancy Raw Data'!O$3,FALSE)</f>
        <v>41.730382293762503</v>
      </c>
      <c r="J20" s="49">
        <f>VLOOKUP($A20,'Occupancy Raw Data'!$B$8:$BE$45,'Occupancy Raw Data'!P$3,FALSE)</f>
        <v>40.583501006036201</v>
      </c>
      <c r="K20" s="50">
        <f>VLOOKUP($A20,'Occupancy Raw Data'!$B$8:$BE$45,'Occupancy Raw Data'!R$3,FALSE)</f>
        <v>34.599980837405298</v>
      </c>
      <c r="M20" s="47">
        <f>VLOOKUP($A20,'Occupancy Raw Data'!$B$8:$BE$45,'Occupancy Raw Data'!T$3,FALSE)</f>
        <v>0.94759361905491202</v>
      </c>
      <c r="N20" s="48">
        <f>VLOOKUP($A20,'Occupancy Raw Data'!$B$8:$BE$45,'Occupancy Raw Data'!U$3,FALSE)</f>
        <v>15.7340270579707</v>
      </c>
      <c r="O20" s="48">
        <f>VLOOKUP($A20,'Occupancy Raw Data'!$B$8:$BE$45,'Occupancy Raw Data'!V$3,FALSE)</f>
        <v>25.806342697981499</v>
      </c>
      <c r="P20" s="48">
        <f>VLOOKUP($A20,'Occupancy Raw Data'!$B$8:$BE$45,'Occupancy Raw Data'!W$3,FALSE)</f>
        <v>28.777120276559302</v>
      </c>
      <c r="Q20" s="48">
        <f>VLOOKUP($A20,'Occupancy Raw Data'!$B$8:$BE$45,'Occupancy Raw Data'!X$3,FALSE)</f>
        <v>28.1834631317315</v>
      </c>
      <c r="R20" s="49">
        <f>VLOOKUP($A20,'Occupancy Raw Data'!$B$8:$BE$45,'Occupancy Raw Data'!Y$3,FALSE)</f>
        <v>19.930685287415798</v>
      </c>
      <c r="S20" s="48">
        <f>VLOOKUP($A20,'Occupancy Raw Data'!$B$8:$BE$45,'Occupancy Raw Data'!AA$3,FALSE)</f>
        <v>5.6529311681382</v>
      </c>
      <c r="T20" s="48">
        <f>VLOOKUP($A20,'Occupancy Raw Data'!$B$8:$BE$45,'Occupancy Raw Data'!AB$3,FALSE)</f>
        <v>11.878020627340501</v>
      </c>
      <c r="U20" s="49">
        <f>VLOOKUP($A20,'Occupancy Raw Data'!$B$8:$BE$45,'Occupancy Raw Data'!AC$3,FALSE)</f>
        <v>8.7643630823194396</v>
      </c>
      <c r="V20" s="50">
        <f>VLOOKUP($A20,'Occupancy Raw Data'!$B$8:$BE$45,'Occupancy Raw Data'!AE$3,FALSE)</f>
        <v>15.941643431913599</v>
      </c>
      <c r="X20" s="51">
        <f>VLOOKUP($A20,'ADR Raw Data'!$B$6:$BE$43,'ADR Raw Data'!G$1,FALSE)</f>
        <v>118.532865583456</v>
      </c>
      <c r="Y20" s="52">
        <f>VLOOKUP($A20,'ADR Raw Data'!$B$6:$BE$43,'ADR Raw Data'!H$1,FALSE)</f>
        <v>102.54640631856</v>
      </c>
      <c r="Z20" s="52">
        <f>VLOOKUP($A20,'ADR Raw Data'!$B$6:$BE$43,'ADR Raw Data'!I$1,FALSE)</f>
        <v>101.28</v>
      </c>
      <c r="AA20" s="52">
        <f>VLOOKUP($A20,'ADR Raw Data'!$B$6:$BE$43,'ADR Raw Data'!J$1,FALSE)</f>
        <v>105.812076775431</v>
      </c>
      <c r="AB20" s="52">
        <f>VLOOKUP($A20,'ADR Raw Data'!$B$6:$BE$43,'ADR Raw Data'!K$1,FALSE)</f>
        <v>129.14319306016901</v>
      </c>
      <c r="AC20" s="53">
        <f>VLOOKUP($A20,'ADR Raw Data'!$B$6:$BE$43,'ADR Raw Data'!L$1,FALSE)</f>
        <v>111.71016743023699</v>
      </c>
      <c r="AD20" s="52">
        <f>VLOOKUP($A20,'ADR Raw Data'!$B$6:$BE$43,'ADR Raw Data'!N$1,FALSE)</f>
        <v>154.56015986394499</v>
      </c>
      <c r="AE20" s="52">
        <f>VLOOKUP($A20,'ADR Raw Data'!$B$6:$BE$43,'ADR Raw Data'!O$1,FALSE)</f>
        <v>161.31223722275701</v>
      </c>
      <c r="AF20" s="53">
        <f>VLOOKUP($A20,'ADR Raw Data'!$B$6:$BE$43,'ADR Raw Data'!P$1,FALSE)</f>
        <v>158.03160469343899</v>
      </c>
      <c r="AG20" s="54">
        <f>VLOOKUP($A20,'ADR Raw Data'!$B$6:$BE$43,'ADR Raw Data'!R$1,FALSE)</f>
        <v>127.233595480726</v>
      </c>
      <c r="AI20" s="47">
        <f>VLOOKUP($A20,'ADR Raw Data'!$B$6:$BE$43,'ADR Raw Data'!T$1,FALSE)</f>
        <v>13.0875784920669</v>
      </c>
      <c r="AJ20" s="48">
        <f>VLOOKUP($A20,'ADR Raw Data'!$B$6:$BE$43,'ADR Raw Data'!U$1,FALSE)</f>
        <v>11.248987602378801</v>
      </c>
      <c r="AK20" s="48">
        <f>VLOOKUP($A20,'ADR Raw Data'!$B$6:$BE$43,'ADR Raw Data'!V$1,FALSE)</f>
        <v>17.025750106681802</v>
      </c>
      <c r="AL20" s="48">
        <f>VLOOKUP($A20,'ADR Raw Data'!$B$6:$BE$43,'ADR Raw Data'!W$1,FALSE)</f>
        <v>16.453177684886501</v>
      </c>
      <c r="AM20" s="48">
        <f>VLOOKUP($A20,'ADR Raw Data'!$B$6:$BE$43,'ADR Raw Data'!X$1,FALSE)</f>
        <v>26.8616064701671</v>
      </c>
      <c r="AN20" s="49">
        <f>VLOOKUP($A20,'ADR Raw Data'!$B$6:$BE$43,'ADR Raw Data'!Y$1,FALSE)</f>
        <v>17.074397687587499</v>
      </c>
      <c r="AO20" s="48">
        <f>VLOOKUP($A20,'ADR Raw Data'!$B$6:$BE$43,'ADR Raw Data'!AA$1,FALSE)</f>
        <v>22.898288449637199</v>
      </c>
      <c r="AP20" s="48">
        <f>VLOOKUP($A20,'ADR Raw Data'!$B$6:$BE$43,'ADR Raw Data'!AB$1,FALSE)</f>
        <v>7.8682778379965299</v>
      </c>
      <c r="AQ20" s="49">
        <f>VLOOKUP($A20,'ADR Raw Data'!$B$6:$BE$43,'ADR Raw Data'!AC$1,FALSE)</f>
        <v>14.8069426555272</v>
      </c>
      <c r="AR20" s="50">
        <f>VLOOKUP($A20,'ADR Raw Data'!$B$6:$BE$43,'ADR Raw Data'!AE$1,FALSE)</f>
        <v>15.138398284063699</v>
      </c>
      <c r="AS20" s="40"/>
      <c r="AT20" s="51">
        <f>VLOOKUP($A20,'RevPAR Raw Data'!$B$6:$BE$43,'RevPAR Raw Data'!G$1,FALSE)</f>
        <v>32.292454728370203</v>
      </c>
      <c r="AU20" s="52">
        <f>VLOOKUP($A20,'RevPAR Raw Data'!$B$6:$BE$43,'RevPAR Raw Data'!H$1,FALSE)</f>
        <v>31.348525821596201</v>
      </c>
      <c r="AV20" s="52">
        <f>VLOOKUP($A20,'RevPAR Raw Data'!$B$6:$BE$43,'RevPAR Raw Data'!I$1,FALSE)</f>
        <v>32.347106639838998</v>
      </c>
      <c r="AW20" s="52">
        <f>VLOOKUP($A20,'RevPAR Raw Data'!$B$6:$BE$43,'RevPAR Raw Data'!J$1,FALSE)</f>
        <v>36.973904761904699</v>
      </c>
      <c r="AX20" s="52">
        <f>VLOOKUP($A20,'RevPAR Raw Data'!$B$6:$BE$43,'RevPAR Raw Data'!K$1,FALSE)</f>
        <v>46.928089872568698</v>
      </c>
      <c r="AY20" s="53">
        <f>VLOOKUP($A20,'RevPAR Raw Data'!$B$6:$BE$43,'RevPAR Raw Data'!L$1,FALSE)</f>
        <v>35.978016364855797</v>
      </c>
      <c r="AZ20" s="52">
        <f>VLOOKUP($A20,'RevPAR Raw Data'!$B$6:$BE$43,'RevPAR Raw Data'!N$1,FALSE)</f>
        <v>60.953302481556001</v>
      </c>
      <c r="BA20" s="52">
        <f>VLOOKUP($A20,'RevPAR Raw Data'!$B$6:$BE$43,'RevPAR Raw Data'!O$1,FALSE)</f>
        <v>67.316213279677996</v>
      </c>
      <c r="BB20" s="53">
        <f>VLOOKUP($A20,'RevPAR Raw Data'!$B$6:$BE$43,'RevPAR Raw Data'!P$1,FALSE)</f>
        <v>64.134757880617002</v>
      </c>
      <c r="BC20" s="54">
        <f>VLOOKUP($A20,'RevPAR Raw Data'!$B$6:$BE$43,'RevPAR Raw Data'!R$1,FALSE)</f>
        <v>44.0227996550732</v>
      </c>
      <c r="BE20" s="47">
        <f>VLOOKUP($A20,'RevPAR Raw Data'!$B$6:$BE$43,'RevPAR Raw Data'!T$1,FALSE)</f>
        <v>14.1591891698015</v>
      </c>
      <c r="BF20" s="48">
        <f>VLOOKUP($A20,'RevPAR Raw Data'!$B$6:$BE$43,'RevPAR Raw Data'!U$1,FALSE)</f>
        <v>28.752933413455501</v>
      </c>
      <c r="BG20" s="48">
        <f>VLOOKUP($A20,'RevPAR Raw Data'!$B$6:$BE$43,'RevPAR Raw Data'!V$1,FALSE)</f>
        <v>47.225816224095702</v>
      </c>
      <c r="BH20" s="48">
        <f>VLOOKUP($A20,'RevPAR Raw Data'!$B$6:$BE$43,'RevPAR Raw Data'!W$1,FALSE)</f>
        <v>49.965048693141703</v>
      </c>
      <c r="BI20" s="48">
        <f>VLOOKUP($A20,'RevPAR Raw Data'!$B$6:$BE$43,'RevPAR Raw Data'!X$1,FALSE)</f>
        <v>62.615600558009099</v>
      </c>
      <c r="BJ20" s="49">
        <f>VLOOKUP($A20,'RevPAR Raw Data'!$B$6:$BE$43,'RevPAR Raw Data'!Y$1,FALSE)</f>
        <v>40.4081274428382</v>
      </c>
      <c r="BK20" s="48">
        <f>VLOOKUP($A20,'RevPAR Raw Data'!$B$6:$BE$43,'RevPAR Raw Data'!AA$1,FALSE)</f>
        <v>29.845644102515202</v>
      </c>
      <c r="BL20" s="48">
        <f>VLOOKUP($A20,'RevPAR Raw Data'!$B$6:$BE$43,'RevPAR Raw Data'!AB$1,FALSE)</f>
        <v>20.680894129950801</v>
      </c>
      <c r="BM20" s="49">
        <f>VLOOKUP($A20,'RevPAR Raw Data'!$B$6:$BE$43,'RevPAR Raw Data'!AC$1,FALSE)</f>
        <v>24.8690399535678</v>
      </c>
      <c r="BN20" s="50">
        <f>VLOOKUP($A20,'RevPAR Raw Data'!$B$6:$BE$43,'RevPAR Raw Data'!AE$1,FALSE)</f>
        <v>33.493351191725701</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Data'!G$3,FALSE)</f>
        <v>32.7552895716507</v>
      </c>
      <c r="C22" s="48">
        <f>VLOOKUP($A22,'Occupancy Raw Data'!$B$8:$BE$45,'Occupancy Raw Data'!H$3,FALSE)</f>
        <v>46.993544130813802</v>
      </c>
      <c r="D22" s="48">
        <f>VLOOKUP($A22,'Occupancy Raw Data'!$B$8:$BE$45,'Occupancy Raw Data'!I$3,FALSE)</f>
        <v>50.636162292069102</v>
      </c>
      <c r="E22" s="48">
        <f>VLOOKUP($A22,'Occupancy Raw Data'!$B$8:$BE$45,'Occupancy Raw Data'!J$3,FALSE)</f>
        <v>48.334197257433601</v>
      </c>
      <c r="F22" s="48">
        <f>VLOOKUP($A22,'Occupancy Raw Data'!$B$8:$BE$45,'Occupancy Raw Data'!K$3,FALSE)</f>
        <v>47.090146552942798</v>
      </c>
      <c r="G22" s="49">
        <f>VLOOKUP($A22,'Occupancy Raw Data'!$B$8:$BE$45,'Occupancy Raw Data'!L$3,FALSE)</f>
        <v>45.161867960982001</v>
      </c>
      <c r="H22" s="48">
        <f>VLOOKUP($A22,'Occupancy Raw Data'!$B$8:$BE$45,'Occupancy Raw Data'!N$3,FALSE)</f>
        <v>51.776542104519102</v>
      </c>
      <c r="I22" s="48">
        <f>VLOOKUP($A22,'Occupancy Raw Data'!$B$8:$BE$45,'Occupancy Raw Data'!O$3,FALSE)</f>
        <v>50.433532821261899</v>
      </c>
      <c r="J22" s="49">
        <f>VLOOKUP($A22,'Occupancy Raw Data'!$B$8:$BE$45,'Occupancy Raw Data'!P$3,FALSE)</f>
        <v>51.1050374628905</v>
      </c>
      <c r="K22" s="50">
        <f>VLOOKUP($A22,'Occupancy Raw Data'!$B$8:$BE$45,'Occupancy Raw Data'!R$3,FALSE)</f>
        <v>46.859916390098697</v>
      </c>
      <c r="M22" s="47">
        <f>VLOOKUP($A22,'Occupancy Raw Data'!$B$8:$BE$45,'Occupancy Raw Data'!T$3,FALSE)</f>
        <v>5.9057686723038998</v>
      </c>
      <c r="N22" s="48">
        <f>VLOOKUP($A22,'Occupancy Raw Data'!$B$8:$BE$45,'Occupancy Raw Data'!U$3,FALSE)</f>
        <v>15.860138580417599</v>
      </c>
      <c r="O22" s="48">
        <f>VLOOKUP($A22,'Occupancy Raw Data'!$B$8:$BE$45,'Occupancy Raw Data'!V$3,FALSE)</f>
        <v>16.492331426925102</v>
      </c>
      <c r="P22" s="48">
        <f>VLOOKUP($A22,'Occupancy Raw Data'!$B$8:$BE$45,'Occupancy Raw Data'!W$3,FALSE)</f>
        <v>9.4894313803187291</v>
      </c>
      <c r="Q22" s="48">
        <f>VLOOKUP($A22,'Occupancy Raw Data'!$B$8:$BE$45,'Occupancy Raw Data'!X$3,FALSE)</f>
        <v>7.7432933367862198</v>
      </c>
      <c r="R22" s="49">
        <f>VLOOKUP($A22,'Occupancy Raw Data'!$B$8:$BE$45,'Occupancy Raw Data'!Y$3,FALSE)</f>
        <v>11.341643454750301</v>
      </c>
      <c r="S22" s="48">
        <f>VLOOKUP($A22,'Occupancy Raw Data'!$B$8:$BE$45,'Occupancy Raw Data'!AA$3,FALSE)</f>
        <v>10.8144125731176</v>
      </c>
      <c r="T22" s="48">
        <f>VLOOKUP($A22,'Occupancy Raw Data'!$B$8:$BE$45,'Occupancy Raw Data'!AB$3,FALSE)</f>
        <v>16.558048540036101</v>
      </c>
      <c r="U22" s="49">
        <f>VLOOKUP($A22,'Occupancy Raw Data'!$B$8:$BE$45,'Occupancy Raw Data'!AC$3,FALSE)</f>
        <v>13.5759875897221</v>
      </c>
      <c r="V22" s="50">
        <f>VLOOKUP($A22,'Occupancy Raw Data'!$B$8:$BE$45,'Occupancy Raw Data'!AE$3,FALSE)</f>
        <v>12.0283729933551</v>
      </c>
      <c r="X22" s="51">
        <f>VLOOKUP($A22,'ADR Raw Data'!$B$6:$BE$43,'ADR Raw Data'!G$1,FALSE)</f>
        <v>91.146330743777796</v>
      </c>
      <c r="Y22" s="52">
        <f>VLOOKUP($A22,'ADR Raw Data'!$B$6:$BE$43,'ADR Raw Data'!H$1,FALSE)</f>
        <v>96.340653296565506</v>
      </c>
      <c r="Z22" s="52">
        <f>VLOOKUP($A22,'ADR Raw Data'!$B$6:$BE$43,'ADR Raw Data'!I$1,FALSE)</f>
        <v>98.246806104881102</v>
      </c>
      <c r="AA22" s="52">
        <f>VLOOKUP($A22,'ADR Raw Data'!$B$6:$BE$43,'ADR Raw Data'!J$1,FALSE)</f>
        <v>96.718234376523299</v>
      </c>
      <c r="AB22" s="52">
        <f>VLOOKUP($A22,'ADR Raw Data'!$B$6:$BE$43,'ADR Raw Data'!K$1,FALSE)</f>
        <v>94.646530571399893</v>
      </c>
      <c r="AC22" s="53">
        <f>VLOOKUP($A22,'ADR Raw Data'!$B$6:$BE$43,'ADR Raw Data'!L$1,FALSE)</f>
        <v>95.742149773576202</v>
      </c>
      <c r="AD22" s="52">
        <f>VLOOKUP($A22,'ADR Raw Data'!$B$6:$BE$43,'ADR Raw Data'!N$1,FALSE)</f>
        <v>105.122341296928</v>
      </c>
      <c r="AE22" s="52">
        <f>VLOOKUP($A22,'ADR Raw Data'!$B$6:$BE$43,'ADR Raw Data'!O$1,FALSE)</f>
        <v>105.585089932258</v>
      </c>
      <c r="AF22" s="53">
        <f>VLOOKUP($A22,'ADR Raw Data'!$B$6:$BE$43,'ADR Raw Data'!P$1,FALSE)</f>
        <v>105.350675426463</v>
      </c>
      <c r="AG22" s="54">
        <f>VLOOKUP($A22,'ADR Raw Data'!$B$6:$BE$43,'ADR Raw Data'!R$1,FALSE)</f>
        <v>98.736143673950195</v>
      </c>
      <c r="AI22" s="47">
        <f>VLOOKUP($A22,'ADR Raw Data'!$B$6:$BE$43,'ADR Raw Data'!T$1,FALSE)</f>
        <v>5.2547934276051702</v>
      </c>
      <c r="AJ22" s="48">
        <f>VLOOKUP($A22,'ADR Raw Data'!$B$6:$BE$43,'ADR Raw Data'!U$1,FALSE)</f>
        <v>11.8251633501181</v>
      </c>
      <c r="AK22" s="48">
        <f>VLOOKUP($A22,'ADR Raw Data'!$B$6:$BE$43,'ADR Raw Data'!V$1,FALSE)</f>
        <v>10.7038311406208</v>
      </c>
      <c r="AL22" s="48">
        <f>VLOOKUP($A22,'ADR Raw Data'!$B$6:$BE$43,'ADR Raw Data'!W$1,FALSE)</f>
        <v>9.6459972025427501</v>
      </c>
      <c r="AM22" s="48">
        <f>VLOOKUP($A22,'ADR Raw Data'!$B$6:$BE$43,'ADR Raw Data'!X$1,FALSE)</f>
        <v>6.8282384664016398</v>
      </c>
      <c r="AN22" s="49">
        <f>VLOOKUP($A22,'ADR Raw Data'!$B$6:$BE$43,'ADR Raw Data'!Y$1,FALSE)</f>
        <v>9.1067308636199797</v>
      </c>
      <c r="AO22" s="48">
        <f>VLOOKUP($A22,'ADR Raw Data'!$B$6:$BE$43,'ADR Raw Data'!AA$1,FALSE)</f>
        <v>5.1480950609098901</v>
      </c>
      <c r="AP22" s="48">
        <f>VLOOKUP($A22,'ADR Raw Data'!$B$6:$BE$43,'ADR Raw Data'!AB$1,FALSE)</f>
        <v>2.2354824923896901</v>
      </c>
      <c r="AQ22" s="49">
        <f>VLOOKUP($A22,'ADR Raw Data'!$B$6:$BE$43,'ADR Raw Data'!AC$1,FALSE)</f>
        <v>3.72981453631014</v>
      </c>
      <c r="AR22" s="50">
        <f>VLOOKUP($A22,'ADR Raw Data'!$B$6:$BE$43,'ADR Raw Data'!AE$1,FALSE)</f>
        <v>7.3266189306022396</v>
      </c>
      <c r="AS22" s="40"/>
      <c r="AT22" s="51">
        <f>VLOOKUP($A22,'RevPAR Raw Data'!$B$6:$BE$43,'RevPAR Raw Data'!G$1,FALSE)</f>
        <v>29.8552445690589</v>
      </c>
      <c r="AU22" s="52">
        <f>VLOOKUP($A22,'RevPAR Raw Data'!$B$6:$BE$43,'RevPAR Raw Data'!H$1,FALSE)</f>
        <v>45.273887422835799</v>
      </c>
      <c r="AV22" s="52">
        <f>VLOOKUP($A22,'RevPAR Raw Data'!$B$6:$BE$43,'RevPAR Raw Data'!I$1,FALSE)</f>
        <v>49.748412186042103</v>
      </c>
      <c r="AW22" s="52">
        <f>VLOOKUP($A22,'RevPAR Raw Data'!$B$6:$BE$43,'RevPAR Raw Data'!J$1,FALSE)</f>
        <v>46.747982187455797</v>
      </c>
      <c r="AX22" s="52">
        <f>VLOOKUP($A22,'RevPAR Raw Data'!$B$6:$BE$43,'RevPAR Raw Data'!K$1,FALSE)</f>
        <v>44.569189953348001</v>
      </c>
      <c r="AY22" s="53">
        <f>VLOOKUP($A22,'RevPAR Raw Data'!$B$6:$BE$43,'RevPAR Raw Data'!L$1,FALSE)</f>
        <v>43.238943263748098</v>
      </c>
      <c r="AZ22" s="52">
        <f>VLOOKUP($A22,'RevPAR Raw Data'!$B$6:$BE$43,'RevPAR Raw Data'!N$1,FALSE)</f>
        <v>54.428713302860302</v>
      </c>
      <c r="BA22" s="52">
        <f>VLOOKUP($A22,'RevPAR Raw Data'!$B$6:$BE$43,'RevPAR Raw Data'!O$1,FALSE)</f>
        <v>53.250290985344698</v>
      </c>
      <c r="BB22" s="53">
        <f>VLOOKUP($A22,'RevPAR Raw Data'!$B$6:$BE$43,'RevPAR Raw Data'!P$1,FALSE)</f>
        <v>53.839502144102497</v>
      </c>
      <c r="BC22" s="54">
        <f>VLOOKUP($A22,'RevPAR Raw Data'!$B$6:$BE$43,'RevPAR Raw Data'!R$1,FALSE)</f>
        <v>46.2676743724208</v>
      </c>
      <c r="BE22" s="47">
        <f>VLOOKUP($A22,'RevPAR Raw Data'!$B$6:$BE$43,'RevPAR Raw Data'!T$1,FALSE)</f>
        <v>11.4708980439508</v>
      </c>
      <c r="BF22" s="48">
        <f>VLOOKUP($A22,'RevPAR Raw Data'!$B$6:$BE$43,'RevPAR Raw Data'!U$1,FALSE)</f>
        <v>29.5607892252253</v>
      </c>
      <c r="BG22" s="48">
        <f>VLOOKUP($A22,'RevPAR Raw Data'!$B$6:$BE$43,'RevPAR Raw Data'!V$1,FALSE)</f>
        <v>28.961473874635502</v>
      </c>
      <c r="BH22" s="48">
        <f>VLOOKUP($A22,'RevPAR Raw Data'!$B$6:$BE$43,'RevPAR Raw Data'!W$1,FALSE)</f>
        <v>20.050778868344199</v>
      </c>
      <c r="BI22" s="48">
        <f>VLOOKUP($A22,'RevPAR Raw Data'!$B$6:$BE$43,'RevPAR Raw Data'!X$1,FALSE)</f>
        <v>15.1002623373766</v>
      </c>
      <c r="BJ22" s="49">
        <f>VLOOKUP($A22,'RevPAR Raw Data'!$B$6:$BE$43,'RevPAR Raw Data'!Y$1,FALSE)</f>
        <v>21.481227263305801</v>
      </c>
      <c r="BK22" s="48">
        <f>VLOOKUP($A22,'RevPAR Raw Data'!$B$6:$BE$43,'RevPAR Raw Data'!AA$1,FALSE)</f>
        <v>16.519243873570598</v>
      </c>
      <c r="BL22" s="48">
        <f>VLOOKUP($A22,'RevPAR Raw Data'!$B$6:$BE$43,'RevPAR Raw Data'!AB$1,FALSE)</f>
        <v>19.163683308619699</v>
      </c>
      <c r="BM22" s="49">
        <f>VLOOKUP($A22,'RevPAR Raw Data'!$B$6:$BE$43,'RevPAR Raw Data'!AC$1,FALSE)</f>
        <v>17.812161284601402</v>
      </c>
      <c r="BN22" s="50">
        <f>VLOOKUP($A22,'RevPAR Raw Data'!$B$6:$BE$43,'RevPAR Raw Data'!AE$1,FALSE)</f>
        <v>20.236264976731899</v>
      </c>
    </row>
    <row r="23" spans="1:66" x14ac:dyDescent="0.45">
      <c r="A23" s="63" t="s">
        <v>71</v>
      </c>
      <c r="B23" s="47">
        <f>VLOOKUP($A23,'Occupancy Raw Data'!$B$8:$BE$45,'Occupancy Raw Data'!G$3,FALSE)</f>
        <v>32.378658568511398</v>
      </c>
      <c r="C23" s="48">
        <f>VLOOKUP($A23,'Occupancy Raw Data'!$B$8:$BE$45,'Occupancy Raw Data'!H$3,FALSE)</f>
        <v>45.049479030315702</v>
      </c>
      <c r="D23" s="48">
        <f>VLOOKUP($A23,'Occupancy Raw Data'!$B$8:$BE$45,'Occupancy Raw Data'!I$3,FALSE)</f>
        <v>47.840201057646901</v>
      </c>
      <c r="E23" s="48">
        <f>VLOOKUP($A23,'Occupancy Raw Data'!$B$8:$BE$45,'Occupancy Raw Data'!J$3,FALSE)</f>
        <v>45.332216346405502</v>
      </c>
      <c r="F23" s="48">
        <f>VLOOKUP($A23,'Occupancy Raw Data'!$B$8:$BE$45,'Occupancy Raw Data'!K$3,FALSE)</f>
        <v>44.635844808628697</v>
      </c>
      <c r="G23" s="49">
        <f>VLOOKUP($A23,'Occupancy Raw Data'!$B$8:$BE$45,'Occupancy Raw Data'!L$3,FALSE)</f>
        <v>43.047279962301602</v>
      </c>
      <c r="H23" s="48">
        <f>VLOOKUP($A23,'Occupancy Raw Data'!$B$8:$BE$45,'Occupancy Raw Data'!N$3,FALSE)</f>
        <v>47.636001884915402</v>
      </c>
      <c r="I23" s="48">
        <f>VLOOKUP($A23,'Occupancy Raw Data'!$B$8:$BE$45,'Occupancy Raw Data'!O$3,FALSE)</f>
        <v>46.295617571600602</v>
      </c>
      <c r="J23" s="49">
        <f>VLOOKUP($A23,'Occupancy Raw Data'!$B$8:$BE$45,'Occupancy Raw Data'!P$3,FALSE)</f>
        <v>46.965809728258002</v>
      </c>
      <c r="K23" s="50">
        <f>VLOOKUP($A23,'Occupancy Raw Data'!$B$8:$BE$45,'Occupancy Raw Data'!R$3,FALSE)</f>
        <v>44.166859895431998</v>
      </c>
      <c r="M23" s="47">
        <f>VLOOKUP($A23,'Occupancy Raw Data'!$B$8:$BE$45,'Occupancy Raw Data'!T$3,FALSE)</f>
        <v>6.3308860271747003</v>
      </c>
      <c r="N23" s="48">
        <f>VLOOKUP($A23,'Occupancy Raw Data'!$B$8:$BE$45,'Occupancy Raw Data'!U$3,FALSE)</f>
        <v>10.220515602201001</v>
      </c>
      <c r="O23" s="48">
        <f>VLOOKUP($A23,'Occupancy Raw Data'!$B$8:$BE$45,'Occupancy Raw Data'!V$3,FALSE)</f>
        <v>10.524343021581799</v>
      </c>
      <c r="P23" s="48">
        <f>VLOOKUP($A23,'Occupancy Raw Data'!$B$8:$BE$45,'Occupancy Raw Data'!W$3,FALSE)</f>
        <v>4.6536065854496398</v>
      </c>
      <c r="Q23" s="48">
        <f>VLOOKUP($A23,'Occupancy Raw Data'!$B$8:$BE$45,'Occupancy Raw Data'!X$3,FALSE)</f>
        <v>2.8829608621374101</v>
      </c>
      <c r="R23" s="49">
        <f>VLOOKUP($A23,'Occupancy Raw Data'!$B$8:$BE$45,'Occupancy Raw Data'!Y$3,FALSE)</f>
        <v>6.9182808462601697</v>
      </c>
      <c r="S23" s="48">
        <f>VLOOKUP($A23,'Occupancy Raw Data'!$B$8:$BE$45,'Occupancy Raw Data'!AA$3,FALSE)</f>
        <v>5.1656349305440799</v>
      </c>
      <c r="T23" s="48">
        <f>VLOOKUP($A23,'Occupancy Raw Data'!$B$8:$BE$45,'Occupancy Raw Data'!AB$3,FALSE)</f>
        <v>10.6677925342325</v>
      </c>
      <c r="U23" s="49">
        <f>VLOOKUP($A23,'Occupancy Raw Data'!$B$8:$BE$45,'Occupancy Raw Data'!AC$3,FALSE)</f>
        <v>7.80736401753071</v>
      </c>
      <c r="V23" s="50">
        <f>VLOOKUP($A23,'Occupancy Raw Data'!$B$8:$BE$45,'Occupancy Raw Data'!AE$3,FALSE)</f>
        <v>7.1868478837198904</v>
      </c>
      <c r="X23" s="51">
        <f>VLOOKUP($A23,'ADR Raw Data'!$B$6:$BE$43,'ADR Raw Data'!G$1,FALSE)</f>
        <v>87.496728654592403</v>
      </c>
      <c r="Y23" s="52">
        <f>VLOOKUP($A23,'ADR Raw Data'!$B$6:$BE$43,'ADR Raw Data'!H$1,FALSE)</f>
        <v>92.755248721524794</v>
      </c>
      <c r="Z23" s="52">
        <f>VLOOKUP($A23,'ADR Raw Data'!$B$6:$BE$43,'ADR Raw Data'!I$1,FALSE)</f>
        <v>94.761527853781303</v>
      </c>
      <c r="AA23" s="52">
        <f>VLOOKUP($A23,'ADR Raw Data'!$B$6:$BE$43,'ADR Raw Data'!J$1,FALSE)</f>
        <v>92.765199815199793</v>
      </c>
      <c r="AB23" s="52">
        <f>VLOOKUP($A23,'ADR Raw Data'!$B$6:$BE$43,'ADR Raw Data'!K$1,FALSE)</f>
        <v>92.929835777126002</v>
      </c>
      <c r="AC23" s="53">
        <f>VLOOKUP($A23,'ADR Raw Data'!$B$6:$BE$43,'ADR Raw Data'!L$1,FALSE)</f>
        <v>92.448427556679903</v>
      </c>
      <c r="AD23" s="52">
        <f>VLOOKUP($A23,'ADR Raw Data'!$B$6:$BE$43,'ADR Raw Data'!N$1,FALSE)</f>
        <v>101.723963508463</v>
      </c>
      <c r="AE23" s="52">
        <f>VLOOKUP($A23,'ADR Raw Data'!$B$6:$BE$43,'ADR Raw Data'!O$1,FALSE)</f>
        <v>101.056341325491</v>
      </c>
      <c r="AF23" s="53">
        <f>VLOOKUP($A23,'ADR Raw Data'!$B$6:$BE$43,'ADR Raw Data'!P$1,FALSE)</f>
        <v>101.394915830546</v>
      </c>
      <c r="AG23" s="54">
        <f>VLOOKUP($A23,'ADR Raw Data'!$B$6:$BE$43,'ADR Raw Data'!R$1,FALSE)</f>
        <v>95.166555175450398</v>
      </c>
      <c r="AI23" s="47">
        <f>VLOOKUP($A23,'ADR Raw Data'!$B$6:$BE$43,'ADR Raw Data'!T$1,FALSE)</f>
        <v>3.46511853383964</v>
      </c>
      <c r="AJ23" s="48">
        <f>VLOOKUP($A23,'ADR Raw Data'!$B$6:$BE$43,'ADR Raw Data'!U$1,FALSE)</f>
        <v>9.9052890977060404</v>
      </c>
      <c r="AK23" s="48">
        <f>VLOOKUP($A23,'ADR Raw Data'!$B$6:$BE$43,'ADR Raw Data'!V$1,FALSE)</f>
        <v>9.6678110788353209</v>
      </c>
      <c r="AL23" s="48">
        <f>VLOOKUP($A23,'ADR Raw Data'!$B$6:$BE$43,'ADR Raw Data'!W$1,FALSE)</f>
        <v>6.3381864997779997</v>
      </c>
      <c r="AM23" s="48">
        <f>VLOOKUP($A23,'ADR Raw Data'!$B$6:$BE$43,'ADR Raw Data'!X$1,FALSE)</f>
        <v>5.0227548818863701</v>
      </c>
      <c r="AN23" s="49">
        <f>VLOOKUP($A23,'ADR Raw Data'!$B$6:$BE$43,'ADR Raw Data'!Y$1,FALSE)</f>
        <v>7.0665519572983602</v>
      </c>
      <c r="AO23" s="48">
        <f>VLOOKUP($A23,'ADR Raw Data'!$B$6:$BE$43,'ADR Raw Data'!AA$1,FALSE)</f>
        <v>8.0425956687825206E-2</v>
      </c>
      <c r="AP23" s="48">
        <f>VLOOKUP($A23,'ADR Raw Data'!$B$6:$BE$43,'ADR Raw Data'!AB$1,FALSE)</f>
        <v>-4.07155808726454</v>
      </c>
      <c r="AQ23" s="49">
        <f>VLOOKUP($A23,'ADR Raw Data'!$B$6:$BE$43,'ADR Raw Data'!AC$1,FALSE)</f>
        <v>-1.95838367974173</v>
      </c>
      <c r="AR23" s="50">
        <f>VLOOKUP($A23,'ADR Raw Data'!$B$6:$BE$43,'ADR Raw Data'!AE$1,FALSE)</f>
        <v>4.00245309565656</v>
      </c>
      <c r="AS23" s="40"/>
      <c r="AT23" s="51">
        <f>VLOOKUP($A23,'RevPAR Raw Data'!$B$6:$BE$43,'RevPAR Raw Data'!G$1,FALSE)</f>
        <v>28.330267029687398</v>
      </c>
      <c r="AU23" s="52">
        <f>VLOOKUP($A23,'RevPAR Raw Data'!$B$6:$BE$43,'RevPAR Raw Data'!H$1,FALSE)</f>
        <v>41.785756322320502</v>
      </c>
      <c r="AV23" s="52">
        <f>VLOOKUP($A23,'RevPAR Raw Data'!$B$6:$BE$43,'RevPAR Raw Data'!I$1,FALSE)</f>
        <v>45.334105450547099</v>
      </c>
      <c r="AW23" s="52">
        <f>VLOOKUP($A23,'RevPAR Raw Data'!$B$6:$BE$43,'RevPAR Raw Data'!J$1,FALSE)</f>
        <v>42.052521074401803</v>
      </c>
      <c r="AX23" s="52">
        <f>VLOOKUP($A23,'RevPAR Raw Data'!$B$6:$BE$43,'RevPAR Raw Data'!K$1,FALSE)</f>
        <v>41.4800172783915</v>
      </c>
      <c r="AY23" s="53">
        <f>VLOOKUP($A23,'RevPAR Raw Data'!$B$6:$BE$43,'RevPAR Raw Data'!L$1,FALSE)</f>
        <v>39.796533431069598</v>
      </c>
      <c r="AZ23" s="52">
        <f>VLOOKUP($A23,'RevPAR Raw Data'!$B$6:$BE$43,'RevPAR Raw Data'!N$1,FALSE)</f>
        <v>48.457229174302299</v>
      </c>
      <c r="BA23" s="52">
        <f>VLOOKUP($A23,'RevPAR Raw Data'!$B$6:$BE$43,'RevPAR Raw Data'!O$1,FALSE)</f>
        <v>46.7846573119011</v>
      </c>
      <c r="BB23" s="53">
        <f>VLOOKUP($A23,'RevPAR Raw Data'!$B$6:$BE$43,'RevPAR Raw Data'!P$1,FALSE)</f>
        <v>47.620943243101699</v>
      </c>
      <c r="BC23" s="54">
        <f>VLOOKUP($A23,'RevPAR Raw Data'!$B$6:$BE$43,'RevPAR Raw Data'!R$1,FALSE)</f>
        <v>42.032079091650203</v>
      </c>
      <c r="BE23" s="47">
        <f>VLOOKUP($A23,'RevPAR Raw Data'!$B$6:$BE$43,'RevPAR Raw Data'!T$1,FALSE)</f>
        <v>10.0153772660982</v>
      </c>
      <c r="BF23" s="48">
        <f>VLOOKUP($A23,'RevPAR Raw Data'!$B$6:$BE$43,'RevPAR Raw Data'!U$1,FALSE)</f>
        <v>21.138176317581198</v>
      </c>
      <c r="BG23" s="48">
        <f>VLOOKUP($A23,'RevPAR Raw Data'!$B$6:$BE$43,'RevPAR Raw Data'!V$1,FALSE)</f>
        <v>21.209627701032201</v>
      </c>
      <c r="BH23" s="48">
        <f>VLOOKUP($A23,'RevPAR Raw Data'!$B$6:$BE$43,'RevPAR Raw Data'!W$1,FALSE)</f>
        <v>11.286747349579301</v>
      </c>
      <c r="BI23" s="48">
        <f>VLOOKUP($A23,'RevPAR Raw Data'!$B$6:$BE$43,'RevPAR Raw Data'!X$1,FALSE)</f>
        <v>8.0505198014696706</v>
      </c>
      <c r="BJ23" s="49">
        <f>VLOOKUP($A23,'RevPAR Raw Data'!$B$6:$BE$43,'RevPAR Raw Data'!Y$1,FALSE)</f>
        <v>14.473716714111299</v>
      </c>
      <c r="BK23" s="48">
        <f>VLOOKUP($A23,'RevPAR Raw Data'!$B$6:$BE$43,'RevPAR Raw Data'!AA$1,FALSE)</f>
        <v>5.2502153985437996</v>
      </c>
      <c r="BL23" s="48">
        <f>VLOOKUP($A23,'RevPAR Raw Data'!$B$6:$BE$43,'RevPAR Raw Data'!AB$1,FALSE)</f>
        <v>6.1618890773078503</v>
      </c>
      <c r="BM23" s="49">
        <f>VLOOKUP($A23,'RevPAR Raw Data'!$B$6:$BE$43,'RevPAR Raw Data'!AC$1,FALSE)</f>
        <v>5.6960821950516198</v>
      </c>
      <c r="BN23" s="50">
        <f>VLOOKUP($A23,'RevPAR Raw Data'!$B$6:$BE$43,'RevPAR Raw Data'!AE$1,FALSE)</f>
        <v>11.476951194978501</v>
      </c>
    </row>
    <row r="24" spans="1:66" x14ac:dyDescent="0.45">
      <c r="A24" s="63" t="s">
        <v>53</v>
      </c>
      <c r="B24" s="47">
        <f>VLOOKUP($A24,'Occupancy Raw Data'!$B$8:$BE$45,'Occupancy Raw Data'!G$3,FALSE)</f>
        <v>30.1659616010413</v>
      </c>
      <c r="C24" s="48">
        <f>VLOOKUP($A24,'Occupancy Raw Data'!$B$8:$BE$45,'Occupancy Raw Data'!H$3,FALSE)</f>
        <v>50.471851610803697</v>
      </c>
      <c r="D24" s="48">
        <f>VLOOKUP($A24,'Occupancy Raw Data'!$B$8:$BE$45,'Occupancy Raw Data'!I$3,FALSE)</f>
        <v>55.841197526846699</v>
      </c>
      <c r="E24" s="48">
        <f>VLOOKUP($A24,'Occupancy Raw Data'!$B$8:$BE$45,'Occupancy Raw Data'!J$3,FALSE)</f>
        <v>54.376830458835002</v>
      </c>
      <c r="F24" s="48">
        <f>VLOOKUP($A24,'Occupancy Raw Data'!$B$8:$BE$45,'Occupancy Raw Data'!K$3,FALSE)</f>
        <v>50.2440611780019</v>
      </c>
      <c r="G24" s="49">
        <f>VLOOKUP($A24,'Occupancy Raw Data'!$B$8:$BE$45,'Occupancy Raw Data'!L$3,FALSE)</f>
        <v>48.2199804751057</v>
      </c>
      <c r="H24" s="48">
        <f>VLOOKUP($A24,'Occupancy Raw Data'!$B$8:$BE$45,'Occupancy Raw Data'!N$3,FALSE)</f>
        <v>61.633582818092997</v>
      </c>
      <c r="I24" s="48">
        <f>VLOOKUP($A24,'Occupancy Raw Data'!$B$8:$BE$45,'Occupancy Raw Data'!O$3,FALSE)</f>
        <v>53.758542141230002</v>
      </c>
      <c r="J24" s="49">
        <f>VLOOKUP($A24,'Occupancy Raw Data'!$B$8:$BE$45,'Occupancy Raw Data'!P$3,FALSE)</f>
        <v>57.696062479661499</v>
      </c>
      <c r="K24" s="50">
        <f>VLOOKUP($A24,'Occupancy Raw Data'!$B$8:$BE$45,'Occupancy Raw Data'!R$3,FALSE)</f>
        <v>50.927432476407397</v>
      </c>
      <c r="M24" s="47">
        <f>VLOOKUP($A24,'Occupancy Raw Data'!$B$8:$BE$45,'Occupancy Raw Data'!T$3,FALSE)</f>
        <v>1.15880986894654</v>
      </c>
      <c r="N24" s="48">
        <f>VLOOKUP($A24,'Occupancy Raw Data'!$B$8:$BE$45,'Occupancy Raw Data'!U$3,FALSE)</f>
        <v>13.3504064714474</v>
      </c>
      <c r="O24" s="48">
        <f>VLOOKUP($A24,'Occupancy Raw Data'!$B$8:$BE$45,'Occupancy Raw Data'!V$3,FALSE)</f>
        <v>10.373324783472601</v>
      </c>
      <c r="P24" s="48">
        <f>VLOOKUP($A24,'Occupancy Raw Data'!$B$8:$BE$45,'Occupancy Raw Data'!W$3,FALSE)</f>
        <v>9.0863539660245607</v>
      </c>
      <c r="Q24" s="48">
        <f>VLOOKUP($A24,'Occupancy Raw Data'!$B$8:$BE$45,'Occupancy Raw Data'!X$3,FALSE)</f>
        <v>9.7485007670494106</v>
      </c>
      <c r="R24" s="49">
        <f>VLOOKUP($A24,'Occupancy Raw Data'!$B$8:$BE$45,'Occupancy Raw Data'!Y$3,FALSE)</f>
        <v>9.3080061315387095</v>
      </c>
      <c r="S24" s="48">
        <f>VLOOKUP($A24,'Occupancy Raw Data'!$B$8:$BE$45,'Occupancy Raw Data'!AA$3,FALSE)</f>
        <v>19.658357168547699</v>
      </c>
      <c r="T24" s="48">
        <f>VLOOKUP($A24,'Occupancy Raw Data'!$B$8:$BE$45,'Occupancy Raw Data'!AB$3,FALSE)</f>
        <v>12.3523072654177</v>
      </c>
      <c r="U24" s="49">
        <f>VLOOKUP($A24,'Occupancy Raw Data'!$B$8:$BE$45,'Occupancy Raw Data'!AC$3,FALSE)</f>
        <v>16.139891116972201</v>
      </c>
      <c r="V24" s="50">
        <f>VLOOKUP($A24,'Occupancy Raw Data'!$B$8:$BE$45,'Occupancy Raw Data'!AE$3,FALSE)</f>
        <v>11.4297185324804</v>
      </c>
      <c r="X24" s="51">
        <f>VLOOKUP($A24,'ADR Raw Data'!$B$6:$BE$43,'ADR Raw Data'!G$1,FALSE)</f>
        <v>97.515372168284699</v>
      </c>
      <c r="Y24" s="52">
        <f>VLOOKUP($A24,'ADR Raw Data'!$B$6:$BE$43,'ADR Raw Data'!H$1,FALSE)</f>
        <v>105.827524177949</v>
      </c>
      <c r="Z24" s="52">
        <f>VLOOKUP($A24,'ADR Raw Data'!$B$6:$BE$43,'ADR Raw Data'!I$1,FALSE)</f>
        <v>108.922313519813</v>
      </c>
      <c r="AA24" s="52">
        <f>VLOOKUP($A24,'ADR Raw Data'!$B$6:$BE$43,'ADR Raw Data'!J$1,FALSE)</f>
        <v>107.363728306403</v>
      </c>
      <c r="AB24" s="52">
        <f>VLOOKUP($A24,'ADR Raw Data'!$B$6:$BE$43,'ADR Raw Data'!K$1,FALSE)</f>
        <v>103.294663212435</v>
      </c>
      <c r="AC24" s="53">
        <f>VLOOKUP($A24,'ADR Raw Data'!$B$6:$BE$43,'ADR Raw Data'!L$1,FALSE)</f>
        <v>105.32294236739099</v>
      </c>
      <c r="AD24" s="52">
        <f>VLOOKUP($A24,'ADR Raw Data'!$B$6:$BE$43,'ADR Raw Data'!N$1,FALSE)</f>
        <v>117.330586061246</v>
      </c>
      <c r="AE24" s="52">
        <f>VLOOKUP($A24,'ADR Raw Data'!$B$6:$BE$43,'ADR Raw Data'!O$1,FALSE)</f>
        <v>115.612033898305</v>
      </c>
      <c r="AF24" s="53">
        <f>VLOOKUP($A24,'ADR Raw Data'!$B$6:$BE$43,'ADR Raw Data'!P$1,FALSE)</f>
        <v>116.529952058657</v>
      </c>
      <c r="AG24" s="54">
        <f>VLOOKUP($A24,'ADR Raw Data'!$B$6:$BE$43,'ADR Raw Data'!R$1,FALSE)</f>
        <v>108.950514833409</v>
      </c>
      <c r="AI24" s="47">
        <f>VLOOKUP($A24,'ADR Raw Data'!$B$6:$BE$43,'ADR Raw Data'!T$1,FALSE)</f>
        <v>7.66296104518812</v>
      </c>
      <c r="AJ24" s="48">
        <f>VLOOKUP($A24,'ADR Raw Data'!$B$6:$BE$43,'ADR Raw Data'!U$1,FALSE)</f>
        <v>13.386050585214599</v>
      </c>
      <c r="AK24" s="48">
        <f>VLOOKUP($A24,'ADR Raw Data'!$B$6:$BE$43,'ADR Raw Data'!V$1,FALSE)</f>
        <v>9.3180845248192394</v>
      </c>
      <c r="AL24" s="48">
        <f>VLOOKUP($A24,'ADR Raw Data'!$B$6:$BE$43,'ADR Raw Data'!W$1,FALSE)</f>
        <v>10.030406079412501</v>
      </c>
      <c r="AM24" s="48">
        <f>VLOOKUP($A24,'ADR Raw Data'!$B$6:$BE$43,'ADR Raw Data'!X$1,FALSE)</f>
        <v>3.9133978879571298</v>
      </c>
      <c r="AN24" s="49">
        <f>VLOOKUP($A24,'ADR Raw Data'!$B$6:$BE$43,'ADR Raw Data'!Y$1,FALSE)</f>
        <v>9.0010279052660902</v>
      </c>
      <c r="AO24" s="48">
        <f>VLOOKUP($A24,'ADR Raw Data'!$B$6:$BE$43,'ADR Raw Data'!AA$1,FALSE)</f>
        <v>10.5184950515523</v>
      </c>
      <c r="AP24" s="48">
        <f>VLOOKUP($A24,'ADR Raw Data'!$B$6:$BE$43,'ADR Raw Data'!AB$1,FALSE)</f>
        <v>7.4436812932656498</v>
      </c>
      <c r="AQ24" s="49">
        <f>VLOOKUP($A24,'ADR Raw Data'!$B$6:$BE$43,'ADR Raw Data'!AC$1,FALSE)</f>
        <v>9.0526416395396296</v>
      </c>
      <c r="AR24" s="50">
        <f>VLOOKUP($A24,'ADR Raw Data'!$B$6:$BE$43,'ADR Raw Data'!AE$1,FALSE)</f>
        <v>9.1656003202473393</v>
      </c>
      <c r="AS24" s="40"/>
      <c r="AT24" s="51">
        <f>VLOOKUP($A24,'RevPAR Raw Data'!$B$6:$BE$43,'RevPAR Raw Data'!G$1,FALSE)</f>
        <v>29.416449723397299</v>
      </c>
      <c r="AU24" s="52">
        <f>VLOOKUP($A24,'RevPAR Raw Data'!$B$6:$BE$43,'RevPAR Raw Data'!H$1,FALSE)</f>
        <v>53.413110966482201</v>
      </c>
      <c r="AV24" s="52">
        <f>VLOOKUP($A24,'RevPAR Raw Data'!$B$6:$BE$43,'RevPAR Raw Data'!I$1,FALSE)</f>
        <v>60.823524243410297</v>
      </c>
      <c r="AW24" s="52">
        <f>VLOOKUP($A24,'RevPAR Raw Data'!$B$6:$BE$43,'RevPAR Raw Data'!J$1,FALSE)</f>
        <v>58.380992515457201</v>
      </c>
      <c r="AX24" s="52">
        <f>VLOOKUP($A24,'RevPAR Raw Data'!$B$6:$BE$43,'RevPAR Raw Data'!K$1,FALSE)</f>
        <v>51.899433778066999</v>
      </c>
      <c r="AY24" s="53">
        <f>VLOOKUP($A24,'RevPAR Raw Data'!$B$6:$BE$43,'RevPAR Raw Data'!L$1,FALSE)</f>
        <v>50.786702245362797</v>
      </c>
      <c r="AZ24" s="52">
        <f>VLOOKUP($A24,'RevPAR Raw Data'!$B$6:$BE$43,'RevPAR Raw Data'!N$1,FALSE)</f>
        <v>72.315043931011999</v>
      </c>
      <c r="BA24" s="52">
        <f>VLOOKUP($A24,'RevPAR Raw Data'!$B$6:$BE$43,'RevPAR Raw Data'!O$1,FALSE)</f>
        <v>62.151343963553501</v>
      </c>
      <c r="BB24" s="53">
        <f>VLOOKUP($A24,'RevPAR Raw Data'!$B$6:$BE$43,'RevPAR Raw Data'!P$1,FALSE)</f>
        <v>67.2331939472827</v>
      </c>
      <c r="BC24" s="54">
        <f>VLOOKUP($A24,'RevPAR Raw Data'!$B$6:$BE$43,'RevPAR Raw Data'!R$1,FALSE)</f>
        <v>55.485699874482798</v>
      </c>
      <c r="BE24" s="47">
        <f>VLOOKUP($A24,'RevPAR Raw Data'!$B$6:$BE$43,'RevPAR Raw Data'!T$1,FALSE)</f>
        <v>8.9105700629798292</v>
      </c>
      <c r="BF24" s="48">
        <f>VLOOKUP($A24,'RevPAR Raw Data'!$B$6:$BE$43,'RevPAR Raw Data'!U$1,FALSE)</f>
        <v>28.523549220261799</v>
      </c>
      <c r="BG24" s="48">
        <f>VLOOKUP($A24,'RevPAR Raw Data'!$B$6:$BE$43,'RevPAR Raw Data'!V$1,FALSE)</f>
        <v>20.6580044796499</v>
      </c>
      <c r="BH24" s="48">
        <f>VLOOKUP($A24,'RevPAR Raw Data'!$B$6:$BE$43,'RevPAR Raw Data'!W$1,FALSE)</f>
        <v>20.0281582460421</v>
      </c>
      <c r="BI24" s="48">
        <f>VLOOKUP($A24,'RevPAR Raw Data'!$B$6:$BE$43,'RevPAR Raw Data'!X$1,FALSE)</f>
        <v>14.0433962781317</v>
      </c>
      <c r="BJ24" s="49">
        <f>VLOOKUP($A24,'RevPAR Raw Data'!$B$6:$BE$43,'RevPAR Raw Data'!Y$1,FALSE)</f>
        <v>19.1468502661284</v>
      </c>
      <c r="BK24" s="48">
        <f>VLOOKUP($A24,'RevPAR Raw Data'!$B$6:$BE$43,'RevPAR Raw Data'!AA$1,FALSE)</f>
        <v>32.244615546090301</v>
      </c>
      <c r="BL24" s="48">
        <f>VLOOKUP($A24,'RevPAR Raw Data'!$B$6:$BE$43,'RevPAR Raw Data'!AB$1,FALSE)</f>
        <v>20.715454943886002</v>
      </c>
      <c r="BM24" s="49">
        <f>VLOOKUP($A24,'RevPAR Raw Data'!$B$6:$BE$43,'RevPAR Raw Data'!AC$1,FALSE)</f>
        <v>26.653619260343199</v>
      </c>
      <c r="BN24" s="50">
        <f>VLOOKUP($A24,'RevPAR Raw Data'!$B$6:$BE$43,'RevPAR Raw Data'!AE$1,FALSE)</f>
        <v>21.642921171144199</v>
      </c>
    </row>
    <row r="25" spans="1:66" x14ac:dyDescent="0.45">
      <c r="A25" s="63" t="s">
        <v>52</v>
      </c>
      <c r="B25" s="47">
        <f>VLOOKUP($A25,'Occupancy Raw Data'!$B$8:$BE$45,'Occupancy Raw Data'!G$3,FALSE)</f>
        <v>27.396726422447301</v>
      </c>
      <c r="C25" s="48">
        <f>VLOOKUP($A25,'Occupancy Raw Data'!$B$8:$BE$45,'Occupancy Raw Data'!H$3,FALSE)</f>
        <v>41.777084957131699</v>
      </c>
      <c r="D25" s="48">
        <f>VLOOKUP($A25,'Occupancy Raw Data'!$B$8:$BE$45,'Occupancy Raw Data'!I$3,FALSE)</f>
        <v>42.225253312548702</v>
      </c>
      <c r="E25" s="48">
        <f>VLOOKUP($A25,'Occupancy Raw Data'!$B$8:$BE$45,'Occupancy Raw Data'!J$3,FALSE)</f>
        <v>42.166796570537798</v>
      </c>
      <c r="F25" s="48">
        <f>VLOOKUP($A25,'Occupancy Raw Data'!$B$8:$BE$45,'Occupancy Raw Data'!K$3,FALSE)</f>
        <v>40.432579890880703</v>
      </c>
      <c r="G25" s="49">
        <f>VLOOKUP($A25,'Occupancy Raw Data'!$B$8:$BE$45,'Occupancy Raw Data'!L$3,FALSE)</f>
        <v>38.799688230709201</v>
      </c>
      <c r="H25" s="48">
        <f>VLOOKUP($A25,'Occupancy Raw Data'!$B$8:$BE$45,'Occupancy Raw Data'!N$3,FALSE)</f>
        <v>40.413094310210397</v>
      </c>
      <c r="I25" s="48">
        <f>VLOOKUP($A25,'Occupancy Raw Data'!$B$8:$BE$45,'Occupancy Raw Data'!O$3,FALSE)</f>
        <v>43.141075604053</v>
      </c>
      <c r="J25" s="49">
        <f>VLOOKUP($A25,'Occupancy Raw Data'!$B$8:$BE$45,'Occupancy Raw Data'!P$3,FALSE)</f>
        <v>41.777084957131699</v>
      </c>
      <c r="K25" s="50">
        <f>VLOOKUP($A25,'Occupancy Raw Data'!$B$8:$BE$45,'Occupancy Raw Data'!R$3,FALSE)</f>
        <v>39.650373009687101</v>
      </c>
      <c r="M25" s="47">
        <f>VLOOKUP($A25,'Occupancy Raw Data'!$B$8:$BE$45,'Occupancy Raw Data'!T$3,FALSE)</f>
        <v>18.2045471380614</v>
      </c>
      <c r="N25" s="48">
        <f>VLOOKUP($A25,'Occupancy Raw Data'!$B$8:$BE$45,'Occupancy Raw Data'!U$3,FALSE)</f>
        <v>23.810771710043699</v>
      </c>
      <c r="O25" s="48">
        <f>VLOOKUP($A25,'Occupancy Raw Data'!$B$8:$BE$45,'Occupancy Raw Data'!V$3,FALSE)</f>
        <v>14.188481546323001</v>
      </c>
      <c r="P25" s="48">
        <f>VLOOKUP($A25,'Occupancy Raw Data'!$B$8:$BE$45,'Occupancy Raw Data'!W$3,FALSE)</f>
        <v>10.308855893349699</v>
      </c>
      <c r="Q25" s="48">
        <f>VLOOKUP($A25,'Occupancy Raw Data'!$B$8:$BE$45,'Occupancy Raw Data'!X$3,FALSE)</f>
        <v>12.7890890920164</v>
      </c>
      <c r="R25" s="49">
        <f>VLOOKUP($A25,'Occupancy Raw Data'!$B$8:$BE$45,'Occupancy Raw Data'!Y$3,FALSE)</f>
        <v>15.494023803840401</v>
      </c>
      <c r="S25" s="48">
        <f>VLOOKUP($A25,'Occupancy Raw Data'!$B$8:$BE$45,'Occupancy Raw Data'!AA$3,FALSE)</f>
        <v>27.189677184895402</v>
      </c>
      <c r="T25" s="48">
        <f>VLOOKUP($A25,'Occupancy Raw Data'!$B$8:$BE$45,'Occupancy Raw Data'!AB$3,FALSE)</f>
        <v>39.630105898291397</v>
      </c>
      <c r="U25" s="49">
        <f>VLOOKUP($A25,'Occupancy Raw Data'!$B$8:$BE$45,'Occupancy Raw Data'!AC$3,FALSE)</f>
        <v>33.322827888078201</v>
      </c>
      <c r="V25" s="50">
        <f>VLOOKUP($A25,'Occupancy Raw Data'!$B$8:$BE$45,'Occupancy Raw Data'!AE$3,FALSE)</f>
        <v>20.338479950799801</v>
      </c>
      <c r="X25" s="51">
        <f>VLOOKUP($A25,'ADR Raw Data'!$B$6:$BE$43,'ADR Raw Data'!G$1,FALSE)</f>
        <v>86.455675675675593</v>
      </c>
      <c r="Y25" s="52">
        <f>VLOOKUP($A25,'ADR Raw Data'!$B$6:$BE$43,'ADR Raw Data'!H$1,FALSE)</f>
        <v>90.959967350746197</v>
      </c>
      <c r="Z25" s="52">
        <f>VLOOKUP($A25,'ADR Raw Data'!$B$6:$BE$43,'ADR Raw Data'!I$1,FALSE)</f>
        <v>88.126474388555593</v>
      </c>
      <c r="AA25" s="52">
        <f>VLOOKUP($A25,'ADR Raw Data'!$B$6:$BE$43,'ADR Raw Data'!J$1,FALSE)</f>
        <v>86.759773567467604</v>
      </c>
      <c r="AB25" s="52">
        <f>VLOOKUP($A25,'ADR Raw Data'!$B$6:$BE$43,'ADR Raw Data'!K$1,FALSE)</f>
        <v>86.617710843373402</v>
      </c>
      <c r="AC25" s="53">
        <f>VLOOKUP($A25,'ADR Raw Data'!$B$6:$BE$43,'ADR Raw Data'!L$1,FALSE)</f>
        <v>87.889194455604596</v>
      </c>
      <c r="AD25" s="52">
        <f>VLOOKUP($A25,'ADR Raw Data'!$B$6:$BE$43,'ADR Raw Data'!N$1,FALSE)</f>
        <v>94.2014175506268</v>
      </c>
      <c r="AE25" s="52">
        <f>VLOOKUP($A25,'ADR Raw Data'!$B$6:$BE$43,'ADR Raw Data'!O$1,FALSE)</f>
        <v>97.106255645889703</v>
      </c>
      <c r="AF25" s="53">
        <f>VLOOKUP($A25,'ADR Raw Data'!$B$6:$BE$43,'ADR Raw Data'!P$1,FALSE)</f>
        <v>95.701256996268597</v>
      </c>
      <c r="AG25" s="54">
        <f>VLOOKUP($A25,'ADR Raw Data'!$B$6:$BE$43,'ADR Raw Data'!R$1,FALSE)</f>
        <v>90.240930216231305</v>
      </c>
      <c r="AI25" s="47">
        <f>VLOOKUP($A25,'ADR Raw Data'!$B$6:$BE$43,'ADR Raw Data'!T$1,FALSE)</f>
        <v>6.6322264850468304</v>
      </c>
      <c r="AJ25" s="48">
        <f>VLOOKUP($A25,'ADR Raw Data'!$B$6:$BE$43,'ADR Raw Data'!U$1,FALSE)</f>
        <v>13.371268471615499</v>
      </c>
      <c r="AK25" s="48">
        <f>VLOOKUP($A25,'ADR Raw Data'!$B$6:$BE$43,'ADR Raw Data'!V$1,FALSE)</f>
        <v>7.3075357544843698</v>
      </c>
      <c r="AL25" s="48">
        <f>VLOOKUP($A25,'ADR Raw Data'!$B$6:$BE$43,'ADR Raw Data'!W$1,FALSE)</f>
        <v>4.9590530283545498</v>
      </c>
      <c r="AM25" s="48">
        <f>VLOOKUP($A25,'ADR Raw Data'!$B$6:$BE$43,'ADR Raw Data'!X$1,FALSE)</f>
        <v>7.5634277531143299</v>
      </c>
      <c r="AN25" s="49">
        <f>VLOOKUP($A25,'ADR Raw Data'!$B$6:$BE$43,'ADR Raw Data'!Y$1,FALSE)</f>
        <v>7.9969197331494497</v>
      </c>
      <c r="AO25" s="48">
        <f>VLOOKUP($A25,'ADR Raw Data'!$B$6:$BE$43,'ADR Raw Data'!AA$1,FALSE)</f>
        <v>7.2624052956298897</v>
      </c>
      <c r="AP25" s="48">
        <f>VLOOKUP($A25,'ADR Raw Data'!$B$6:$BE$43,'ADR Raw Data'!AB$1,FALSE)</f>
        <v>9.9155817635559202</v>
      </c>
      <c r="AQ25" s="49">
        <f>VLOOKUP($A25,'ADR Raw Data'!$B$6:$BE$43,'ADR Raw Data'!AC$1,FALSE)</f>
        <v>8.6512796677103996</v>
      </c>
      <c r="AR25" s="50">
        <f>VLOOKUP($A25,'ADR Raw Data'!$B$6:$BE$43,'ADR Raw Data'!AE$1,FALSE)</f>
        <v>8.4604285163152806</v>
      </c>
      <c r="AS25" s="40"/>
      <c r="AT25" s="51">
        <f>VLOOKUP($A25,'RevPAR Raw Data'!$B$6:$BE$43,'RevPAR Raw Data'!G$1,FALSE)</f>
        <v>23.686024941543199</v>
      </c>
      <c r="AU25" s="52">
        <f>VLOOKUP($A25,'RevPAR Raw Data'!$B$6:$BE$43,'RevPAR Raw Data'!H$1,FALSE)</f>
        <v>38.000422837100501</v>
      </c>
      <c r="AV25" s="52">
        <f>VLOOKUP($A25,'RevPAR Raw Data'!$B$6:$BE$43,'RevPAR Raw Data'!I$1,FALSE)</f>
        <v>37.2116270459859</v>
      </c>
      <c r="AW25" s="52">
        <f>VLOOKUP($A25,'RevPAR Raw Data'!$B$6:$BE$43,'RevPAR Raw Data'!J$1,FALSE)</f>
        <v>36.583817225253298</v>
      </c>
      <c r="AX25" s="52">
        <f>VLOOKUP($A25,'RevPAR Raw Data'!$B$6:$BE$43,'RevPAR Raw Data'!K$1,FALSE)</f>
        <v>35.021775136399</v>
      </c>
      <c r="AY25" s="53">
        <f>VLOOKUP($A25,'RevPAR Raw Data'!$B$6:$BE$43,'RevPAR Raw Data'!L$1,FALSE)</f>
        <v>34.100733437256402</v>
      </c>
      <c r="AZ25" s="52">
        <f>VLOOKUP($A25,'RevPAR Raw Data'!$B$6:$BE$43,'RevPAR Raw Data'!N$1,FALSE)</f>
        <v>38.069707716289898</v>
      </c>
      <c r="BA25" s="52">
        <f>VLOOKUP($A25,'RevPAR Raw Data'!$B$6:$BE$43,'RevPAR Raw Data'!O$1,FALSE)</f>
        <v>41.892683164458298</v>
      </c>
      <c r="BB25" s="53">
        <f>VLOOKUP($A25,'RevPAR Raw Data'!$B$6:$BE$43,'RevPAR Raw Data'!P$1,FALSE)</f>
        <v>39.981195440374101</v>
      </c>
      <c r="BC25" s="54">
        <f>VLOOKUP($A25,'RevPAR Raw Data'!$B$6:$BE$43,'RevPAR Raw Data'!R$1,FALSE)</f>
        <v>35.780865438147103</v>
      </c>
      <c r="BE25" s="47">
        <f>VLOOKUP($A25,'RevPAR Raw Data'!$B$6:$BE$43,'RevPAR Raw Data'!T$1,FALSE)</f>
        <v>26.0441404198816</v>
      </c>
      <c r="BF25" s="48">
        <f>VLOOKUP($A25,'RevPAR Raw Data'!$B$6:$BE$43,'RevPAR Raw Data'!U$1,FALSE)</f>
        <v>40.365842392172603</v>
      </c>
      <c r="BG25" s="48">
        <f>VLOOKUP($A25,'RevPAR Raw Data'!$B$6:$BE$43,'RevPAR Raw Data'!V$1,FALSE)</f>
        <v>22.532845662823402</v>
      </c>
      <c r="BH25" s="48">
        <f>VLOOKUP($A25,'RevPAR Raw Data'!$B$6:$BE$43,'RevPAR Raw Data'!W$1,FALSE)</f>
        <v>15.7791305520722</v>
      </c>
      <c r="BI25" s="48">
        <f>VLOOKUP($A25,'RevPAR Raw Data'!$B$6:$BE$43,'RevPAR Raw Data'!X$1,FALSE)</f>
        <v>21.319810358886802</v>
      </c>
      <c r="BJ25" s="49">
        <f>VLOOKUP($A25,'RevPAR Raw Data'!$B$6:$BE$43,'RevPAR Raw Data'!Y$1,FALSE)</f>
        <v>24.729988184018001</v>
      </c>
      <c r="BK25" s="48">
        <f>VLOOKUP($A25,'RevPAR Raw Data'!$B$6:$BE$43,'RevPAR Raw Data'!AA$1,FALSE)</f>
        <v>36.426707036265803</v>
      </c>
      <c r="BL25" s="48">
        <f>VLOOKUP($A25,'RevPAR Raw Data'!$B$6:$BE$43,'RevPAR Raw Data'!AB$1,FALSE)</f>
        <v>53.475243215176199</v>
      </c>
      <c r="BM25" s="49">
        <f>VLOOKUP($A25,'RevPAR Raw Data'!$B$6:$BE$43,'RevPAR Raw Data'!AC$1,FALSE)</f>
        <v>44.856958589576003</v>
      </c>
      <c r="BN25" s="50">
        <f>VLOOKUP($A25,'RevPAR Raw Data'!$B$6:$BE$43,'RevPAR Raw Data'!AE$1,FALSE)</f>
        <v>30.519631024657699</v>
      </c>
    </row>
    <row r="26" spans="1:66" x14ac:dyDescent="0.45">
      <c r="A26" s="63" t="s">
        <v>51</v>
      </c>
      <c r="B26" s="47">
        <f>VLOOKUP($A26,'Occupancy Raw Data'!$B$8:$BE$45,'Occupancy Raw Data'!G$3,FALSE)</f>
        <v>31.694388594406799</v>
      </c>
      <c r="C26" s="48">
        <f>VLOOKUP($A26,'Occupancy Raw Data'!$B$8:$BE$45,'Occupancy Raw Data'!H$3,FALSE)</f>
        <v>45.329921403765297</v>
      </c>
      <c r="D26" s="48">
        <f>VLOOKUP($A26,'Occupancy Raw Data'!$B$8:$BE$45,'Occupancy Raw Data'!I$3,FALSE)</f>
        <v>49.022116614878399</v>
      </c>
      <c r="E26" s="48">
        <f>VLOOKUP($A26,'Occupancy Raw Data'!$B$8:$BE$45,'Occupancy Raw Data'!J$3,FALSE)</f>
        <v>46.079327362456503</v>
      </c>
      <c r="F26" s="48">
        <f>VLOOKUP($A26,'Occupancy Raw Data'!$B$8:$BE$45,'Occupancy Raw Data'!K$3,FALSE)</f>
        <v>48.236154267958298</v>
      </c>
      <c r="G26" s="49">
        <f>VLOOKUP($A26,'Occupancy Raw Data'!$B$8:$BE$45,'Occupancy Raw Data'!L$3,FALSE)</f>
        <v>44.072381648693103</v>
      </c>
      <c r="H26" s="48">
        <f>VLOOKUP($A26,'Occupancy Raw Data'!$B$8:$BE$45,'Occupancy Raw Data'!N$3,FALSE)</f>
        <v>60.848108206909103</v>
      </c>
      <c r="I26" s="48">
        <f>VLOOKUP($A26,'Occupancy Raw Data'!$B$8:$BE$45,'Occupancy Raw Data'!O$3,FALSE)</f>
        <v>63.297386218241598</v>
      </c>
      <c r="J26" s="49">
        <f>VLOOKUP($A26,'Occupancy Raw Data'!$B$8:$BE$45,'Occupancy Raw Data'!P$3,FALSE)</f>
        <v>62.072747212575301</v>
      </c>
      <c r="K26" s="50">
        <f>VLOOKUP($A26,'Occupancy Raw Data'!$B$8:$BE$45,'Occupancy Raw Data'!R$3,FALSE)</f>
        <v>49.215343238373698</v>
      </c>
      <c r="M26" s="47">
        <f>VLOOKUP($A26,'Occupancy Raw Data'!$B$8:$BE$45,'Occupancy Raw Data'!T$3,FALSE)</f>
        <v>11.155578604027699</v>
      </c>
      <c r="N26" s="48">
        <f>VLOOKUP($A26,'Occupancy Raw Data'!$B$8:$BE$45,'Occupancy Raw Data'!U$3,FALSE)</f>
        <v>27.444921440208098</v>
      </c>
      <c r="O26" s="48">
        <f>VLOOKUP($A26,'Occupancy Raw Data'!$B$8:$BE$45,'Occupancy Raw Data'!V$3,FALSE)</f>
        <v>26.0734585988513</v>
      </c>
      <c r="P26" s="48">
        <f>VLOOKUP($A26,'Occupancy Raw Data'!$B$8:$BE$45,'Occupancy Raw Data'!W$3,FALSE)</f>
        <v>13.6595494097123</v>
      </c>
      <c r="Q26" s="48">
        <f>VLOOKUP($A26,'Occupancy Raw Data'!$B$8:$BE$45,'Occupancy Raw Data'!X$3,FALSE)</f>
        <v>13.4636401736333</v>
      </c>
      <c r="R26" s="49">
        <f>VLOOKUP($A26,'Occupancy Raw Data'!$B$8:$BE$45,'Occupancy Raw Data'!Y$3,FALSE)</f>
        <v>18.461709065627701</v>
      </c>
      <c r="S26" s="48">
        <f>VLOOKUP($A26,'Occupancy Raw Data'!$B$8:$BE$45,'Occupancy Raw Data'!AA$3,FALSE)</f>
        <v>11.0028156771874</v>
      </c>
      <c r="T26" s="48">
        <f>VLOOKUP($A26,'Occupancy Raw Data'!$B$8:$BE$45,'Occupancy Raw Data'!AB$3,FALSE)</f>
        <v>22.118518045072399</v>
      </c>
      <c r="U26" s="49">
        <f>VLOOKUP($A26,'Occupancy Raw Data'!$B$8:$BE$45,'Occupancy Raw Data'!AC$3,FALSE)</f>
        <v>16.405162216605099</v>
      </c>
      <c r="V26" s="50">
        <f>VLOOKUP($A26,'Occupancy Raw Data'!$B$8:$BE$45,'Occupancy Raw Data'!AE$3,FALSE)</f>
        <v>17.712297129329599</v>
      </c>
      <c r="X26" s="51">
        <f>VLOOKUP($A26,'ADR Raw Data'!$B$6:$BE$43,'ADR Raw Data'!G$1,FALSE)</f>
        <v>88.643477508650506</v>
      </c>
      <c r="Y26" s="52">
        <f>VLOOKUP($A26,'ADR Raw Data'!$B$6:$BE$43,'ADR Raw Data'!H$1,FALSE)</f>
        <v>90.368862903225804</v>
      </c>
      <c r="Z26" s="52">
        <f>VLOOKUP($A26,'ADR Raw Data'!$B$6:$BE$43,'ADR Raw Data'!I$1,FALSE)</f>
        <v>90.952639821028995</v>
      </c>
      <c r="AA26" s="52">
        <f>VLOOKUP($A26,'ADR Raw Data'!$B$6:$BE$43,'ADR Raw Data'!J$1,FALSE)</f>
        <v>90.8188337961126</v>
      </c>
      <c r="AB26" s="52">
        <f>VLOOKUP($A26,'ADR Raw Data'!$B$6:$BE$43,'ADR Raw Data'!K$1,FALSE)</f>
        <v>89.894744221295895</v>
      </c>
      <c r="AC26" s="53">
        <f>VLOOKUP($A26,'ADR Raw Data'!$B$6:$BE$43,'ADR Raw Data'!L$1,FALSE)</f>
        <v>90.240880889183799</v>
      </c>
      <c r="AD26" s="52">
        <f>VLOOKUP($A26,'ADR Raw Data'!$B$6:$BE$43,'ADR Raw Data'!N$1,FALSE)</f>
        <v>101.22943226194</v>
      </c>
      <c r="AE26" s="52">
        <f>VLOOKUP($A26,'ADR Raw Data'!$B$6:$BE$43,'ADR Raw Data'!O$1,FALSE)</f>
        <v>103.23850418712</v>
      </c>
      <c r="AF26" s="53">
        <f>VLOOKUP($A26,'ADR Raw Data'!$B$6:$BE$43,'ADR Raw Data'!P$1,FALSE)</f>
        <v>102.253786808009</v>
      </c>
      <c r="AG26" s="54">
        <f>VLOOKUP($A26,'ADR Raw Data'!$B$6:$BE$43,'ADR Raw Data'!R$1,FALSE)</f>
        <v>94.569810059422707</v>
      </c>
      <c r="AI26" s="47">
        <f>VLOOKUP($A26,'ADR Raw Data'!$B$6:$BE$43,'ADR Raw Data'!T$1,FALSE)</f>
        <v>3.6041824765541102</v>
      </c>
      <c r="AJ26" s="48">
        <f>VLOOKUP($A26,'ADR Raw Data'!$B$6:$BE$43,'ADR Raw Data'!U$1,FALSE)</f>
        <v>10.5902535361828</v>
      </c>
      <c r="AK26" s="48">
        <f>VLOOKUP($A26,'ADR Raw Data'!$B$6:$BE$43,'ADR Raw Data'!V$1,FALSE)</f>
        <v>4.6506801588612801</v>
      </c>
      <c r="AL26" s="48">
        <f>VLOOKUP($A26,'ADR Raw Data'!$B$6:$BE$43,'ADR Raw Data'!W$1,FALSE)</f>
        <v>9.9800582224992898</v>
      </c>
      <c r="AM26" s="48">
        <f>VLOOKUP($A26,'ADR Raw Data'!$B$6:$BE$43,'ADR Raw Data'!X$1,FALSE)</f>
        <v>6.9447932040289002</v>
      </c>
      <c r="AN26" s="49">
        <f>VLOOKUP($A26,'ADR Raw Data'!$B$6:$BE$43,'ADR Raw Data'!Y$1,FALSE)</f>
        <v>7.2844618956468103</v>
      </c>
      <c r="AO26" s="48">
        <f>VLOOKUP($A26,'ADR Raw Data'!$B$6:$BE$43,'ADR Raw Data'!AA$1,FALSE)</f>
        <v>-1.0654925976865599</v>
      </c>
      <c r="AP26" s="48">
        <f>VLOOKUP($A26,'ADR Raw Data'!$B$6:$BE$43,'ADR Raw Data'!AB$1,FALSE)</f>
        <v>-1.3928132624435201</v>
      </c>
      <c r="AQ26" s="49">
        <f>VLOOKUP($A26,'ADR Raw Data'!$B$6:$BE$43,'ADR Raw Data'!AC$1,FALSE)</f>
        <v>-1.1801368730499799</v>
      </c>
      <c r="AR26" s="50">
        <f>VLOOKUP($A26,'ADR Raw Data'!$B$6:$BE$43,'ADR Raw Data'!AE$1,FALSE)</f>
        <v>3.7302686685831401</v>
      </c>
      <c r="AS26" s="40"/>
      <c r="AT26" s="51">
        <f>VLOOKUP($A26,'RevPAR Raw Data'!$B$6:$BE$43,'RevPAR Raw Data'!G$1,FALSE)</f>
        <v>28.0950082251873</v>
      </c>
      <c r="AU26" s="52">
        <f>VLOOKUP($A26,'RevPAR Raw Data'!$B$6:$BE$43,'RevPAR Raw Data'!H$1,FALSE)</f>
        <v>40.964134527508598</v>
      </c>
      <c r="AV26" s="52">
        <f>VLOOKUP($A26,'RevPAR Raw Data'!$B$6:$BE$43,'RevPAR Raw Data'!I$1,FALSE)</f>
        <v>44.586909157375203</v>
      </c>
      <c r="AW26" s="52">
        <f>VLOOKUP($A26,'RevPAR Raw Data'!$B$6:$BE$43,'RevPAR Raw Data'!J$1,FALSE)</f>
        <v>41.8487077316761</v>
      </c>
      <c r="AX26" s="52">
        <f>VLOOKUP($A26,'RevPAR Raw Data'!$B$6:$BE$43,'RevPAR Raw Data'!K$1,FALSE)</f>
        <v>43.361767501370799</v>
      </c>
      <c r="AY26" s="53">
        <f>VLOOKUP($A26,'RevPAR Raw Data'!$B$6:$BE$43,'RevPAR Raw Data'!L$1,FALSE)</f>
        <v>39.771305428623599</v>
      </c>
      <c r="AZ26" s="52">
        <f>VLOOKUP($A26,'RevPAR Raw Data'!$B$6:$BE$43,'RevPAR Raw Data'!N$1,FALSE)</f>
        <v>61.5961944799853</v>
      </c>
      <c r="BA26" s="52">
        <f>VLOOKUP($A26,'RevPAR Raw Data'!$B$6:$BE$43,'RevPAR Raw Data'!O$1,FALSE)</f>
        <v>65.347274721257506</v>
      </c>
      <c r="BB26" s="53">
        <f>VLOOKUP($A26,'RevPAR Raw Data'!$B$6:$BE$43,'RevPAR Raw Data'!P$1,FALSE)</f>
        <v>63.471734600621403</v>
      </c>
      <c r="BC26" s="54">
        <f>VLOOKUP($A26,'RevPAR Raw Data'!$B$6:$BE$43,'RevPAR Raw Data'!R$1,FALSE)</f>
        <v>46.542856620622999</v>
      </c>
      <c r="BE26" s="47">
        <f>VLOOKUP($A26,'RevPAR Raw Data'!$B$6:$BE$43,'RevPAR Raw Data'!T$1,FALSE)</f>
        <v>15.1618284897864</v>
      </c>
      <c r="BF26" s="48">
        <f>VLOOKUP($A26,'RevPAR Raw Data'!$B$6:$BE$43,'RevPAR Raw Data'!U$1,FALSE)</f>
        <v>40.941661739715101</v>
      </c>
      <c r="BG26" s="48">
        <f>VLOOKUP($A26,'RevPAR Raw Data'!$B$6:$BE$43,'RevPAR Raw Data'!V$1,FALSE)</f>
        <v>31.936731923498201</v>
      </c>
      <c r="BH26" s="48">
        <f>VLOOKUP($A26,'RevPAR Raw Data'!$B$6:$BE$43,'RevPAR Raw Data'!W$1,FALSE)</f>
        <v>25.002838616231902</v>
      </c>
      <c r="BI26" s="48">
        <f>VLOOKUP($A26,'RevPAR Raw Data'!$B$6:$BE$43,'RevPAR Raw Data'!X$1,FALSE)</f>
        <v>21.343455345455599</v>
      </c>
      <c r="BJ26" s="49">
        <f>VLOOKUP($A26,'RevPAR Raw Data'!$B$6:$BE$43,'RevPAR Raw Data'!Y$1,FALSE)</f>
        <v>27.091007123445301</v>
      </c>
      <c r="BK26" s="48">
        <f>VLOOKUP($A26,'RevPAR Raw Data'!$B$6:$BE$43,'RevPAR Raw Data'!AA$1,FALSE)</f>
        <v>9.8200888929233408</v>
      </c>
      <c r="BL26" s="48">
        <f>VLOOKUP($A26,'RevPAR Raw Data'!$B$6:$BE$43,'RevPAR Raw Data'!AB$1,FALSE)</f>
        <v>20.417635129841099</v>
      </c>
      <c r="BM26" s="49">
        <f>VLOOKUP($A26,'RevPAR Raw Data'!$B$6:$BE$43,'RevPAR Raw Data'!AC$1,FALSE)</f>
        <v>15.0314219751533</v>
      </c>
      <c r="BN26" s="50">
        <f>VLOOKUP($A26,'RevPAR Raw Data'!$B$6:$BE$43,'RevPAR Raw Data'!AE$1,FALSE)</f>
        <v>22.103282068214401</v>
      </c>
    </row>
    <row r="27" spans="1:66" x14ac:dyDescent="0.45">
      <c r="A27" s="63" t="s">
        <v>48</v>
      </c>
      <c r="B27" s="47">
        <f>VLOOKUP($A27,'Occupancy Raw Data'!$B$8:$BE$45,'Occupancy Raw Data'!G$3,FALSE)</f>
        <v>35.769230769230703</v>
      </c>
      <c r="C27" s="48">
        <f>VLOOKUP($A27,'Occupancy Raw Data'!$B$8:$BE$45,'Occupancy Raw Data'!H$3,FALSE)</f>
        <v>50.457875457875403</v>
      </c>
      <c r="D27" s="48">
        <f>VLOOKUP($A27,'Occupancy Raw Data'!$B$8:$BE$45,'Occupancy Raw Data'!I$3,FALSE)</f>
        <v>58.443223443223403</v>
      </c>
      <c r="E27" s="48">
        <f>VLOOKUP($A27,'Occupancy Raw Data'!$B$8:$BE$45,'Occupancy Raw Data'!J$3,FALSE)</f>
        <v>55.842490842490797</v>
      </c>
      <c r="F27" s="48">
        <f>VLOOKUP($A27,'Occupancy Raw Data'!$B$8:$BE$45,'Occupancy Raw Data'!K$3,FALSE)</f>
        <v>52.472527472527403</v>
      </c>
      <c r="G27" s="49">
        <f>VLOOKUP($A27,'Occupancy Raw Data'!$B$8:$BE$45,'Occupancy Raw Data'!L$3,FALSE)</f>
        <v>50.597069597069499</v>
      </c>
      <c r="H27" s="48">
        <f>VLOOKUP($A27,'Occupancy Raw Data'!$B$8:$BE$45,'Occupancy Raw Data'!N$3,FALSE)</f>
        <v>58.553113553113498</v>
      </c>
      <c r="I27" s="48">
        <f>VLOOKUP($A27,'Occupancy Raw Data'!$B$8:$BE$45,'Occupancy Raw Data'!O$3,FALSE)</f>
        <v>49.230769230769198</v>
      </c>
      <c r="J27" s="49">
        <f>VLOOKUP($A27,'Occupancy Raw Data'!$B$8:$BE$45,'Occupancy Raw Data'!P$3,FALSE)</f>
        <v>53.891941391941302</v>
      </c>
      <c r="K27" s="50">
        <f>VLOOKUP($A27,'Occupancy Raw Data'!$B$8:$BE$45,'Occupancy Raw Data'!R$3,FALSE)</f>
        <v>51.538461538461497</v>
      </c>
      <c r="M27" s="47">
        <f>VLOOKUP($A27,'Occupancy Raw Data'!$B$8:$BE$45,'Occupancy Raw Data'!T$3,FALSE)</f>
        <v>4.1716124556805898</v>
      </c>
      <c r="N27" s="48">
        <f>VLOOKUP($A27,'Occupancy Raw Data'!$B$8:$BE$45,'Occupancy Raw Data'!U$3,FALSE)</f>
        <v>27.3053949811762</v>
      </c>
      <c r="O27" s="48">
        <f>VLOOKUP($A27,'Occupancy Raw Data'!$B$8:$BE$45,'Occupancy Raw Data'!V$3,FALSE)</f>
        <v>32.914889622636103</v>
      </c>
      <c r="P27" s="48">
        <f>VLOOKUP($A27,'Occupancy Raw Data'!$B$8:$BE$45,'Occupancy Raw Data'!W$3,FALSE)</f>
        <v>27.298980104862402</v>
      </c>
      <c r="Q27" s="48">
        <f>VLOOKUP($A27,'Occupancy Raw Data'!$B$8:$BE$45,'Occupancy Raw Data'!X$3,FALSE)</f>
        <v>16.066515295967299</v>
      </c>
      <c r="R27" s="49">
        <f>VLOOKUP($A27,'Occupancy Raw Data'!$B$8:$BE$45,'Occupancy Raw Data'!Y$3,FALSE)</f>
        <v>22.2040741099242</v>
      </c>
      <c r="S27" s="48">
        <f>VLOOKUP($A27,'Occupancy Raw Data'!$B$8:$BE$45,'Occupancy Raw Data'!AA$3,FALSE)</f>
        <v>21.4303421634852</v>
      </c>
      <c r="T27" s="48">
        <f>VLOOKUP($A27,'Occupancy Raw Data'!$B$8:$BE$45,'Occupancy Raw Data'!AB$3,FALSE)</f>
        <v>20.0413009808982</v>
      </c>
      <c r="U27" s="49">
        <f>VLOOKUP($A27,'Occupancy Raw Data'!$B$8:$BE$45,'Occupancy Raw Data'!AC$3,FALSE)</f>
        <v>20.7919241609235</v>
      </c>
      <c r="V27" s="50">
        <f>VLOOKUP($A27,'Occupancy Raw Data'!$B$8:$BE$45,'Occupancy Raw Data'!AE$3,FALSE)</f>
        <v>21.7787316916287</v>
      </c>
      <c r="X27" s="51">
        <f>VLOOKUP($A27,'ADR Raw Data'!$B$6:$BE$43,'ADR Raw Data'!G$1,FALSE)</f>
        <v>85.381571940604104</v>
      </c>
      <c r="Y27" s="52">
        <f>VLOOKUP($A27,'ADR Raw Data'!$B$6:$BE$43,'ADR Raw Data'!H$1,FALSE)</f>
        <v>95.157803992740398</v>
      </c>
      <c r="Z27" s="52">
        <f>VLOOKUP($A27,'ADR Raw Data'!$B$6:$BE$43,'ADR Raw Data'!I$1,FALSE)</f>
        <v>102.438072704481</v>
      </c>
      <c r="AA27" s="52">
        <f>VLOOKUP($A27,'ADR Raw Data'!$B$6:$BE$43,'ADR Raw Data'!J$1,FALSE)</f>
        <v>100.600856018366</v>
      </c>
      <c r="AB27" s="52">
        <f>VLOOKUP($A27,'ADR Raw Data'!$B$6:$BE$43,'ADR Raw Data'!K$1,FALSE)</f>
        <v>89.840586387434499</v>
      </c>
      <c r="AC27" s="53">
        <f>VLOOKUP($A27,'ADR Raw Data'!$B$6:$BE$43,'ADR Raw Data'!L$1,FALSE)</f>
        <v>95.556008108303701</v>
      </c>
      <c r="AD27" s="52">
        <f>VLOOKUP($A27,'ADR Raw Data'!$B$6:$BE$43,'ADR Raw Data'!N$1,FALSE)</f>
        <v>99.071870503597097</v>
      </c>
      <c r="AE27" s="52">
        <f>VLOOKUP($A27,'ADR Raw Data'!$B$6:$BE$43,'ADR Raw Data'!O$1,FALSE)</f>
        <v>99.210766369047604</v>
      </c>
      <c r="AF27" s="53">
        <f>VLOOKUP($A27,'ADR Raw Data'!$B$6:$BE$43,'ADR Raw Data'!P$1,FALSE)</f>
        <v>99.135311809685604</v>
      </c>
      <c r="AG27" s="54">
        <f>VLOOKUP($A27,'ADR Raw Data'!$B$6:$BE$43,'ADR Raw Data'!R$1,FALSE)</f>
        <v>96.625365519341997</v>
      </c>
      <c r="AI27" s="47">
        <f>VLOOKUP($A27,'ADR Raw Data'!$B$6:$BE$43,'ADR Raw Data'!T$1,FALSE)</f>
        <v>7.9678719713173702</v>
      </c>
      <c r="AJ27" s="48">
        <f>VLOOKUP($A27,'ADR Raw Data'!$B$6:$BE$43,'ADR Raw Data'!U$1,FALSE)</f>
        <v>17.910326046669098</v>
      </c>
      <c r="AK27" s="48">
        <f>VLOOKUP($A27,'ADR Raw Data'!$B$6:$BE$43,'ADR Raw Data'!V$1,FALSE)</f>
        <v>21.5038300313729</v>
      </c>
      <c r="AL27" s="48">
        <f>VLOOKUP($A27,'ADR Raw Data'!$B$6:$BE$43,'ADR Raw Data'!W$1,FALSE)</f>
        <v>22.858146119172901</v>
      </c>
      <c r="AM27" s="48">
        <f>VLOOKUP($A27,'ADR Raw Data'!$B$6:$BE$43,'ADR Raw Data'!X$1,FALSE)</f>
        <v>11.0758292724556</v>
      </c>
      <c r="AN27" s="49">
        <f>VLOOKUP($A27,'ADR Raw Data'!$B$6:$BE$43,'ADR Raw Data'!Y$1,FALSE)</f>
        <v>17.2622659658192</v>
      </c>
      <c r="AO27" s="48">
        <f>VLOOKUP($A27,'ADR Raw Data'!$B$6:$BE$43,'ADR Raw Data'!AA$1,FALSE)</f>
        <v>15.3522260680214</v>
      </c>
      <c r="AP27" s="48">
        <f>VLOOKUP($A27,'ADR Raw Data'!$B$6:$BE$43,'ADR Raw Data'!AB$1,FALSE)</f>
        <v>15.519791402594</v>
      </c>
      <c r="AQ27" s="49">
        <f>VLOOKUP($A27,'ADR Raw Data'!$B$6:$BE$43,'ADR Raw Data'!AC$1,FALSE)</f>
        <v>15.428776859107</v>
      </c>
      <c r="AR27" s="50">
        <f>VLOOKUP($A27,'ADR Raw Data'!$B$6:$BE$43,'ADR Raw Data'!AE$1,FALSE)</f>
        <v>16.6789840697495</v>
      </c>
      <c r="AS27" s="40"/>
      <c r="AT27" s="51">
        <f>VLOOKUP($A27,'RevPAR Raw Data'!$B$6:$BE$43,'RevPAR Raw Data'!G$1,FALSE)</f>
        <v>30.540331501831499</v>
      </c>
      <c r="AU27" s="52">
        <f>VLOOKUP($A27,'RevPAR Raw Data'!$B$6:$BE$43,'RevPAR Raw Data'!H$1,FALSE)</f>
        <v>48.014606227106199</v>
      </c>
      <c r="AV27" s="52">
        <f>VLOOKUP($A27,'RevPAR Raw Data'!$B$6:$BE$43,'RevPAR Raw Data'!I$1,FALSE)</f>
        <v>59.868111721611697</v>
      </c>
      <c r="AW27" s="52">
        <f>VLOOKUP($A27,'RevPAR Raw Data'!$B$6:$BE$43,'RevPAR Raw Data'!J$1,FALSE)</f>
        <v>56.1780238095238</v>
      </c>
      <c r="AX27" s="52">
        <f>VLOOKUP($A27,'RevPAR Raw Data'!$B$6:$BE$43,'RevPAR Raw Data'!K$1,FALSE)</f>
        <v>47.141626373626302</v>
      </c>
      <c r="AY27" s="53">
        <f>VLOOKUP($A27,'RevPAR Raw Data'!$B$6:$BE$43,'RevPAR Raw Data'!L$1,FALSE)</f>
        <v>48.348539926739903</v>
      </c>
      <c r="AZ27" s="52">
        <f>VLOOKUP($A27,'RevPAR Raw Data'!$B$6:$BE$43,'RevPAR Raw Data'!N$1,FALSE)</f>
        <v>58.009664835164799</v>
      </c>
      <c r="BA27" s="52">
        <f>VLOOKUP($A27,'RevPAR Raw Data'!$B$6:$BE$43,'RevPAR Raw Data'!O$1,FALSE)</f>
        <v>48.842223443223403</v>
      </c>
      <c r="BB27" s="53">
        <f>VLOOKUP($A27,'RevPAR Raw Data'!$B$6:$BE$43,'RevPAR Raw Data'!P$1,FALSE)</f>
        <v>53.425944139194101</v>
      </c>
      <c r="BC27" s="54">
        <f>VLOOKUP($A27,'RevPAR Raw Data'!$B$6:$BE$43,'RevPAR Raw Data'!R$1,FALSE)</f>
        <v>49.799226844583899</v>
      </c>
      <c r="BE27" s="47">
        <f>VLOOKUP($A27,'RevPAR Raw Data'!$B$6:$BE$43,'RevPAR Raw Data'!T$1,FALSE)</f>
        <v>12.4718731666061</v>
      </c>
      <c r="BF27" s="48">
        <f>VLOOKUP($A27,'RevPAR Raw Data'!$B$6:$BE$43,'RevPAR Raw Data'!U$1,FALSE)</f>
        <v>50.106206297304801</v>
      </c>
      <c r="BG27" s="48">
        <f>VLOOKUP($A27,'RevPAR Raw Data'!$B$6:$BE$43,'RevPAR Raw Data'!V$1,FALSE)</f>
        <v>61.496681573474703</v>
      </c>
      <c r="BH27" s="48">
        <f>VLOOKUP($A27,'RevPAR Raw Data'!$B$6:$BE$43,'RevPAR Raw Data'!W$1,FALSE)</f>
        <v>56.397166985448798</v>
      </c>
      <c r="BI27" s="48">
        <f>VLOOKUP($A27,'RevPAR Raw Data'!$B$6:$BE$43,'RevPAR Raw Data'!X$1,FALSE)</f>
        <v>28.921844372637299</v>
      </c>
      <c r="BJ27" s="49">
        <f>VLOOKUP($A27,'RevPAR Raw Data'!$B$6:$BE$43,'RevPAR Raw Data'!Y$1,FALSE)</f>
        <v>43.299266403846097</v>
      </c>
      <c r="BK27" s="48">
        <f>VLOOKUP($A27,'RevPAR Raw Data'!$B$6:$BE$43,'RevPAR Raw Data'!AA$1,FALSE)</f>
        <v>40.072602807595402</v>
      </c>
      <c r="BL27" s="48">
        <f>VLOOKUP($A27,'RevPAR Raw Data'!$B$6:$BE$43,'RevPAR Raw Data'!AB$1,FALSE)</f>
        <v>38.6714604900938</v>
      </c>
      <c r="BM27" s="49">
        <f>VLOOKUP($A27,'RevPAR Raw Data'!$B$6:$BE$43,'RevPAR Raw Data'!AC$1,FALSE)</f>
        <v>39.428640603534298</v>
      </c>
      <c r="BN27" s="50">
        <f>VLOOKUP($A27,'RevPAR Raw Data'!$B$6:$BE$43,'RevPAR Raw Data'!AE$1,FALSE)</f>
        <v>42.090186950818499</v>
      </c>
    </row>
    <row r="28" spans="1:66" x14ac:dyDescent="0.45">
      <c r="A28" s="63" t="s">
        <v>49</v>
      </c>
      <c r="B28" s="47">
        <f>VLOOKUP($A28,'Occupancy Raw Data'!$B$8:$BE$45,'Occupancy Raw Data'!G$3,FALSE)</f>
        <v>40.361302590919799</v>
      </c>
      <c r="C28" s="48">
        <f>VLOOKUP($A28,'Occupancy Raw Data'!$B$8:$BE$45,'Occupancy Raw Data'!H$3,FALSE)</f>
        <v>57.309246493938602</v>
      </c>
      <c r="D28" s="48">
        <f>VLOOKUP($A28,'Occupancy Raw Data'!$B$8:$BE$45,'Occupancy Raw Data'!I$3,FALSE)</f>
        <v>61.754219158545197</v>
      </c>
      <c r="E28" s="48">
        <f>VLOOKUP($A28,'Occupancy Raw Data'!$B$8:$BE$45,'Occupancy Raw Data'!J$3,FALSE)</f>
        <v>58.2600427858331</v>
      </c>
      <c r="F28" s="48">
        <f>VLOOKUP($A28,'Occupancy Raw Data'!$B$8:$BE$45,'Occupancy Raw Data'!K$3,FALSE)</f>
        <v>55.574043261231203</v>
      </c>
      <c r="G28" s="49">
        <f>VLOOKUP($A28,'Occupancy Raw Data'!$B$8:$BE$45,'Occupancy Raw Data'!L$3,FALSE)</f>
        <v>54.651770858093599</v>
      </c>
      <c r="H28" s="48">
        <f>VLOOKUP($A28,'Occupancy Raw Data'!$B$8:$BE$45,'Occupancy Raw Data'!N$3,FALSE)</f>
        <v>56.643689089612501</v>
      </c>
      <c r="I28" s="48">
        <f>VLOOKUP($A28,'Occupancy Raw Data'!$B$8:$BE$45,'Occupancy Raw Data'!O$3,FALSE)</f>
        <v>60.518183979082401</v>
      </c>
      <c r="J28" s="49">
        <f>VLOOKUP($A28,'Occupancy Raw Data'!$B$8:$BE$45,'Occupancy Raw Data'!P$3,FALSE)</f>
        <v>58.580936534347501</v>
      </c>
      <c r="K28" s="50">
        <f>VLOOKUP($A28,'Occupancy Raw Data'!$B$8:$BE$45,'Occupancy Raw Data'!R$3,FALSE)</f>
        <v>55.774389622737601</v>
      </c>
      <c r="M28" s="47">
        <f>VLOOKUP($A28,'Occupancy Raw Data'!$B$8:$BE$45,'Occupancy Raw Data'!T$3,FALSE)</f>
        <v>-3.9979267435545398</v>
      </c>
      <c r="N28" s="48">
        <f>VLOOKUP($A28,'Occupancy Raw Data'!$B$8:$BE$45,'Occupancy Raw Data'!U$3,FALSE)</f>
        <v>8.6083353509259997</v>
      </c>
      <c r="O28" s="48">
        <f>VLOOKUP($A28,'Occupancy Raw Data'!$B$8:$BE$45,'Occupancy Raw Data'!V$3,FALSE)</f>
        <v>17.195274648466</v>
      </c>
      <c r="P28" s="48">
        <f>VLOOKUP($A28,'Occupancy Raw Data'!$B$8:$BE$45,'Occupancy Raw Data'!W$3,FALSE)</f>
        <v>3.1356804236421798</v>
      </c>
      <c r="Q28" s="48">
        <f>VLOOKUP($A28,'Occupancy Raw Data'!$B$8:$BE$45,'Occupancy Raw Data'!X$3,FALSE)</f>
        <v>4.8334377269600699</v>
      </c>
      <c r="R28" s="49">
        <f>VLOOKUP($A28,'Occupancy Raw Data'!$B$8:$BE$45,'Occupancy Raw Data'!Y$3,FALSE)</f>
        <v>6.3251868256738097</v>
      </c>
      <c r="S28" s="48">
        <f>VLOOKUP($A28,'Occupancy Raw Data'!$B$8:$BE$45,'Occupancy Raw Data'!AA$3,FALSE)</f>
        <v>1.55084558471363</v>
      </c>
      <c r="T28" s="48">
        <f>VLOOKUP($A28,'Occupancy Raw Data'!$B$8:$BE$45,'Occupancy Raw Data'!AB$3,FALSE)</f>
        <v>12.0890083313255</v>
      </c>
      <c r="U28" s="49">
        <f>VLOOKUP($A28,'Occupancy Raw Data'!$B$8:$BE$45,'Occupancy Raw Data'!AC$3,FALSE)</f>
        <v>6.7341266144435599</v>
      </c>
      <c r="V28" s="50">
        <f>VLOOKUP($A28,'Occupancy Raw Data'!$B$8:$BE$45,'Occupancy Raw Data'!AE$3,FALSE)</f>
        <v>6.4475766429549903</v>
      </c>
      <c r="X28" s="51">
        <f>VLOOKUP($A28,'ADR Raw Data'!$B$6:$BE$43,'ADR Raw Data'!G$1,FALSE)</f>
        <v>114.031266195524</v>
      </c>
      <c r="Y28" s="52">
        <f>VLOOKUP($A28,'ADR Raw Data'!$B$6:$BE$43,'ADR Raw Data'!H$1,FALSE)</f>
        <v>115.311895479054</v>
      </c>
      <c r="Z28" s="52">
        <f>VLOOKUP($A28,'ADR Raw Data'!$B$6:$BE$43,'ADR Raw Data'!I$1,FALSE)</f>
        <v>114.27652040030701</v>
      </c>
      <c r="AA28" s="52">
        <f>VLOOKUP($A28,'ADR Raw Data'!$B$6:$BE$43,'ADR Raw Data'!J$1,FALSE)</f>
        <v>113.454724602203</v>
      </c>
      <c r="AB28" s="52">
        <f>VLOOKUP($A28,'ADR Raw Data'!$B$6:$BE$43,'ADR Raw Data'!K$1,FALSE)</f>
        <v>113.573349016253</v>
      </c>
      <c r="AC28" s="53">
        <f>VLOOKUP($A28,'ADR Raw Data'!$B$6:$BE$43,'ADR Raw Data'!L$1,FALSE)</f>
        <v>114.139221468336</v>
      </c>
      <c r="AD28" s="52">
        <f>VLOOKUP($A28,'ADR Raw Data'!$B$6:$BE$43,'ADR Raw Data'!N$1,FALSE)</f>
        <v>131.45422156945</v>
      </c>
      <c r="AE28" s="52">
        <f>VLOOKUP($A28,'ADR Raw Data'!$B$6:$BE$43,'ADR Raw Data'!O$1,FALSE)</f>
        <v>132.101677140612</v>
      </c>
      <c r="AF28" s="53">
        <f>VLOOKUP($A28,'ADR Raw Data'!$B$6:$BE$43,'ADR Raw Data'!P$1,FALSE)</f>
        <v>131.788654899573</v>
      </c>
      <c r="AG28" s="54">
        <f>VLOOKUP($A28,'ADR Raw Data'!$B$6:$BE$43,'ADR Raw Data'!R$1,FALSE)</f>
        <v>119.43566331811201</v>
      </c>
      <c r="AI28" s="47">
        <f>VLOOKUP($A28,'ADR Raw Data'!$B$6:$BE$43,'ADR Raw Data'!T$1,FALSE)</f>
        <v>8.7399981515164296</v>
      </c>
      <c r="AJ28" s="48">
        <f>VLOOKUP($A28,'ADR Raw Data'!$B$6:$BE$43,'ADR Raw Data'!U$1,FALSE)</f>
        <v>12.3388618361463</v>
      </c>
      <c r="AK28" s="48">
        <f>VLOOKUP($A28,'ADR Raw Data'!$B$6:$BE$43,'ADR Raw Data'!V$1,FALSE)</f>
        <v>10.929395982036301</v>
      </c>
      <c r="AL28" s="48">
        <f>VLOOKUP($A28,'ADR Raw Data'!$B$6:$BE$43,'ADR Raw Data'!W$1,FALSE)</f>
        <v>10.3844251195846</v>
      </c>
      <c r="AM28" s="48">
        <f>VLOOKUP($A28,'ADR Raw Data'!$B$6:$BE$43,'ADR Raw Data'!X$1,FALSE)</f>
        <v>9.9081041159897598</v>
      </c>
      <c r="AN28" s="49">
        <f>VLOOKUP($A28,'ADR Raw Data'!$B$6:$BE$43,'ADR Raw Data'!Y$1,FALSE)</f>
        <v>10.5386962054717</v>
      </c>
      <c r="AO28" s="48">
        <f>VLOOKUP($A28,'ADR Raw Data'!$B$6:$BE$43,'ADR Raw Data'!AA$1,FALSE)</f>
        <v>16.8088253914094</v>
      </c>
      <c r="AP28" s="48">
        <f>VLOOKUP($A28,'ADR Raw Data'!$B$6:$BE$43,'ADR Raw Data'!AB$1,FALSE)</f>
        <v>9.3593182723095101</v>
      </c>
      <c r="AQ28" s="49">
        <f>VLOOKUP($A28,'ADR Raw Data'!$B$6:$BE$43,'ADR Raw Data'!AC$1,FALSE)</f>
        <v>13.0265609372402</v>
      </c>
      <c r="AR28" s="50">
        <f>VLOOKUP($A28,'ADR Raw Data'!$B$6:$BE$43,'ADR Raw Data'!AE$1,FALSE)</f>
        <v>11.361443456361901</v>
      </c>
      <c r="AS28" s="40"/>
      <c r="AT28" s="51">
        <f>VLOOKUP($A28,'RevPAR Raw Data'!$B$6:$BE$43,'RevPAR Raw Data'!G$1,FALSE)</f>
        <v>46.0245043974328</v>
      </c>
      <c r="AU28" s="52">
        <f>VLOOKUP($A28,'RevPAR Raw Data'!$B$6:$BE$43,'RevPAR Raw Data'!H$1,FALSE)</f>
        <v>66.084378416924096</v>
      </c>
      <c r="AV28" s="52">
        <f>VLOOKUP($A28,'RevPAR Raw Data'!$B$6:$BE$43,'RevPAR Raw Data'!I$1,FALSE)</f>
        <v>70.5705728547658</v>
      </c>
      <c r="AW28" s="52">
        <f>VLOOKUP($A28,'RevPAR Raw Data'!$B$6:$BE$43,'RevPAR Raw Data'!J$1,FALSE)</f>
        <v>66.098771095792699</v>
      </c>
      <c r="AX28" s="52">
        <f>VLOOKUP($A28,'RevPAR Raw Data'!$B$6:$BE$43,'RevPAR Raw Data'!K$1,FALSE)</f>
        <v>63.117302115521703</v>
      </c>
      <c r="AY28" s="53">
        <f>VLOOKUP($A28,'RevPAR Raw Data'!$B$6:$BE$43,'RevPAR Raw Data'!L$1,FALSE)</f>
        <v>62.3791057760874</v>
      </c>
      <c r="AZ28" s="52">
        <f>VLOOKUP($A28,'RevPAR Raw Data'!$B$6:$BE$43,'RevPAR Raw Data'!N$1,FALSE)</f>
        <v>74.460520560969798</v>
      </c>
      <c r="BA28" s="52">
        <f>VLOOKUP($A28,'RevPAR Raw Data'!$B$6:$BE$43,'RevPAR Raw Data'!O$1,FALSE)</f>
        <v>79.945536011409501</v>
      </c>
      <c r="BB28" s="53">
        <f>VLOOKUP($A28,'RevPAR Raw Data'!$B$6:$BE$43,'RevPAR Raw Data'!P$1,FALSE)</f>
        <v>77.203028286189607</v>
      </c>
      <c r="BC28" s="54">
        <f>VLOOKUP($A28,'RevPAR Raw Data'!$B$6:$BE$43,'RevPAR Raw Data'!R$1,FALSE)</f>
        <v>66.614512207545204</v>
      </c>
      <c r="BE28" s="47">
        <f>VLOOKUP($A28,'RevPAR Raw Data'!$B$6:$BE$43,'RevPAR Raw Data'!T$1,FALSE)</f>
        <v>4.3926526844762499</v>
      </c>
      <c r="BF28" s="48">
        <f>VLOOKUP($A28,'RevPAR Raw Data'!$B$6:$BE$43,'RevPAR Raw Data'!U$1,FALSE)</f>
        <v>22.009367792415201</v>
      </c>
      <c r="BG28" s="48">
        <f>VLOOKUP($A28,'RevPAR Raw Data'!$B$6:$BE$43,'RevPAR Raw Data'!V$1,FALSE)</f>
        <v>30.0040102870319</v>
      </c>
      <c r="BH28" s="48">
        <f>VLOOKUP($A28,'RevPAR Raw Data'!$B$6:$BE$43,'RevPAR Raw Data'!W$1,FALSE)</f>
        <v>13.8457279288093</v>
      </c>
      <c r="BI28" s="48">
        <f>VLOOKUP($A28,'RevPAR Raw Data'!$B$6:$BE$43,'RevPAR Raw Data'!X$1,FALSE)</f>
        <v>15.220443885318501</v>
      </c>
      <c r="BJ28" s="49">
        <f>VLOOKUP($A28,'RevPAR Raw Data'!$B$6:$BE$43,'RevPAR Raw Data'!Y$1,FALSE)</f>
        <v>17.530475255131801</v>
      </c>
      <c r="BK28" s="48">
        <f>VLOOKUP($A28,'RevPAR Raw Data'!$B$6:$BE$43,'RevPAR Raw Data'!AA$1,FALSE)</f>
        <v>18.620349902548</v>
      </c>
      <c r="BL28" s="48">
        <f>VLOOKUP($A28,'RevPAR Raw Data'!$B$6:$BE$43,'RevPAR Raw Data'!AB$1,FALSE)</f>
        <v>22.579775369329798</v>
      </c>
      <c r="BM28" s="49">
        <f>VLOOKUP($A28,'RevPAR Raw Data'!$B$6:$BE$43,'RevPAR Raw Data'!AC$1,FALSE)</f>
        <v>20.637912658705201</v>
      </c>
      <c r="BN28" s="50">
        <f>VLOOKUP($A28,'RevPAR Raw Data'!$B$6:$BE$43,'RevPAR Raw Data'!AE$1,FALSE)</f>
        <v>18.541557873911898</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Data'!G$3,FALSE)</f>
        <v>31.884489431378299</v>
      </c>
      <c r="C30" s="48">
        <f>VLOOKUP($A30,'Occupancy Raw Data'!$B$8:$BE$45,'Occupancy Raw Data'!H$3,FALSE)</f>
        <v>47.4248288181006</v>
      </c>
      <c r="D30" s="48">
        <f>VLOOKUP($A30,'Occupancy Raw Data'!$B$8:$BE$45,'Occupancy Raw Data'!I$3,FALSE)</f>
        <v>50.967549866031497</v>
      </c>
      <c r="E30" s="48">
        <f>VLOOKUP($A30,'Occupancy Raw Data'!$B$8:$BE$45,'Occupancy Raw Data'!J$3,FALSE)</f>
        <v>51.592735933313399</v>
      </c>
      <c r="F30" s="48">
        <f>VLOOKUP($A30,'Occupancy Raw Data'!$B$8:$BE$45,'Occupancy Raw Data'!K$3,FALSE)</f>
        <v>45.504614468591797</v>
      </c>
      <c r="G30" s="49">
        <f>VLOOKUP($A30,'Occupancy Raw Data'!$B$8:$BE$45,'Occupancy Raw Data'!L$3,FALSE)</f>
        <v>45.474843703483103</v>
      </c>
      <c r="H30" s="48">
        <f>VLOOKUP($A30,'Occupancy Raw Data'!$B$8:$BE$45,'Occupancy Raw Data'!N$3,FALSE)</f>
        <v>41.232509675498598</v>
      </c>
      <c r="I30" s="48">
        <f>VLOOKUP($A30,'Occupancy Raw Data'!$B$8:$BE$45,'Occupancy Raw Data'!O$3,FALSE)</f>
        <v>41.262280440607299</v>
      </c>
      <c r="J30" s="49">
        <f>VLOOKUP($A30,'Occupancy Raw Data'!$B$8:$BE$45,'Occupancy Raw Data'!P$3,FALSE)</f>
        <v>41.247395058052902</v>
      </c>
      <c r="K30" s="50">
        <f>VLOOKUP($A30,'Occupancy Raw Data'!$B$8:$BE$45,'Occupancy Raw Data'!R$3,FALSE)</f>
        <v>44.267001233360197</v>
      </c>
      <c r="M30" s="47">
        <f>VLOOKUP($A30,'Occupancy Raw Data'!$B$8:$BE$45,'Occupancy Raw Data'!T$3,FALSE)</f>
        <v>-0.55585415122349802</v>
      </c>
      <c r="N30" s="48">
        <f>VLOOKUP($A30,'Occupancy Raw Data'!$B$8:$BE$45,'Occupancy Raw Data'!U$3,FALSE)</f>
        <v>7.35766746366133</v>
      </c>
      <c r="O30" s="48">
        <f>VLOOKUP($A30,'Occupancy Raw Data'!$B$8:$BE$45,'Occupancy Raw Data'!V$3,FALSE)</f>
        <v>9.5095374598419102</v>
      </c>
      <c r="P30" s="48">
        <f>VLOOKUP($A30,'Occupancy Raw Data'!$B$8:$BE$45,'Occupancy Raw Data'!W$3,FALSE)</f>
        <v>11.8129047242296</v>
      </c>
      <c r="Q30" s="48">
        <f>VLOOKUP($A30,'Occupancy Raw Data'!$B$8:$BE$45,'Occupancy Raw Data'!X$3,FALSE)</f>
        <v>5.8087997614933897</v>
      </c>
      <c r="R30" s="49">
        <f>VLOOKUP($A30,'Occupancy Raw Data'!$B$8:$BE$45,'Occupancy Raw Data'!Y$3,FALSE)</f>
        <v>7.2887050822677502</v>
      </c>
      <c r="S30" s="48">
        <f>VLOOKUP($A30,'Occupancy Raw Data'!$B$8:$BE$45,'Occupancy Raw Data'!AA$3,FALSE)</f>
        <v>-6.5951573994448802</v>
      </c>
      <c r="T30" s="48">
        <f>VLOOKUP($A30,'Occupancy Raw Data'!$B$8:$BE$45,'Occupancy Raw Data'!AB$3,FALSE)</f>
        <v>-3.7460033895334299</v>
      </c>
      <c r="U30" s="49">
        <f>VLOOKUP($A30,'Occupancy Raw Data'!$B$8:$BE$45,'Occupancy Raw Data'!AC$3,FALSE)</f>
        <v>-5.1914671444293301</v>
      </c>
      <c r="V30" s="50">
        <f>VLOOKUP($A30,'Occupancy Raw Data'!$B$8:$BE$45,'Occupancy Raw Data'!AE$3,FALSE)</f>
        <v>3.6561144619102901</v>
      </c>
      <c r="X30" s="51">
        <f>VLOOKUP($A30,'ADR Raw Data'!$B$6:$BE$43,'ADR Raw Data'!G$1,FALSE)</f>
        <v>86.054150326797298</v>
      </c>
      <c r="Y30" s="52">
        <f>VLOOKUP($A30,'ADR Raw Data'!$B$6:$BE$43,'ADR Raw Data'!H$1,FALSE)</f>
        <v>95.460925925925906</v>
      </c>
      <c r="Z30" s="52">
        <f>VLOOKUP($A30,'ADR Raw Data'!$B$6:$BE$43,'ADR Raw Data'!I$1,FALSE)</f>
        <v>100.13056950934499</v>
      </c>
      <c r="AA30" s="52">
        <f>VLOOKUP($A30,'ADR Raw Data'!$B$6:$BE$43,'ADR Raw Data'!J$1,FALSE)</f>
        <v>100.183563185227</v>
      </c>
      <c r="AB30" s="52">
        <f>VLOOKUP($A30,'ADR Raw Data'!$B$6:$BE$43,'ADR Raw Data'!K$1,FALSE)</f>
        <v>91.5</v>
      </c>
      <c r="AC30" s="53">
        <f>VLOOKUP($A30,'ADR Raw Data'!$B$6:$BE$43,'ADR Raw Data'!L$1,FALSE)</f>
        <v>95.467450081832993</v>
      </c>
      <c r="AD30" s="52">
        <f>VLOOKUP($A30,'ADR Raw Data'!$B$6:$BE$43,'ADR Raw Data'!N$1,FALSE)</f>
        <v>91.270151624548703</v>
      </c>
      <c r="AE30" s="52">
        <f>VLOOKUP($A30,'ADR Raw Data'!$B$6:$BE$43,'ADR Raw Data'!O$1,FALSE)</f>
        <v>93.488625541125501</v>
      </c>
      <c r="AF30" s="53">
        <f>VLOOKUP($A30,'ADR Raw Data'!$B$6:$BE$43,'ADR Raw Data'!P$1,FALSE)</f>
        <v>92.379788884879105</v>
      </c>
      <c r="AG30" s="54">
        <f>VLOOKUP($A30,'ADR Raw Data'!$B$6:$BE$43,'ADR Raw Data'!R$1,FALSE)</f>
        <v>94.645438343661397</v>
      </c>
      <c r="AH30" s="65"/>
      <c r="AI30" s="47">
        <f>VLOOKUP($A30,'ADR Raw Data'!$B$6:$BE$43,'ADR Raw Data'!T$1,FALSE)</f>
        <v>7.8235297293676398</v>
      </c>
      <c r="AJ30" s="48">
        <f>VLOOKUP($A30,'ADR Raw Data'!$B$6:$BE$43,'ADR Raw Data'!U$1,FALSE)</f>
        <v>11.0569142506394</v>
      </c>
      <c r="AK30" s="48">
        <f>VLOOKUP($A30,'ADR Raw Data'!$B$6:$BE$43,'ADR Raw Data'!V$1,FALSE)</f>
        <v>13.677337942847</v>
      </c>
      <c r="AL30" s="48">
        <f>VLOOKUP($A30,'ADR Raw Data'!$B$6:$BE$43,'ADR Raw Data'!W$1,FALSE)</f>
        <v>14.4408018484185</v>
      </c>
      <c r="AM30" s="48">
        <f>VLOOKUP($A30,'ADR Raw Data'!$B$6:$BE$43,'ADR Raw Data'!X$1,FALSE)</f>
        <v>6.0297474038000196</v>
      </c>
      <c r="AN30" s="49">
        <f>VLOOKUP($A30,'ADR Raw Data'!$B$6:$BE$43,'ADR Raw Data'!Y$1,FALSE)</f>
        <v>11.127706194695</v>
      </c>
      <c r="AO30" s="48">
        <f>VLOOKUP($A30,'ADR Raw Data'!$B$6:$BE$43,'ADR Raw Data'!AA$1,FALSE)</f>
        <v>1.0081963868744099</v>
      </c>
      <c r="AP30" s="48">
        <f>VLOOKUP($A30,'ADR Raw Data'!$B$6:$BE$43,'ADR Raw Data'!AB$1,FALSE)</f>
        <v>1.9346595044413499</v>
      </c>
      <c r="AQ30" s="49">
        <f>VLOOKUP($A30,'ADR Raw Data'!$B$6:$BE$43,'ADR Raw Data'!AC$1,FALSE)</f>
        <v>1.48638977846775</v>
      </c>
      <c r="AR30" s="50">
        <f>VLOOKUP($A30,'ADR Raw Data'!$B$6:$BE$43,'ADR Raw Data'!AE$1,FALSE)</f>
        <v>8.2926668620741903</v>
      </c>
      <c r="AS30" s="40"/>
      <c r="AT30" s="51">
        <f>VLOOKUP($A30,'RevPAR Raw Data'!$B$6:$BE$43,'RevPAR Raw Data'!G$1,FALSE)</f>
        <v>27.437926466210101</v>
      </c>
      <c r="AU30" s="52">
        <f>VLOOKUP($A30,'RevPAR Raw Data'!$B$6:$BE$43,'RevPAR Raw Data'!H$1,FALSE)</f>
        <v>45.272180708544198</v>
      </c>
      <c r="AV30" s="52">
        <f>VLOOKUP($A30,'RevPAR Raw Data'!$B$6:$BE$43,'RevPAR Raw Data'!I$1,FALSE)</f>
        <v>51.034097945817201</v>
      </c>
      <c r="AW30" s="52">
        <f>VLOOKUP($A30,'RevPAR Raw Data'!$B$6:$BE$43,'RevPAR Raw Data'!J$1,FALSE)</f>
        <v>51.687441202738903</v>
      </c>
      <c r="AX30" s="52">
        <f>VLOOKUP($A30,'RevPAR Raw Data'!$B$6:$BE$43,'RevPAR Raw Data'!K$1,FALSE)</f>
        <v>41.6367222387615</v>
      </c>
      <c r="AY30" s="53">
        <f>VLOOKUP($A30,'RevPAR Raw Data'!$B$6:$BE$43,'RevPAR Raw Data'!L$1,FALSE)</f>
        <v>43.413673712414401</v>
      </c>
      <c r="AZ30" s="52">
        <f>VLOOKUP($A30,'RevPAR Raw Data'!$B$6:$BE$43,'RevPAR Raw Data'!N$1,FALSE)</f>
        <v>37.6329740994343</v>
      </c>
      <c r="BA30" s="52">
        <f>VLOOKUP($A30,'RevPAR Raw Data'!$B$6:$BE$43,'RevPAR Raw Data'!O$1,FALSE)</f>
        <v>38.575538850848403</v>
      </c>
      <c r="BB30" s="53">
        <f>VLOOKUP($A30,'RevPAR Raw Data'!$B$6:$BE$43,'RevPAR Raw Data'!P$1,FALSE)</f>
        <v>38.104256475141398</v>
      </c>
      <c r="BC30" s="54">
        <f>VLOOKUP($A30,'RevPAR Raw Data'!$B$6:$BE$43,'RevPAR Raw Data'!R$1,FALSE)</f>
        <v>41.896697358907801</v>
      </c>
      <c r="BE30" s="47">
        <f>VLOOKUP($A30,'RevPAR Raw Data'!$B$6:$BE$43,'RevPAR Raw Data'!T$1,FALSE)</f>
        <v>7.2241881633712497</v>
      </c>
      <c r="BF30" s="48">
        <f>VLOOKUP($A30,'RevPAR Raw Data'!$B$6:$BE$43,'RevPAR Raw Data'!U$1,FALSE)</f>
        <v>19.228112696604899</v>
      </c>
      <c r="BG30" s="48">
        <f>VLOOKUP($A30,'RevPAR Raw Data'!$B$6:$BE$43,'RevPAR Raw Data'!V$1,FALSE)</f>
        <v>24.487526977873099</v>
      </c>
      <c r="BH30" s="48">
        <f>VLOOKUP($A30,'RevPAR Raw Data'!$B$6:$BE$43,'RevPAR Raw Data'!W$1,FALSE)</f>
        <v>27.959584736416701</v>
      </c>
      <c r="BI30" s="48">
        <f>VLOOKUP($A30,'RevPAR Raw Data'!$B$6:$BE$43,'RevPAR Raw Data'!X$1,FALSE)</f>
        <v>12.188803118104</v>
      </c>
      <c r="BJ30" s="49">
        <f>VLOOKUP($A30,'RevPAR Raw Data'!$B$6:$BE$43,'RevPAR Raw Data'!Y$1,FALSE)</f>
        <v>19.227476963915301</v>
      </c>
      <c r="BK30" s="48">
        <f>VLOOKUP($A30,'RevPAR Raw Data'!$B$6:$BE$43,'RevPAR Raw Data'!AA$1,FALSE)</f>
        <v>-5.6534531511803499</v>
      </c>
      <c r="BL30" s="48">
        <f>VLOOKUP($A30,'RevPAR Raw Data'!$B$6:$BE$43,'RevPAR Raw Data'!AB$1,FALSE)</f>
        <v>-1.88381629570438</v>
      </c>
      <c r="BM30" s="49">
        <f>VLOOKUP($A30,'RevPAR Raw Data'!$B$6:$BE$43,'RevPAR Raw Data'!AC$1,FALSE)</f>
        <v>-3.7822428029488901</v>
      </c>
      <c r="BN30" s="50">
        <f>VLOOKUP($A30,'RevPAR Raw Data'!$B$6:$BE$43,'RevPAR Raw Data'!AE$1,FALSE)</f>
        <v>12.251970716406801</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Data'!G$3,FALSE)</f>
        <v>46.682761087267501</v>
      </c>
      <c r="C32" s="48">
        <f>VLOOKUP($A32,'Occupancy Raw Data'!$B$8:$BE$45,'Occupancy Raw Data'!H$3,FALSE)</f>
        <v>61.641630901287499</v>
      </c>
      <c r="D32" s="48">
        <f>VLOOKUP($A32,'Occupancy Raw Data'!$B$8:$BE$45,'Occupancy Raw Data'!I$3,FALSE)</f>
        <v>66.434191702432003</v>
      </c>
      <c r="E32" s="48">
        <f>VLOOKUP($A32,'Occupancy Raw Data'!$B$8:$BE$45,'Occupancy Raw Data'!J$3,FALSE)</f>
        <v>64.735336194563601</v>
      </c>
      <c r="F32" s="48">
        <f>VLOOKUP($A32,'Occupancy Raw Data'!$B$8:$BE$45,'Occupancy Raw Data'!K$3,FALSE)</f>
        <v>58.999463519313302</v>
      </c>
      <c r="G32" s="49">
        <f>VLOOKUP($A32,'Occupancy Raw Data'!$B$8:$BE$45,'Occupancy Raw Data'!L$3,FALSE)</f>
        <v>59.698676680972802</v>
      </c>
      <c r="H32" s="48">
        <f>VLOOKUP($A32,'Occupancy Raw Data'!$B$8:$BE$45,'Occupancy Raw Data'!N$3,FALSE)</f>
        <v>57.179899856938398</v>
      </c>
      <c r="I32" s="48">
        <f>VLOOKUP($A32,'Occupancy Raw Data'!$B$8:$BE$45,'Occupancy Raw Data'!O$3,FALSE)</f>
        <v>58.4003934191702</v>
      </c>
      <c r="J32" s="49">
        <f>VLOOKUP($A32,'Occupancy Raw Data'!$B$8:$BE$45,'Occupancy Raw Data'!P$3,FALSE)</f>
        <v>57.790146638054303</v>
      </c>
      <c r="K32" s="50">
        <f>VLOOKUP($A32,'Occupancy Raw Data'!$B$8:$BE$45,'Occupancy Raw Data'!R$3,FALSE)</f>
        <v>59.153382382996099</v>
      </c>
      <c r="M32" s="47">
        <f>VLOOKUP($A32,'Occupancy Raw Data'!$B$8:$BE$45,'Occupancy Raw Data'!T$3,FALSE)</f>
        <v>1.70532200050723</v>
      </c>
      <c r="N32" s="48">
        <f>VLOOKUP($A32,'Occupancy Raw Data'!$B$8:$BE$45,'Occupancy Raw Data'!U$3,FALSE)</f>
        <v>9.1424371382822809</v>
      </c>
      <c r="O32" s="48">
        <f>VLOOKUP($A32,'Occupancy Raw Data'!$B$8:$BE$45,'Occupancy Raw Data'!V$3,FALSE)</f>
        <v>13.893037397217601</v>
      </c>
      <c r="P32" s="48">
        <f>VLOOKUP($A32,'Occupancy Raw Data'!$B$8:$BE$45,'Occupancy Raw Data'!W$3,FALSE)</f>
        <v>10.605485698738301</v>
      </c>
      <c r="Q32" s="48">
        <f>VLOOKUP($A32,'Occupancy Raw Data'!$B$8:$BE$45,'Occupancy Raw Data'!X$3,FALSE)</f>
        <v>3.8689407616624498</v>
      </c>
      <c r="R32" s="49">
        <f>VLOOKUP($A32,'Occupancy Raw Data'!$B$8:$BE$45,'Occupancy Raw Data'!Y$3,FALSE)</f>
        <v>8.1346995286439601</v>
      </c>
      <c r="S32" s="48">
        <f>VLOOKUP($A32,'Occupancy Raw Data'!$B$8:$BE$45,'Occupancy Raw Data'!AA$3,FALSE)</f>
        <v>4.6494728005380601</v>
      </c>
      <c r="T32" s="48">
        <f>VLOOKUP($A32,'Occupancy Raw Data'!$B$8:$BE$45,'Occupancy Raw Data'!AB$3,FALSE)</f>
        <v>11.059105002652201</v>
      </c>
      <c r="U32" s="49">
        <f>VLOOKUP($A32,'Occupancy Raw Data'!$B$8:$BE$45,'Occupancy Raw Data'!AC$3,FALSE)</f>
        <v>7.7928826310746899</v>
      </c>
      <c r="V32" s="50">
        <f>VLOOKUP($A32,'Occupancy Raw Data'!$B$8:$BE$45,'Occupancy Raw Data'!AE$3,FALSE)</f>
        <v>8.0390703446395904</v>
      </c>
      <c r="X32" s="51">
        <f>VLOOKUP($A32,'ADR Raw Data'!$B$6:$BE$43,'ADR Raw Data'!G$1,FALSE)</f>
        <v>95.332575445316905</v>
      </c>
      <c r="Y32" s="52">
        <f>VLOOKUP($A32,'ADR Raw Data'!$B$6:$BE$43,'ADR Raw Data'!H$1,FALSE)</f>
        <v>104.46330623730699</v>
      </c>
      <c r="Z32" s="52">
        <f>VLOOKUP($A32,'ADR Raw Data'!$B$6:$BE$43,'ADR Raw Data'!I$1,FALSE)</f>
        <v>107.533978183041</v>
      </c>
      <c r="AA32" s="52">
        <f>VLOOKUP($A32,'ADR Raw Data'!$B$6:$BE$43,'ADR Raw Data'!J$1,FALSE)</f>
        <v>104.937369668508</v>
      </c>
      <c r="AB32" s="52">
        <f>VLOOKUP($A32,'ADR Raw Data'!$B$6:$BE$43,'ADR Raw Data'!K$1,FALSE)</f>
        <v>99.539706448435197</v>
      </c>
      <c r="AC32" s="53">
        <f>VLOOKUP($A32,'ADR Raw Data'!$B$6:$BE$43,'ADR Raw Data'!L$1,FALSE)</f>
        <v>102.848358527416</v>
      </c>
      <c r="AD32" s="52">
        <f>VLOOKUP($A32,'ADR Raw Data'!$B$6:$BE$43,'ADR Raw Data'!N$1,FALSE)</f>
        <v>102.862453932759</v>
      </c>
      <c r="AE32" s="52">
        <f>VLOOKUP($A32,'ADR Raw Data'!$B$6:$BE$43,'ADR Raw Data'!O$1,FALSE)</f>
        <v>105.882504945265</v>
      </c>
      <c r="AF32" s="53">
        <f>VLOOKUP($A32,'ADR Raw Data'!$B$6:$BE$43,'ADR Raw Data'!P$1,FALSE)</f>
        <v>104.388424859784</v>
      </c>
      <c r="AG32" s="54">
        <f>VLOOKUP($A32,'ADR Raw Data'!$B$6:$BE$43,'ADR Raw Data'!R$1,FALSE)</f>
        <v>103.278236900237</v>
      </c>
      <c r="AI32" s="47">
        <f>VLOOKUP($A32,'ADR Raw Data'!$B$6:$BE$43,'ADR Raw Data'!T$1,FALSE)</f>
        <v>10.1931844745066</v>
      </c>
      <c r="AJ32" s="48">
        <f>VLOOKUP($A32,'ADR Raw Data'!$B$6:$BE$43,'ADR Raw Data'!U$1,FALSE)</f>
        <v>12.436334180607</v>
      </c>
      <c r="AK32" s="48">
        <f>VLOOKUP($A32,'ADR Raw Data'!$B$6:$BE$43,'ADR Raw Data'!V$1,FALSE)</f>
        <v>14.156967866896499</v>
      </c>
      <c r="AL32" s="48">
        <f>VLOOKUP($A32,'ADR Raw Data'!$B$6:$BE$43,'ADR Raw Data'!W$1,FALSE)</f>
        <v>12.335659472685901</v>
      </c>
      <c r="AM32" s="48">
        <f>VLOOKUP($A32,'ADR Raw Data'!$B$6:$BE$43,'ADR Raw Data'!X$1,FALSE)</f>
        <v>7.9769265907423303</v>
      </c>
      <c r="AN32" s="49">
        <f>VLOOKUP($A32,'ADR Raw Data'!$B$6:$BE$43,'ADR Raw Data'!Y$1,FALSE)</f>
        <v>11.6989276178314</v>
      </c>
      <c r="AO32" s="48">
        <f>VLOOKUP($A32,'ADR Raw Data'!$B$6:$BE$43,'ADR Raw Data'!AA$1,FALSE)</f>
        <v>6.9900730913651303</v>
      </c>
      <c r="AP32" s="48">
        <f>VLOOKUP($A32,'ADR Raw Data'!$B$6:$BE$43,'ADR Raw Data'!AB$1,FALSE)</f>
        <v>8.8258956196019795</v>
      </c>
      <c r="AQ32" s="49">
        <f>VLOOKUP($A32,'ADR Raw Data'!$B$6:$BE$43,'ADR Raw Data'!AC$1,FALSE)</f>
        <v>7.9422740898424999</v>
      </c>
      <c r="AR32" s="50">
        <f>VLOOKUP($A32,'ADR Raw Data'!$B$6:$BE$43,'ADR Raw Data'!AE$1,FALSE)</f>
        <v>10.609342523786401</v>
      </c>
      <c r="AS32" s="40"/>
      <c r="AT32" s="51">
        <f>VLOOKUP($A32,'RevPAR Raw Data'!$B$6:$BE$43,'RevPAR Raw Data'!G$1,FALSE)</f>
        <v>44.503878433476302</v>
      </c>
      <c r="AU32" s="52">
        <f>VLOOKUP($A32,'RevPAR Raw Data'!$B$6:$BE$43,'RevPAR Raw Data'!H$1,FALSE)</f>
        <v>64.392885658082903</v>
      </c>
      <c r="AV32" s="52">
        <f>VLOOKUP($A32,'RevPAR Raw Data'!$B$6:$BE$43,'RevPAR Raw Data'!I$1,FALSE)</f>
        <v>71.439329211373305</v>
      </c>
      <c r="AW32" s="52">
        <f>VLOOKUP($A32,'RevPAR Raw Data'!$B$6:$BE$43,'RevPAR Raw Data'!J$1,FALSE)</f>
        <v>67.931559048640906</v>
      </c>
      <c r="AX32" s="52">
        <f>VLOOKUP($A32,'RevPAR Raw Data'!$B$6:$BE$43,'RevPAR Raw Data'!K$1,FALSE)</f>
        <v>58.727892793276098</v>
      </c>
      <c r="AY32" s="53">
        <f>VLOOKUP($A32,'RevPAR Raw Data'!$B$6:$BE$43,'RevPAR Raw Data'!L$1,FALSE)</f>
        <v>61.399109028969903</v>
      </c>
      <c r="AZ32" s="52">
        <f>VLOOKUP($A32,'RevPAR Raw Data'!$B$6:$BE$43,'RevPAR Raw Data'!N$1,FALSE)</f>
        <v>58.816648149141599</v>
      </c>
      <c r="BA32" s="52">
        <f>VLOOKUP($A32,'RevPAR Raw Data'!$B$6:$BE$43,'RevPAR Raw Data'!O$1,FALSE)</f>
        <v>61.835799450107203</v>
      </c>
      <c r="BB32" s="53">
        <f>VLOOKUP($A32,'RevPAR Raw Data'!$B$6:$BE$43,'RevPAR Raw Data'!P$1,FALSE)</f>
        <v>60.326223799624401</v>
      </c>
      <c r="BC32" s="54">
        <f>VLOOKUP($A32,'RevPAR Raw Data'!$B$6:$BE$43,'RevPAR Raw Data'!R$1,FALSE)</f>
        <v>61.092570392014103</v>
      </c>
      <c r="BD32" s="65"/>
      <c r="BE32" s="47">
        <f>VLOOKUP($A32,'RevPAR Raw Data'!$B$6:$BE$43,'RevPAR Raw Data'!T$1,FALSE)</f>
        <v>12.072333092409901</v>
      </c>
      <c r="BF32" s="48">
        <f>VLOOKUP($A32,'RevPAR Raw Data'!$B$6:$BE$43,'RevPAR Raw Data'!U$1,FALSE)</f>
        <v>22.715755353658</v>
      </c>
      <c r="BG32" s="48">
        <f>VLOOKUP($A32,'RevPAR Raw Data'!$B$6:$BE$43,'RevPAR Raw Data'!V$1,FALSE)</f>
        <v>30.016838104174099</v>
      </c>
      <c r="BH32" s="48">
        <f>VLOOKUP($A32,'RevPAR Raw Data'!$B$6:$BE$43,'RevPAR Raw Data'!W$1,FALSE)</f>
        <v>24.249401772645001</v>
      </c>
      <c r="BI32" s="48">
        <f>VLOOKUP($A32,'RevPAR Raw Data'!$B$6:$BE$43,'RevPAR Raw Data'!X$1,FALSE)</f>
        <v>12.1544899168019</v>
      </c>
      <c r="BJ32" s="49">
        <f>VLOOKUP($A32,'RevPAR Raw Data'!$B$6:$BE$43,'RevPAR Raw Data'!Y$1,FALSE)</f>
        <v>20.785299756259398</v>
      </c>
      <c r="BK32" s="48">
        <f>VLOOKUP($A32,'RevPAR Raw Data'!$B$6:$BE$43,'RevPAR Raw Data'!AA$1,FALSE)</f>
        <v>11.964547439023899</v>
      </c>
      <c r="BL32" s="48">
        <f>VLOOKUP($A32,'RevPAR Raw Data'!$B$6:$BE$43,'RevPAR Raw Data'!AB$1,FALSE)</f>
        <v>20.861065686250399</v>
      </c>
      <c r="BM32" s="49">
        <f>VLOOKUP($A32,'RevPAR Raw Data'!$B$6:$BE$43,'RevPAR Raw Data'!AC$1,FALSE)</f>
        <v>16.354088818976798</v>
      </c>
      <c r="BN32" s="50">
        <f>VLOOKUP($A32,'RevPAR Raw Data'!$B$6:$BE$43,'RevPAR Raw Data'!AE$1,FALSE)</f>
        <v>19.501305377016902</v>
      </c>
    </row>
    <row r="33" spans="1:66" x14ac:dyDescent="0.45">
      <c r="A33" s="63" t="s">
        <v>46</v>
      </c>
      <c r="B33" s="47">
        <f>VLOOKUP($A33,'Occupancy Raw Data'!$B$8:$BE$45,'Occupancy Raw Data'!G$3,FALSE)</f>
        <v>56.3674321503131</v>
      </c>
      <c r="C33" s="48">
        <f>VLOOKUP($A33,'Occupancy Raw Data'!$B$8:$BE$45,'Occupancy Raw Data'!H$3,FALSE)</f>
        <v>66.426266843803305</v>
      </c>
      <c r="D33" s="48">
        <f>VLOOKUP($A33,'Occupancy Raw Data'!$B$8:$BE$45,'Occupancy Raw Data'!I$3,FALSE)</f>
        <v>66.919719111785895</v>
      </c>
      <c r="E33" s="48">
        <f>VLOOKUP($A33,'Occupancy Raw Data'!$B$8:$BE$45,'Occupancy Raw Data'!J$3,FALSE)</f>
        <v>68.248244448661893</v>
      </c>
      <c r="F33" s="48">
        <f>VLOOKUP($A33,'Occupancy Raw Data'!$B$8:$BE$45,'Occupancy Raw Data'!K$3,FALSE)</f>
        <v>63.864110836970902</v>
      </c>
      <c r="G33" s="49">
        <f>VLOOKUP($A33,'Occupancy Raw Data'!$B$8:$BE$45,'Occupancy Raw Data'!L$3,FALSE)</f>
        <v>64.365154678306993</v>
      </c>
      <c r="H33" s="48">
        <f>VLOOKUP($A33,'Occupancy Raw Data'!$B$8:$BE$45,'Occupancy Raw Data'!N$3,FALSE)</f>
        <v>60.106282026949998</v>
      </c>
      <c r="I33" s="48">
        <f>VLOOKUP($A33,'Occupancy Raw Data'!$B$8:$BE$45,'Occupancy Raw Data'!O$3,FALSE)</f>
        <v>60.5427974947807</v>
      </c>
      <c r="J33" s="49">
        <f>VLOOKUP($A33,'Occupancy Raw Data'!$B$8:$BE$45,'Occupancy Raw Data'!P$3,FALSE)</f>
        <v>60.324539760865399</v>
      </c>
      <c r="K33" s="50">
        <f>VLOOKUP($A33,'Occupancy Raw Data'!$B$8:$BE$45,'Occupancy Raw Data'!R$3,FALSE)</f>
        <v>63.210693273323699</v>
      </c>
      <c r="M33" s="47">
        <f>VLOOKUP($A33,'Occupancy Raw Data'!$B$8:$BE$45,'Occupancy Raw Data'!T$3,FALSE)</f>
        <v>-3.83719811811011</v>
      </c>
      <c r="N33" s="48">
        <f>VLOOKUP($A33,'Occupancy Raw Data'!$B$8:$BE$45,'Occupancy Raw Data'!U$3,FALSE)</f>
        <v>-0.408973071641133</v>
      </c>
      <c r="O33" s="48">
        <f>VLOOKUP($A33,'Occupancy Raw Data'!$B$8:$BE$45,'Occupancy Raw Data'!V$3,FALSE)</f>
        <v>-1.7581876017221501</v>
      </c>
      <c r="P33" s="48">
        <f>VLOOKUP($A33,'Occupancy Raw Data'!$B$8:$BE$45,'Occupancy Raw Data'!W$3,FALSE)</f>
        <v>-0.20633119964112501</v>
      </c>
      <c r="Q33" s="48">
        <f>VLOOKUP($A33,'Occupancy Raw Data'!$B$8:$BE$45,'Occupancy Raw Data'!X$3,FALSE)</f>
        <v>-5.27130303230848</v>
      </c>
      <c r="R33" s="49">
        <f>VLOOKUP($A33,'Occupancy Raw Data'!$B$8:$BE$45,'Occupancy Raw Data'!Y$3,FALSE)</f>
        <v>-2.25202079273972</v>
      </c>
      <c r="S33" s="48">
        <f>VLOOKUP($A33,'Occupancy Raw Data'!$B$8:$BE$45,'Occupancy Raw Data'!AA$3,FALSE)</f>
        <v>-1.5068342589264201</v>
      </c>
      <c r="T33" s="48">
        <f>VLOOKUP($A33,'Occupancy Raw Data'!$B$8:$BE$45,'Occupancy Raw Data'!AB$3,FALSE)</f>
        <v>0.61794598180069205</v>
      </c>
      <c r="U33" s="49">
        <f>VLOOKUP($A33,'Occupancy Raw Data'!$B$8:$BE$45,'Occupancy Raw Data'!AC$3,FALSE)</f>
        <v>-0.45193775274946502</v>
      </c>
      <c r="V33" s="50">
        <f>VLOOKUP($A33,'Occupancy Raw Data'!$B$8:$BE$45,'Occupancy Raw Data'!AE$3,FALSE)</f>
        <v>-1.767681679409</v>
      </c>
      <c r="X33" s="51">
        <f>VLOOKUP($A33,'ADR Raw Data'!$B$6:$BE$43,'ADR Raw Data'!G$1,FALSE)</f>
        <v>82.529360976430894</v>
      </c>
      <c r="Y33" s="52">
        <f>VLOOKUP($A33,'ADR Raw Data'!$B$6:$BE$43,'ADR Raw Data'!H$1,FALSE)</f>
        <v>87.408832000000004</v>
      </c>
      <c r="Z33" s="52">
        <f>VLOOKUP($A33,'ADR Raw Data'!$B$6:$BE$43,'ADR Raw Data'!I$1,FALSE)</f>
        <v>88.174487237663001</v>
      </c>
      <c r="AA33" s="52">
        <f>VLOOKUP($A33,'ADR Raw Data'!$B$6:$BE$43,'ADR Raw Data'!J$1,FALSE)</f>
        <v>86.446371106785307</v>
      </c>
      <c r="AB33" s="52">
        <f>VLOOKUP($A33,'ADR Raw Data'!$B$6:$BE$43,'ADR Raw Data'!K$1,FALSE)</f>
        <v>83.313551857355094</v>
      </c>
      <c r="AC33" s="53">
        <f>VLOOKUP($A33,'ADR Raw Data'!$B$6:$BE$43,'ADR Raw Data'!L$1,FALSE)</f>
        <v>85.696621371704893</v>
      </c>
      <c r="AD33" s="52">
        <f>VLOOKUP($A33,'ADR Raw Data'!$B$6:$BE$43,'ADR Raw Data'!N$1,FALSE)</f>
        <v>82.323024123776406</v>
      </c>
      <c r="AE33" s="52">
        <f>VLOOKUP($A33,'ADR Raw Data'!$B$6:$BE$43,'ADR Raw Data'!O$1,FALSE)</f>
        <v>84.0091523510971</v>
      </c>
      <c r="AF33" s="53">
        <f>VLOOKUP($A33,'ADR Raw Data'!$B$6:$BE$43,'ADR Raw Data'!P$1,FALSE)</f>
        <v>83.169138492999807</v>
      </c>
      <c r="AG33" s="54">
        <f>VLOOKUP($A33,'ADR Raw Data'!$B$6:$BE$43,'ADR Raw Data'!R$1,FALSE)</f>
        <v>85.007455691858894</v>
      </c>
      <c r="AI33" s="47">
        <f>VLOOKUP($A33,'ADR Raw Data'!$B$6:$BE$43,'ADR Raw Data'!T$1,FALSE)</f>
        <v>-0.105580642261557</v>
      </c>
      <c r="AJ33" s="48">
        <f>VLOOKUP($A33,'ADR Raw Data'!$B$6:$BE$43,'ADR Raw Data'!U$1,FALSE)</f>
        <v>1.37328351091847</v>
      </c>
      <c r="AK33" s="48">
        <f>VLOOKUP($A33,'ADR Raw Data'!$B$6:$BE$43,'ADR Raw Data'!V$1,FALSE)</f>
        <v>1.7160602382847501</v>
      </c>
      <c r="AL33" s="48">
        <f>VLOOKUP($A33,'ADR Raw Data'!$B$6:$BE$43,'ADR Raw Data'!W$1,FALSE)</f>
        <v>1.1587250240797</v>
      </c>
      <c r="AM33" s="48">
        <f>VLOOKUP($A33,'ADR Raw Data'!$B$6:$BE$43,'ADR Raw Data'!X$1,FALSE)</f>
        <v>-0.78944235054609402</v>
      </c>
      <c r="AN33" s="49">
        <f>VLOOKUP($A33,'ADR Raw Data'!$B$6:$BE$43,'ADR Raw Data'!Y$1,FALSE)</f>
        <v>0.750859956345583</v>
      </c>
      <c r="AO33" s="48">
        <f>VLOOKUP($A33,'ADR Raw Data'!$B$6:$BE$43,'ADR Raw Data'!AA$1,FALSE)</f>
        <v>-0.58199305147943603</v>
      </c>
      <c r="AP33" s="48">
        <f>VLOOKUP($A33,'ADR Raw Data'!$B$6:$BE$43,'ADR Raw Data'!AB$1,FALSE)</f>
        <v>-0.72358779860064104</v>
      </c>
      <c r="AQ33" s="49">
        <f>VLOOKUP($A33,'ADR Raw Data'!$B$6:$BE$43,'ADR Raw Data'!AC$1,FALSE)</f>
        <v>-0.64231115557670704</v>
      </c>
      <c r="AR33" s="50">
        <f>VLOOKUP($A33,'ADR Raw Data'!$B$6:$BE$43,'ADR Raw Data'!AE$1,FALSE)</f>
        <v>0.36962273354557801</v>
      </c>
      <c r="AS33" s="40"/>
      <c r="AT33" s="51">
        <f>VLOOKUP($A33,'RevPAR Raw Data'!$B$6:$BE$43,'RevPAR Raw Data'!G$1,FALSE)</f>
        <v>46.519681552476698</v>
      </c>
      <c r="AU33" s="52">
        <f>VLOOKUP($A33,'RevPAR Raw Data'!$B$6:$BE$43,'RevPAR Raw Data'!H$1,FALSE)</f>
        <v>58.062423989371702</v>
      </c>
      <c r="AV33" s="52">
        <f>VLOOKUP($A33,'RevPAR Raw Data'!$B$6:$BE$43,'RevPAR Raw Data'!I$1,FALSE)</f>
        <v>59.0061191877016</v>
      </c>
      <c r="AW33" s="52">
        <f>VLOOKUP($A33,'RevPAR Raw Data'!$B$6:$BE$43,'RevPAR Raw Data'!J$1,FALSE)</f>
        <v>58.998130669956304</v>
      </c>
      <c r="AX33" s="52">
        <f>VLOOKUP($A33,'RevPAR Raw Data'!$B$6:$BE$43,'RevPAR Raw Data'!K$1,FALSE)</f>
        <v>53.207459100398502</v>
      </c>
      <c r="AY33" s="53">
        <f>VLOOKUP($A33,'RevPAR Raw Data'!$B$6:$BE$43,'RevPAR Raw Data'!L$1,FALSE)</f>
        <v>55.158762899980999</v>
      </c>
      <c r="AZ33" s="52">
        <f>VLOOKUP($A33,'RevPAR Raw Data'!$B$6:$BE$43,'RevPAR Raw Data'!N$1,FALSE)</f>
        <v>49.481309052951197</v>
      </c>
      <c r="BA33" s="52">
        <f>VLOOKUP($A33,'RevPAR Raw Data'!$B$6:$BE$43,'RevPAR Raw Data'!O$1,FALSE)</f>
        <v>50.861490985006597</v>
      </c>
      <c r="BB33" s="53">
        <f>VLOOKUP($A33,'RevPAR Raw Data'!$B$6:$BE$43,'RevPAR Raw Data'!P$1,FALSE)</f>
        <v>50.1714000189789</v>
      </c>
      <c r="BC33" s="54">
        <f>VLOOKUP($A33,'RevPAR Raw Data'!$B$6:$BE$43,'RevPAR Raw Data'!R$1,FALSE)</f>
        <v>53.733802076837499</v>
      </c>
      <c r="BE33" s="47">
        <f>VLOOKUP($A33,'RevPAR Raw Data'!$B$6:$BE$43,'RevPAR Raw Data'!T$1,FALSE)</f>
        <v>-3.9387274219537098</v>
      </c>
      <c r="BF33" s="48">
        <f>VLOOKUP($A33,'RevPAR Raw Data'!$B$6:$BE$43,'RevPAR Raw Data'!U$1,FALSE)</f>
        <v>0.95869407952039498</v>
      </c>
      <c r="BG33" s="48">
        <f>VLOOKUP($A33,'RevPAR Raw Data'!$B$6:$BE$43,'RevPAR Raw Data'!V$1,FALSE)</f>
        <v>-7.2298921785010295E-2</v>
      </c>
      <c r="BH33" s="48">
        <f>VLOOKUP($A33,'RevPAR Raw Data'!$B$6:$BE$43,'RevPAR Raw Data'!W$1,FALSE)</f>
        <v>0.95000301319584901</v>
      </c>
      <c r="BI33" s="48">
        <f>VLOOKUP($A33,'RevPAR Raw Data'!$B$6:$BE$43,'RevPAR Raw Data'!X$1,FALSE)</f>
        <v>-6.0191314842919104</v>
      </c>
      <c r="BJ33" s="49">
        <f>VLOOKUP($A33,'RevPAR Raw Data'!$B$6:$BE$43,'RevPAR Raw Data'!Y$1,FALSE)</f>
        <v>-1.5180703587353901</v>
      </c>
      <c r="BK33" s="48">
        <f>VLOOKUP($A33,'RevPAR Raw Data'!$B$6:$BE$43,'RevPAR Raw Data'!AA$1,FALSE)</f>
        <v>-2.0800576397216002</v>
      </c>
      <c r="BL33" s="48">
        <f>VLOOKUP($A33,'RevPAR Raw Data'!$B$6:$BE$43,'RevPAR Raw Data'!AB$1,FALSE)</f>
        <v>-0.11011319852620099</v>
      </c>
      <c r="BM33" s="49">
        <f>VLOOKUP($A33,'RevPAR Raw Data'!$B$6:$BE$43,'RevPAR Raw Data'!AC$1,FALSE)</f>
        <v>-1.0913460617240001</v>
      </c>
      <c r="BN33" s="50">
        <f>VLOOKUP($A33,'RevPAR Raw Data'!$B$6:$BE$43,'RevPAR Raw Data'!AE$1,FALSE)</f>
        <v>-1.4045926992072399</v>
      </c>
    </row>
    <row r="34" spans="1:66" x14ac:dyDescent="0.45">
      <c r="A34" s="63" t="s">
        <v>95</v>
      </c>
      <c r="B34" s="47">
        <f>VLOOKUP($A34,'Occupancy Raw Data'!$B$8:$BE$45,'Occupancy Raw Data'!G$3,FALSE)</f>
        <v>48.464870973818002</v>
      </c>
      <c r="C34" s="48">
        <f>VLOOKUP($A34,'Occupancy Raw Data'!$B$8:$BE$45,'Occupancy Raw Data'!H$3,FALSE)</f>
        <v>66.151817668110695</v>
      </c>
      <c r="D34" s="48">
        <f>VLOOKUP($A34,'Occupancy Raw Data'!$B$8:$BE$45,'Occupancy Raw Data'!I$3,FALSE)</f>
        <v>72.744396308155899</v>
      </c>
      <c r="E34" s="48">
        <f>VLOOKUP($A34,'Occupancy Raw Data'!$B$8:$BE$45,'Occupancy Raw Data'!J$3,FALSE)</f>
        <v>69.749482011678197</v>
      </c>
      <c r="F34" s="48">
        <f>VLOOKUP($A34,'Occupancy Raw Data'!$B$8:$BE$45,'Occupancy Raw Data'!K$3,FALSE)</f>
        <v>61.442832925221303</v>
      </c>
      <c r="G34" s="49">
        <f>VLOOKUP($A34,'Occupancy Raw Data'!$B$8:$BE$45,'Occupancy Raw Data'!L$3,FALSE)</f>
        <v>63.710679977396801</v>
      </c>
      <c r="H34" s="48">
        <f>VLOOKUP($A34,'Occupancy Raw Data'!$B$8:$BE$45,'Occupancy Raw Data'!N$3,FALSE)</f>
        <v>61.3863251083066</v>
      </c>
      <c r="I34" s="48">
        <f>VLOOKUP($A34,'Occupancy Raw Data'!$B$8:$BE$45,'Occupancy Raw Data'!O$3,FALSE)</f>
        <v>62.9497080429459</v>
      </c>
      <c r="J34" s="49">
        <f>VLOOKUP($A34,'Occupancy Raw Data'!$B$8:$BE$45,'Occupancy Raw Data'!P$3,FALSE)</f>
        <v>62.168016575626197</v>
      </c>
      <c r="K34" s="50">
        <f>VLOOKUP($A34,'Occupancy Raw Data'!$B$8:$BE$45,'Occupancy Raw Data'!R$3,FALSE)</f>
        <v>63.269919005462398</v>
      </c>
      <c r="M34" s="47">
        <f>VLOOKUP($A34,'Occupancy Raw Data'!$B$8:$BE$45,'Occupancy Raw Data'!T$3,FALSE)</f>
        <v>15.804363716797299</v>
      </c>
      <c r="N34" s="48">
        <f>VLOOKUP($A34,'Occupancy Raw Data'!$B$8:$BE$45,'Occupancy Raw Data'!U$3,FALSE)</f>
        <v>17.0464735846429</v>
      </c>
      <c r="O34" s="48">
        <f>VLOOKUP($A34,'Occupancy Raw Data'!$B$8:$BE$45,'Occupancy Raw Data'!V$3,FALSE)</f>
        <v>31.525706480105601</v>
      </c>
      <c r="P34" s="48">
        <f>VLOOKUP($A34,'Occupancy Raw Data'!$B$8:$BE$45,'Occupancy Raw Data'!W$3,FALSE)</f>
        <v>28.338061391321801</v>
      </c>
      <c r="Q34" s="48">
        <f>VLOOKUP($A34,'Occupancy Raw Data'!$B$8:$BE$45,'Occupancy Raw Data'!X$3,FALSE)</f>
        <v>10.2879795683934</v>
      </c>
      <c r="R34" s="49">
        <f>VLOOKUP($A34,'Occupancy Raw Data'!$B$8:$BE$45,'Occupancy Raw Data'!Y$3,FALSE)</f>
        <v>20.785024021786398</v>
      </c>
      <c r="S34" s="48">
        <f>VLOOKUP($A34,'Occupancy Raw Data'!$B$8:$BE$45,'Occupancy Raw Data'!AA$3,FALSE)</f>
        <v>8.91054750993505</v>
      </c>
      <c r="T34" s="48">
        <f>VLOOKUP($A34,'Occupancy Raw Data'!$B$8:$BE$45,'Occupancy Raw Data'!AB$3,FALSE)</f>
        <v>17.025349463135399</v>
      </c>
      <c r="U34" s="49">
        <f>VLOOKUP($A34,'Occupancy Raw Data'!$B$8:$BE$45,'Occupancy Raw Data'!AC$3,FALSE)</f>
        <v>12.8731956578729</v>
      </c>
      <c r="V34" s="50">
        <f>VLOOKUP($A34,'Occupancy Raw Data'!$B$8:$BE$45,'Occupancy Raw Data'!AE$3,FALSE)</f>
        <v>18.454048916418898</v>
      </c>
      <c r="X34" s="51">
        <f>VLOOKUP($A34,'ADR Raw Data'!$B$6:$BE$43,'ADR Raw Data'!G$1,FALSE)</f>
        <v>124.385060240963</v>
      </c>
      <c r="Y34" s="52">
        <f>VLOOKUP($A34,'ADR Raw Data'!$B$6:$BE$43,'ADR Raw Data'!H$1,FALSE)</f>
        <v>137.57473234624101</v>
      </c>
      <c r="Z34" s="52">
        <f>VLOOKUP($A34,'ADR Raw Data'!$B$6:$BE$43,'ADR Raw Data'!I$1,FALSE)</f>
        <v>142.432449508026</v>
      </c>
      <c r="AA34" s="52">
        <f>VLOOKUP($A34,'ADR Raw Data'!$B$6:$BE$43,'ADR Raw Data'!J$1,FALSE)</f>
        <v>137.84206049149299</v>
      </c>
      <c r="AB34" s="52">
        <f>VLOOKUP($A34,'ADR Raw Data'!$B$6:$BE$43,'ADR Raw Data'!K$1,FALSE)</f>
        <v>130.57331391784101</v>
      </c>
      <c r="AC34" s="53">
        <f>VLOOKUP($A34,'ADR Raw Data'!$B$6:$BE$43,'ADR Raw Data'!L$1,FALSE)</f>
        <v>135.385444654683</v>
      </c>
      <c r="AD34" s="52">
        <f>VLOOKUP($A34,'ADR Raw Data'!$B$6:$BE$43,'ADR Raw Data'!N$1,FALSE)</f>
        <v>139.641313286284</v>
      </c>
      <c r="AE34" s="52">
        <f>VLOOKUP($A34,'ADR Raw Data'!$B$6:$BE$43,'ADR Raw Data'!O$1,FALSE)</f>
        <v>145.86579293835999</v>
      </c>
      <c r="AF34" s="53">
        <f>VLOOKUP($A34,'ADR Raw Data'!$B$6:$BE$43,'ADR Raw Data'!P$1,FALSE)</f>
        <v>142.79268595667301</v>
      </c>
      <c r="AG34" s="54">
        <f>VLOOKUP($A34,'ADR Raw Data'!$B$6:$BE$43,'ADR Raw Data'!R$1,FALSE)</f>
        <v>137.46494109641401</v>
      </c>
      <c r="AI34" s="47">
        <f>VLOOKUP($A34,'ADR Raw Data'!$B$6:$BE$43,'ADR Raw Data'!T$1,FALSE)</f>
        <v>10.7247362116467</v>
      </c>
      <c r="AJ34" s="48">
        <f>VLOOKUP($A34,'ADR Raw Data'!$B$6:$BE$43,'ADR Raw Data'!U$1,FALSE)</f>
        <v>14.173384670856301</v>
      </c>
      <c r="AK34" s="48">
        <f>VLOOKUP($A34,'ADR Raw Data'!$B$6:$BE$43,'ADR Raw Data'!V$1,FALSE)</f>
        <v>17.9929888865259</v>
      </c>
      <c r="AL34" s="48">
        <f>VLOOKUP($A34,'ADR Raw Data'!$B$6:$BE$43,'ADR Raw Data'!W$1,FALSE)</f>
        <v>15.2059134666025</v>
      </c>
      <c r="AM34" s="48">
        <f>VLOOKUP($A34,'ADR Raw Data'!$B$6:$BE$43,'ADR Raw Data'!X$1,FALSE)</f>
        <v>8.1832536797563993</v>
      </c>
      <c r="AN34" s="49">
        <f>VLOOKUP($A34,'ADR Raw Data'!$B$6:$BE$43,'ADR Raw Data'!Y$1,FALSE)</f>
        <v>13.659914574665301</v>
      </c>
      <c r="AO34" s="48">
        <f>VLOOKUP($A34,'ADR Raw Data'!$B$6:$BE$43,'ADR Raw Data'!AA$1,FALSE)</f>
        <v>10.1747203356518</v>
      </c>
      <c r="AP34" s="48">
        <f>VLOOKUP($A34,'ADR Raw Data'!$B$6:$BE$43,'ADR Raw Data'!AB$1,FALSE)</f>
        <v>11.735425599340701</v>
      </c>
      <c r="AQ34" s="49">
        <f>VLOOKUP($A34,'ADR Raw Data'!$B$6:$BE$43,'ADR Raw Data'!AC$1,FALSE)</f>
        <v>11.0353191364437</v>
      </c>
      <c r="AR34" s="50">
        <f>VLOOKUP($A34,'ADR Raw Data'!$B$6:$BE$43,'ADR Raw Data'!AE$1,FALSE)</f>
        <v>12.759874897371599</v>
      </c>
      <c r="AS34" s="40"/>
      <c r="AT34" s="51">
        <f>VLOOKUP($A34,'RevPAR Raw Data'!$B$6:$BE$43,'RevPAR Raw Data'!G$1,FALSE)</f>
        <v>60.283058956488901</v>
      </c>
      <c r="AU34" s="52">
        <f>VLOOKUP($A34,'RevPAR Raw Data'!$B$6:$BE$43,'RevPAR Raw Data'!H$1,FALSE)</f>
        <v>91.008186099076994</v>
      </c>
      <c r="AV34" s="52">
        <f>VLOOKUP($A34,'RevPAR Raw Data'!$B$6:$BE$43,'RevPAR Raw Data'!I$1,FALSE)</f>
        <v>103.611625541533</v>
      </c>
      <c r="AW34" s="52">
        <f>VLOOKUP($A34,'RevPAR Raw Data'!$B$6:$BE$43,'RevPAR Raw Data'!J$1,FALSE)</f>
        <v>96.144123187040805</v>
      </c>
      <c r="AX34" s="52">
        <f>VLOOKUP($A34,'RevPAR Raw Data'!$B$6:$BE$43,'RevPAR Raw Data'!K$1,FALSE)</f>
        <v>80.227943115464299</v>
      </c>
      <c r="AY34" s="53">
        <f>VLOOKUP($A34,'RevPAR Raw Data'!$B$6:$BE$43,'RevPAR Raw Data'!L$1,FALSE)</f>
        <v>86.254987379920806</v>
      </c>
      <c r="AZ34" s="52">
        <f>VLOOKUP($A34,'RevPAR Raw Data'!$B$6:$BE$43,'RevPAR Raw Data'!N$1,FALSE)</f>
        <v>85.720670559427305</v>
      </c>
      <c r="BA34" s="52">
        <f>VLOOKUP($A34,'RevPAR Raw Data'!$B$6:$BE$43,'RevPAR Raw Data'!O$1,FALSE)</f>
        <v>91.822090789225797</v>
      </c>
      <c r="BB34" s="53">
        <f>VLOOKUP($A34,'RevPAR Raw Data'!$B$6:$BE$43,'RevPAR Raw Data'!P$1,FALSE)</f>
        <v>88.771380674326593</v>
      </c>
      <c r="BC34" s="54">
        <f>VLOOKUP($A34,'RevPAR Raw Data'!$B$6:$BE$43,'RevPAR Raw Data'!R$1,FALSE)</f>
        <v>86.9739568926082</v>
      </c>
      <c r="BE34" s="47">
        <f>VLOOKUP($A34,'RevPAR Raw Data'!$B$6:$BE$43,'RevPAR Raw Data'!T$1,FALSE)</f>
        <v>28.224076246999701</v>
      </c>
      <c r="BF34" s="48">
        <f>VLOOKUP($A34,'RevPAR Raw Data'!$B$6:$BE$43,'RevPAR Raw Data'!U$1,FALSE)</f>
        <v>33.635920529466603</v>
      </c>
      <c r="BG34" s="48">
        <f>VLOOKUP($A34,'RevPAR Raw Data'!$B$6:$BE$43,'RevPAR Raw Data'!V$1,FALSE)</f>
        <v>55.191112229995703</v>
      </c>
      <c r="BH34" s="48">
        <f>VLOOKUP($A34,'RevPAR Raw Data'!$B$6:$BE$43,'RevPAR Raw Data'!W$1,FALSE)</f>
        <v>47.853035951201498</v>
      </c>
      <c r="BI34" s="48">
        <f>VLOOKUP($A34,'RevPAR Raw Data'!$B$6:$BE$43,'RevPAR Raw Data'!X$1,FALSE)</f>
        <v>19.313124714752998</v>
      </c>
      <c r="BJ34" s="49">
        <f>VLOOKUP($A34,'RevPAR Raw Data'!$B$6:$BE$43,'RevPAR Raw Data'!Y$1,FALSE)</f>
        <v>37.284155122151397</v>
      </c>
      <c r="BK34" s="48">
        <f>VLOOKUP($A34,'RevPAR Raw Data'!$B$6:$BE$43,'RevPAR Raw Data'!AA$1,FALSE)</f>
        <v>19.9918911350982</v>
      </c>
      <c r="BL34" s="48">
        <f>VLOOKUP($A34,'RevPAR Raw Data'!$B$6:$BE$43,'RevPAR Raw Data'!AB$1,FALSE)</f>
        <v>30.758772281750201</v>
      </c>
      <c r="BM34" s="49">
        <f>VLOOKUP($A34,'RevPAR Raw Data'!$B$6:$BE$43,'RevPAR Raw Data'!AC$1,FALSE)</f>
        <v>25.329113018221701</v>
      </c>
      <c r="BN34" s="50">
        <f>VLOOKUP($A34,'RevPAR Raw Data'!$B$6:$BE$43,'RevPAR Raw Data'!AE$1,FALSE)</f>
        <v>33.568637369025403</v>
      </c>
    </row>
    <row r="35" spans="1:66" x14ac:dyDescent="0.45">
      <c r="A35" s="63" t="s">
        <v>96</v>
      </c>
      <c r="B35" s="47">
        <f>VLOOKUP($A35,'Occupancy Raw Data'!$B$8:$BE$45,'Occupancy Raw Data'!G$3,FALSE)</f>
        <v>40.582808280827997</v>
      </c>
      <c r="C35" s="48">
        <f>VLOOKUP($A35,'Occupancy Raw Data'!$B$8:$BE$45,'Occupancy Raw Data'!H$3,FALSE)</f>
        <v>58.3483348334833</v>
      </c>
      <c r="D35" s="48">
        <f>VLOOKUP($A35,'Occupancy Raw Data'!$B$8:$BE$45,'Occupancy Raw Data'!I$3,FALSE)</f>
        <v>64.8177317731773</v>
      </c>
      <c r="E35" s="48">
        <f>VLOOKUP($A35,'Occupancy Raw Data'!$B$8:$BE$45,'Occupancy Raw Data'!J$3,FALSE)</f>
        <v>60.857335733573301</v>
      </c>
      <c r="F35" s="48">
        <f>VLOOKUP($A35,'Occupancy Raw Data'!$B$8:$BE$45,'Occupancy Raw Data'!K$3,FALSE)</f>
        <v>54.129162916291598</v>
      </c>
      <c r="G35" s="49">
        <f>VLOOKUP($A35,'Occupancy Raw Data'!$B$8:$BE$45,'Occupancy Raw Data'!L$3,FALSE)</f>
        <v>55.747074707470702</v>
      </c>
      <c r="H35" s="48">
        <f>VLOOKUP($A35,'Occupancy Raw Data'!$B$8:$BE$45,'Occupancy Raw Data'!N$3,FALSE)</f>
        <v>52.700270027002702</v>
      </c>
      <c r="I35" s="48">
        <f>VLOOKUP($A35,'Occupancy Raw Data'!$B$8:$BE$45,'Occupancy Raw Data'!O$3,FALSE)</f>
        <v>54.320432043204299</v>
      </c>
      <c r="J35" s="49">
        <f>VLOOKUP($A35,'Occupancy Raw Data'!$B$8:$BE$45,'Occupancy Raw Data'!P$3,FALSE)</f>
        <v>53.510351035103497</v>
      </c>
      <c r="K35" s="50">
        <f>VLOOKUP($A35,'Occupancy Raw Data'!$B$8:$BE$45,'Occupancy Raw Data'!R$3,FALSE)</f>
        <v>55.108010801080098</v>
      </c>
      <c r="M35" s="47">
        <f>VLOOKUP($A35,'Occupancy Raw Data'!$B$8:$BE$45,'Occupancy Raw Data'!T$3,FALSE)</f>
        <v>-4.4635199507378696</v>
      </c>
      <c r="N35" s="48">
        <f>VLOOKUP($A35,'Occupancy Raw Data'!$B$8:$BE$45,'Occupancy Raw Data'!U$3,FALSE)</f>
        <v>12.927397390901801</v>
      </c>
      <c r="O35" s="48">
        <f>VLOOKUP($A35,'Occupancy Raw Data'!$B$8:$BE$45,'Occupancy Raw Data'!V$3,FALSE)</f>
        <v>16.353459791755</v>
      </c>
      <c r="P35" s="48">
        <f>VLOOKUP($A35,'Occupancy Raw Data'!$B$8:$BE$45,'Occupancy Raw Data'!W$3,FALSE)</f>
        <v>8.0785879417817306</v>
      </c>
      <c r="Q35" s="48">
        <f>VLOOKUP($A35,'Occupancy Raw Data'!$B$8:$BE$45,'Occupancy Raw Data'!X$3,FALSE)</f>
        <v>3.1840755655629098</v>
      </c>
      <c r="R35" s="49">
        <f>VLOOKUP($A35,'Occupancy Raw Data'!$B$8:$BE$45,'Occupancy Raw Data'!Y$3,FALSE)</f>
        <v>7.7768783546455298</v>
      </c>
      <c r="S35" s="48">
        <f>VLOOKUP($A35,'Occupancy Raw Data'!$B$8:$BE$45,'Occupancy Raw Data'!AA$3,FALSE)</f>
        <v>3.30862093842972</v>
      </c>
      <c r="T35" s="48">
        <f>VLOOKUP($A35,'Occupancy Raw Data'!$B$8:$BE$45,'Occupancy Raw Data'!AB$3,FALSE)</f>
        <v>12.7556681765174</v>
      </c>
      <c r="U35" s="49">
        <f>VLOOKUP($A35,'Occupancy Raw Data'!$B$8:$BE$45,'Occupancy Raw Data'!AC$3,FALSE)</f>
        <v>7.8970353569288498</v>
      </c>
      <c r="V35" s="50">
        <f>VLOOKUP($A35,'Occupancy Raw Data'!$B$8:$BE$45,'Occupancy Raw Data'!AE$3,FALSE)</f>
        <v>7.8101868022623098</v>
      </c>
      <c r="X35" s="51">
        <f>VLOOKUP($A35,'ADR Raw Data'!$B$6:$BE$43,'ADR Raw Data'!G$1,FALSE)</f>
        <v>88.648910451898999</v>
      </c>
      <c r="Y35" s="52">
        <f>VLOOKUP($A35,'ADR Raw Data'!$B$6:$BE$43,'ADR Raw Data'!H$1,FALSE)</f>
        <v>98.362107597377502</v>
      </c>
      <c r="Z35" s="52">
        <f>VLOOKUP($A35,'ADR Raw Data'!$B$6:$BE$43,'ADR Raw Data'!I$1,FALSE)</f>
        <v>101.265754209338</v>
      </c>
      <c r="AA35" s="52">
        <f>VLOOKUP($A35,'ADR Raw Data'!$B$6:$BE$43,'ADR Raw Data'!J$1,FALSE)</f>
        <v>99.608136439267795</v>
      </c>
      <c r="AB35" s="52">
        <f>VLOOKUP($A35,'ADR Raw Data'!$B$6:$BE$43,'ADR Raw Data'!K$1,FALSE)</f>
        <v>93.612841405113201</v>
      </c>
      <c r="AC35" s="53">
        <f>VLOOKUP($A35,'ADR Raw Data'!$B$6:$BE$43,'ADR Raw Data'!L$1,FALSE)</f>
        <v>96.972887301202803</v>
      </c>
      <c r="AD35" s="52">
        <f>VLOOKUP($A35,'ADR Raw Data'!$B$6:$BE$43,'ADR Raw Data'!N$1,FALSE)</f>
        <v>94.489073441502896</v>
      </c>
      <c r="AE35" s="52">
        <f>VLOOKUP($A35,'ADR Raw Data'!$B$6:$BE$43,'ADR Raw Data'!O$1,FALSE)</f>
        <v>97.1490306545153</v>
      </c>
      <c r="AF35" s="53">
        <f>VLOOKUP($A35,'ADR Raw Data'!$B$6:$BE$43,'ADR Raw Data'!P$1,FALSE)</f>
        <v>95.8391862910008</v>
      </c>
      <c r="AG35" s="54">
        <f>VLOOKUP($A35,'ADR Raw Data'!$B$6:$BE$43,'ADR Raw Data'!R$1,FALSE)</f>
        <v>96.658363471971001</v>
      </c>
      <c r="AI35" s="47">
        <f>VLOOKUP($A35,'ADR Raw Data'!$B$6:$BE$43,'ADR Raw Data'!T$1,FALSE)</f>
        <v>12.9688693595737</v>
      </c>
      <c r="AJ35" s="48">
        <f>VLOOKUP($A35,'ADR Raw Data'!$B$6:$BE$43,'ADR Raw Data'!U$1,FALSE)</f>
        <v>17.379461337372199</v>
      </c>
      <c r="AK35" s="48">
        <f>VLOOKUP($A35,'ADR Raw Data'!$B$6:$BE$43,'ADR Raw Data'!V$1,FALSE)</f>
        <v>15.4310315058089</v>
      </c>
      <c r="AL35" s="48">
        <f>VLOOKUP($A35,'ADR Raw Data'!$B$6:$BE$43,'ADR Raw Data'!W$1,FALSE)</f>
        <v>13.1774221505814</v>
      </c>
      <c r="AM35" s="48">
        <f>VLOOKUP($A35,'ADR Raw Data'!$B$6:$BE$43,'ADR Raw Data'!X$1,FALSE)</f>
        <v>10.8596280718413</v>
      </c>
      <c r="AN35" s="49">
        <f>VLOOKUP($A35,'ADR Raw Data'!$B$6:$BE$43,'ADR Raw Data'!Y$1,FALSE)</f>
        <v>14.330771547446099</v>
      </c>
      <c r="AO35" s="48">
        <f>VLOOKUP($A35,'ADR Raw Data'!$B$6:$BE$43,'ADR Raw Data'!AA$1,FALSE)</f>
        <v>7.4467378102729196</v>
      </c>
      <c r="AP35" s="48">
        <f>VLOOKUP($A35,'ADR Raw Data'!$B$6:$BE$43,'ADR Raw Data'!AB$1,FALSE)</f>
        <v>10.8103355966265</v>
      </c>
      <c r="AQ35" s="49">
        <f>VLOOKUP($A35,'ADR Raw Data'!$B$6:$BE$43,'ADR Raw Data'!AC$1,FALSE)</f>
        <v>9.1441107317991399</v>
      </c>
      <c r="AR35" s="50">
        <f>VLOOKUP($A35,'ADR Raw Data'!$B$6:$BE$43,'ADR Raw Data'!AE$1,FALSE)</f>
        <v>12.8563904204316</v>
      </c>
      <c r="AS35" s="40"/>
      <c r="AT35" s="51">
        <f>VLOOKUP($A35,'RevPAR Raw Data'!$B$6:$BE$43,'RevPAR Raw Data'!G$1,FALSE)</f>
        <v>35.9762173717371</v>
      </c>
      <c r="AU35" s="52">
        <f>VLOOKUP($A35,'RevPAR Raw Data'!$B$6:$BE$43,'RevPAR Raw Data'!H$1,FALSE)</f>
        <v>57.392651890189001</v>
      </c>
      <c r="AV35" s="52">
        <f>VLOOKUP($A35,'RevPAR Raw Data'!$B$6:$BE$43,'RevPAR Raw Data'!I$1,FALSE)</f>
        <v>65.638164941494097</v>
      </c>
      <c r="AW35" s="52">
        <f>VLOOKUP($A35,'RevPAR Raw Data'!$B$6:$BE$43,'RevPAR Raw Data'!J$1,FALSE)</f>
        <v>60.618858010800999</v>
      </c>
      <c r="AX35" s="52">
        <f>VLOOKUP($A35,'RevPAR Raw Data'!$B$6:$BE$43,'RevPAR Raw Data'!K$1,FALSE)</f>
        <v>50.671847434743398</v>
      </c>
      <c r="AY35" s="53">
        <f>VLOOKUP($A35,'RevPAR Raw Data'!$B$6:$BE$43,'RevPAR Raw Data'!L$1,FALSE)</f>
        <v>54.059547929792899</v>
      </c>
      <c r="AZ35" s="52">
        <f>VLOOKUP($A35,'RevPAR Raw Data'!$B$6:$BE$43,'RevPAR Raw Data'!N$1,FALSE)</f>
        <v>49.795996849684897</v>
      </c>
      <c r="BA35" s="52">
        <f>VLOOKUP($A35,'RevPAR Raw Data'!$B$6:$BE$43,'RevPAR Raw Data'!O$1,FALSE)</f>
        <v>52.771773177317698</v>
      </c>
      <c r="BB35" s="53">
        <f>VLOOKUP($A35,'RevPAR Raw Data'!$B$6:$BE$43,'RevPAR Raw Data'!P$1,FALSE)</f>
        <v>51.283885013501298</v>
      </c>
      <c r="BC35" s="54">
        <f>VLOOKUP($A35,'RevPAR Raw Data'!$B$6:$BE$43,'RevPAR Raw Data'!R$1,FALSE)</f>
        <v>53.266501382281</v>
      </c>
      <c r="BE35" s="47">
        <f>VLOOKUP($A35,'RevPAR Raw Data'!$B$6:$BE$43,'RevPAR Raw Data'!T$1,FALSE)</f>
        <v>7.9264813375862104</v>
      </c>
      <c r="BF35" s="48">
        <f>VLOOKUP($A35,'RevPAR Raw Data'!$B$6:$BE$43,'RevPAR Raw Data'!U$1,FALSE)</f>
        <v>32.553570759754301</v>
      </c>
      <c r="BG35" s="48">
        <f>VLOOKUP($A35,'RevPAR Raw Data'!$B$6:$BE$43,'RevPAR Raw Data'!V$1,FALSE)</f>
        <v>34.307998830319498</v>
      </c>
      <c r="BH35" s="48">
        <f>VLOOKUP($A35,'RevPAR Raw Data'!$B$6:$BE$43,'RevPAR Raw Data'!W$1,FALSE)</f>
        <v>22.320559729257699</v>
      </c>
      <c r="BI35" s="48">
        <f>VLOOKUP($A35,'RevPAR Raw Data'!$B$6:$BE$43,'RevPAR Raw Data'!X$1,FALSE)</f>
        <v>14.389482401350801</v>
      </c>
      <c r="BJ35" s="49">
        <f>VLOOKUP($A35,'RevPAR Raw Data'!$B$6:$BE$43,'RevPAR Raw Data'!Y$1,FALSE)</f>
        <v>23.222136572618599</v>
      </c>
      <c r="BK35" s="48">
        <f>VLOOKUP($A35,'RevPAR Raw Data'!$B$6:$BE$43,'RevPAR Raw Data'!AA$1,FALSE)</f>
        <v>11.001743075123199</v>
      </c>
      <c r="BL35" s="48">
        <f>VLOOKUP($A35,'RevPAR Raw Data'!$B$6:$BE$43,'RevPAR Raw Data'!AB$1,FALSE)</f>
        <v>24.944934310617601</v>
      </c>
      <c r="BM35" s="49">
        <f>VLOOKUP($A35,'RevPAR Raw Data'!$B$6:$BE$43,'RevPAR Raw Data'!AC$1,FALSE)</f>
        <v>17.763259746294899</v>
      </c>
      <c r="BN35" s="50">
        <f>VLOOKUP($A35,'RevPAR Raw Data'!$B$6:$BE$43,'RevPAR Raw Data'!AE$1,FALSE)</f>
        <v>21.670685330557799</v>
      </c>
    </row>
    <row r="36" spans="1:66" x14ac:dyDescent="0.45">
      <c r="A36" s="63" t="s">
        <v>45</v>
      </c>
      <c r="B36" s="47">
        <f>VLOOKUP($A36,'Occupancy Raw Data'!$B$8:$BE$45,'Occupancy Raw Data'!G$3,FALSE)</f>
        <v>44.521019986216402</v>
      </c>
      <c r="C36" s="48">
        <f>VLOOKUP($A36,'Occupancy Raw Data'!$B$8:$BE$45,'Occupancy Raw Data'!H$3,FALSE)</f>
        <v>54.789800137835897</v>
      </c>
      <c r="D36" s="48">
        <f>VLOOKUP($A36,'Occupancy Raw Data'!$B$8:$BE$45,'Occupancy Raw Data'!I$3,FALSE)</f>
        <v>58.959338387319001</v>
      </c>
      <c r="E36" s="48">
        <f>VLOOKUP($A36,'Occupancy Raw Data'!$B$8:$BE$45,'Occupancy Raw Data'!J$3,FALSE)</f>
        <v>61.061337008959299</v>
      </c>
      <c r="F36" s="48">
        <f>VLOOKUP($A36,'Occupancy Raw Data'!$B$8:$BE$45,'Occupancy Raw Data'!K$3,FALSE)</f>
        <v>60.613370089593303</v>
      </c>
      <c r="G36" s="49">
        <f>VLOOKUP($A36,'Occupancy Raw Data'!$B$8:$BE$45,'Occupancy Raw Data'!L$3,FALSE)</f>
        <v>55.988973121984799</v>
      </c>
      <c r="H36" s="48">
        <f>VLOOKUP($A36,'Occupancy Raw Data'!$B$8:$BE$45,'Occupancy Raw Data'!N$3,FALSE)</f>
        <v>57.891109579600197</v>
      </c>
      <c r="I36" s="48">
        <f>VLOOKUP($A36,'Occupancy Raw Data'!$B$8:$BE$45,'Occupancy Raw Data'!O$3,FALSE)</f>
        <v>58.683666436940001</v>
      </c>
      <c r="J36" s="49">
        <f>VLOOKUP($A36,'Occupancy Raw Data'!$B$8:$BE$45,'Occupancy Raw Data'!P$3,FALSE)</f>
        <v>58.287388008270099</v>
      </c>
      <c r="K36" s="50">
        <f>VLOOKUP($A36,'Occupancy Raw Data'!$B$8:$BE$45,'Occupancy Raw Data'!R$3,FALSE)</f>
        <v>56.645663089494903</v>
      </c>
      <c r="M36" s="47">
        <f>VLOOKUP($A36,'Occupancy Raw Data'!$B$8:$BE$45,'Occupancy Raw Data'!T$3,FALSE)</f>
        <v>8.0426426443745296</v>
      </c>
      <c r="N36" s="48">
        <f>VLOOKUP($A36,'Occupancy Raw Data'!$B$8:$BE$45,'Occupancy Raw Data'!U$3,FALSE)</f>
        <v>3.0417771723244602</v>
      </c>
      <c r="O36" s="48">
        <f>VLOOKUP($A36,'Occupancy Raw Data'!$B$8:$BE$45,'Occupancy Raw Data'!V$3,FALSE)</f>
        <v>8.1480590279730301</v>
      </c>
      <c r="P36" s="48">
        <f>VLOOKUP($A36,'Occupancy Raw Data'!$B$8:$BE$45,'Occupancy Raw Data'!W$3,FALSE)</f>
        <v>10.191585143734899</v>
      </c>
      <c r="Q36" s="48">
        <f>VLOOKUP($A36,'Occupancy Raw Data'!$B$8:$BE$45,'Occupancy Raw Data'!X$3,FALSE)</f>
        <v>13.5521791084113</v>
      </c>
      <c r="R36" s="49">
        <f>VLOOKUP($A36,'Occupancy Raw Data'!$B$8:$BE$45,'Occupancy Raw Data'!Y$3,FALSE)</f>
        <v>8.6364392170186193</v>
      </c>
      <c r="S36" s="48">
        <f>VLOOKUP($A36,'Occupancy Raw Data'!$B$8:$BE$45,'Occupancy Raw Data'!AA$3,FALSE)</f>
        <v>12.5229341694643</v>
      </c>
      <c r="T36" s="48">
        <f>VLOOKUP($A36,'Occupancy Raw Data'!$B$8:$BE$45,'Occupancy Raw Data'!AB$3,FALSE)</f>
        <v>15.928223887688</v>
      </c>
      <c r="U36" s="49">
        <f>VLOOKUP($A36,'Occupancy Raw Data'!$B$8:$BE$45,'Occupancy Raw Data'!AC$3,FALSE)</f>
        <v>14.2117737999888</v>
      </c>
      <c r="V36" s="50">
        <f>VLOOKUP($A36,'Occupancy Raw Data'!$B$8:$BE$45,'Occupancy Raw Data'!AE$3,FALSE)</f>
        <v>10.218246019049801</v>
      </c>
      <c r="X36" s="51">
        <f>VLOOKUP($A36,'ADR Raw Data'!$B$6:$BE$43,'ADR Raw Data'!G$1,FALSE)</f>
        <v>85.565921594427195</v>
      </c>
      <c r="Y36" s="52">
        <f>VLOOKUP($A36,'ADR Raw Data'!$B$6:$BE$43,'ADR Raw Data'!H$1,FALSE)</f>
        <v>88.767801509433895</v>
      </c>
      <c r="Z36" s="52">
        <f>VLOOKUP($A36,'ADR Raw Data'!$B$6:$BE$43,'ADR Raw Data'!I$1,FALSE)</f>
        <v>89.763614143775499</v>
      </c>
      <c r="AA36" s="52">
        <f>VLOOKUP($A36,'ADR Raw Data'!$B$6:$BE$43,'ADR Raw Data'!J$1,FALSE)</f>
        <v>89.967495654627498</v>
      </c>
      <c r="AB36" s="52">
        <f>VLOOKUP($A36,'ADR Raw Data'!$B$6:$BE$43,'ADR Raw Data'!K$1,FALSE)</f>
        <v>89.2404059124502</v>
      </c>
      <c r="AC36" s="53">
        <f>VLOOKUP($A36,'ADR Raw Data'!$B$6:$BE$43,'ADR Raw Data'!L$1,FALSE)</f>
        <v>88.832323387493801</v>
      </c>
      <c r="AD36" s="52">
        <f>VLOOKUP($A36,'ADR Raw Data'!$B$6:$BE$43,'ADR Raw Data'!N$1,FALSE)</f>
        <v>93.580897857142801</v>
      </c>
      <c r="AE36" s="52">
        <f>VLOOKUP($A36,'ADR Raw Data'!$B$6:$BE$43,'ADR Raw Data'!O$1,FALSE)</f>
        <v>93.150303053435096</v>
      </c>
      <c r="AF36" s="53">
        <f>VLOOKUP($A36,'ADR Raw Data'!$B$6:$BE$43,'ADR Raw Data'!P$1,FALSE)</f>
        <v>93.364136712976602</v>
      </c>
      <c r="AG36" s="54">
        <f>VLOOKUP($A36,'ADR Raw Data'!$B$6:$BE$43,'ADR Raw Data'!R$1,FALSE)</f>
        <v>90.164653662987703</v>
      </c>
      <c r="AI36" s="47">
        <f>VLOOKUP($A36,'ADR Raw Data'!$B$6:$BE$43,'ADR Raw Data'!T$1,FALSE)</f>
        <v>14.179629252484601</v>
      </c>
      <c r="AJ36" s="48">
        <f>VLOOKUP($A36,'ADR Raw Data'!$B$6:$BE$43,'ADR Raw Data'!U$1,FALSE)</f>
        <v>7.5225459909337298</v>
      </c>
      <c r="AK36" s="48">
        <f>VLOOKUP($A36,'ADR Raw Data'!$B$6:$BE$43,'ADR Raw Data'!V$1,FALSE)</f>
        <v>8.1099502439298394</v>
      </c>
      <c r="AL36" s="48">
        <f>VLOOKUP($A36,'ADR Raw Data'!$B$6:$BE$43,'ADR Raw Data'!W$1,FALSE)</f>
        <v>10.1911240220363</v>
      </c>
      <c r="AM36" s="48">
        <f>VLOOKUP($A36,'ADR Raw Data'!$B$6:$BE$43,'ADR Raw Data'!X$1,FALSE)</f>
        <v>10.546671309833901</v>
      </c>
      <c r="AN36" s="49">
        <f>VLOOKUP($A36,'ADR Raw Data'!$B$6:$BE$43,'ADR Raw Data'!Y$1,FALSE)</f>
        <v>9.8537929775097997</v>
      </c>
      <c r="AO36" s="48">
        <f>VLOOKUP($A36,'ADR Raw Data'!$B$6:$BE$43,'ADR Raw Data'!AA$1,FALSE)</f>
        <v>4.9090739543323103</v>
      </c>
      <c r="AP36" s="48">
        <f>VLOOKUP($A36,'ADR Raw Data'!$B$6:$BE$43,'ADR Raw Data'!AB$1,FALSE)</f>
        <v>4.7175513663343702</v>
      </c>
      <c r="AQ36" s="49">
        <f>VLOOKUP($A36,'ADR Raw Data'!$B$6:$BE$43,'ADR Raw Data'!AC$1,FALSE)</f>
        <v>4.8106195536593299</v>
      </c>
      <c r="AR36" s="50">
        <f>VLOOKUP($A36,'ADR Raw Data'!$B$6:$BE$43,'ADR Raw Data'!AE$1,FALSE)</f>
        <v>8.3777672775981191</v>
      </c>
      <c r="AS36" s="40"/>
      <c r="AT36" s="51">
        <f>VLOOKUP($A36,'RevPAR Raw Data'!$B$6:$BE$43,'RevPAR Raw Data'!G$1,FALSE)</f>
        <v>38.094821054445198</v>
      </c>
      <c r="AU36" s="52">
        <f>VLOOKUP($A36,'RevPAR Raw Data'!$B$6:$BE$43,'RevPAR Raw Data'!H$1,FALSE)</f>
        <v>48.635701033769799</v>
      </c>
      <c r="AV36" s="52">
        <f>VLOOKUP($A36,'RevPAR Raw Data'!$B$6:$BE$43,'RevPAR Raw Data'!I$1,FALSE)</f>
        <v>52.924033011715998</v>
      </c>
      <c r="AW36" s="52">
        <f>VLOOKUP($A36,'RevPAR Raw Data'!$B$6:$BE$43,'RevPAR Raw Data'!J$1,FALSE)</f>
        <v>54.935355720192902</v>
      </c>
      <c r="AX36" s="52">
        <f>VLOOKUP($A36,'RevPAR Raw Data'!$B$6:$BE$43,'RevPAR Raw Data'!K$1,FALSE)</f>
        <v>54.091617505168799</v>
      </c>
      <c r="AY36" s="53">
        <f>VLOOKUP($A36,'RevPAR Raw Data'!$B$6:$BE$43,'RevPAR Raw Data'!L$1,FALSE)</f>
        <v>49.736305665058502</v>
      </c>
      <c r="AZ36" s="52">
        <f>VLOOKUP($A36,'RevPAR Raw Data'!$B$6:$BE$43,'RevPAR Raw Data'!N$1,FALSE)</f>
        <v>54.175020124052303</v>
      </c>
      <c r="BA36" s="52">
        <f>VLOOKUP($A36,'RevPAR Raw Data'!$B$6:$BE$43,'RevPAR Raw Data'!O$1,FALSE)</f>
        <v>54.664013128876597</v>
      </c>
      <c r="BB36" s="53">
        <f>VLOOKUP($A36,'RevPAR Raw Data'!$B$6:$BE$43,'RevPAR Raw Data'!P$1,FALSE)</f>
        <v>54.4195166264645</v>
      </c>
      <c r="BC36" s="54">
        <f>VLOOKUP($A36,'RevPAR Raw Data'!$B$6:$BE$43,'RevPAR Raw Data'!R$1,FALSE)</f>
        <v>51.074365939745903</v>
      </c>
      <c r="BE36" s="47">
        <f>VLOOKUP($A36,'RevPAR Raw Data'!$B$6:$BE$43,'RevPAR Raw Data'!T$1,FALSE)</f>
        <v>23.362688805933701</v>
      </c>
      <c r="BF36" s="48">
        <f>VLOOKUP($A36,'RevPAR Raw Data'!$B$6:$BE$43,'RevPAR Raw Data'!U$1,FALSE)</f>
        <v>10.793142249988</v>
      </c>
      <c r="BG36" s="48">
        <f>VLOOKUP($A36,'RevPAR Raw Data'!$B$6:$BE$43,'RevPAR Raw Data'!V$1,FALSE)</f>
        <v>16.918812804917501</v>
      </c>
      <c r="BH36" s="48">
        <f>VLOOKUP($A36,'RevPAR Raw Data'!$B$6:$BE$43,'RevPAR Raw Data'!W$1,FALSE)</f>
        <v>21.421346247580701</v>
      </c>
      <c r="BI36" s="48">
        <f>VLOOKUP($A36,'RevPAR Raw Data'!$B$6:$BE$43,'RevPAR Raw Data'!X$1,FALSE)</f>
        <v>25.5281542041294</v>
      </c>
      <c r="BJ36" s="49">
        <f>VLOOKUP($A36,'RevPAR Raw Data'!$B$6:$BE$43,'RevPAR Raw Data'!Y$1,FALSE)</f>
        <v>19.341249035601901</v>
      </c>
      <c r="BK36" s="48">
        <f>VLOOKUP($A36,'RevPAR Raw Data'!$B$6:$BE$43,'RevPAR Raw Data'!AA$1,FALSE)</f>
        <v>18.046768223428</v>
      </c>
      <c r="BL36" s="48">
        <f>VLOOKUP($A36,'RevPAR Raw Data'!$B$6:$BE$43,'RevPAR Raw Data'!AB$1,FALSE)</f>
        <v>21.397197397668801</v>
      </c>
      <c r="BM36" s="49">
        <f>VLOOKUP($A36,'RevPAR Raw Data'!$B$6:$BE$43,'RevPAR Raw Data'!AC$1,FALSE)</f>
        <v>19.706067722992199</v>
      </c>
      <c r="BN36" s="50">
        <f>VLOOKUP($A36,'RevPAR Raw Data'!$B$6:$BE$43,'RevPAR Raw Data'!AE$1,FALSE)</f>
        <v>19.452074167976399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Data'!G$3,FALSE)</f>
        <v>44.323099810657197</v>
      </c>
      <c r="C39" s="48">
        <f>VLOOKUP($A39,'Occupancy Raw Data'!$B$8:$BE$45,'Occupancy Raw Data'!H$3,FALSE)</f>
        <v>60.430754665945301</v>
      </c>
      <c r="D39" s="48">
        <f>VLOOKUP($A39,'Occupancy Raw Data'!$B$8:$BE$45,'Occupancy Raw Data'!I$3,FALSE)</f>
        <v>65.018934271030503</v>
      </c>
      <c r="E39" s="48">
        <f>VLOOKUP($A39,'Occupancy Raw Data'!$B$8:$BE$45,'Occupancy Raw Data'!J$3,FALSE)</f>
        <v>62.642007032729197</v>
      </c>
      <c r="F39" s="48">
        <f>VLOOKUP($A39,'Occupancy Raw Data'!$B$8:$BE$45,'Occupancy Raw Data'!K$3,FALSE)</f>
        <v>57.658236407898201</v>
      </c>
      <c r="G39" s="49">
        <f>VLOOKUP($A39,'Occupancy Raw Data'!$B$8:$BE$45,'Occupancy Raw Data'!L$3,FALSE)</f>
        <v>58.014606437652098</v>
      </c>
      <c r="H39" s="48">
        <f>VLOOKUP($A39,'Occupancy Raw Data'!$B$8:$BE$45,'Occupancy Raw Data'!N$3,FALSE)</f>
        <v>57.451988098458202</v>
      </c>
      <c r="I39" s="48">
        <f>VLOOKUP($A39,'Occupancy Raw Data'!$B$8:$BE$45,'Occupancy Raw Data'!O$3,FALSE)</f>
        <v>58.172166621584999</v>
      </c>
      <c r="J39" s="49">
        <f>VLOOKUP($A39,'Occupancy Raw Data'!$B$8:$BE$45,'Occupancy Raw Data'!P$3,FALSE)</f>
        <v>57.812077360021597</v>
      </c>
      <c r="K39" s="50">
        <f>VLOOKUP($A39,'Occupancy Raw Data'!$B$8:$BE$45,'Occupancy Raw Data'!R$3,FALSE)</f>
        <v>57.956740986900499</v>
      </c>
      <c r="M39" s="47">
        <f>VLOOKUP($A39,'Occupancy Raw Data'!$B$8:$BE$45,'Occupancy Raw Data'!T$3,FALSE)</f>
        <v>1.20548816583674</v>
      </c>
      <c r="N39" s="48">
        <f>VLOOKUP($A39,'Occupancy Raw Data'!$B$8:$BE$45,'Occupancy Raw Data'!U$3,FALSE)</f>
        <v>10.668235575622599</v>
      </c>
      <c r="O39" s="48">
        <f>VLOOKUP($A39,'Occupancy Raw Data'!$B$8:$BE$45,'Occupancy Raw Data'!V$3,FALSE)</f>
        <v>14.626686313483299</v>
      </c>
      <c r="P39" s="48">
        <f>VLOOKUP($A39,'Occupancy Raw Data'!$B$8:$BE$45,'Occupancy Raw Data'!W$3,FALSE)</f>
        <v>9.4121074825090592</v>
      </c>
      <c r="Q39" s="48">
        <f>VLOOKUP($A39,'Occupancy Raw Data'!$B$8:$BE$45,'Occupancy Raw Data'!X$3,FALSE)</f>
        <v>4.5167483256773702</v>
      </c>
      <c r="R39" s="49">
        <f>VLOOKUP($A39,'Occupancy Raw Data'!$B$8:$BE$45,'Occupancy Raw Data'!Y$3,FALSE)</f>
        <v>8.4212535468166898</v>
      </c>
      <c r="S39" s="48">
        <f>VLOOKUP($A39,'Occupancy Raw Data'!$B$8:$BE$45,'Occupancy Raw Data'!AA$3,FALSE)</f>
        <v>4.46103218806243</v>
      </c>
      <c r="T39" s="48">
        <f>VLOOKUP($A39,'Occupancy Raw Data'!$B$8:$BE$45,'Occupancy Raw Data'!AB$3,FALSE)</f>
        <v>10.630464371916499</v>
      </c>
      <c r="U39" s="49">
        <f>VLOOKUP($A39,'Occupancy Raw Data'!$B$8:$BE$45,'Occupancy Raw Data'!AC$3,FALSE)</f>
        <v>7.4764710390057099</v>
      </c>
      <c r="V39" s="50">
        <f>VLOOKUP($A39,'Occupancy Raw Data'!$B$8:$BE$45,'Occupancy Raw Data'!AE$3,FALSE)</f>
        <v>8.1503013016242392</v>
      </c>
      <c r="X39" s="51">
        <f>VLOOKUP($A39,'ADR Raw Data'!$B$6:$BE$43,'ADR Raw Data'!G$1,FALSE)</f>
        <v>97.711151880387504</v>
      </c>
      <c r="Y39" s="52">
        <f>VLOOKUP($A39,'ADR Raw Data'!$B$6:$BE$43,'ADR Raw Data'!H$1,FALSE)</f>
        <v>105.727780450959</v>
      </c>
      <c r="Z39" s="52">
        <f>VLOOKUP($A39,'ADR Raw Data'!$B$6:$BE$43,'ADR Raw Data'!I$1,FALSE)</f>
        <v>107.905232449297</v>
      </c>
      <c r="AA39" s="52">
        <f>VLOOKUP($A39,'ADR Raw Data'!$B$6:$BE$43,'ADR Raw Data'!J$1,FALSE)</f>
        <v>105.58119663194201</v>
      </c>
      <c r="AB39" s="52">
        <f>VLOOKUP($A39,'ADR Raw Data'!$B$6:$BE$43,'ADR Raw Data'!K$1,FALSE)</f>
        <v>101.323013546003</v>
      </c>
      <c r="AC39" s="53">
        <f>VLOOKUP($A39,'ADR Raw Data'!$B$6:$BE$43,'ADR Raw Data'!L$1,FALSE)</f>
        <v>104.08371305016701</v>
      </c>
      <c r="AD39" s="52">
        <f>VLOOKUP($A39,'ADR Raw Data'!$B$6:$BE$43,'ADR Raw Data'!N$1,FALSE)</f>
        <v>108.470345456685</v>
      </c>
      <c r="AE39" s="52">
        <f>VLOOKUP($A39,'ADR Raw Data'!$B$6:$BE$43,'ADR Raw Data'!O$1,FALSE)</f>
        <v>111.018408020924</v>
      </c>
      <c r="AF39" s="53">
        <f>VLOOKUP($A39,'ADR Raw Data'!$B$6:$BE$43,'ADR Raw Data'!P$1,FALSE)</f>
        <v>109.752312191127</v>
      </c>
      <c r="AG39" s="54">
        <f>VLOOKUP($A39,'ADR Raw Data'!$B$6:$BE$43,'ADR Raw Data'!R$1,FALSE)</f>
        <v>105.6992701831</v>
      </c>
      <c r="AI39" s="47">
        <f>VLOOKUP($A39,'ADR Raw Data'!$B$6:$BE$43,'ADR Raw Data'!T$1,FALSE)</f>
        <v>8.8034308221303803</v>
      </c>
      <c r="AJ39" s="48">
        <f>VLOOKUP($A39,'ADR Raw Data'!$B$6:$BE$43,'ADR Raw Data'!U$1,FALSE)</f>
        <v>12.107940627254299</v>
      </c>
      <c r="AK39" s="48">
        <f>VLOOKUP($A39,'ADR Raw Data'!$B$6:$BE$43,'ADR Raw Data'!V$1,FALSE)</f>
        <v>12.5549146474668</v>
      </c>
      <c r="AL39" s="48">
        <f>VLOOKUP($A39,'ADR Raw Data'!$B$6:$BE$43,'ADR Raw Data'!W$1,FALSE)</f>
        <v>10.933408706066199</v>
      </c>
      <c r="AM39" s="48">
        <f>VLOOKUP($A39,'ADR Raw Data'!$B$6:$BE$43,'ADR Raw Data'!X$1,FALSE)</f>
        <v>7.20259218260406</v>
      </c>
      <c r="AN39" s="49">
        <f>VLOOKUP($A39,'ADR Raw Data'!$B$6:$BE$43,'ADR Raw Data'!Y$1,FALSE)</f>
        <v>10.573933974796001</v>
      </c>
      <c r="AO39" s="48">
        <f>VLOOKUP($A39,'ADR Raw Data'!$B$6:$BE$43,'ADR Raw Data'!AA$1,FALSE)</f>
        <v>7.7188022917428496</v>
      </c>
      <c r="AP39" s="48">
        <f>VLOOKUP($A39,'ADR Raw Data'!$B$6:$BE$43,'ADR Raw Data'!AB$1,FALSE)</f>
        <v>7.9380339456028999</v>
      </c>
      <c r="AQ39" s="49">
        <f>VLOOKUP($A39,'ADR Raw Data'!$B$6:$BE$43,'ADR Raw Data'!AC$1,FALSE)</f>
        <v>7.8630359468417996</v>
      </c>
      <c r="AR39" s="50">
        <f>VLOOKUP($A39,'ADR Raw Data'!$B$6:$BE$43,'ADR Raw Data'!AE$1,FALSE)</f>
        <v>9.7420902205606605</v>
      </c>
      <c r="AS39" s="40"/>
      <c r="AT39" s="51">
        <f>VLOOKUP($A39,'RevPAR Raw Data'!$B$6:$BE$43,'RevPAR Raw Data'!G$1,FALSE)</f>
        <v>43.308611374087</v>
      </c>
      <c r="AU39" s="52">
        <f>VLOOKUP($A39,'RevPAR Raw Data'!$B$6:$BE$43,'RevPAR Raw Data'!H$1,FALSE)</f>
        <v>63.892095618068701</v>
      </c>
      <c r="AV39" s="52">
        <f>VLOOKUP($A39,'RevPAR Raw Data'!$B$6:$BE$43,'RevPAR Raw Data'!I$1,FALSE)</f>
        <v>70.158832161211706</v>
      </c>
      <c r="AW39" s="52">
        <f>VLOOKUP($A39,'RevPAR Raw Data'!$B$6:$BE$43,'RevPAR Raw Data'!J$1,FALSE)</f>
        <v>66.138180619421107</v>
      </c>
      <c r="AX39" s="52">
        <f>VLOOKUP($A39,'RevPAR Raw Data'!$B$6:$BE$43,'RevPAR Raw Data'!K$1,FALSE)</f>
        <v>58.421062685961502</v>
      </c>
      <c r="AY39" s="53">
        <f>VLOOKUP($A39,'RevPAR Raw Data'!$B$6:$BE$43,'RevPAR Raw Data'!L$1,FALSE)</f>
        <v>60.383756491749999</v>
      </c>
      <c r="AZ39" s="52">
        <f>VLOOKUP($A39,'RevPAR Raw Data'!$B$6:$BE$43,'RevPAR Raw Data'!N$1,FALSE)</f>
        <v>62.318369962131399</v>
      </c>
      <c r="BA39" s="52">
        <f>VLOOKUP($A39,'RevPAR Raw Data'!$B$6:$BE$43,'RevPAR Raw Data'!O$1,FALSE)</f>
        <v>64.581813294563105</v>
      </c>
      <c r="BB39" s="53">
        <f>VLOOKUP($A39,'RevPAR Raw Data'!$B$6:$BE$43,'RevPAR Raw Data'!P$1,FALSE)</f>
        <v>63.450091628347302</v>
      </c>
      <c r="BC39" s="54">
        <f>VLOOKUP($A39,'RevPAR Raw Data'!$B$6:$BE$43,'RevPAR Raw Data'!R$1,FALSE)</f>
        <v>61.259852245063499</v>
      </c>
      <c r="BE39" s="47">
        <f>VLOOKUP($A39,'RevPAR Raw Data'!$B$6:$BE$43,'RevPAR Raw Data'!T$1,FALSE)</f>
        <v>10.115043304715501</v>
      </c>
      <c r="BF39" s="48">
        <f>VLOOKUP($A39,'RevPAR Raw Data'!$B$6:$BE$43,'RevPAR Raw Data'!U$1,FALSE)</f>
        <v>24.0678798323489</v>
      </c>
      <c r="BG39" s="48">
        <f>VLOOKUP($A39,'RevPAR Raw Data'!$B$6:$BE$43,'RevPAR Raw Data'!V$1,FALSE)</f>
        <v>29.0179689433607</v>
      </c>
      <c r="BH39" s="48">
        <f>VLOOKUP($A39,'RevPAR Raw Data'!$B$6:$BE$43,'RevPAR Raw Data'!W$1,FALSE)</f>
        <v>21.3745803674922</v>
      </c>
      <c r="BI39" s="48">
        <f>VLOOKUP($A39,'RevPAR Raw Data'!$B$6:$BE$43,'RevPAR Raw Data'!X$1,FALSE)</f>
        <v>12.0446634700945</v>
      </c>
      <c r="BJ39" s="49">
        <f>VLOOKUP($A39,'RevPAR Raw Data'!$B$6:$BE$43,'RevPAR Raw Data'!Y$1,FALSE)</f>
        <v>19.8856453115033</v>
      </c>
      <c r="BK39" s="48">
        <f>VLOOKUP($A39,'RevPAR Raw Data'!$B$6:$BE$43,'RevPAR Raw Data'!AA$1,FALSE)</f>
        <v>12.524172734572801</v>
      </c>
      <c r="BL39" s="48">
        <f>VLOOKUP($A39,'RevPAR Raw Data'!$B$6:$BE$43,'RevPAR Raw Data'!AB$1,FALSE)</f>
        <v>19.4123481879374</v>
      </c>
      <c r="BM39" s="49">
        <f>VLOOKUP($A39,'RevPAR Raw Data'!$B$6:$BE$43,'RevPAR Raw Data'!AC$1,FALSE)</f>
        <v>15.927384591199701</v>
      </c>
      <c r="BN39" s="50">
        <f>VLOOKUP($A39,'RevPAR Raw Data'!$B$6:$BE$43,'RevPAR Raw Data'!AE$1,FALSE)</f>
        <v>18.686401228236601</v>
      </c>
    </row>
    <row r="40" spans="1:66" x14ac:dyDescent="0.45">
      <c r="A40" s="63" t="s">
        <v>79</v>
      </c>
      <c r="B40" s="47">
        <f>VLOOKUP($A40,'Occupancy Raw Data'!$B$8:$BE$45,'Occupancy Raw Data'!G$3,FALSE)</f>
        <v>34.756703078450798</v>
      </c>
      <c r="C40" s="48">
        <f>VLOOKUP($A40,'Occupancy Raw Data'!$B$8:$BE$45,'Occupancy Raw Data'!H$3,FALSE)</f>
        <v>49.155908639523297</v>
      </c>
      <c r="D40" s="48">
        <f>VLOOKUP($A40,'Occupancy Raw Data'!$B$8:$BE$45,'Occupancy Raw Data'!I$3,FALSE)</f>
        <v>52.830188679245197</v>
      </c>
      <c r="E40" s="48">
        <f>VLOOKUP($A40,'Occupancy Raw Data'!$B$8:$BE$45,'Occupancy Raw Data'!J$3,FALSE)</f>
        <v>55.511420059582903</v>
      </c>
      <c r="F40" s="48">
        <f>VLOOKUP($A40,'Occupancy Raw Data'!$B$8:$BE$45,'Occupancy Raw Data'!K$3,FALSE)</f>
        <v>47.467725918569997</v>
      </c>
      <c r="G40" s="49">
        <f>VLOOKUP($A40,'Occupancy Raw Data'!$B$8:$BE$45,'Occupancy Raw Data'!L$3,FALSE)</f>
        <v>47.9443892750744</v>
      </c>
      <c r="H40" s="48">
        <f>VLOOKUP($A40,'Occupancy Raw Data'!$B$8:$BE$45,'Occupancy Raw Data'!N$3,FALSE)</f>
        <v>45.580933465739797</v>
      </c>
      <c r="I40" s="48">
        <f>VLOOKUP($A40,'Occupancy Raw Data'!$B$8:$BE$45,'Occupancy Raw Data'!O$3,FALSE)</f>
        <v>44.389275074478597</v>
      </c>
      <c r="J40" s="49">
        <f>VLOOKUP($A40,'Occupancy Raw Data'!$B$8:$BE$45,'Occupancy Raw Data'!P$3,FALSE)</f>
        <v>44.985104270109197</v>
      </c>
      <c r="K40" s="50">
        <f>VLOOKUP($A40,'Occupancy Raw Data'!$B$8:$BE$45,'Occupancy Raw Data'!R$3,FALSE)</f>
        <v>47.098879273655797</v>
      </c>
      <c r="M40" s="47">
        <f>VLOOKUP($A40,'Occupancy Raw Data'!$B$8:$BE$45,'Occupancy Raw Data'!T$3,FALSE)</f>
        <v>-0.56818181818181801</v>
      </c>
      <c r="N40" s="48">
        <f>VLOOKUP($A40,'Occupancy Raw Data'!$B$8:$BE$45,'Occupancy Raw Data'!U$3,FALSE)</f>
        <v>3.7735849056603699</v>
      </c>
      <c r="O40" s="48">
        <f>VLOOKUP($A40,'Occupancy Raw Data'!$B$8:$BE$45,'Occupancy Raw Data'!V$3,FALSE)</f>
        <v>8.3503054989816707</v>
      </c>
      <c r="P40" s="48">
        <f>VLOOKUP($A40,'Occupancy Raw Data'!$B$8:$BE$45,'Occupancy Raw Data'!W$3,FALSE)</f>
        <v>17.190775681341702</v>
      </c>
      <c r="Q40" s="48">
        <f>VLOOKUP($A40,'Occupancy Raw Data'!$B$8:$BE$45,'Occupancy Raw Data'!X$3,FALSE)</f>
        <v>13.2701421800947</v>
      </c>
      <c r="R40" s="49">
        <f>VLOOKUP($A40,'Occupancy Raw Data'!$B$8:$BE$45,'Occupancy Raw Data'!Y$3,FALSE)</f>
        <v>8.7877422262280298</v>
      </c>
      <c r="S40" s="48">
        <f>VLOOKUP($A40,'Occupancy Raw Data'!$B$8:$BE$45,'Occupancy Raw Data'!AA$3,FALSE)</f>
        <v>-11.2185686653771</v>
      </c>
      <c r="T40" s="48">
        <f>VLOOKUP($A40,'Occupancy Raw Data'!$B$8:$BE$45,'Occupancy Raw Data'!AB$3,FALSE)</f>
        <v>6.6825775656324504</v>
      </c>
      <c r="U40" s="49">
        <f>VLOOKUP($A40,'Occupancy Raw Data'!$B$8:$BE$45,'Occupancy Raw Data'!AC$3,FALSE)</f>
        <v>-3.2051282051282</v>
      </c>
      <c r="V40" s="50">
        <f>VLOOKUP($A40,'Occupancy Raw Data'!$B$8:$BE$45,'Occupancy Raw Data'!AE$3,FALSE)</f>
        <v>5.2297939778129896</v>
      </c>
      <c r="X40" s="51">
        <f>VLOOKUP($A40,'ADR Raw Data'!$B$6:$BE$43,'ADR Raw Data'!G$1,FALSE)</f>
        <v>84.189914285714195</v>
      </c>
      <c r="Y40" s="52">
        <f>VLOOKUP($A40,'ADR Raw Data'!$B$6:$BE$43,'ADR Raw Data'!H$1,FALSE)</f>
        <v>87.417838383838301</v>
      </c>
      <c r="Z40" s="52">
        <f>VLOOKUP($A40,'ADR Raw Data'!$B$6:$BE$43,'ADR Raw Data'!I$1,FALSE)</f>
        <v>87.148834586466094</v>
      </c>
      <c r="AA40" s="52">
        <f>VLOOKUP($A40,'ADR Raw Data'!$B$6:$BE$43,'ADR Raw Data'!J$1,FALSE)</f>
        <v>86.063577817531296</v>
      </c>
      <c r="AB40" s="52">
        <f>VLOOKUP($A40,'ADR Raw Data'!$B$6:$BE$43,'ADR Raw Data'!K$1,FALSE)</f>
        <v>85.561276150627606</v>
      </c>
      <c r="AC40" s="53">
        <f>VLOOKUP($A40,'ADR Raw Data'!$B$6:$BE$43,'ADR Raw Data'!L$1,FALSE)</f>
        <v>86.209324772162304</v>
      </c>
      <c r="AD40" s="52">
        <f>VLOOKUP($A40,'ADR Raw Data'!$B$6:$BE$43,'ADR Raw Data'!N$1,FALSE)</f>
        <v>93.2496949891067</v>
      </c>
      <c r="AE40" s="52">
        <f>VLOOKUP($A40,'ADR Raw Data'!$B$6:$BE$43,'ADR Raw Data'!O$1,FALSE)</f>
        <v>92.663243847874696</v>
      </c>
      <c r="AF40" s="53">
        <f>VLOOKUP($A40,'ADR Raw Data'!$B$6:$BE$43,'ADR Raw Data'!P$1,FALSE)</f>
        <v>92.960353200883006</v>
      </c>
      <c r="AG40" s="54">
        <f>VLOOKUP($A40,'ADR Raw Data'!$B$6:$BE$43,'ADR Raw Data'!R$1,FALSE)</f>
        <v>88.051623493975896</v>
      </c>
      <c r="AI40" s="47">
        <f>VLOOKUP($A40,'ADR Raw Data'!$B$6:$BE$43,'ADR Raw Data'!T$1,FALSE)</f>
        <v>1.93672092852639</v>
      </c>
      <c r="AJ40" s="48">
        <f>VLOOKUP($A40,'ADR Raw Data'!$B$6:$BE$43,'ADR Raw Data'!U$1,FALSE)</f>
        <v>4.36958068781819</v>
      </c>
      <c r="AK40" s="48">
        <f>VLOOKUP($A40,'ADR Raw Data'!$B$6:$BE$43,'ADR Raw Data'!V$1,FALSE)</f>
        <v>4.5347522622605396</v>
      </c>
      <c r="AL40" s="48">
        <f>VLOOKUP($A40,'ADR Raw Data'!$B$6:$BE$43,'ADR Raw Data'!W$1,FALSE)</f>
        <v>-0.75243373886959197</v>
      </c>
      <c r="AM40" s="48">
        <f>VLOOKUP($A40,'ADR Raw Data'!$B$6:$BE$43,'ADR Raw Data'!X$1,FALSE)</f>
        <v>7.1846646857543401</v>
      </c>
      <c r="AN40" s="49">
        <f>VLOOKUP($A40,'ADR Raw Data'!$B$6:$BE$43,'ADR Raw Data'!Y$1,FALSE)</f>
        <v>3.3999287110128802</v>
      </c>
      <c r="AO40" s="48">
        <f>VLOOKUP($A40,'ADR Raw Data'!$B$6:$BE$43,'ADR Raw Data'!AA$1,FALSE)</f>
        <v>-2.2930737871967199</v>
      </c>
      <c r="AP40" s="48">
        <f>VLOOKUP($A40,'ADR Raw Data'!$B$6:$BE$43,'ADR Raw Data'!AB$1,FALSE)</f>
        <v>8.5199208675676896</v>
      </c>
      <c r="AQ40" s="49">
        <f>VLOOKUP($A40,'ADR Raw Data'!$B$6:$BE$43,'ADR Raw Data'!AC$1,FALSE)</f>
        <v>2.2224017566265699</v>
      </c>
      <c r="AR40" s="50">
        <f>VLOOKUP($A40,'ADR Raw Data'!$B$6:$BE$43,'ADR Raw Data'!AE$1,FALSE)</f>
        <v>2.8413734206789698</v>
      </c>
      <c r="AS40" s="40"/>
      <c r="AT40" s="51">
        <f>VLOOKUP($A40,'RevPAR Raw Data'!$B$6:$BE$43,'RevPAR Raw Data'!G$1,FALSE)</f>
        <v>29.2616385302879</v>
      </c>
      <c r="AU40" s="52">
        <f>VLOOKUP($A40,'RevPAR Raw Data'!$B$6:$BE$43,'RevPAR Raw Data'!H$1,FALSE)</f>
        <v>42.971032770605703</v>
      </c>
      <c r="AV40" s="52">
        <f>VLOOKUP($A40,'RevPAR Raw Data'!$B$6:$BE$43,'RevPAR Raw Data'!I$1,FALSE)</f>
        <v>46.040893743793397</v>
      </c>
      <c r="AW40" s="52">
        <f>VLOOKUP($A40,'RevPAR Raw Data'!$B$6:$BE$43,'RevPAR Raw Data'!J$1,FALSE)</f>
        <v>47.775114200595802</v>
      </c>
      <c r="AX40" s="52">
        <f>VLOOKUP($A40,'RevPAR Raw Data'!$B$6:$BE$43,'RevPAR Raw Data'!K$1,FALSE)</f>
        <v>40.613992055610701</v>
      </c>
      <c r="AY40" s="53">
        <f>VLOOKUP($A40,'RevPAR Raw Data'!$B$6:$BE$43,'RevPAR Raw Data'!L$1,FALSE)</f>
        <v>41.332534260178697</v>
      </c>
      <c r="AZ40" s="52">
        <f>VLOOKUP($A40,'RevPAR Raw Data'!$B$6:$BE$43,'RevPAR Raw Data'!N$1,FALSE)</f>
        <v>42.504081429990002</v>
      </c>
      <c r="BA40" s="52">
        <f>VLOOKUP($A40,'RevPAR Raw Data'!$B$6:$BE$43,'RevPAR Raw Data'!O$1,FALSE)</f>
        <v>41.132542204567997</v>
      </c>
      <c r="BB40" s="53">
        <f>VLOOKUP($A40,'RevPAR Raw Data'!$B$6:$BE$43,'RevPAR Raw Data'!P$1,FALSE)</f>
        <v>41.818311817279003</v>
      </c>
      <c r="BC40" s="54">
        <f>VLOOKUP($A40,'RevPAR Raw Data'!$B$6:$BE$43,'RevPAR Raw Data'!R$1,FALSE)</f>
        <v>41.4713278479216</v>
      </c>
      <c r="BE40" s="47">
        <f>VLOOKUP($A40,'RevPAR Raw Data'!$B$6:$BE$43,'RevPAR Raw Data'!T$1,FALSE)</f>
        <v>1.35753501415976</v>
      </c>
      <c r="BF40" s="48">
        <f>VLOOKUP($A40,'RevPAR Raw Data'!$B$6:$BE$43,'RevPAR Raw Data'!U$1,FALSE)</f>
        <v>8.3080554307547292</v>
      </c>
      <c r="BG40" s="48">
        <f>VLOOKUP($A40,'RevPAR Raw Data'!$B$6:$BE$43,'RevPAR Raw Data'!V$1,FALSE)</f>
        <v>13.2637234287629</v>
      </c>
      <c r="BH40" s="48">
        <f>VLOOKUP($A40,'RevPAR Raw Data'!$B$6:$BE$43,'RevPAR Raw Data'!W$1,FALSE)</f>
        <v>16.308992746272299</v>
      </c>
      <c r="BI40" s="48">
        <f>VLOOKUP($A40,'RevPAR Raw Data'!$B$6:$BE$43,'RevPAR Raw Data'!X$1,FALSE)</f>
        <v>21.408222084811701</v>
      </c>
      <c r="BJ40" s="49">
        <f>VLOOKUP($A40,'RevPAR Raw Data'!$B$6:$BE$43,'RevPAR Raw Data'!Y$1,FALSE)</f>
        <v>12.4864479082402</v>
      </c>
      <c r="BK40" s="48">
        <f>VLOOKUP($A40,'RevPAR Raw Data'!$B$6:$BE$43,'RevPAR Raw Data'!AA$1,FALSE)</f>
        <v>-13.2543923952094</v>
      </c>
      <c r="BL40" s="48">
        <f>VLOOKUP($A40,'RevPAR Raw Data'!$B$6:$BE$43,'RevPAR Raw Data'!AB$1,FALSE)</f>
        <v>15.7718487537058</v>
      </c>
      <c r="BM40" s="49">
        <f>VLOOKUP($A40,'RevPAR Raw Data'!$B$6:$BE$43,'RevPAR Raw Data'!AC$1,FALSE)</f>
        <v>-1.05395727403453</v>
      </c>
      <c r="BN40" s="50">
        <f>VLOOKUP($A40,'RevPAR Raw Data'!$B$6:$BE$43,'RevPAR Raw Data'!AE$1,FALSE)</f>
        <v>8.2197653745338197</v>
      </c>
    </row>
    <row r="41" spans="1:66" x14ac:dyDescent="0.45">
      <c r="A41" s="63" t="s">
        <v>80</v>
      </c>
      <c r="B41" s="47">
        <f>VLOOKUP($A41,'Occupancy Raw Data'!$B$8:$BE$45,'Occupancy Raw Data'!G$3,FALSE)</f>
        <v>30.052990158970399</v>
      </c>
      <c r="C41" s="48">
        <f>VLOOKUP($A41,'Occupancy Raw Data'!$B$8:$BE$45,'Occupancy Raw Data'!H$3,FALSE)</f>
        <v>46.101438304314897</v>
      </c>
      <c r="D41" s="48">
        <f>VLOOKUP($A41,'Occupancy Raw Data'!$B$8:$BE$45,'Occupancy Raw Data'!I$3,FALSE)</f>
        <v>49.810749432248201</v>
      </c>
      <c r="E41" s="48">
        <f>VLOOKUP($A41,'Occupancy Raw Data'!$B$8:$BE$45,'Occupancy Raw Data'!J$3,FALSE)</f>
        <v>42.619227857683498</v>
      </c>
      <c r="F41" s="48">
        <f>VLOOKUP($A41,'Occupancy Raw Data'!$B$8:$BE$45,'Occupancy Raw Data'!K$3,FALSE)</f>
        <v>42.543527630582801</v>
      </c>
      <c r="G41" s="49">
        <f>VLOOKUP($A41,'Occupancy Raw Data'!$B$8:$BE$45,'Occupancy Raw Data'!L$3,FALSE)</f>
        <v>42.225586676760003</v>
      </c>
      <c r="H41" s="48">
        <f>VLOOKUP($A41,'Occupancy Raw Data'!$B$8:$BE$45,'Occupancy Raw Data'!N$3,FALSE)</f>
        <v>49.6593489780469</v>
      </c>
      <c r="I41" s="48">
        <f>VLOOKUP($A41,'Occupancy Raw Data'!$B$8:$BE$45,'Occupancy Raw Data'!O$3,FALSE)</f>
        <v>48.221044663133902</v>
      </c>
      <c r="J41" s="49">
        <f>VLOOKUP($A41,'Occupancy Raw Data'!$B$8:$BE$45,'Occupancy Raw Data'!P$3,FALSE)</f>
        <v>48.940196820590401</v>
      </c>
      <c r="K41" s="50">
        <f>VLOOKUP($A41,'Occupancy Raw Data'!$B$8:$BE$45,'Occupancy Raw Data'!R$3,FALSE)</f>
        <v>44.144046717854401</v>
      </c>
      <c r="M41" s="47">
        <f>VLOOKUP($A41,'Occupancy Raw Data'!$B$8:$BE$45,'Occupancy Raw Data'!T$3,FALSE)</f>
        <v>7.00808625336927</v>
      </c>
      <c r="N41" s="48">
        <f>VLOOKUP($A41,'Occupancy Raw Data'!$B$8:$BE$45,'Occupancy Raw Data'!U$3,FALSE)</f>
        <v>13.197026022304801</v>
      </c>
      <c r="O41" s="48">
        <f>VLOOKUP($A41,'Occupancy Raw Data'!$B$8:$BE$45,'Occupancy Raw Data'!V$3,FALSE)</f>
        <v>12.671232876712301</v>
      </c>
      <c r="P41" s="48">
        <f>VLOOKUP($A41,'Occupancy Raw Data'!$B$8:$BE$45,'Occupancy Raw Data'!W$3,FALSE)</f>
        <v>-3.7606837606837602</v>
      </c>
      <c r="Q41" s="48">
        <f>VLOOKUP($A41,'Occupancy Raw Data'!$B$8:$BE$45,'Occupancy Raw Data'!X$3,FALSE)</f>
        <v>1.07913669064748</v>
      </c>
      <c r="R41" s="49">
        <f>VLOOKUP($A41,'Occupancy Raw Data'!$B$8:$BE$45,'Occupancy Raw Data'!Y$3,FALSE)</f>
        <v>5.8845861807137396</v>
      </c>
      <c r="S41" s="48">
        <f>VLOOKUP($A41,'Occupancy Raw Data'!$B$8:$BE$45,'Occupancy Raw Data'!AA$3,FALSE)</f>
        <v>16.312056737588598</v>
      </c>
      <c r="T41" s="48">
        <f>VLOOKUP($A41,'Occupancy Raw Data'!$B$8:$BE$45,'Occupancy Raw Data'!AB$3,FALSE)</f>
        <v>17.7449168207024</v>
      </c>
      <c r="U41" s="49">
        <f>VLOOKUP($A41,'Occupancy Raw Data'!$B$8:$BE$45,'Occupancy Raw Data'!AC$3,FALSE)</f>
        <v>17.013574660633399</v>
      </c>
      <c r="V41" s="50">
        <f>VLOOKUP($A41,'Occupancy Raw Data'!$B$8:$BE$45,'Occupancy Raw Data'!AE$3,FALSE)</f>
        <v>9.1735758224124009</v>
      </c>
      <c r="X41" s="51">
        <f>VLOOKUP($A41,'ADR Raw Data'!$B$6:$BE$43,'ADR Raw Data'!G$1,FALSE)</f>
        <v>94.515440806045305</v>
      </c>
      <c r="Y41" s="52">
        <f>VLOOKUP($A41,'ADR Raw Data'!$B$6:$BE$43,'ADR Raw Data'!H$1,FALSE)</f>
        <v>97.965829228242995</v>
      </c>
      <c r="Z41" s="52">
        <f>VLOOKUP($A41,'ADR Raw Data'!$B$6:$BE$43,'ADR Raw Data'!I$1,FALSE)</f>
        <v>99.617355623100295</v>
      </c>
      <c r="AA41" s="52">
        <f>VLOOKUP($A41,'ADR Raw Data'!$B$6:$BE$43,'ADR Raw Data'!J$1,FALSE)</f>
        <v>95.114653641207795</v>
      </c>
      <c r="AB41" s="52">
        <f>VLOOKUP($A41,'ADR Raw Data'!$B$6:$BE$43,'ADR Raw Data'!K$1,FALSE)</f>
        <v>95.926957295373597</v>
      </c>
      <c r="AC41" s="53">
        <f>VLOOKUP($A41,'ADR Raw Data'!$B$6:$BE$43,'ADR Raw Data'!L$1,FALSE)</f>
        <v>96.877927572606595</v>
      </c>
      <c r="AD41" s="52">
        <f>VLOOKUP($A41,'ADR Raw Data'!$B$6:$BE$43,'ADR Raw Data'!N$1,FALSE)</f>
        <v>104.50513719512099</v>
      </c>
      <c r="AE41" s="52">
        <f>VLOOKUP($A41,'ADR Raw Data'!$B$6:$BE$43,'ADR Raw Data'!O$1,FALSE)</f>
        <v>105.12819466248</v>
      </c>
      <c r="AF41" s="53">
        <f>VLOOKUP($A41,'ADR Raw Data'!$B$6:$BE$43,'ADR Raw Data'!P$1,FALSE)</f>
        <v>104.81208816705301</v>
      </c>
      <c r="AG41" s="54">
        <f>VLOOKUP($A41,'ADR Raw Data'!$B$6:$BE$43,'ADR Raw Data'!R$1,FALSE)</f>
        <v>99.391124448799602</v>
      </c>
      <c r="AI41" s="47">
        <f>VLOOKUP($A41,'ADR Raw Data'!$B$6:$BE$43,'ADR Raw Data'!T$1,FALSE)</f>
        <v>5.7214595799112704</v>
      </c>
      <c r="AJ41" s="48">
        <f>VLOOKUP($A41,'ADR Raw Data'!$B$6:$BE$43,'ADR Raw Data'!U$1,FALSE)</f>
        <v>7.0812935195795497</v>
      </c>
      <c r="AK41" s="48">
        <f>VLOOKUP($A41,'ADR Raw Data'!$B$6:$BE$43,'ADR Raw Data'!V$1,FALSE)</f>
        <v>7.8200422741460498</v>
      </c>
      <c r="AL41" s="48">
        <f>VLOOKUP($A41,'ADR Raw Data'!$B$6:$BE$43,'ADR Raw Data'!W$1,FALSE)</f>
        <v>2.84039314489433</v>
      </c>
      <c r="AM41" s="48">
        <f>VLOOKUP($A41,'ADR Raw Data'!$B$6:$BE$43,'ADR Raw Data'!X$1,FALSE)</f>
        <v>5.7383755171453199</v>
      </c>
      <c r="AN41" s="49">
        <f>VLOOKUP($A41,'ADR Raw Data'!$B$6:$BE$43,'ADR Raw Data'!Y$1,FALSE)</f>
        <v>5.9302638202640798</v>
      </c>
      <c r="AO41" s="48">
        <f>VLOOKUP($A41,'ADR Raw Data'!$B$6:$BE$43,'ADR Raw Data'!AA$1,FALSE)</f>
        <v>8.5329208961890792</v>
      </c>
      <c r="AP41" s="48">
        <f>VLOOKUP($A41,'ADR Raw Data'!$B$6:$BE$43,'ADR Raw Data'!AB$1,FALSE)</f>
        <v>5.0819275365299097</v>
      </c>
      <c r="AQ41" s="49">
        <f>VLOOKUP($A41,'ADR Raw Data'!$B$6:$BE$43,'ADR Raw Data'!AC$1,FALSE)</f>
        <v>6.8122810407508601</v>
      </c>
      <c r="AR41" s="50">
        <f>VLOOKUP($A41,'ADR Raw Data'!$B$6:$BE$43,'ADR Raw Data'!AE$1,FALSE)</f>
        <v>6.3842789498477002</v>
      </c>
      <c r="AS41" s="40"/>
      <c r="AT41" s="51">
        <f>VLOOKUP($A41,'RevPAR Raw Data'!$B$6:$BE$43,'RevPAR Raw Data'!G$1,FALSE)</f>
        <v>28.404716124148301</v>
      </c>
      <c r="AU41" s="52">
        <f>VLOOKUP($A41,'RevPAR Raw Data'!$B$6:$BE$43,'RevPAR Raw Data'!H$1,FALSE)</f>
        <v>45.163656320968897</v>
      </c>
      <c r="AV41" s="52">
        <f>VLOOKUP($A41,'RevPAR Raw Data'!$B$6:$BE$43,'RevPAR Raw Data'!I$1,FALSE)</f>
        <v>49.620151400454198</v>
      </c>
      <c r="AW41" s="52">
        <f>VLOOKUP($A41,'RevPAR Raw Data'!$B$6:$BE$43,'RevPAR Raw Data'!J$1,FALSE)</f>
        <v>40.537130961392798</v>
      </c>
      <c r="AX41" s="52">
        <f>VLOOKUP($A41,'RevPAR Raw Data'!$B$6:$BE$43,'RevPAR Raw Data'!K$1,FALSE)</f>
        <v>40.810711582134701</v>
      </c>
      <c r="AY41" s="53">
        <f>VLOOKUP($A41,'RevPAR Raw Data'!$B$6:$BE$43,'RevPAR Raw Data'!L$1,FALSE)</f>
        <v>40.907273277819797</v>
      </c>
      <c r="AZ41" s="52">
        <f>VLOOKUP($A41,'RevPAR Raw Data'!$B$6:$BE$43,'RevPAR Raw Data'!N$1,FALSE)</f>
        <v>51.896570779712299</v>
      </c>
      <c r="BA41" s="52">
        <f>VLOOKUP($A41,'RevPAR Raw Data'!$B$6:$BE$43,'RevPAR Raw Data'!O$1,FALSE)</f>
        <v>50.693913701741103</v>
      </c>
      <c r="BB41" s="53">
        <f>VLOOKUP($A41,'RevPAR Raw Data'!$B$6:$BE$43,'RevPAR Raw Data'!P$1,FALSE)</f>
        <v>51.295242240726701</v>
      </c>
      <c r="BC41" s="54">
        <f>VLOOKUP($A41,'RevPAR Raw Data'!$B$6:$BE$43,'RevPAR Raw Data'!R$1,FALSE)</f>
        <v>43.875264410078898</v>
      </c>
      <c r="BE41" s="47">
        <f>VLOOKUP($A41,'RevPAR Raw Data'!$B$6:$BE$43,'RevPAR Raw Data'!T$1,FALSE)</f>
        <v>13.1305106555923</v>
      </c>
      <c r="BF41" s="48">
        <f>VLOOKUP($A41,'RevPAR Raw Data'!$B$6:$BE$43,'RevPAR Raw Data'!U$1,FALSE)</f>
        <v>21.212839690378999</v>
      </c>
      <c r="BG41" s="48">
        <f>VLOOKUP($A41,'RevPAR Raw Data'!$B$6:$BE$43,'RevPAR Raw Data'!V$1,FALSE)</f>
        <v>21.482170918472701</v>
      </c>
      <c r="BH41" s="48">
        <f>VLOOKUP($A41,'RevPAR Raw Data'!$B$6:$BE$43,'RevPAR Raw Data'!W$1,FALSE)</f>
        <v>-1.0271088195290401</v>
      </c>
      <c r="BI41" s="48">
        <f>VLOOKUP($A41,'RevPAR Raw Data'!$B$6:$BE$43,'RevPAR Raw Data'!X$1,FALSE)</f>
        <v>6.8794371234454497</v>
      </c>
      <c r="BJ41" s="49">
        <f>VLOOKUP($A41,'RevPAR Raw Data'!$B$6:$BE$43,'RevPAR Raw Data'!Y$1,FALSE)</f>
        <v>12.163821486224901</v>
      </c>
      <c r="BK41" s="48">
        <f>VLOOKUP($A41,'RevPAR Raw Data'!$B$6:$BE$43,'RevPAR Raw Data'!AA$1,FALSE)</f>
        <v>26.2368725317376</v>
      </c>
      <c r="BL41" s="48">
        <f>VLOOKUP($A41,'RevPAR Raw Data'!$B$6:$BE$43,'RevPAR Raw Data'!AB$1,FALSE)</f>
        <v>23.728628171477901</v>
      </c>
      <c r="BM41" s="49">
        <f>VLOOKUP($A41,'RevPAR Raw Data'!$B$6:$BE$43,'RevPAR Raw Data'!AC$1,FALSE)</f>
        <v>24.984868222344598</v>
      </c>
      <c r="BN41" s="50">
        <f>VLOOKUP($A41,'RevPAR Raw Data'!$B$6:$BE$43,'RevPAR Raw Data'!AE$1,FALSE)</f>
        <v>16.143521442438701</v>
      </c>
    </row>
    <row r="42" spans="1:66" x14ac:dyDescent="0.45">
      <c r="A42" s="63" t="s">
        <v>81</v>
      </c>
      <c r="B42" s="47">
        <f>VLOOKUP($A42,'Occupancy Raw Data'!$B$8:$BE$45,'Occupancy Raw Data'!G$3,FALSE)</f>
        <v>40.797107315361899</v>
      </c>
      <c r="C42" s="48">
        <f>VLOOKUP($A42,'Occupancy Raw Data'!$B$8:$BE$45,'Occupancy Raw Data'!H$3,FALSE)</f>
        <v>49.612779621684297</v>
      </c>
      <c r="D42" s="48">
        <f>VLOOKUP($A42,'Occupancy Raw Data'!$B$8:$BE$45,'Occupancy Raw Data'!I$3,FALSE)</f>
        <v>53.112604225694099</v>
      </c>
      <c r="E42" s="48">
        <f>VLOOKUP($A42,'Occupancy Raw Data'!$B$8:$BE$45,'Occupancy Raw Data'!J$3,FALSE)</f>
        <v>52.216735475862798</v>
      </c>
      <c r="F42" s="48">
        <f>VLOOKUP($A42,'Occupancy Raw Data'!$B$8:$BE$45,'Occupancy Raw Data'!K$3,FALSE)</f>
        <v>48.147548503737198</v>
      </c>
      <c r="G42" s="49">
        <f>VLOOKUP($A42,'Occupancy Raw Data'!$B$8:$BE$45,'Occupancy Raw Data'!L$3,FALSE)</f>
        <v>48.777355028468101</v>
      </c>
      <c r="H42" s="48">
        <f>VLOOKUP($A42,'Occupancy Raw Data'!$B$8:$BE$45,'Occupancy Raw Data'!N$3,FALSE)</f>
        <v>54.531962546210003</v>
      </c>
      <c r="I42" s="48">
        <f>VLOOKUP($A42,'Occupancy Raw Data'!$B$8:$BE$45,'Occupancy Raw Data'!O$3,FALSE)</f>
        <v>57.546075177419702</v>
      </c>
      <c r="J42" s="49">
        <f>VLOOKUP($A42,'Occupancy Raw Data'!$B$8:$BE$45,'Occupancy Raw Data'!P$3,FALSE)</f>
        <v>56.039018861814903</v>
      </c>
      <c r="K42" s="50">
        <f>VLOOKUP($A42,'Occupancy Raw Data'!$B$8:$BE$45,'Occupancy Raw Data'!R$3,FALSE)</f>
        <v>50.852116123709997</v>
      </c>
      <c r="M42" s="47">
        <f>VLOOKUP($A42,'Occupancy Raw Data'!$B$8:$BE$45,'Occupancy Raw Data'!T$3,FALSE)</f>
        <v>5.1461610410166703</v>
      </c>
      <c r="N42" s="48">
        <f>VLOOKUP($A42,'Occupancy Raw Data'!$B$8:$BE$45,'Occupancy Raw Data'!U$3,FALSE)</f>
        <v>19.6221033517309</v>
      </c>
      <c r="O42" s="48">
        <f>VLOOKUP($A42,'Occupancy Raw Data'!$B$8:$BE$45,'Occupancy Raw Data'!V$3,FALSE)</f>
        <v>22.5408666346638</v>
      </c>
      <c r="P42" s="48">
        <f>VLOOKUP($A42,'Occupancy Raw Data'!$B$8:$BE$45,'Occupancy Raw Data'!W$3,FALSE)</f>
        <v>18.1877968440497</v>
      </c>
      <c r="Q42" s="48">
        <f>VLOOKUP($A42,'Occupancy Raw Data'!$B$8:$BE$45,'Occupancy Raw Data'!X$3,FALSE)</f>
        <v>10.2761985518729</v>
      </c>
      <c r="R42" s="49">
        <f>VLOOKUP($A42,'Occupancy Raw Data'!$B$8:$BE$45,'Occupancy Raw Data'!Y$3,FALSE)</f>
        <v>15.334836678587999</v>
      </c>
      <c r="S42" s="48">
        <f>VLOOKUP($A42,'Occupancy Raw Data'!$B$8:$BE$45,'Occupancy Raw Data'!AA$3,FALSE)</f>
        <v>-2.5595784849872998</v>
      </c>
      <c r="T42" s="48">
        <f>VLOOKUP($A42,'Occupancy Raw Data'!$B$8:$BE$45,'Occupancy Raw Data'!AB$3,FALSE)</f>
        <v>2.1911847721952702</v>
      </c>
      <c r="U42" s="49">
        <f>VLOOKUP($A42,'Occupancy Raw Data'!$B$8:$BE$45,'Occupancy Raw Data'!AC$3,FALSE)</f>
        <v>-0.17683955537826401</v>
      </c>
      <c r="V42" s="50">
        <f>VLOOKUP($A42,'Occupancy Raw Data'!$B$8:$BE$45,'Occupancy Raw Data'!AE$3,FALSE)</f>
        <v>9.9551564098857099</v>
      </c>
      <c r="X42" s="51">
        <f>VLOOKUP($A42,'ADR Raw Data'!$B$6:$BE$43,'ADR Raw Data'!G$1,FALSE)</f>
        <v>90.021248098419207</v>
      </c>
      <c r="Y42" s="52">
        <f>VLOOKUP($A42,'ADR Raw Data'!$B$6:$BE$43,'ADR Raw Data'!H$1,FALSE)</f>
        <v>94.268074621994899</v>
      </c>
      <c r="Z42" s="52">
        <f>VLOOKUP($A42,'ADR Raw Data'!$B$6:$BE$43,'ADR Raw Data'!I$1,FALSE)</f>
        <v>96.582360920591299</v>
      </c>
      <c r="AA42" s="52">
        <f>VLOOKUP($A42,'ADR Raw Data'!$B$6:$BE$43,'ADR Raw Data'!J$1,FALSE)</f>
        <v>95.193480440287303</v>
      </c>
      <c r="AB42" s="52">
        <f>VLOOKUP($A42,'ADR Raw Data'!$B$6:$BE$43,'ADR Raw Data'!K$1,FALSE)</f>
        <v>94.967066076332401</v>
      </c>
      <c r="AC42" s="53">
        <f>VLOOKUP($A42,'ADR Raw Data'!$B$6:$BE$43,'ADR Raw Data'!L$1,FALSE)</f>
        <v>94.397790267973704</v>
      </c>
      <c r="AD42" s="52">
        <f>VLOOKUP($A42,'ADR Raw Data'!$B$6:$BE$43,'ADR Raw Data'!N$1,FALSE)</f>
        <v>110.62242416745001</v>
      </c>
      <c r="AE42" s="52">
        <f>VLOOKUP($A42,'ADR Raw Data'!$B$6:$BE$43,'ADR Raw Data'!O$1,FALSE)</f>
        <v>113.77262027571901</v>
      </c>
      <c r="AF42" s="53">
        <f>VLOOKUP($A42,'ADR Raw Data'!$B$6:$BE$43,'ADR Raw Data'!P$1,FALSE)</f>
        <v>112.239881304923</v>
      </c>
      <c r="AG42" s="54">
        <f>VLOOKUP($A42,'ADR Raw Data'!$B$6:$BE$43,'ADR Raw Data'!R$1,FALSE)</f>
        <v>100.01549876058399</v>
      </c>
      <c r="AI42" s="47">
        <f>VLOOKUP($A42,'ADR Raw Data'!$B$6:$BE$43,'ADR Raw Data'!T$1,FALSE)</f>
        <v>11.797401130066801</v>
      </c>
      <c r="AJ42" s="48">
        <f>VLOOKUP($A42,'ADR Raw Data'!$B$6:$BE$43,'ADR Raw Data'!U$1,FALSE)</f>
        <v>16.178023511754201</v>
      </c>
      <c r="AK42" s="48">
        <f>VLOOKUP($A42,'ADR Raw Data'!$B$6:$BE$43,'ADR Raw Data'!V$1,FALSE)</f>
        <v>18.780751721309301</v>
      </c>
      <c r="AL42" s="48">
        <f>VLOOKUP($A42,'ADR Raw Data'!$B$6:$BE$43,'ADR Raw Data'!W$1,FALSE)</f>
        <v>15.0094467056828</v>
      </c>
      <c r="AM42" s="48">
        <f>VLOOKUP($A42,'ADR Raw Data'!$B$6:$BE$43,'ADR Raw Data'!X$1,FALSE)</f>
        <v>12.8287338044154</v>
      </c>
      <c r="AN42" s="49">
        <f>VLOOKUP($A42,'ADR Raw Data'!$B$6:$BE$43,'ADR Raw Data'!Y$1,FALSE)</f>
        <v>15.080018024962801</v>
      </c>
      <c r="AO42" s="48">
        <f>VLOOKUP($A42,'ADR Raw Data'!$B$6:$BE$43,'ADR Raw Data'!AA$1,FALSE)</f>
        <v>9.5975461545237302</v>
      </c>
      <c r="AP42" s="48">
        <f>VLOOKUP($A42,'ADR Raw Data'!$B$6:$BE$43,'ADR Raw Data'!AB$1,FALSE)</f>
        <v>7.0386217149047399</v>
      </c>
      <c r="AQ42" s="49">
        <f>VLOOKUP($A42,'ADR Raw Data'!$B$6:$BE$43,'ADR Raw Data'!AC$1,FALSE)</f>
        <v>8.3172251031598101</v>
      </c>
      <c r="AR42" s="50">
        <f>VLOOKUP($A42,'ADR Raw Data'!$B$6:$BE$43,'ADR Raw Data'!AE$1,FALSE)</f>
        <v>11.7280583935714</v>
      </c>
      <c r="AS42" s="40"/>
      <c r="AT42" s="51">
        <f>VLOOKUP($A42,'RevPAR Raw Data'!$B$6:$BE$43,'RevPAR Raw Data'!G$1,FALSE)</f>
        <v>36.726065193340297</v>
      </c>
      <c r="AU42" s="52">
        <f>VLOOKUP($A42,'RevPAR Raw Data'!$B$6:$BE$43,'RevPAR Raw Data'!H$1,FALSE)</f>
        <v>46.7690121158153</v>
      </c>
      <c r="AV42" s="52">
        <f>VLOOKUP($A42,'RevPAR Raw Data'!$B$6:$BE$43,'RevPAR Raw Data'!I$1,FALSE)</f>
        <v>51.297407107585201</v>
      </c>
      <c r="AW42" s="52">
        <f>VLOOKUP($A42,'RevPAR Raw Data'!$B$6:$BE$43,'RevPAR Raw Data'!J$1,FALSE)</f>
        <v>49.706927871772002</v>
      </c>
      <c r="AX42" s="52">
        <f>VLOOKUP($A42,'RevPAR Raw Data'!$B$6:$BE$43,'RevPAR Raw Data'!K$1,FALSE)</f>
        <v>45.724314201678403</v>
      </c>
      <c r="AY42" s="53">
        <f>VLOOKUP($A42,'RevPAR Raw Data'!$B$6:$BE$43,'RevPAR Raw Data'!L$1,FALSE)</f>
        <v>46.044745298038201</v>
      </c>
      <c r="AZ42" s="52">
        <f>VLOOKUP($A42,'RevPAR Raw Data'!$B$6:$BE$43,'RevPAR Raw Data'!N$1,FALSE)</f>
        <v>60.324578914703501</v>
      </c>
      <c r="BA42" s="52">
        <f>VLOOKUP($A42,'RevPAR Raw Data'!$B$6:$BE$43,'RevPAR Raw Data'!O$1,FALSE)</f>
        <v>65.471677595185994</v>
      </c>
      <c r="BB42" s="53">
        <f>VLOOKUP($A42,'RevPAR Raw Data'!$B$6:$BE$43,'RevPAR Raw Data'!P$1,FALSE)</f>
        <v>62.898128254944801</v>
      </c>
      <c r="BC42" s="54">
        <f>VLOOKUP($A42,'RevPAR Raw Data'!$B$6:$BE$43,'RevPAR Raw Data'!R$1,FALSE)</f>
        <v>50.859997571440097</v>
      </c>
      <c r="BE42" s="47">
        <f>VLOOKUP($A42,'RevPAR Raw Data'!$B$6:$BE$43,'RevPAR Raw Data'!T$1,FALSE)</f>
        <v>17.550675431891399</v>
      </c>
      <c r="BF42" s="48">
        <f>VLOOKUP($A42,'RevPAR Raw Data'!$B$6:$BE$43,'RevPAR Raw Data'!U$1,FALSE)</f>
        <v>38.9745953572289</v>
      </c>
      <c r="BG42" s="48">
        <f>VLOOKUP($A42,'RevPAR Raw Data'!$B$6:$BE$43,'RevPAR Raw Data'!V$1,FALSE)</f>
        <v>45.554962554460801</v>
      </c>
      <c r="BH42" s="48">
        <f>VLOOKUP($A42,'RevPAR Raw Data'!$B$6:$BE$43,'RevPAR Raw Data'!W$1,FALSE)</f>
        <v>35.927131223978002</v>
      </c>
      <c r="BI42" s="48">
        <f>VLOOKUP($A42,'RevPAR Raw Data'!$B$6:$BE$43,'RevPAR Raw Data'!X$1,FALSE)</f>
        <v>24.423238513721401</v>
      </c>
      <c r="BJ42" s="49">
        <f>VLOOKUP($A42,'RevPAR Raw Data'!$B$6:$BE$43,'RevPAR Raw Data'!Y$1,FALSE)</f>
        <v>32.727350838780502</v>
      </c>
      <c r="BK42" s="48">
        <f>VLOOKUP($A42,'RevPAR Raw Data'!$B$6:$BE$43,'RevPAR Raw Data'!AA$1,FALSE)</f>
        <v>6.79231094307851</v>
      </c>
      <c r="BL42" s="48">
        <f>VLOOKUP($A42,'RevPAR Raw Data'!$B$6:$BE$43,'RevPAR Raw Data'!AB$1,FALSE)</f>
        <v>9.3840356942894392</v>
      </c>
      <c r="BM42" s="49">
        <f>VLOOKUP($A42,'RevPAR Raw Data'!$B$6:$BE$43,'RevPAR Raw Data'!AC$1,FALSE)</f>
        <v>8.1256774038893091</v>
      </c>
      <c r="BN42" s="50">
        <f>VLOOKUP($A42,'RevPAR Raw Data'!$B$6:$BE$43,'RevPAR Raw Data'!AE$1,FALSE)</f>
        <v>22.850761360379899</v>
      </c>
    </row>
    <row r="43" spans="1:66" x14ac:dyDescent="0.45">
      <c r="A43" s="66" t="s">
        <v>82</v>
      </c>
      <c r="B43" s="47">
        <f>VLOOKUP($A43,'Occupancy Raw Data'!$B$8:$BE$45,'Occupancy Raw Data'!G$3,FALSE)</f>
        <v>42.348357245773798</v>
      </c>
      <c r="C43" s="48">
        <f>VLOOKUP($A43,'Occupancy Raw Data'!$B$8:$BE$45,'Occupancy Raw Data'!H$3,FALSE)</f>
        <v>59.163504271769703</v>
      </c>
      <c r="D43" s="48">
        <f>VLOOKUP($A43,'Occupancy Raw Data'!$B$8:$BE$45,'Occupancy Raw Data'!I$3,FALSE)</f>
        <v>66.712665137893893</v>
      </c>
      <c r="E43" s="48">
        <f>VLOOKUP($A43,'Occupancy Raw Data'!$B$8:$BE$45,'Occupancy Raw Data'!J$3,FALSE)</f>
        <v>66.422468900298298</v>
      </c>
      <c r="F43" s="48">
        <f>VLOOKUP($A43,'Occupancy Raw Data'!$B$8:$BE$45,'Occupancy Raw Data'!K$3,FALSE)</f>
        <v>55.2042535056923</v>
      </c>
      <c r="G43" s="49">
        <f>VLOOKUP($A43,'Occupancy Raw Data'!$B$8:$BE$45,'Occupancy Raw Data'!L$3,FALSE)</f>
        <v>57.970249812285601</v>
      </c>
      <c r="H43" s="48">
        <f>VLOOKUP($A43,'Occupancy Raw Data'!$B$8:$BE$45,'Occupancy Raw Data'!N$3,FALSE)</f>
        <v>48.186780851107002</v>
      </c>
      <c r="I43" s="48">
        <f>VLOOKUP($A43,'Occupancy Raw Data'!$B$8:$BE$45,'Occupancy Raw Data'!O$3,FALSE)</f>
        <v>50.473851898451599</v>
      </c>
      <c r="J43" s="49">
        <f>VLOOKUP($A43,'Occupancy Raw Data'!$B$8:$BE$45,'Occupancy Raw Data'!P$3,FALSE)</f>
        <v>49.330316374779301</v>
      </c>
      <c r="K43" s="50">
        <f>VLOOKUP($A43,'Occupancy Raw Data'!$B$8:$BE$45,'Occupancy Raw Data'!R$3,FALSE)</f>
        <v>55.501697401569501</v>
      </c>
      <c r="M43" s="47">
        <f>VLOOKUP($A43,'Occupancy Raw Data'!$B$8:$BE$45,'Occupancy Raw Data'!T$3,FALSE)</f>
        <v>24.359198471481701</v>
      </c>
      <c r="N43" s="48">
        <f>VLOOKUP($A43,'Occupancy Raw Data'!$B$8:$BE$45,'Occupancy Raw Data'!U$3,FALSE)</f>
        <v>50.5969044708417</v>
      </c>
      <c r="O43" s="48">
        <f>VLOOKUP($A43,'Occupancy Raw Data'!$B$8:$BE$45,'Occupancy Raw Data'!V$3,FALSE)</f>
        <v>58.172546161390997</v>
      </c>
      <c r="P43" s="48">
        <f>VLOOKUP($A43,'Occupancy Raw Data'!$B$8:$BE$45,'Occupancy Raw Data'!W$3,FALSE)</f>
        <v>56.301536592619797</v>
      </c>
      <c r="Q43" s="48">
        <f>VLOOKUP($A43,'Occupancy Raw Data'!$B$8:$BE$45,'Occupancy Raw Data'!X$3,FALSE)</f>
        <v>37.541011351945301</v>
      </c>
      <c r="R43" s="49">
        <f>VLOOKUP($A43,'Occupancy Raw Data'!$B$8:$BE$45,'Occupancy Raw Data'!Y$3,FALSE)</f>
        <v>46.279185769652599</v>
      </c>
      <c r="S43" s="48">
        <f>VLOOKUP($A43,'Occupancy Raw Data'!$B$8:$BE$45,'Occupancy Raw Data'!AA$3,FALSE)</f>
        <v>13.492881513508999</v>
      </c>
      <c r="T43" s="48">
        <f>VLOOKUP($A43,'Occupancy Raw Data'!$B$8:$BE$45,'Occupancy Raw Data'!AB$3,FALSE)</f>
        <v>23.024266192237199</v>
      </c>
      <c r="U43" s="49">
        <f>VLOOKUP($A43,'Occupancy Raw Data'!$B$8:$BE$45,'Occupancy Raw Data'!AC$3,FALSE)</f>
        <v>18.176919766036299</v>
      </c>
      <c r="V43" s="50">
        <f>VLOOKUP($A43,'Occupancy Raw Data'!$B$8:$BE$45,'Occupancy Raw Data'!AE$3,FALSE)</f>
        <v>37.948780485491902</v>
      </c>
      <c r="X43" s="51">
        <f>VLOOKUP($A43,'ADR Raw Data'!$B$6:$BE$43,'ADR Raw Data'!G$1,FALSE)</f>
        <v>116.44700450450399</v>
      </c>
      <c r="Y43" s="52">
        <f>VLOOKUP($A43,'ADR Raw Data'!$B$6:$BE$43,'ADR Raw Data'!H$1,FALSE)</f>
        <v>134.65366330520601</v>
      </c>
      <c r="Z43" s="52">
        <f>VLOOKUP($A43,'ADR Raw Data'!$B$6:$BE$43,'ADR Raw Data'!I$1,FALSE)</f>
        <v>142.26527681450301</v>
      </c>
      <c r="AA43" s="52">
        <f>VLOOKUP($A43,'ADR Raw Data'!$B$6:$BE$43,'ADR Raw Data'!J$1,FALSE)</f>
        <v>139.95411261495201</v>
      </c>
      <c r="AB43" s="52">
        <f>VLOOKUP($A43,'ADR Raw Data'!$B$6:$BE$43,'ADR Raw Data'!K$1,FALSE)</f>
        <v>125.418020071315</v>
      </c>
      <c r="AC43" s="53">
        <f>VLOOKUP($A43,'ADR Raw Data'!$B$6:$BE$43,'ADR Raw Data'!L$1,FALSE)</f>
        <v>133.201163341034</v>
      </c>
      <c r="AD43" s="52">
        <f>VLOOKUP($A43,'ADR Raw Data'!$B$6:$BE$43,'ADR Raw Data'!N$1,FALSE)</f>
        <v>109.19723731311799</v>
      </c>
      <c r="AE43" s="52">
        <f>VLOOKUP($A43,'ADR Raw Data'!$B$6:$BE$43,'ADR Raw Data'!O$1,FALSE)</f>
        <v>108.888992843357</v>
      </c>
      <c r="AF43" s="53">
        <f>VLOOKUP($A43,'ADR Raw Data'!$B$6:$BE$43,'ADR Raw Data'!P$1,FALSE)</f>
        <v>109.03954234115599</v>
      </c>
      <c r="AG43" s="54">
        <f>VLOOKUP($A43,'ADR Raw Data'!$B$6:$BE$43,'ADR Raw Data'!R$1,FALSE)</f>
        <v>127.06544155823801</v>
      </c>
      <c r="AI43" s="47">
        <f>VLOOKUP($A43,'ADR Raw Data'!$B$6:$BE$43,'ADR Raw Data'!T$1,FALSE)</f>
        <v>21.889016812055502</v>
      </c>
      <c r="AJ43" s="48">
        <f>VLOOKUP($A43,'ADR Raw Data'!$B$6:$BE$43,'ADR Raw Data'!U$1,FALSE)</f>
        <v>34.001491929970101</v>
      </c>
      <c r="AK43" s="48">
        <f>VLOOKUP($A43,'ADR Raw Data'!$B$6:$BE$43,'ADR Raw Data'!V$1,FALSE)</f>
        <v>37.200845035767401</v>
      </c>
      <c r="AL43" s="48">
        <f>VLOOKUP($A43,'ADR Raw Data'!$B$6:$BE$43,'ADR Raw Data'!W$1,FALSE)</f>
        <v>35.898176804555703</v>
      </c>
      <c r="AM43" s="48">
        <f>VLOOKUP($A43,'ADR Raw Data'!$B$6:$BE$43,'ADR Raw Data'!X$1,FALSE)</f>
        <v>26.055396154940301</v>
      </c>
      <c r="AN43" s="49">
        <f>VLOOKUP($A43,'ADR Raw Data'!$B$6:$BE$43,'ADR Raw Data'!Y$1,FALSE)</f>
        <v>32.3375706914982</v>
      </c>
      <c r="AO43" s="48">
        <f>VLOOKUP($A43,'ADR Raw Data'!$B$6:$BE$43,'ADR Raw Data'!AA$1,FALSE)</f>
        <v>13.2631119330358</v>
      </c>
      <c r="AP43" s="48">
        <f>VLOOKUP($A43,'ADR Raw Data'!$B$6:$BE$43,'ADR Raw Data'!AB$1,FALSE)</f>
        <v>9.3326523310401104</v>
      </c>
      <c r="AQ43" s="49">
        <f>VLOOKUP($A43,'ADR Raw Data'!$B$6:$BE$43,'ADR Raw Data'!AC$1,FALSE)</f>
        <v>11.2932885322777</v>
      </c>
      <c r="AR43" s="50">
        <f>VLOOKUP($A43,'ADR Raw Data'!$B$6:$BE$43,'ADR Raw Data'!AE$1,FALSE)</f>
        <v>27.2450651496783</v>
      </c>
      <c r="AS43" s="40"/>
      <c r="AT43" s="51">
        <f>VLOOKUP($A43,'RevPAR Raw Data'!$B$6:$BE$43,'RevPAR Raw Data'!G$1,FALSE)</f>
        <v>49.313393469569903</v>
      </c>
      <c r="AU43" s="52">
        <f>VLOOKUP($A43,'RevPAR Raw Data'!$B$6:$BE$43,'RevPAR Raw Data'!H$1,FALSE)</f>
        <v>79.665825841670497</v>
      </c>
      <c r="AV43" s="52">
        <f>VLOOKUP($A43,'RevPAR Raw Data'!$B$6:$BE$43,'RevPAR Raw Data'!I$1,FALSE)</f>
        <v>94.908957728757798</v>
      </c>
      <c r="AW43" s="52">
        <f>VLOOKUP($A43,'RevPAR Raw Data'!$B$6:$BE$43,'RevPAR Raw Data'!J$1,FALSE)</f>
        <v>92.960976926355002</v>
      </c>
      <c r="AX43" s="52">
        <f>VLOOKUP($A43,'RevPAR Raw Data'!$B$6:$BE$43,'RevPAR Raw Data'!K$1,FALSE)</f>
        <v>69.236081741989096</v>
      </c>
      <c r="AY43" s="53">
        <f>VLOOKUP($A43,'RevPAR Raw Data'!$B$6:$BE$43,'RevPAR Raw Data'!L$1,FALSE)</f>
        <v>77.217047141668502</v>
      </c>
      <c r="AZ43" s="52">
        <f>VLOOKUP($A43,'RevPAR Raw Data'!$B$6:$BE$43,'RevPAR Raw Data'!N$1,FALSE)</f>
        <v>52.6186334395356</v>
      </c>
      <c r="BA43" s="52">
        <f>VLOOKUP($A43,'RevPAR Raw Data'!$B$6:$BE$43,'RevPAR Raw Data'!O$1,FALSE)</f>
        <v>54.960468981471998</v>
      </c>
      <c r="BB43" s="53">
        <f>VLOOKUP($A43,'RevPAR Raw Data'!$B$6:$BE$43,'RevPAR Raw Data'!P$1,FALSE)</f>
        <v>53.789551210503802</v>
      </c>
      <c r="BC43" s="54">
        <f>VLOOKUP($A43,'RevPAR Raw Data'!$B$6:$BE$43,'RevPAR Raw Data'!R$1,FALSE)</f>
        <v>70.523476875621398</v>
      </c>
      <c r="BE43" s="47">
        <f>VLOOKUP($A43,'RevPAR Raw Data'!$B$6:$BE$43,'RevPAR Raw Data'!T$1,FALSE)</f>
        <v>51.580204332241799</v>
      </c>
      <c r="BF43" s="48">
        <f>VLOOKUP($A43,'RevPAR Raw Data'!$B$6:$BE$43,'RevPAR Raw Data'!U$1,FALSE)</f>
        <v>101.80209879127899</v>
      </c>
      <c r="BG43" s="48">
        <f>VLOOKUP($A43,'RevPAR Raw Data'!$B$6:$BE$43,'RevPAR Raw Data'!V$1,FALSE)</f>
        <v>117.014069948017</v>
      </c>
      <c r="BH43" s="48">
        <f>VLOOKUP($A43,'RevPAR Raw Data'!$B$6:$BE$43,'RevPAR Raw Data'!W$1,FALSE)</f>
        <v>112.410938546875</v>
      </c>
      <c r="BI43" s="48">
        <f>VLOOKUP($A43,'RevPAR Raw Data'!$B$6:$BE$43,'RevPAR Raw Data'!X$1,FALSE)</f>
        <v>73.377866735206197</v>
      </c>
      <c r="BJ43" s="49">
        <f>VLOOKUP($A43,'RevPAR Raw Data'!$B$6:$BE$43,'RevPAR Raw Data'!Y$1,FALSE)</f>
        <v>93.582320874862006</v>
      </c>
      <c r="BK43" s="48">
        <f>VLOOKUP($A43,'RevPAR Raw Data'!$B$6:$BE$43,'RevPAR Raw Data'!AA$1,FALSE)</f>
        <v>28.545569424673399</v>
      </c>
      <c r="BL43" s="48">
        <f>VLOOKUP($A43,'RevPAR Raw Data'!$B$6:$BE$43,'RevPAR Raw Data'!AB$1,FALSE)</f>
        <v>34.505693238771997</v>
      </c>
      <c r="BM43" s="49">
        <f>VLOOKUP($A43,'RevPAR Raw Data'!$B$6:$BE$43,'RevPAR Raw Data'!AC$1,FALSE)</f>
        <v>31.522980293773099</v>
      </c>
      <c r="BN43" s="50">
        <f>VLOOKUP($A43,'RevPAR Raw Data'!$B$6:$BE$43,'RevPAR Raw Data'!AE$1,FALSE)</f>
        <v>75.533015601951007</v>
      </c>
    </row>
    <row r="44" spans="1:66" x14ac:dyDescent="0.45">
      <c r="A44" s="63" t="s">
        <v>83</v>
      </c>
      <c r="B44" s="47">
        <f>VLOOKUP($A44,'Occupancy Raw Data'!$B$8:$BE$45,'Occupancy Raw Data'!G$3,FALSE)</f>
        <v>31.210487169951602</v>
      </c>
      <c r="C44" s="48">
        <f>VLOOKUP($A44,'Occupancy Raw Data'!$B$8:$BE$45,'Occupancy Raw Data'!H$3,FALSE)</f>
        <v>41.744142804016299</v>
      </c>
      <c r="D44" s="48">
        <f>VLOOKUP($A44,'Occupancy Raw Data'!$B$8:$BE$45,'Occupancy Raw Data'!I$3,FALSE)</f>
        <v>45.304946076608402</v>
      </c>
      <c r="E44" s="48">
        <f>VLOOKUP($A44,'Occupancy Raw Data'!$B$8:$BE$45,'Occupancy Raw Data'!J$3,FALSE)</f>
        <v>42.8226106359241</v>
      </c>
      <c r="F44" s="48">
        <f>VLOOKUP($A44,'Occupancy Raw Data'!$B$8:$BE$45,'Occupancy Raw Data'!K$3,FALSE)</f>
        <v>46.309036816660402</v>
      </c>
      <c r="G44" s="49">
        <f>VLOOKUP($A44,'Occupancy Raw Data'!$B$8:$BE$45,'Occupancy Raw Data'!L$3,FALSE)</f>
        <v>41.478244700632203</v>
      </c>
      <c r="H44" s="48">
        <f>VLOOKUP($A44,'Occupancy Raw Data'!$B$8:$BE$45,'Occupancy Raw Data'!N$3,FALSE)</f>
        <v>57.214577910003698</v>
      </c>
      <c r="I44" s="48">
        <f>VLOOKUP($A44,'Occupancy Raw Data'!$B$8:$BE$45,'Occupancy Raw Data'!O$3,FALSE)</f>
        <v>56.424321309036799</v>
      </c>
      <c r="J44" s="49">
        <f>VLOOKUP($A44,'Occupancy Raw Data'!$B$8:$BE$45,'Occupancy Raw Data'!P$3,FALSE)</f>
        <v>56.819449609520198</v>
      </c>
      <c r="K44" s="50">
        <f>VLOOKUP($A44,'Occupancy Raw Data'!$B$8:$BE$45,'Occupancy Raw Data'!R$3,FALSE)</f>
        <v>45.861446103171602</v>
      </c>
      <c r="M44" s="47">
        <f>VLOOKUP($A44,'Occupancy Raw Data'!$B$8:$BE$45,'Occupancy Raw Data'!T$3,FALSE)</f>
        <v>8.5153689655773501</v>
      </c>
      <c r="N44" s="48">
        <f>VLOOKUP($A44,'Occupancy Raw Data'!$B$8:$BE$45,'Occupancy Raw Data'!U$3,FALSE)</f>
        <v>16.1420133601716</v>
      </c>
      <c r="O44" s="48">
        <f>VLOOKUP($A44,'Occupancy Raw Data'!$B$8:$BE$45,'Occupancy Raw Data'!V$3,FALSE)</f>
        <v>18.632539603886801</v>
      </c>
      <c r="P44" s="48">
        <f>VLOOKUP($A44,'Occupancy Raw Data'!$B$8:$BE$45,'Occupancy Raw Data'!W$3,FALSE)</f>
        <v>7.2171364749896103</v>
      </c>
      <c r="Q44" s="48">
        <f>VLOOKUP($A44,'Occupancy Raw Data'!$B$8:$BE$45,'Occupancy Raw Data'!X$3,FALSE)</f>
        <v>5.4641412022921996</v>
      </c>
      <c r="R44" s="49">
        <f>VLOOKUP($A44,'Occupancy Raw Data'!$B$8:$BE$45,'Occupancy Raw Data'!Y$3,FALSE)</f>
        <v>11.0571371822552</v>
      </c>
      <c r="S44" s="48">
        <f>VLOOKUP($A44,'Occupancy Raw Data'!$B$8:$BE$45,'Occupancy Raw Data'!AA$3,FALSE)</f>
        <v>8.5643820672854307</v>
      </c>
      <c r="T44" s="48">
        <f>VLOOKUP($A44,'Occupancy Raw Data'!$B$8:$BE$45,'Occupancy Raw Data'!AB$3,FALSE)</f>
        <v>16.0316087604586</v>
      </c>
      <c r="U44" s="49">
        <f>VLOOKUP($A44,'Occupancy Raw Data'!$B$8:$BE$45,'Occupancy Raw Data'!AC$3,FALSE)</f>
        <v>12.147933341824899</v>
      </c>
      <c r="V44" s="50">
        <f>VLOOKUP($A44,'Occupancy Raw Data'!$B$8:$BE$45,'Occupancy Raw Data'!AE$3,FALSE)</f>
        <v>11.440824882051199</v>
      </c>
      <c r="X44" s="51">
        <f>VLOOKUP($A44,'ADR Raw Data'!$B$6:$BE$43,'ADR Raw Data'!G$1,FALSE)</f>
        <v>85.344247840333594</v>
      </c>
      <c r="Y44" s="52">
        <f>VLOOKUP($A44,'ADR Raw Data'!$B$6:$BE$43,'ADR Raw Data'!H$1,FALSE)</f>
        <v>89.697331848552295</v>
      </c>
      <c r="Z44" s="52">
        <f>VLOOKUP($A44,'ADR Raw Data'!$B$6:$BE$43,'ADR Raw Data'!I$1,FALSE)</f>
        <v>90.158830289349396</v>
      </c>
      <c r="AA44" s="52">
        <f>VLOOKUP($A44,'ADR Raw Data'!$B$6:$BE$43,'ADR Raw Data'!J$1,FALSE)</f>
        <v>89.928645245332106</v>
      </c>
      <c r="AB44" s="52">
        <f>VLOOKUP($A44,'ADR Raw Data'!$B$6:$BE$43,'ADR Raw Data'!K$1,FALSE)</f>
        <v>90.133210198755194</v>
      </c>
      <c r="AC44" s="53">
        <f>VLOOKUP($A44,'ADR Raw Data'!$B$6:$BE$43,'ADR Raw Data'!L$1,FALSE)</f>
        <v>89.288138252566398</v>
      </c>
      <c r="AD44" s="52">
        <f>VLOOKUP($A44,'ADR Raw Data'!$B$6:$BE$43,'ADR Raw Data'!N$1,FALSE)</f>
        <v>100.07622359441</v>
      </c>
      <c r="AE44" s="52">
        <f>VLOOKUP($A44,'ADR Raw Data'!$B$6:$BE$43,'ADR Raw Data'!O$1,FALSE)</f>
        <v>100.584549349151</v>
      </c>
      <c r="AF44" s="53">
        <f>VLOOKUP($A44,'ADR Raw Data'!$B$6:$BE$43,'ADR Raw Data'!P$1,FALSE)</f>
        <v>100.328618996972</v>
      </c>
      <c r="AG44" s="54">
        <f>VLOOKUP($A44,'ADR Raw Data'!$B$6:$BE$43,'ADR Raw Data'!R$1,FALSE)</f>
        <v>93.196270199826202</v>
      </c>
      <c r="AI44" s="47">
        <f>VLOOKUP($A44,'ADR Raw Data'!$B$6:$BE$43,'ADR Raw Data'!T$1,FALSE)</f>
        <v>6.4562388237781798</v>
      </c>
      <c r="AJ44" s="48">
        <f>VLOOKUP($A44,'ADR Raw Data'!$B$6:$BE$43,'ADR Raw Data'!U$1,FALSE)</f>
        <v>12.351159393700399</v>
      </c>
      <c r="AK44" s="48">
        <f>VLOOKUP($A44,'ADR Raw Data'!$B$6:$BE$43,'ADR Raw Data'!V$1,FALSE)</f>
        <v>9.4447402341167095</v>
      </c>
      <c r="AL44" s="48">
        <f>VLOOKUP($A44,'ADR Raw Data'!$B$6:$BE$43,'ADR Raw Data'!W$1,FALSE)</f>
        <v>11.487493582388099</v>
      </c>
      <c r="AM44" s="48">
        <f>VLOOKUP($A44,'ADR Raw Data'!$B$6:$BE$43,'ADR Raw Data'!X$1,FALSE)</f>
        <v>7.6189022695469797</v>
      </c>
      <c r="AN44" s="49">
        <f>VLOOKUP($A44,'ADR Raw Data'!$B$6:$BE$43,'ADR Raw Data'!Y$1,FALSE)</f>
        <v>9.5494798734962796</v>
      </c>
      <c r="AO44" s="48">
        <f>VLOOKUP($A44,'ADR Raw Data'!$B$6:$BE$43,'ADR Raw Data'!AA$1,FALSE)</f>
        <v>2.88582171786544</v>
      </c>
      <c r="AP44" s="48">
        <f>VLOOKUP($A44,'ADR Raw Data'!$B$6:$BE$43,'ADR Raw Data'!AB$1,FALSE)</f>
        <v>1.1445403615249901</v>
      </c>
      <c r="AQ44" s="49">
        <f>VLOOKUP($A44,'ADR Raw Data'!$B$6:$BE$43,'ADR Raw Data'!AC$1,FALSE)</f>
        <v>2.0491422660881402</v>
      </c>
      <c r="AR44" s="50">
        <f>VLOOKUP($A44,'ADR Raw Data'!$B$6:$BE$43,'ADR Raw Data'!AE$1,FALSE)</f>
        <v>6.6105672603949399</v>
      </c>
      <c r="AS44" s="40"/>
      <c r="AT44" s="51">
        <f>VLOOKUP($A44,'RevPAR Raw Data'!$B$6:$BE$43,'RevPAR Raw Data'!G$1,FALSE)</f>
        <v>26.636355522498999</v>
      </c>
      <c r="AU44" s="52">
        <f>VLOOKUP($A44,'RevPAR Raw Data'!$B$6:$BE$43,'RevPAR Raw Data'!H$1,FALSE)</f>
        <v>37.443382298252097</v>
      </c>
      <c r="AV44" s="52">
        <f>VLOOKUP($A44,'RevPAR Raw Data'!$B$6:$BE$43,'RevPAR Raw Data'!I$1,FALSE)</f>
        <v>40.8464094458906</v>
      </c>
      <c r="AW44" s="52">
        <f>VLOOKUP($A44,'RevPAR Raw Data'!$B$6:$BE$43,'RevPAR Raw Data'!J$1,FALSE)</f>
        <v>38.509793603570103</v>
      </c>
      <c r="AX44" s="52">
        <f>VLOOKUP($A44,'RevPAR Raw Data'!$B$6:$BE$43,'RevPAR Raw Data'!K$1,FALSE)</f>
        <v>41.739821494979502</v>
      </c>
      <c r="AY44" s="53">
        <f>VLOOKUP($A44,'RevPAR Raw Data'!$B$6:$BE$43,'RevPAR Raw Data'!L$1,FALSE)</f>
        <v>37.035152473038302</v>
      </c>
      <c r="AZ44" s="52">
        <f>VLOOKUP($A44,'RevPAR Raw Data'!$B$6:$BE$43,'RevPAR Raw Data'!N$1,FALSE)</f>
        <v>57.2581889178133</v>
      </c>
      <c r="BA44" s="52">
        <f>VLOOKUP($A44,'RevPAR Raw Data'!$B$6:$BE$43,'RevPAR Raw Data'!O$1,FALSE)</f>
        <v>56.754149312011897</v>
      </c>
      <c r="BB44" s="53">
        <f>VLOOKUP($A44,'RevPAR Raw Data'!$B$6:$BE$43,'RevPAR Raw Data'!P$1,FALSE)</f>
        <v>57.006169114912602</v>
      </c>
      <c r="BC44" s="54">
        <f>VLOOKUP($A44,'RevPAR Raw Data'!$B$6:$BE$43,'RevPAR Raw Data'!R$1,FALSE)</f>
        <v>42.741157227859503</v>
      </c>
      <c r="BE44" s="47">
        <f>VLOOKUP($A44,'RevPAR Raw Data'!$B$6:$BE$43,'RevPAR Raw Data'!T$1,FALSE)</f>
        <v>15.5213803464991</v>
      </c>
      <c r="BF44" s="48">
        <f>VLOOKUP($A44,'RevPAR Raw Data'!$B$6:$BE$43,'RevPAR Raw Data'!U$1,FALSE)</f>
        <v>30.486898553339199</v>
      </c>
      <c r="BG44" s="48">
        <f>VLOOKUP($A44,'RevPAR Raw Data'!$B$6:$BE$43,'RevPAR Raw Data'!V$1,FALSE)</f>
        <v>29.8370748026095</v>
      </c>
      <c r="BH44" s="48">
        <f>VLOOKUP($A44,'RevPAR Raw Data'!$B$6:$BE$43,'RevPAR Raw Data'!W$1,FALSE)</f>
        <v>19.533698146774402</v>
      </c>
      <c r="BI44" s="48">
        <f>VLOOKUP($A44,'RevPAR Raw Data'!$B$6:$BE$43,'RevPAR Raw Data'!X$1,FALSE)</f>
        <v>13.4993510499118</v>
      </c>
      <c r="BJ44" s="49">
        <f>VLOOKUP($A44,'RevPAR Raw Data'!$B$6:$BE$43,'RevPAR Raw Data'!Y$1,FALSE)</f>
        <v>21.662516145555799</v>
      </c>
      <c r="BK44" s="48">
        <f>VLOOKUP($A44,'RevPAR Raw Data'!$B$6:$BE$43,'RevPAR Raw Data'!AA$1,FALSE)</f>
        <v>11.697356582849499</v>
      </c>
      <c r="BL44" s="48">
        <f>VLOOKUP($A44,'RevPAR Raw Data'!$B$6:$BE$43,'RevPAR Raw Data'!AB$1,FALSE)</f>
        <v>17.3596373548488</v>
      </c>
      <c r="BM44" s="49">
        <f>VLOOKUP($A44,'RevPAR Raw Data'!$B$6:$BE$43,'RevPAR Raw Data'!AC$1,FALSE)</f>
        <v>14.4460040444766</v>
      </c>
      <c r="BN44" s="50">
        <f>VLOOKUP($A44,'RevPAR Raw Data'!$B$6:$BE$43,'RevPAR Raw Data'!AE$1,FALSE)</f>
        <v>18.807695566418101</v>
      </c>
    </row>
    <row r="45" spans="1:66" x14ac:dyDescent="0.45">
      <c r="A45" s="63" t="s">
        <v>84</v>
      </c>
      <c r="B45" s="47">
        <f>VLOOKUP($A45,'Occupancy Raw Data'!$B$8:$BE$45,'Occupancy Raw Data'!G$3,FALSE)</f>
        <v>33.021728145528002</v>
      </c>
      <c r="C45" s="48">
        <f>VLOOKUP($A45,'Occupancy Raw Data'!$B$8:$BE$45,'Occupancy Raw Data'!H$3,FALSE)</f>
        <v>47.7261243052046</v>
      </c>
      <c r="D45" s="48">
        <f>VLOOKUP($A45,'Occupancy Raw Data'!$B$8:$BE$45,'Occupancy Raw Data'!I$3,FALSE)</f>
        <v>50.050530570995399</v>
      </c>
      <c r="E45" s="48">
        <f>VLOOKUP($A45,'Occupancy Raw Data'!$B$8:$BE$45,'Occupancy Raw Data'!J$3,FALSE)</f>
        <v>48.863062152602303</v>
      </c>
      <c r="F45" s="48">
        <f>VLOOKUP($A45,'Occupancy Raw Data'!$B$8:$BE$45,'Occupancy Raw Data'!K$3,FALSE)</f>
        <v>47.321879737240998</v>
      </c>
      <c r="G45" s="49">
        <f>VLOOKUP($A45,'Occupancy Raw Data'!$B$8:$BE$45,'Occupancy Raw Data'!L$3,FALSE)</f>
        <v>45.396664982314299</v>
      </c>
      <c r="H45" s="48">
        <f>VLOOKUP($A45,'Occupancy Raw Data'!$B$8:$BE$45,'Occupancy Raw Data'!N$3,FALSE)</f>
        <v>45.376452753916098</v>
      </c>
      <c r="I45" s="48">
        <f>VLOOKUP($A45,'Occupancy Raw Data'!$B$8:$BE$45,'Occupancy Raw Data'!O$3,FALSE)</f>
        <v>43.431025770591198</v>
      </c>
      <c r="J45" s="49">
        <f>VLOOKUP($A45,'Occupancy Raw Data'!$B$8:$BE$45,'Occupancy Raw Data'!P$3,FALSE)</f>
        <v>44.403739262253602</v>
      </c>
      <c r="K45" s="50">
        <f>VLOOKUP($A45,'Occupancy Raw Data'!$B$8:$BE$45,'Occupancy Raw Data'!R$3,FALSE)</f>
        <v>45.112971919439801</v>
      </c>
      <c r="M45" s="47">
        <f>VLOOKUP($A45,'Occupancy Raw Data'!$B$8:$BE$45,'Occupancy Raw Data'!T$3,FALSE)</f>
        <v>-7.5671852899575596</v>
      </c>
      <c r="N45" s="48">
        <f>VLOOKUP($A45,'Occupancy Raw Data'!$B$8:$BE$45,'Occupancy Raw Data'!U$3,FALSE)</f>
        <v>0.105988341282458</v>
      </c>
      <c r="O45" s="48">
        <f>VLOOKUP($A45,'Occupancy Raw Data'!$B$8:$BE$45,'Occupancy Raw Data'!V$3,FALSE)</f>
        <v>0.86558044806517298</v>
      </c>
      <c r="P45" s="48">
        <f>VLOOKUP($A45,'Occupancy Raw Data'!$B$8:$BE$45,'Occupancy Raw Data'!W$3,FALSE)</f>
        <v>-4.1150223103619199</v>
      </c>
      <c r="Q45" s="48">
        <f>VLOOKUP($A45,'Occupancy Raw Data'!$B$8:$BE$45,'Occupancy Raw Data'!X$3,FALSE)</f>
        <v>-0.74191838897721196</v>
      </c>
      <c r="R45" s="49">
        <f>VLOOKUP($A45,'Occupancy Raw Data'!$B$8:$BE$45,'Occupancy Raw Data'!Y$3,FALSE)</f>
        <v>-2.0176682299051101</v>
      </c>
      <c r="S45" s="48">
        <f>VLOOKUP($A45,'Occupancy Raw Data'!$B$8:$BE$45,'Occupancy Raw Data'!AA$3,FALSE)</f>
        <v>7.1599045346062002</v>
      </c>
      <c r="T45" s="48">
        <f>VLOOKUP($A45,'Occupancy Raw Data'!$B$8:$BE$45,'Occupancy Raw Data'!AB$3,FALSE)</f>
        <v>13.540290620871801</v>
      </c>
      <c r="U45" s="49">
        <f>VLOOKUP($A45,'Occupancy Raw Data'!$B$8:$BE$45,'Occupancy Raw Data'!AC$3,FALSE)</f>
        <v>10.188087774294599</v>
      </c>
      <c r="V45" s="50">
        <f>VLOOKUP($A45,'Occupancy Raw Data'!$B$8:$BE$45,'Occupancy Raw Data'!AE$3,FALSE)</f>
        <v>1.13277773282628</v>
      </c>
      <c r="X45" s="51">
        <f>VLOOKUP($A45,'ADR Raw Data'!$B$6:$BE$43,'ADR Raw Data'!G$1,FALSE)</f>
        <v>82.090964039785703</v>
      </c>
      <c r="Y45" s="52">
        <f>VLOOKUP($A45,'ADR Raw Data'!$B$6:$BE$43,'ADR Raw Data'!H$1,FALSE)</f>
        <v>90.283409211222803</v>
      </c>
      <c r="Z45" s="52">
        <f>VLOOKUP($A45,'ADR Raw Data'!$B$6:$BE$43,'ADR Raw Data'!I$1,FALSE)</f>
        <v>93.239454820797505</v>
      </c>
      <c r="AA45" s="52">
        <f>VLOOKUP($A45,'ADR Raw Data'!$B$6:$BE$43,'ADR Raw Data'!J$1,FALSE)</f>
        <v>91.473510858324701</v>
      </c>
      <c r="AB45" s="52">
        <f>VLOOKUP($A45,'ADR Raw Data'!$B$6:$BE$43,'ADR Raw Data'!K$1,FALSE)</f>
        <v>88.588408969567496</v>
      </c>
      <c r="AC45" s="53">
        <f>VLOOKUP($A45,'ADR Raw Data'!$B$6:$BE$43,'ADR Raw Data'!L$1,FALSE)</f>
        <v>89.646201024042696</v>
      </c>
      <c r="AD45" s="52">
        <f>VLOOKUP($A45,'ADR Raw Data'!$B$6:$BE$43,'ADR Raw Data'!N$1,FALSE)</f>
        <v>90.776319599109101</v>
      </c>
      <c r="AE45" s="52">
        <f>VLOOKUP($A45,'ADR Raw Data'!$B$6:$BE$43,'ADR Raw Data'!O$1,FALSE)</f>
        <v>88.860523560209401</v>
      </c>
      <c r="AF45" s="53">
        <f>VLOOKUP($A45,'ADR Raw Data'!$B$6:$BE$43,'ADR Raw Data'!P$1,FALSE)</f>
        <v>89.839405405405401</v>
      </c>
      <c r="AG45" s="54">
        <f>VLOOKUP($A45,'ADR Raw Data'!$B$6:$BE$43,'ADR Raw Data'!R$1,FALSE)</f>
        <v>89.700534442755398</v>
      </c>
      <c r="AI45" s="47">
        <f>VLOOKUP($A45,'ADR Raw Data'!$B$6:$BE$43,'ADR Raw Data'!T$1,FALSE)</f>
        <v>4.6167099703553998</v>
      </c>
      <c r="AJ45" s="48">
        <f>VLOOKUP($A45,'ADR Raw Data'!$B$6:$BE$43,'ADR Raw Data'!U$1,FALSE)</f>
        <v>9.5410299419226092</v>
      </c>
      <c r="AK45" s="48">
        <f>VLOOKUP($A45,'ADR Raw Data'!$B$6:$BE$43,'ADR Raw Data'!V$1,FALSE)</f>
        <v>10.1743124919132</v>
      </c>
      <c r="AL45" s="48">
        <f>VLOOKUP($A45,'ADR Raw Data'!$B$6:$BE$43,'ADR Raw Data'!W$1,FALSE)</f>
        <v>8.6575678417498008</v>
      </c>
      <c r="AM45" s="48">
        <f>VLOOKUP($A45,'ADR Raw Data'!$B$6:$BE$43,'ADR Raw Data'!X$1,FALSE)</f>
        <v>8.3123664089997291</v>
      </c>
      <c r="AN45" s="49">
        <f>VLOOKUP($A45,'ADR Raw Data'!$B$6:$BE$43,'ADR Raw Data'!Y$1,FALSE)</f>
        <v>8.6063876897323208</v>
      </c>
      <c r="AO45" s="48">
        <f>VLOOKUP($A45,'ADR Raw Data'!$B$6:$BE$43,'ADR Raw Data'!AA$1,FALSE)</f>
        <v>9.6448665534337898</v>
      </c>
      <c r="AP45" s="48">
        <f>VLOOKUP($A45,'ADR Raw Data'!$B$6:$BE$43,'ADR Raw Data'!AB$1,FALSE)</f>
        <v>8.8308034796107595</v>
      </c>
      <c r="AQ45" s="49">
        <f>VLOOKUP($A45,'ADR Raw Data'!$B$6:$BE$43,'ADR Raw Data'!AC$1,FALSE)</f>
        <v>9.2276902182151996</v>
      </c>
      <c r="AR45" s="50">
        <f>VLOOKUP($A45,'ADR Raw Data'!$B$6:$BE$43,'ADR Raw Data'!AE$1,FALSE)</f>
        <v>8.7717453245930095</v>
      </c>
      <c r="AS45" s="40"/>
      <c r="AT45" s="51">
        <f>VLOOKUP($A45,'RevPAR Raw Data'!$B$6:$BE$43,'RevPAR Raw Data'!G$1,FALSE)</f>
        <v>27.107854977261201</v>
      </c>
      <c r="AU45" s="52">
        <f>VLOOKUP($A45,'RevPAR Raw Data'!$B$6:$BE$43,'RevPAR Raw Data'!H$1,FALSE)</f>
        <v>43.088772107124797</v>
      </c>
      <c r="AV45" s="52">
        <f>VLOOKUP($A45,'RevPAR Raw Data'!$B$6:$BE$43,'RevPAR Raw Data'!I$1,FALSE)</f>
        <v>46.666841839312703</v>
      </c>
      <c r="AW45" s="52">
        <f>VLOOKUP($A45,'RevPAR Raw Data'!$B$6:$BE$43,'RevPAR Raw Data'!J$1,FALSE)</f>
        <v>44.696758463870601</v>
      </c>
      <c r="AX45" s="52">
        <f>VLOOKUP($A45,'RevPAR Raw Data'!$B$6:$BE$43,'RevPAR Raw Data'!K$1,FALSE)</f>
        <v>41.921700353713902</v>
      </c>
      <c r="AY45" s="53">
        <f>VLOOKUP($A45,'RevPAR Raw Data'!$B$6:$BE$43,'RevPAR Raw Data'!L$1,FALSE)</f>
        <v>40.6963855482566</v>
      </c>
      <c r="AZ45" s="52">
        <f>VLOOKUP($A45,'RevPAR Raw Data'!$B$6:$BE$43,'RevPAR Raw Data'!N$1,FALSE)</f>
        <v>41.191073774633601</v>
      </c>
      <c r="BA45" s="52">
        <f>VLOOKUP($A45,'RevPAR Raw Data'!$B$6:$BE$43,'RevPAR Raw Data'!O$1,FALSE)</f>
        <v>38.593036887316799</v>
      </c>
      <c r="BB45" s="53">
        <f>VLOOKUP($A45,'RevPAR Raw Data'!$B$6:$BE$43,'RevPAR Raw Data'!P$1,FALSE)</f>
        <v>39.892055330975197</v>
      </c>
      <c r="BC45" s="54">
        <f>VLOOKUP($A45,'RevPAR Raw Data'!$B$6:$BE$43,'RevPAR Raw Data'!R$1,FALSE)</f>
        <v>40.466576914747698</v>
      </c>
      <c r="BE45" s="47">
        <f>VLOOKUP($A45,'RevPAR Raw Data'!$B$6:$BE$43,'RevPAR Raw Data'!T$1,FALSE)</f>
        <v>-3.2998303173589001</v>
      </c>
      <c r="BF45" s="48">
        <f>VLOOKUP($A45,'RevPAR Raw Data'!$B$6:$BE$43,'RevPAR Raw Data'!U$1,FALSE)</f>
        <v>9.6571306625817694</v>
      </c>
      <c r="BG45" s="48">
        <f>VLOOKUP($A45,'RevPAR Raw Data'!$B$6:$BE$43,'RevPAR Raw Data'!V$1,FALSE)</f>
        <v>11.1279597996335</v>
      </c>
      <c r="BH45" s="48">
        <f>VLOOKUP($A45,'RevPAR Raw Data'!$B$6:$BE$43,'RevPAR Raw Data'!W$1,FALSE)</f>
        <v>4.1862846831651499</v>
      </c>
      <c r="BI45" s="48">
        <f>VLOOKUP($A45,'RevPAR Raw Data'!$B$6:$BE$43,'RevPAR Raw Data'!X$1,FALSE)</f>
        <v>7.5087770450749796</v>
      </c>
      <c r="BJ45" s="49">
        <f>VLOOKUP($A45,'RevPAR Raw Data'!$B$6:$BE$43,'RevPAR Raw Data'!Y$1,FALSE)</f>
        <v>6.4150711096690101</v>
      </c>
      <c r="BK45" s="48">
        <f>VLOOKUP($A45,'RevPAR Raw Data'!$B$6:$BE$43,'RevPAR Raw Data'!AA$1,FALSE)</f>
        <v>17.495334325756001</v>
      </c>
      <c r="BL45" s="48">
        <f>VLOOKUP($A45,'RevPAR Raw Data'!$B$6:$BE$43,'RevPAR Raw Data'!AB$1,FALSE)</f>
        <v>23.566810555779899</v>
      </c>
      <c r="BM45" s="49">
        <f>VLOOKUP($A45,'RevPAR Raw Data'!$B$6:$BE$43,'RevPAR Raw Data'!AC$1,FALSE)</f>
        <v>20.3559031714816</v>
      </c>
      <c r="BN45" s="50">
        <f>VLOOKUP($A45,'RevPAR Raw Data'!$B$6:$BE$43,'RevPAR Raw Data'!AE$1,FALSE)</f>
        <v>10.0038874352365</v>
      </c>
    </row>
    <row r="46" spans="1:66" x14ac:dyDescent="0.45">
      <c r="A46" s="66" t="s">
        <v>85</v>
      </c>
      <c r="B46" s="47">
        <f>VLOOKUP($A46,'Occupancy Raw Data'!$B$8:$BE$45,'Occupancy Raw Data'!G$3,FALSE)</f>
        <v>26.903168791819201</v>
      </c>
      <c r="C46" s="48">
        <f>VLOOKUP($A46,'Occupancy Raw Data'!$B$8:$BE$45,'Occupancy Raw Data'!H$3,FALSE)</f>
        <v>40.171695492993301</v>
      </c>
      <c r="D46" s="48">
        <f>VLOOKUP($A46,'Occupancy Raw Data'!$B$8:$BE$45,'Occupancy Raw Data'!I$3,FALSE)</f>
        <v>40.701931574296097</v>
      </c>
      <c r="E46" s="48">
        <f>VLOOKUP($A46,'Occupancy Raw Data'!$B$8:$BE$45,'Occupancy Raw Data'!J$3,FALSE)</f>
        <v>40.6009342254765</v>
      </c>
      <c r="F46" s="48">
        <f>VLOOKUP($A46,'Occupancy Raw Data'!$B$8:$BE$45,'Occupancy Raw Data'!K$3,FALSE)</f>
        <v>38.618861254892003</v>
      </c>
      <c r="G46" s="49">
        <f>VLOOKUP($A46,'Occupancy Raw Data'!$B$8:$BE$45,'Occupancy Raw Data'!L$3,FALSE)</f>
        <v>37.399318267895403</v>
      </c>
      <c r="H46" s="48">
        <f>VLOOKUP($A46,'Occupancy Raw Data'!$B$8:$BE$45,'Occupancy Raw Data'!N$3,FALSE)</f>
        <v>38.454740563060199</v>
      </c>
      <c r="I46" s="48">
        <f>VLOOKUP($A46,'Occupancy Raw Data'!$B$8:$BE$45,'Occupancy Raw Data'!O$3,FALSE)</f>
        <v>39.780330766317299</v>
      </c>
      <c r="J46" s="49">
        <f>VLOOKUP($A46,'Occupancy Raw Data'!$B$8:$BE$45,'Occupancy Raw Data'!P$3,FALSE)</f>
        <v>39.117535664688802</v>
      </c>
      <c r="K46" s="50">
        <f>VLOOKUP($A46,'Occupancy Raw Data'!$B$8:$BE$45,'Occupancy Raw Data'!R$3,FALSE)</f>
        <v>37.890237524122099</v>
      </c>
      <c r="M46" s="47">
        <f>VLOOKUP($A46,'Occupancy Raw Data'!$B$8:$BE$45,'Occupancy Raw Data'!T$3,FALSE)</f>
        <v>10.530059389893999</v>
      </c>
      <c r="N46" s="48">
        <f>VLOOKUP($A46,'Occupancy Raw Data'!$B$8:$BE$45,'Occupancy Raw Data'!U$3,FALSE)</f>
        <v>16.676929772134201</v>
      </c>
      <c r="O46" s="48">
        <f>VLOOKUP($A46,'Occupancy Raw Data'!$B$8:$BE$45,'Occupancy Raw Data'!V$3,FALSE)</f>
        <v>10.419243646529701</v>
      </c>
      <c r="P46" s="48">
        <f>VLOOKUP($A46,'Occupancy Raw Data'!$B$8:$BE$45,'Occupancy Raw Data'!W$3,FALSE)</f>
        <v>6.9023571133654098</v>
      </c>
      <c r="Q46" s="48">
        <f>VLOOKUP($A46,'Occupancy Raw Data'!$B$8:$BE$45,'Occupancy Raw Data'!X$3,FALSE)</f>
        <v>9.5601851388324697</v>
      </c>
      <c r="R46" s="49">
        <f>VLOOKUP($A46,'Occupancy Raw Data'!$B$8:$BE$45,'Occupancy Raw Data'!Y$3,FALSE)</f>
        <v>10.7408011081789</v>
      </c>
      <c r="S46" s="48">
        <f>VLOOKUP($A46,'Occupancy Raw Data'!$B$8:$BE$45,'Occupancy Raw Data'!AA$3,FALSE)</f>
        <v>12.7116652707683</v>
      </c>
      <c r="T46" s="48">
        <f>VLOOKUP($A46,'Occupancy Raw Data'!$B$8:$BE$45,'Occupancy Raw Data'!AB$3,FALSE)</f>
        <v>20.7381704513603</v>
      </c>
      <c r="U46" s="49">
        <f>VLOOKUP($A46,'Occupancy Raw Data'!$B$8:$BE$45,'Occupancy Raw Data'!AC$3,FALSE)</f>
        <v>16.654892127615899</v>
      </c>
      <c r="V46" s="50">
        <f>VLOOKUP($A46,'Occupancy Raw Data'!$B$8:$BE$45,'Occupancy Raw Data'!AE$3,FALSE)</f>
        <v>12.4219739645171</v>
      </c>
      <c r="X46" s="51">
        <f>VLOOKUP($A46,'ADR Raw Data'!$B$6:$BE$43,'ADR Raw Data'!G$1,FALSE)</f>
        <v>88.684026278742294</v>
      </c>
      <c r="Y46" s="52">
        <f>VLOOKUP($A46,'ADR Raw Data'!$B$6:$BE$43,'ADR Raw Data'!H$1,FALSE)</f>
        <v>94.527982401005602</v>
      </c>
      <c r="Z46" s="52">
        <f>VLOOKUP($A46,'ADR Raw Data'!$B$6:$BE$43,'ADR Raw Data'!I$1,FALSE)</f>
        <v>93.167146401985093</v>
      </c>
      <c r="AA46" s="52">
        <f>VLOOKUP($A46,'ADR Raw Data'!$B$6:$BE$43,'ADR Raw Data'!J$1,FALSE)</f>
        <v>90.919163557213906</v>
      </c>
      <c r="AB46" s="52">
        <f>VLOOKUP($A46,'ADR Raw Data'!$B$6:$BE$43,'ADR Raw Data'!K$1,FALSE)</f>
        <v>91.208492971559295</v>
      </c>
      <c r="AC46" s="53">
        <f>VLOOKUP($A46,'ADR Raw Data'!$B$6:$BE$43,'ADR Raw Data'!L$1,FALSE)</f>
        <v>91.921913988657806</v>
      </c>
      <c r="AD46" s="52">
        <f>VLOOKUP($A46,'ADR Raw Data'!$B$6:$BE$43,'ADR Raw Data'!N$1,FALSE)</f>
        <v>104.89766250820701</v>
      </c>
      <c r="AE46" s="52">
        <f>VLOOKUP($A46,'ADR Raw Data'!$B$6:$BE$43,'ADR Raw Data'!O$1,FALSE)</f>
        <v>103.814462075531</v>
      </c>
      <c r="AF46" s="53">
        <f>VLOOKUP($A46,'ADR Raw Data'!$B$6:$BE$43,'ADR Raw Data'!P$1,FALSE)</f>
        <v>104.346885589801</v>
      </c>
      <c r="AG46" s="54">
        <f>VLOOKUP($A46,'ADR Raw Data'!$B$6:$BE$43,'ADR Raw Data'!R$1,FALSE)</f>
        <v>95.586893236232001</v>
      </c>
      <c r="AI46" s="47">
        <f>VLOOKUP($A46,'ADR Raw Data'!$B$6:$BE$43,'ADR Raw Data'!T$1,FALSE)</f>
        <v>8.0446104365575408</v>
      </c>
      <c r="AJ46" s="48">
        <f>VLOOKUP($A46,'ADR Raw Data'!$B$6:$BE$43,'ADR Raw Data'!U$1,FALSE)</f>
        <v>14.9415917293621</v>
      </c>
      <c r="AK46" s="48">
        <f>VLOOKUP($A46,'ADR Raw Data'!$B$6:$BE$43,'ADR Raw Data'!V$1,FALSE)</f>
        <v>10.1452131807303</v>
      </c>
      <c r="AL46" s="48">
        <f>VLOOKUP($A46,'ADR Raw Data'!$B$6:$BE$43,'ADR Raw Data'!W$1,FALSE)</f>
        <v>4.6308852514220904</v>
      </c>
      <c r="AM46" s="48">
        <f>VLOOKUP($A46,'ADR Raw Data'!$B$6:$BE$43,'ADR Raw Data'!X$1,FALSE)</f>
        <v>3.7439411098230102</v>
      </c>
      <c r="AN46" s="49">
        <f>VLOOKUP($A46,'ADR Raw Data'!$B$6:$BE$43,'ADR Raw Data'!Y$1,FALSE)</f>
        <v>8.1928066663917605</v>
      </c>
      <c r="AO46" s="48">
        <f>VLOOKUP($A46,'ADR Raw Data'!$B$6:$BE$43,'ADR Raw Data'!AA$1,FALSE)</f>
        <v>6.6473537848494502</v>
      </c>
      <c r="AP46" s="48">
        <f>VLOOKUP($A46,'ADR Raw Data'!$B$6:$BE$43,'ADR Raw Data'!AB$1,FALSE)</f>
        <v>3.1357603948338602</v>
      </c>
      <c r="AQ46" s="49">
        <f>VLOOKUP($A46,'ADR Raw Data'!$B$6:$BE$43,'ADR Raw Data'!AC$1,FALSE)</f>
        <v>4.88319292535164</v>
      </c>
      <c r="AR46" s="50">
        <f>VLOOKUP($A46,'ADR Raw Data'!$B$6:$BE$43,'ADR Raw Data'!AE$1,FALSE)</f>
        <v>7.2914662248637097</v>
      </c>
      <c r="AS46" s="40"/>
      <c r="AT46" s="51">
        <f>VLOOKUP($A46,'RevPAR Raw Data'!$B$6:$BE$43,'RevPAR Raw Data'!G$1,FALSE)</f>
        <v>23.858813281151299</v>
      </c>
      <c r="AU46" s="52">
        <f>VLOOKUP($A46,'RevPAR Raw Data'!$B$6:$BE$43,'RevPAR Raw Data'!H$1,FALSE)</f>
        <v>37.973493245802203</v>
      </c>
      <c r="AV46" s="52">
        <f>VLOOKUP($A46,'RevPAR Raw Data'!$B$6:$BE$43,'RevPAR Raw Data'!I$1,FALSE)</f>
        <v>37.920828178260301</v>
      </c>
      <c r="AW46" s="52">
        <f>VLOOKUP($A46,'RevPAR Raw Data'!$B$6:$BE$43,'RevPAR Raw Data'!J$1,FALSE)</f>
        <v>36.914029794217903</v>
      </c>
      <c r="AX46" s="52">
        <f>VLOOKUP($A46,'RevPAR Raw Data'!$B$6:$BE$43,'RevPAR Raw Data'!K$1,FALSE)</f>
        <v>35.223681353364398</v>
      </c>
      <c r="AY46" s="53">
        <f>VLOOKUP($A46,'RevPAR Raw Data'!$B$6:$BE$43,'RevPAR Raw Data'!L$1,FALSE)</f>
        <v>34.378169170559197</v>
      </c>
      <c r="AZ46" s="52">
        <f>VLOOKUP($A46,'RevPAR Raw Data'!$B$6:$BE$43,'RevPAR Raw Data'!N$1,FALSE)</f>
        <v>40.338123974245597</v>
      </c>
      <c r="BA46" s="52">
        <f>VLOOKUP($A46,'RevPAR Raw Data'!$B$6:$BE$43,'RevPAR Raw Data'!O$1,FALSE)</f>
        <v>41.297736396919497</v>
      </c>
      <c r="BB46" s="53">
        <f>VLOOKUP($A46,'RevPAR Raw Data'!$B$6:$BE$43,'RevPAR Raw Data'!P$1,FALSE)</f>
        <v>40.817930185582597</v>
      </c>
      <c r="BC46" s="54">
        <f>VLOOKUP($A46,'RevPAR Raw Data'!$B$6:$BE$43,'RevPAR Raw Data'!R$1,FALSE)</f>
        <v>36.218100889137297</v>
      </c>
      <c r="BE46" s="47">
        <f>VLOOKUP($A46,'RevPAR Raw Data'!$B$6:$BE$43,'RevPAR Raw Data'!T$1,FALSE)</f>
        <v>19.4217720831066</v>
      </c>
      <c r="BF46" s="48">
        <f>VLOOKUP($A46,'RevPAR Raw Data'!$B$6:$BE$43,'RevPAR Raw Data'!U$1,FALSE)</f>
        <v>34.110320261041103</v>
      </c>
      <c r="BG46" s="48">
        <f>VLOOKUP($A46,'RevPAR Raw Data'!$B$6:$BE$43,'RevPAR Raw Data'!V$1,FALSE)</f>
        <v>21.621511307020199</v>
      </c>
      <c r="BH46" s="48">
        <f>VLOOKUP($A46,'RevPAR Raw Data'!$B$6:$BE$43,'RevPAR Raw Data'!W$1,FALSE)</f>
        <v>11.8528826023508</v>
      </c>
      <c r="BI46" s="48">
        <f>VLOOKUP($A46,'RevPAR Raw Data'!$B$6:$BE$43,'RevPAR Raw Data'!X$1,FALSE)</f>
        <v>13.662053950243401</v>
      </c>
      <c r="BJ46" s="49">
        <f>VLOOKUP($A46,'RevPAR Raw Data'!$B$6:$BE$43,'RevPAR Raw Data'!Y$1,FALSE)</f>
        <v>19.813580843785399</v>
      </c>
      <c r="BK46" s="48">
        <f>VLOOKUP($A46,'RevPAR Raw Data'!$B$6:$BE$43,'RevPAR Raw Data'!AA$1,FALSE)</f>
        <v>20.204008418111599</v>
      </c>
      <c r="BL46" s="48">
        <f>VLOOKUP($A46,'RevPAR Raw Data'!$B$6:$BE$43,'RevPAR Raw Data'!AB$1,FALSE)</f>
        <v>24.524230181821</v>
      </c>
      <c r="BM46" s="49">
        <f>VLOOKUP($A46,'RevPAR Raw Data'!$B$6:$BE$43,'RevPAR Raw Data'!AC$1,FALSE)</f>
        <v>22.351375567068299</v>
      </c>
      <c r="BN46" s="50">
        <f>VLOOKUP($A46,'RevPAR Raw Data'!$B$6:$BE$43,'RevPAR Raw Data'!AE$1,FALSE)</f>
        <v>20.619184225464899</v>
      </c>
    </row>
    <row r="47" spans="1:66" x14ac:dyDescent="0.45">
      <c r="A47" s="63" t="s">
        <v>86</v>
      </c>
      <c r="B47" s="47">
        <f>VLOOKUP($A47,'Occupancy Raw Data'!$B$8:$BE$45,'Occupancy Raw Data'!G$3,FALSE)</f>
        <v>29.944289693593301</v>
      </c>
      <c r="C47" s="48">
        <f>VLOOKUP($A47,'Occupancy Raw Data'!$B$8:$BE$45,'Occupancy Raw Data'!H$3,FALSE)</f>
        <v>45.543175487465099</v>
      </c>
      <c r="D47" s="48">
        <f>VLOOKUP($A47,'Occupancy Raw Data'!$B$8:$BE$45,'Occupancy Raw Data'!I$3,FALSE)</f>
        <v>48.607242339832801</v>
      </c>
      <c r="E47" s="48">
        <f>VLOOKUP($A47,'Occupancy Raw Data'!$B$8:$BE$45,'Occupancy Raw Data'!J$3,FALSE)</f>
        <v>47.841225626740901</v>
      </c>
      <c r="F47" s="48">
        <f>VLOOKUP($A47,'Occupancy Raw Data'!$B$8:$BE$45,'Occupancy Raw Data'!K$3,FALSE)</f>
        <v>41.364902506963702</v>
      </c>
      <c r="G47" s="49">
        <f>VLOOKUP($A47,'Occupancy Raw Data'!$B$8:$BE$45,'Occupancy Raw Data'!L$3,FALSE)</f>
        <v>42.660167130919199</v>
      </c>
      <c r="H47" s="48">
        <f>VLOOKUP($A47,'Occupancy Raw Data'!$B$8:$BE$45,'Occupancy Raw Data'!N$3,FALSE)</f>
        <v>40.598885793871801</v>
      </c>
      <c r="I47" s="48">
        <f>VLOOKUP($A47,'Occupancy Raw Data'!$B$8:$BE$45,'Occupancy Raw Data'!O$3,FALSE)</f>
        <v>41.225626740947</v>
      </c>
      <c r="J47" s="49">
        <f>VLOOKUP($A47,'Occupancy Raw Data'!$B$8:$BE$45,'Occupancy Raw Data'!P$3,FALSE)</f>
        <v>40.912256267409397</v>
      </c>
      <c r="K47" s="50">
        <f>VLOOKUP($A47,'Occupancy Raw Data'!$B$8:$BE$45,'Occupancy Raw Data'!R$3,FALSE)</f>
        <v>42.160764027059201</v>
      </c>
      <c r="M47" s="47">
        <f>VLOOKUP($A47,'Occupancy Raw Data'!$B$8:$BE$45,'Occupancy Raw Data'!T$3,FALSE)</f>
        <v>1.8957345971563899</v>
      </c>
      <c r="N47" s="48">
        <f>VLOOKUP($A47,'Occupancy Raw Data'!$B$8:$BE$45,'Occupancy Raw Data'!U$3,FALSE)</f>
        <v>2.8301886792452802</v>
      </c>
      <c r="O47" s="48">
        <f>VLOOKUP($A47,'Occupancy Raw Data'!$B$8:$BE$45,'Occupancy Raw Data'!V$3,FALSE)</f>
        <v>-1.2729844413012701</v>
      </c>
      <c r="P47" s="48">
        <f>VLOOKUP($A47,'Occupancy Raw Data'!$B$8:$BE$45,'Occupancy Raw Data'!W$3,FALSE)</f>
        <v>6.8429237947122799</v>
      </c>
      <c r="Q47" s="48">
        <f>VLOOKUP($A47,'Occupancy Raw Data'!$B$8:$BE$45,'Occupancy Raw Data'!X$3,FALSE)</f>
        <v>5.1327433628318504</v>
      </c>
      <c r="R47" s="49">
        <f>VLOOKUP($A47,'Occupancy Raw Data'!$B$8:$BE$45,'Occupancy Raw Data'!Y$3,FALSE)</f>
        <v>3.0272452068617501</v>
      </c>
      <c r="S47" s="48">
        <f>VLOOKUP($A47,'Occupancy Raw Data'!$B$8:$BE$45,'Occupancy Raw Data'!AA$3,FALSE)</f>
        <v>13.8671875</v>
      </c>
      <c r="T47" s="48">
        <f>VLOOKUP($A47,'Occupancy Raw Data'!$B$8:$BE$45,'Occupancy Raw Data'!AB$3,FALSE)</f>
        <v>12.5475285171102</v>
      </c>
      <c r="U47" s="49">
        <f>VLOOKUP($A47,'Occupancy Raw Data'!$B$8:$BE$45,'Occupancy Raw Data'!AC$3,FALSE)</f>
        <v>13.1984585741811</v>
      </c>
      <c r="V47" s="50">
        <f>VLOOKUP($A47,'Occupancy Raw Data'!$B$8:$BE$45,'Occupancy Raw Data'!AE$3,FALSE)</f>
        <v>5.6594365494889001</v>
      </c>
      <c r="X47" s="51">
        <f>VLOOKUP($A47,'ADR Raw Data'!$B$6:$BE$43,'ADR Raw Data'!G$1,FALSE)</f>
        <v>80.183116279069694</v>
      </c>
      <c r="Y47" s="52">
        <f>VLOOKUP($A47,'ADR Raw Data'!$B$6:$BE$43,'ADR Raw Data'!H$1,FALSE)</f>
        <v>87.154525993883695</v>
      </c>
      <c r="Z47" s="52">
        <f>VLOOKUP($A47,'ADR Raw Data'!$B$6:$BE$43,'ADR Raw Data'!I$1,FALSE)</f>
        <v>88.919226361031505</v>
      </c>
      <c r="AA47" s="52">
        <f>VLOOKUP($A47,'ADR Raw Data'!$B$6:$BE$43,'ADR Raw Data'!J$1,FALSE)</f>
        <v>88.468660844250294</v>
      </c>
      <c r="AB47" s="52">
        <f>VLOOKUP($A47,'ADR Raw Data'!$B$6:$BE$43,'ADR Raw Data'!K$1,FALSE)</f>
        <v>90.407390572390497</v>
      </c>
      <c r="AC47" s="53">
        <f>VLOOKUP($A47,'ADR Raw Data'!$B$6:$BE$43,'ADR Raw Data'!L$1,FALSE)</f>
        <v>87.503552073130905</v>
      </c>
      <c r="AD47" s="52">
        <f>VLOOKUP($A47,'ADR Raw Data'!$B$6:$BE$43,'ADR Raw Data'!N$1,FALSE)</f>
        <v>86.005523156089097</v>
      </c>
      <c r="AE47" s="52">
        <f>VLOOKUP($A47,'ADR Raw Data'!$B$6:$BE$43,'ADR Raw Data'!O$1,FALSE)</f>
        <v>87.298310810810804</v>
      </c>
      <c r="AF47" s="53">
        <f>VLOOKUP($A47,'ADR Raw Data'!$B$6:$BE$43,'ADR Raw Data'!P$1,FALSE)</f>
        <v>86.656868085106296</v>
      </c>
      <c r="AG47" s="54">
        <f>VLOOKUP($A47,'ADR Raw Data'!$B$6:$BE$43,'ADR Raw Data'!R$1,FALSE)</f>
        <v>87.268806040585105</v>
      </c>
      <c r="AI47" s="47">
        <f>VLOOKUP($A47,'ADR Raw Data'!$B$6:$BE$43,'ADR Raw Data'!T$1,FALSE)</f>
        <v>10.0790820206195</v>
      </c>
      <c r="AJ47" s="48">
        <f>VLOOKUP($A47,'ADR Raw Data'!$B$6:$BE$43,'ADR Raw Data'!U$1,FALSE)</f>
        <v>11.936490611982499</v>
      </c>
      <c r="AK47" s="48">
        <f>VLOOKUP($A47,'ADR Raw Data'!$B$6:$BE$43,'ADR Raw Data'!V$1,FALSE)</f>
        <v>9.9963659411528791</v>
      </c>
      <c r="AL47" s="48">
        <f>VLOOKUP($A47,'ADR Raw Data'!$B$6:$BE$43,'ADR Raw Data'!W$1,FALSE)</f>
        <v>9.4624106114154998</v>
      </c>
      <c r="AM47" s="48">
        <f>VLOOKUP($A47,'ADR Raw Data'!$B$6:$BE$43,'ADR Raw Data'!X$1,FALSE)</f>
        <v>16.514201940681598</v>
      </c>
      <c r="AN47" s="49">
        <f>VLOOKUP($A47,'ADR Raw Data'!$B$6:$BE$43,'ADR Raw Data'!Y$1,FALSE)</f>
        <v>11.5464971902285</v>
      </c>
      <c r="AO47" s="48">
        <f>VLOOKUP($A47,'ADR Raw Data'!$B$6:$BE$43,'ADR Raw Data'!AA$1,FALSE)</f>
        <v>8.5933410848369594</v>
      </c>
      <c r="AP47" s="48">
        <f>VLOOKUP($A47,'ADR Raw Data'!$B$6:$BE$43,'ADR Raw Data'!AB$1,FALSE)</f>
        <v>7.6159834299481997</v>
      </c>
      <c r="AQ47" s="49">
        <f>VLOOKUP($A47,'ADR Raw Data'!$B$6:$BE$43,'ADR Raw Data'!AC$1,FALSE)</f>
        <v>8.0875202625016698</v>
      </c>
      <c r="AR47" s="50">
        <f>VLOOKUP($A47,'ADR Raw Data'!$B$6:$BE$43,'ADR Raw Data'!AE$1,FALSE)</f>
        <v>10.617012782150301</v>
      </c>
      <c r="AS47" s="40"/>
      <c r="AT47" s="51">
        <f>VLOOKUP($A47,'RevPAR Raw Data'!$B$6:$BE$43,'RevPAR Raw Data'!G$1,FALSE)</f>
        <v>24.010264623955401</v>
      </c>
      <c r="AU47" s="52">
        <f>VLOOKUP($A47,'RevPAR Raw Data'!$B$6:$BE$43,'RevPAR Raw Data'!H$1,FALSE)</f>
        <v>39.692938718662901</v>
      </c>
      <c r="AV47" s="52">
        <f>VLOOKUP($A47,'RevPAR Raw Data'!$B$6:$BE$43,'RevPAR Raw Data'!I$1,FALSE)</f>
        <v>43.221183844011101</v>
      </c>
      <c r="AW47" s="52">
        <f>VLOOKUP($A47,'RevPAR Raw Data'!$B$6:$BE$43,'RevPAR Raw Data'!J$1,FALSE)</f>
        <v>42.324491643454003</v>
      </c>
      <c r="AX47" s="52">
        <f>VLOOKUP($A47,'RevPAR Raw Data'!$B$6:$BE$43,'RevPAR Raw Data'!K$1,FALSE)</f>
        <v>37.396928969359301</v>
      </c>
      <c r="AY47" s="53">
        <f>VLOOKUP($A47,'RevPAR Raw Data'!$B$6:$BE$43,'RevPAR Raw Data'!L$1,FALSE)</f>
        <v>37.329161559888497</v>
      </c>
      <c r="AZ47" s="52">
        <f>VLOOKUP($A47,'RevPAR Raw Data'!$B$6:$BE$43,'RevPAR Raw Data'!N$1,FALSE)</f>
        <v>34.917284122562599</v>
      </c>
      <c r="BA47" s="52">
        <f>VLOOKUP($A47,'RevPAR Raw Data'!$B$6:$BE$43,'RevPAR Raw Data'!O$1,FALSE)</f>
        <v>35.989275766016704</v>
      </c>
      <c r="BB47" s="53">
        <f>VLOOKUP($A47,'RevPAR Raw Data'!$B$6:$BE$43,'RevPAR Raw Data'!P$1,FALSE)</f>
        <v>35.453279944289598</v>
      </c>
      <c r="BC47" s="54">
        <f>VLOOKUP($A47,'RevPAR Raw Data'!$B$6:$BE$43,'RevPAR Raw Data'!R$1,FALSE)</f>
        <v>36.793195384003099</v>
      </c>
      <c r="BE47" s="47">
        <f>VLOOKUP($A47,'RevPAR Raw Data'!$B$6:$BE$43,'RevPAR Raw Data'!T$1,FALSE)</f>
        <v>12.165889262716499</v>
      </c>
      <c r="BF47" s="48">
        <f>VLOOKUP($A47,'RevPAR Raw Data'!$B$6:$BE$43,'RevPAR Raw Data'!U$1,FALSE)</f>
        <v>15.1045044972273</v>
      </c>
      <c r="BG47" s="48">
        <f>VLOOKUP($A47,'RevPAR Raw Data'!$B$6:$BE$43,'RevPAR Raw Data'!V$1,FALSE)</f>
        <v>8.5961293167251895</v>
      </c>
      <c r="BH47" s="48">
        <f>VLOOKUP($A47,'RevPAR Raw Data'!$B$6:$BE$43,'RevPAR Raw Data'!W$1,FALSE)</f>
        <v>16.952839953409701</v>
      </c>
      <c r="BI47" s="48">
        <f>VLOOKUP($A47,'RevPAR Raw Data'!$B$6:$BE$43,'RevPAR Raw Data'!X$1,FALSE)</f>
        <v>22.494576907548499</v>
      </c>
      <c r="BJ47" s="49">
        <f>VLOOKUP($A47,'RevPAR Raw Data'!$B$6:$BE$43,'RevPAR Raw Data'!Y$1,FALSE)</f>
        <v>14.923283179841899</v>
      </c>
      <c r="BK47" s="48">
        <f>VLOOKUP($A47,'RevPAR Raw Data'!$B$6:$BE$43,'RevPAR Raw Data'!AA$1,FALSE)</f>
        <v>23.652183305585801</v>
      </c>
      <c r="BL47" s="48">
        <f>VLOOKUP($A47,'RevPAR Raw Data'!$B$6:$BE$43,'RevPAR Raw Data'!AB$1,FALSE)</f>
        <v>21.119129639789598</v>
      </c>
      <c r="BM47" s="49">
        <f>VLOOKUP($A47,'RevPAR Raw Data'!$B$6:$BE$43,'RevPAR Raw Data'!AC$1,FALSE)</f>
        <v>22.353406848207499</v>
      </c>
      <c r="BN47" s="50">
        <f>VLOOKUP($A47,'RevPAR Raw Data'!$B$6:$BE$43,'RevPAR Raw Data'!AE$1,FALSE)</f>
        <v>16.877312433496201</v>
      </c>
    </row>
    <row r="48" spans="1:66" ht="16.5" thickBot="1" x14ac:dyDescent="0.5">
      <c r="A48" s="63" t="s">
        <v>87</v>
      </c>
      <c r="B48" s="67">
        <f>VLOOKUP($A48,'Occupancy Raw Data'!$B$8:$BE$45,'Occupancy Raw Data'!G$3,FALSE)</f>
        <v>33.4585922821216</v>
      </c>
      <c r="C48" s="68">
        <f>VLOOKUP($A48,'Occupancy Raw Data'!$B$8:$BE$45,'Occupancy Raw Data'!H$3,FALSE)</f>
        <v>47.738112443994702</v>
      </c>
      <c r="D48" s="68">
        <f>VLOOKUP($A48,'Occupancy Raw Data'!$B$8:$BE$45,'Occupancy Raw Data'!I$3,FALSE)</f>
        <v>54.155224743460003</v>
      </c>
      <c r="E48" s="68">
        <f>VLOOKUP($A48,'Occupancy Raw Data'!$B$8:$BE$45,'Occupancy Raw Data'!J$3,FALSE)</f>
        <v>51.221274750686497</v>
      </c>
      <c r="F48" s="68">
        <f>VLOOKUP($A48,'Occupancy Raw Data'!$B$8:$BE$45,'Occupancy Raw Data'!K$3,FALSE)</f>
        <v>47.593582887700499</v>
      </c>
      <c r="G48" s="69">
        <f>VLOOKUP($A48,'Occupancy Raw Data'!$B$8:$BE$45,'Occupancy Raw Data'!L$3,FALSE)</f>
        <v>46.833357421592702</v>
      </c>
      <c r="H48" s="68">
        <f>VLOOKUP($A48,'Occupancy Raw Data'!$B$8:$BE$45,'Occupancy Raw Data'!N$3,FALSE)</f>
        <v>51.799392975863498</v>
      </c>
      <c r="I48" s="68">
        <f>VLOOKUP($A48,'Occupancy Raw Data'!$B$8:$BE$45,'Occupancy Raw Data'!O$3,FALSE)</f>
        <v>44.385026737967898</v>
      </c>
      <c r="J48" s="69">
        <f>VLOOKUP($A48,'Occupancy Raw Data'!$B$8:$BE$45,'Occupancy Raw Data'!P$3,FALSE)</f>
        <v>48.092209856915701</v>
      </c>
      <c r="K48" s="70">
        <f>VLOOKUP($A48,'Occupancy Raw Data'!$B$8:$BE$45,'Occupancy Raw Data'!R$3,FALSE)</f>
        <v>47.193029545970703</v>
      </c>
      <c r="M48" s="67">
        <f>VLOOKUP($A48,'Occupancy Raw Data'!$B$8:$BE$45,'Occupancy Raw Data'!T$3,FALSE)</f>
        <v>5.34473374273123</v>
      </c>
      <c r="N48" s="68">
        <f>VLOOKUP($A48,'Occupancy Raw Data'!$B$8:$BE$45,'Occupancy Raw Data'!U$3,FALSE)</f>
        <v>26.373629328485599</v>
      </c>
      <c r="O48" s="68">
        <f>VLOOKUP($A48,'Occupancy Raw Data'!$B$8:$BE$45,'Occupancy Raw Data'!V$3,FALSE)</f>
        <v>30.6470518020413</v>
      </c>
      <c r="P48" s="68">
        <f>VLOOKUP($A48,'Occupancy Raw Data'!$B$8:$BE$45,'Occupancy Raw Data'!W$3,FALSE)</f>
        <v>24.5436121854517</v>
      </c>
      <c r="Q48" s="68">
        <f>VLOOKUP($A48,'Occupancy Raw Data'!$B$8:$BE$45,'Occupancy Raw Data'!X$3,FALSE)</f>
        <v>12.7946572024651</v>
      </c>
      <c r="R48" s="69">
        <f>VLOOKUP($A48,'Occupancy Raw Data'!$B$8:$BE$45,'Occupancy Raw Data'!Y$3,FALSE)</f>
        <v>20.511932796259401</v>
      </c>
      <c r="S48" s="68">
        <f>VLOOKUP($A48,'Occupancy Raw Data'!$B$8:$BE$45,'Occupancy Raw Data'!AA$3,FALSE)</f>
        <v>11.869150212613601</v>
      </c>
      <c r="T48" s="68">
        <f>VLOOKUP($A48,'Occupancy Raw Data'!$B$8:$BE$45,'Occupancy Raw Data'!AB$3,FALSE)</f>
        <v>9.6144235094207602</v>
      </c>
      <c r="U48" s="49">
        <f>VLOOKUP($A48,'Occupancy Raw Data'!$B$8:$BE$45,'Occupancy Raw Data'!AC$3,FALSE)</f>
        <v>10.8172721056741</v>
      </c>
      <c r="V48" s="70">
        <f>VLOOKUP($A48,'Occupancy Raw Data'!$B$8:$BE$45,'Occupancy Raw Data'!AE$3,FALSE)</f>
        <v>17.5185623960027</v>
      </c>
      <c r="X48" s="71">
        <f>VLOOKUP($A48,'ADR Raw Data'!$B$6:$BE$43,'ADR Raw Data'!G$1,FALSE)</f>
        <v>86.167844492440594</v>
      </c>
      <c r="Y48" s="72">
        <f>VLOOKUP($A48,'ADR Raw Data'!$B$6:$BE$43,'ADR Raw Data'!H$1,FALSE)</f>
        <v>95.056076294277901</v>
      </c>
      <c r="Z48" s="72">
        <f>VLOOKUP($A48,'ADR Raw Data'!$B$6:$BE$43,'ADR Raw Data'!I$1,FALSE)</f>
        <v>101.107862289831</v>
      </c>
      <c r="AA48" s="72">
        <f>VLOOKUP($A48,'ADR Raw Data'!$B$6:$BE$43,'ADR Raw Data'!J$1,FALSE)</f>
        <v>99.713005079006706</v>
      </c>
      <c r="AB48" s="72">
        <f>VLOOKUP($A48,'ADR Raw Data'!$B$6:$BE$43,'ADR Raw Data'!K$1,FALSE)</f>
        <v>90.361806863042801</v>
      </c>
      <c r="AC48" s="73">
        <f>VLOOKUP($A48,'ADR Raw Data'!$B$6:$BE$43,'ADR Raw Data'!L$1,FALSE)</f>
        <v>95.250232070114805</v>
      </c>
      <c r="AD48" s="72">
        <f>VLOOKUP($A48,'ADR Raw Data'!$B$6:$BE$43,'ADR Raw Data'!N$1,FALSE)</f>
        <v>100.16888671875</v>
      </c>
      <c r="AE48" s="72">
        <f>VLOOKUP($A48,'ADR Raw Data'!$B$6:$BE$43,'ADR Raw Data'!O$1,FALSE)</f>
        <v>101.01369260827001</v>
      </c>
      <c r="AF48" s="73">
        <f>VLOOKUP($A48,'ADR Raw Data'!$B$6:$BE$43,'ADR Raw Data'!P$1,FALSE)</f>
        <v>100.558728775356</v>
      </c>
      <c r="AG48" s="74">
        <f>VLOOKUP($A48,'ADR Raw Data'!$B$6:$BE$43,'ADR Raw Data'!R$1,FALSE)</f>
        <v>96.7958437240232</v>
      </c>
      <c r="AI48" s="67">
        <f>VLOOKUP($A48,'ADR Raw Data'!$B$6:$BE$43,'ADR Raw Data'!T$1,FALSE)</f>
        <v>1.08761005110801</v>
      </c>
      <c r="AJ48" s="68">
        <f>VLOOKUP($A48,'ADR Raw Data'!$B$6:$BE$43,'ADR Raw Data'!U$1,FALSE)</f>
        <v>14.523472758763001</v>
      </c>
      <c r="AK48" s="68">
        <f>VLOOKUP($A48,'ADR Raw Data'!$B$6:$BE$43,'ADR Raw Data'!V$1,FALSE)</f>
        <v>17.013962850093201</v>
      </c>
      <c r="AL48" s="68">
        <f>VLOOKUP($A48,'ADR Raw Data'!$B$6:$BE$43,'ADR Raw Data'!W$1,FALSE)</f>
        <v>17.643675781680098</v>
      </c>
      <c r="AM48" s="68">
        <f>VLOOKUP($A48,'ADR Raw Data'!$B$6:$BE$43,'ADR Raw Data'!X$1,FALSE)</f>
        <v>5.8794510512616203</v>
      </c>
      <c r="AN48" s="69">
        <f>VLOOKUP($A48,'ADR Raw Data'!$B$6:$BE$43,'ADR Raw Data'!Y$1,FALSE)</f>
        <v>12.092749740112801</v>
      </c>
      <c r="AO48" s="68">
        <f>VLOOKUP($A48,'ADR Raw Data'!$B$6:$BE$43,'ADR Raw Data'!AA$1,FALSE)</f>
        <v>-3.0164948935827902</v>
      </c>
      <c r="AP48" s="68">
        <f>VLOOKUP($A48,'ADR Raw Data'!$B$6:$BE$43,'ADR Raw Data'!AB$1,FALSE)</f>
        <v>-6.96291171618204</v>
      </c>
      <c r="AQ48" s="69">
        <f>VLOOKUP($A48,'ADR Raw Data'!$B$6:$BE$43,'ADR Raw Data'!AC$1,FALSE)</f>
        <v>-4.9107509341693403</v>
      </c>
      <c r="AR48" s="70">
        <f>VLOOKUP($A48,'ADR Raw Data'!$B$6:$BE$43,'ADR Raw Data'!AE$1,FALSE)</f>
        <v>5.9153331589605997</v>
      </c>
      <c r="AS48" s="40"/>
      <c r="AT48" s="71">
        <f>VLOOKUP($A48,'RevPAR Raw Data'!$B$6:$BE$43,'RevPAR Raw Data'!G$1,FALSE)</f>
        <v>28.830547767018299</v>
      </c>
      <c r="AU48" s="72">
        <f>VLOOKUP($A48,'RevPAR Raw Data'!$B$6:$BE$43,'RevPAR Raw Data'!H$1,FALSE)</f>
        <v>45.377976586211801</v>
      </c>
      <c r="AV48" s="72">
        <f>VLOOKUP($A48,'RevPAR Raw Data'!$B$6:$BE$43,'RevPAR Raw Data'!I$1,FALSE)</f>
        <v>54.755190056366501</v>
      </c>
      <c r="AW48" s="72">
        <f>VLOOKUP($A48,'RevPAR Raw Data'!$B$6:$BE$43,'RevPAR Raw Data'!J$1,FALSE)</f>
        <v>51.074272293683997</v>
      </c>
      <c r="AX48" s="72">
        <f>VLOOKUP($A48,'RevPAR Raw Data'!$B$6:$BE$43,'RevPAR Raw Data'!K$1,FALSE)</f>
        <v>43.006421448186103</v>
      </c>
      <c r="AY48" s="73">
        <f>VLOOKUP($A48,'RevPAR Raw Data'!$B$6:$BE$43,'RevPAR Raw Data'!L$1,FALSE)</f>
        <v>44.608881630293297</v>
      </c>
      <c r="AZ48" s="72">
        <f>VLOOKUP($A48,'RevPAR Raw Data'!$B$6:$BE$43,'RevPAR Raw Data'!N$1,FALSE)</f>
        <v>51.886875270992903</v>
      </c>
      <c r="BA48" s="72">
        <f>VLOOKUP($A48,'RevPAR Raw Data'!$B$6:$BE$43,'RevPAR Raw Data'!O$1,FALSE)</f>
        <v>44.834954473189697</v>
      </c>
      <c r="BB48" s="73">
        <f>VLOOKUP($A48,'RevPAR Raw Data'!$B$6:$BE$43,'RevPAR Raw Data'!P$1,FALSE)</f>
        <v>48.3609148720913</v>
      </c>
      <c r="BC48" s="74">
        <f>VLOOKUP($A48,'RevPAR Raw Data'!$B$6:$BE$43,'RevPAR Raw Data'!R$1,FALSE)</f>
        <v>45.680891127949899</v>
      </c>
      <c r="BE48" s="67">
        <f>VLOOKUP($A48,'RevPAR Raw Data'!$B$6:$BE$43,'RevPAR Raw Data'!T$1,FALSE)</f>
        <v>6.4904736552301596</v>
      </c>
      <c r="BF48" s="68">
        <f>VLOOKUP($A48,'RevPAR Raw Data'!$B$6:$BE$43,'RevPAR Raw Data'!U$1,FALSE)</f>
        <v>44.727468958268503</v>
      </c>
      <c r="BG48" s="68">
        <f>VLOOKUP($A48,'RevPAR Raw Data'!$B$6:$BE$43,'RevPAR Raw Data'!V$1,FALSE)</f>
        <v>52.875292660382598</v>
      </c>
      <c r="BH48" s="68">
        <f>VLOOKUP($A48,'RevPAR Raw Data'!$B$6:$BE$43,'RevPAR Raw Data'!W$1,FALSE)</f>
        <v>46.517683326245802</v>
      </c>
      <c r="BI48" s="68">
        <f>VLOOKUP($A48,'RevPAR Raw Data'!$B$6:$BE$43,'RevPAR Raw Data'!X$1,FALSE)</f>
        <v>19.4263638611224</v>
      </c>
      <c r="BJ48" s="69">
        <f>VLOOKUP($A48,'RevPAR Raw Data'!$B$6:$BE$43,'RevPAR Raw Data'!Y$1,FALSE)</f>
        <v>35.0851392362841</v>
      </c>
      <c r="BK48" s="68">
        <f>VLOOKUP($A48,'RevPAR Raw Data'!$B$6:$BE$43,'RevPAR Raw Data'!AA$1,FALSE)</f>
        <v>8.4946230089557293</v>
      </c>
      <c r="BL48" s="68">
        <f>VLOOKUP($A48,'RevPAR Raw Data'!$B$6:$BE$43,'RevPAR Raw Data'!AB$1,FALSE)</f>
        <v>1.98206797225789</v>
      </c>
      <c r="BM48" s="69">
        <f>VLOOKUP($A48,'RevPAR Raw Data'!$B$6:$BE$43,'RevPAR Raw Data'!AC$1,FALSE)</f>
        <v>5.3753118805237303</v>
      </c>
      <c r="BN48" s="70">
        <f>VLOOKUP($A48,'RevPAR Raw Data'!$B$6:$BE$43,'RevPAR Raw Data'!AE$1,FALSE)</f>
        <v>24.4701768853473</v>
      </c>
    </row>
    <row r="49" spans="1:45" ht="14.25" customHeight="1" x14ac:dyDescent="0.45">
      <c r="A49" s="164" t="s">
        <v>108</v>
      </c>
      <c r="B49" s="164"/>
      <c r="C49" s="164"/>
      <c r="D49" s="164"/>
      <c r="E49" s="164"/>
      <c r="F49" s="164"/>
      <c r="G49" s="164"/>
      <c r="H49" s="164"/>
      <c r="I49" s="164"/>
      <c r="J49" s="164"/>
      <c r="K49" s="164"/>
      <c r="AS49" s="40"/>
    </row>
    <row r="50" spans="1:45" x14ac:dyDescent="0.45">
      <c r="A50" s="164"/>
      <c r="B50" s="164"/>
      <c r="C50" s="164"/>
      <c r="D50" s="164"/>
      <c r="E50" s="164"/>
      <c r="F50" s="164"/>
      <c r="G50" s="164"/>
      <c r="H50" s="164"/>
      <c r="I50" s="164"/>
      <c r="J50" s="164"/>
      <c r="K50" s="164"/>
      <c r="AS50" s="40"/>
    </row>
    <row r="51" spans="1:45" x14ac:dyDescent="0.45">
      <c r="A51" s="164"/>
      <c r="B51" s="164"/>
      <c r="C51" s="164"/>
      <c r="D51" s="164"/>
      <c r="E51" s="164"/>
      <c r="F51" s="164"/>
      <c r="G51" s="164"/>
      <c r="H51" s="164"/>
      <c r="I51" s="164"/>
      <c r="J51" s="164"/>
      <c r="K51" s="164"/>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A33" sqref="A33"/>
    </sheetView>
  </sheetViews>
  <sheetFormatPr defaultColWidth="9.08984375" defaultRowHeight="16" outlineLevelCol="1" x14ac:dyDescent="0.45"/>
  <cols>
    <col min="1" max="1" width="39" style="41" bestFit="1" customWidth="1"/>
    <col min="2" max="2" width="6.90625" style="41" bestFit="1" customWidth="1"/>
    <col min="3" max="3" width="7.54296875" style="41" bestFit="1" customWidth="1"/>
    <col min="4" max="4" width="6.90625" style="41" bestFit="1" customWidth="1"/>
    <col min="5" max="5" width="7.36328125" style="41" bestFit="1" customWidth="1"/>
    <col min="6" max="6" width="6.90625" style="41" bestFit="1" customWidth="1"/>
    <col min="7" max="7" width="12.36328125" style="43" bestFit="1" customWidth="1"/>
    <col min="8" max="9" width="6.90625" style="41" bestFit="1" customWidth="1"/>
    <col min="10" max="10" width="12" style="43" bestFit="1" customWidth="1"/>
    <col min="11" max="11" width="14.08984375" style="43" bestFit="1" customWidth="1"/>
    <col min="12" max="12" width="11.36328125" style="41" hidden="1" customWidth="1" outlineLevel="1"/>
    <col min="13" max="13" width="8" style="41" hidden="1" customWidth="1" outlineLevel="1"/>
    <col min="14" max="17" width="7.54296875" style="41" hidden="1" customWidth="1" outlineLevel="1"/>
    <col min="18" max="18" width="12.36328125" style="41" hidden="1" customWidth="1" outlineLevel="1"/>
    <col min="19" max="19" width="8" style="41" hidden="1" customWidth="1" outlineLevel="1"/>
    <col min="20" max="20" width="7.54296875" style="41" hidden="1" customWidth="1" outlineLevel="1"/>
    <col min="21" max="21" width="12" style="41" hidden="1" customWidth="1" outlineLevel="1"/>
    <col min="22" max="22" width="14.08984375" style="41" hidden="1" customWidth="1" outlineLevel="1"/>
    <col min="23" max="23" width="9.08984375" style="41" collapsed="1"/>
    <col min="24" max="24" width="9" style="41" bestFit="1" customWidth="1"/>
    <col min="25" max="25" width="7.6328125" style="41" bestFit="1" customWidth="1"/>
    <col min="26" max="27" width="8.453125" style="41" bestFit="1" customWidth="1"/>
    <col min="28" max="28" width="8.36328125" style="41" bestFit="1" customWidth="1"/>
    <col min="29" max="29" width="12.36328125" style="43" bestFit="1" customWidth="1"/>
    <col min="30" max="30" width="7.6328125" style="41" bestFit="1" customWidth="1"/>
    <col min="31" max="31" width="8.36328125" style="41" bestFit="1" customWidth="1"/>
    <col min="32" max="32" width="12" style="41" bestFit="1" customWidth="1"/>
    <col min="33" max="33" width="14.08984375" style="41" bestFit="1" customWidth="1"/>
    <col min="34" max="34" width="9.453125" style="41" customWidth="1"/>
    <col min="35" max="35" width="7" style="41" hidden="1" customWidth="1" outlineLevel="1"/>
    <col min="36" max="36" width="7.54296875" style="41" hidden="1" customWidth="1" outlineLevel="1"/>
    <col min="37" max="37" width="7.453125" style="41" hidden="1" customWidth="1" outlineLevel="1"/>
    <col min="38" max="38" width="7.36328125" style="41" hidden="1" customWidth="1" outlineLevel="1"/>
    <col min="39" max="39" width="7.54296875" style="41" hidden="1" customWidth="1" outlineLevel="1"/>
    <col min="40" max="40" width="12.36328125" style="41" hidden="1" customWidth="1" outlineLevel="1"/>
    <col min="41" max="41" width="7.54296875" style="41" hidden="1" customWidth="1" outlineLevel="1"/>
    <col min="42" max="42" width="7.36328125" style="41" hidden="1" customWidth="1" outlineLevel="1"/>
    <col min="43" max="43" width="12" style="41" hidden="1" customWidth="1" outlineLevel="1"/>
    <col min="44" max="44" width="14.08984375" style="41" hidden="1" customWidth="1" outlineLevel="1"/>
    <col min="45" max="45" width="9.453125" style="41" hidden="1" customWidth="1" outlineLevel="1"/>
    <col min="46" max="46" width="7.6328125" style="41" bestFit="1" customWidth="1" collapsed="1"/>
    <col min="47" max="50" width="7.6328125" style="41" bestFit="1" customWidth="1"/>
    <col min="51" max="51" width="12.36328125" style="41" bestFit="1" customWidth="1"/>
    <col min="52" max="53" width="7.6328125" style="41" bestFit="1" customWidth="1"/>
    <col min="54" max="54" width="12" style="41" bestFit="1" customWidth="1"/>
    <col min="55" max="55" width="14.08984375" style="41" bestFit="1" customWidth="1"/>
    <col min="56" max="56" width="9.08984375" style="41"/>
    <col min="57" max="61" width="7.453125" style="41" hidden="1" customWidth="1" outlineLevel="1"/>
    <col min="62" max="62" width="11.453125" style="41" hidden="1" customWidth="1" outlineLevel="1"/>
    <col min="63" max="64" width="8.08984375" style="41" hidden="1" customWidth="1" outlineLevel="1"/>
    <col min="65" max="65" width="9.08984375" style="41" hidden="1" customWidth="1" outlineLevel="1"/>
    <col min="66" max="66" width="11.453125" style="41" hidden="1" customWidth="1" outlineLevel="1"/>
    <col min="67" max="67" width="9.08984375" style="41" collapsed="1"/>
    <col min="68" max="16384" width="9.08984375" style="41"/>
  </cols>
  <sheetData>
    <row r="1" spans="1:66" x14ac:dyDescent="0.45">
      <c r="A1" s="171" t="str">
        <f>'Occupancy Raw Data'!B2</f>
        <v>January 01, 2022 - January 28, 2023
Rolling-28 Day Period</v>
      </c>
      <c r="B1" s="168" t="s">
        <v>67</v>
      </c>
      <c r="C1" s="169"/>
      <c r="D1" s="169"/>
      <c r="E1" s="169"/>
      <c r="F1" s="169"/>
      <c r="G1" s="169"/>
      <c r="H1" s="169"/>
      <c r="I1" s="169"/>
      <c r="J1" s="169"/>
      <c r="K1" s="170"/>
      <c r="L1" s="40"/>
      <c r="M1" s="168" t="s">
        <v>74</v>
      </c>
      <c r="N1" s="169"/>
      <c r="O1" s="169"/>
      <c r="P1" s="169"/>
      <c r="Q1" s="169"/>
      <c r="R1" s="169"/>
      <c r="S1" s="169"/>
      <c r="T1" s="169"/>
      <c r="U1" s="169"/>
      <c r="V1" s="170"/>
      <c r="X1" s="168" t="s">
        <v>68</v>
      </c>
      <c r="Y1" s="169"/>
      <c r="Z1" s="169"/>
      <c r="AA1" s="169"/>
      <c r="AB1" s="169"/>
      <c r="AC1" s="169"/>
      <c r="AD1" s="169"/>
      <c r="AE1" s="169"/>
      <c r="AF1" s="169"/>
      <c r="AG1" s="170"/>
      <c r="AI1" s="168" t="s">
        <v>75</v>
      </c>
      <c r="AJ1" s="169"/>
      <c r="AK1" s="169"/>
      <c r="AL1" s="169"/>
      <c r="AM1" s="169"/>
      <c r="AN1" s="169"/>
      <c r="AO1" s="169"/>
      <c r="AP1" s="169"/>
      <c r="AQ1" s="169"/>
      <c r="AR1" s="170"/>
      <c r="AS1" s="40"/>
      <c r="AT1" s="168" t="s">
        <v>69</v>
      </c>
      <c r="AU1" s="169"/>
      <c r="AV1" s="169"/>
      <c r="AW1" s="169"/>
      <c r="AX1" s="169"/>
      <c r="AY1" s="169"/>
      <c r="AZ1" s="169"/>
      <c r="BA1" s="169"/>
      <c r="BB1" s="169"/>
      <c r="BC1" s="170"/>
      <c r="BE1" s="168" t="s">
        <v>76</v>
      </c>
      <c r="BF1" s="169"/>
      <c r="BG1" s="169"/>
      <c r="BH1" s="169"/>
      <c r="BI1" s="169"/>
      <c r="BJ1" s="169"/>
      <c r="BK1" s="169"/>
      <c r="BL1" s="169"/>
      <c r="BM1" s="169"/>
      <c r="BN1" s="170"/>
    </row>
    <row r="2" spans="1:66" x14ac:dyDescent="0.45">
      <c r="A2" s="171"/>
      <c r="B2" s="42"/>
      <c r="C2" s="43"/>
      <c r="D2" s="43"/>
      <c r="E2" s="43"/>
      <c r="F2" s="43"/>
      <c r="G2" s="166" t="s">
        <v>65</v>
      </c>
      <c r="H2" s="43"/>
      <c r="I2" s="43"/>
      <c r="J2" s="166" t="s">
        <v>66</v>
      </c>
      <c r="K2" s="167" t="s">
        <v>57</v>
      </c>
      <c r="L2" s="44"/>
      <c r="M2" s="42"/>
      <c r="N2" s="43"/>
      <c r="O2" s="43"/>
      <c r="P2" s="43"/>
      <c r="Q2" s="43"/>
      <c r="R2" s="166" t="s">
        <v>65</v>
      </c>
      <c r="S2" s="43"/>
      <c r="T2" s="43"/>
      <c r="U2" s="166" t="s">
        <v>66</v>
      </c>
      <c r="V2" s="167" t="s">
        <v>57</v>
      </c>
      <c r="X2" s="42"/>
      <c r="Y2" s="43"/>
      <c r="Z2" s="43"/>
      <c r="AA2" s="43"/>
      <c r="AB2" s="43"/>
      <c r="AC2" s="166" t="s">
        <v>65</v>
      </c>
      <c r="AD2" s="43"/>
      <c r="AE2" s="43"/>
      <c r="AF2" s="166" t="s">
        <v>66</v>
      </c>
      <c r="AG2" s="167" t="s">
        <v>57</v>
      </c>
      <c r="AI2" s="42"/>
      <c r="AJ2" s="43"/>
      <c r="AK2" s="43"/>
      <c r="AL2" s="43"/>
      <c r="AM2" s="43"/>
      <c r="AN2" s="166" t="s">
        <v>65</v>
      </c>
      <c r="AO2" s="43"/>
      <c r="AP2" s="43"/>
      <c r="AQ2" s="166" t="s">
        <v>66</v>
      </c>
      <c r="AR2" s="167" t="s">
        <v>57</v>
      </c>
      <c r="AS2" s="44"/>
      <c r="AT2" s="42"/>
      <c r="AU2" s="43"/>
      <c r="AV2" s="43"/>
      <c r="AW2" s="43"/>
      <c r="AX2" s="43"/>
      <c r="AY2" s="166" t="s">
        <v>65</v>
      </c>
      <c r="AZ2" s="43"/>
      <c r="BA2" s="43"/>
      <c r="BB2" s="166" t="s">
        <v>66</v>
      </c>
      <c r="BC2" s="167" t="s">
        <v>57</v>
      </c>
      <c r="BE2" s="42"/>
      <c r="BF2" s="43"/>
      <c r="BG2" s="43"/>
      <c r="BH2" s="43"/>
      <c r="BI2" s="43"/>
      <c r="BJ2" s="166" t="s">
        <v>65</v>
      </c>
      <c r="BK2" s="43"/>
      <c r="BL2" s="43"/>
      <c r="BM2" s="166" t="s">
        <v>66</v>
      </c>
      <c r="BN2" s="167" t="s">
        <v>57</v>
      </c>
    </row>
    <row r="3" spans="1:66" x14ac:dyDescent="0.45">
      <c r="A3" s="171"/>
      <c r="B3" s="45" t="s">
        <v>58</v>
      </c>
      <c r="C3" s="44" t="s">
        <v>59</v>
      </c>
      <c r="D3" s="44" t="s">
        <v>60</v>
      </c>
      <c r="E3" s="44" t="s">
        <v>61</v>
      </c>
      <c r="F3" s="44" t="s">
        <v>62</v>
      </c>
      <c r="G3" s="166"/>
      <c r="H3" s="44" t="s">
        <v>63</v>
      </c>
      <c r="I3" s="44" t="s">
        <v>64</v>
      </c>
      <c r="J3" s="166"/>
      <c r="K3" s="167"/>
      <c r="L3" s="44"/>
      <c r="M3" s="45" t="s">
        <v>58</v>
      </c>
      <c r="N3" s="44" t="s">
        <v>59</v>
      </c>
      <c r="O3" s="44" t="s">
        <v>60</v>
      </c>
      <c r="P3" s="44" t="s">
        <v>61</v>
      </c>
      <c r="Q3" s="44" t="s">
        <v>62</v>
      </c>
      <c r="R3" s="166"/>
      <c r="S3" s="44" t="s">
        <v>63</v>
      </c>
      <c r="T3" s="44" t="s">
        <v>64</v>
      </c>
      <c r="U3" s="166"/>
      <c r="V3" s="167"/>
      <c r="X3" s="45" t="s">
        <v>58</v>
      </c>
      <c r="Y3" s="44" t="s">
        <v>59</v>
      </c>
      <c r="Z3" s="44" t="s">
        <v>60</v>
      </c>
      <c r="AA3" s="44" t="s">
        <v>61</v>
      </c>
      <c r="AB3" s="44" t="s">
        <v>62</v>
      </c>
      <c r="AC3" s="166"/>
      <c r="AD3" s="44" t="s">
        <v>63</v>
      </c>
      <c r="AE3" s="44" t="s">
        <v>64</v>
      </c>
      <c r="AF3" s="166"/>
      <c r="AG3" s="167"/>
      <c r="AI3" s="45" t="s">
        <v>58</v>
      </c>
      <c r="AJ3" s="44" t="s">
        <v>59</v>
      </c>
      <c r="AK3" s="44" t="s">
        <v>60</v>
      </c>
      <c r="AL3" s="44" t="s">
        <v>61</v>
      </c>
      <c r="AM3" s="44" t="s">
        <v>62</v>
      </c>
      <c r="AN3" s="166"/>
      <c r="AO3" s="44" t="s">
        <v>63</v>
      </c>
      <c r="AP3" s="44" t="s">
        <v>64</v>
      </c>
      <c r="AQ3" s="166"/>
      <c r="AR3" s="167"/>
      <c r="AS3" s="44"/>
      <c r="AT3" s="45" t="s">
        <v>58</v>
      </c>
      <c r="AU3" s="44" t="s">
        <v>59</v>
      </c>
      <c r="AV3" s="44" t="s">
        <v>60</v>
      </c>
      <c r="AW3" s="44" t="s">
        <v>61</v>
      </c>
      <c r="AX3" s="44" t="s">
        <v>62</v>
      </c>
      <c r="AY3" s="166"/>
      <c r="AZ3" s="44" t="s">
        <v>63</v>
      </c>
      <c r="BA3" s="44" t="s">
        <v>64</v>
      </c>
      <c r="BB3" s="166"/>
      <c r="BC3" s="167"/>
      <c r="BE3" s="45" t="s">
        <v>58</v>
      </c>
      <c r="BF3" s="44" t="s">
        <v>59</v>
      </c>
      <c r="BG3" s="44" t="s">
        <v>60</v>
      </c>
      <c r="BH3" s="44" t="s">
        <v>61</v>
      </c>
      <c r="BI3" s="44" t="s">
        <v>62</v>
      </c>
      <c r="BJ3" s="166"/>
      <c r="BK3" s="44" t="s">
        <v>63</v>
      </c>
      <c r="BL3" s="44" t="s">
        <v>64</v>
      </c>
      <c r="BM3" s="166"/>
      <c r="BN3" s="167"/>
    </row>
    <row r="4" spans="1:66" x14ac:dyDescent="0.45">
      <c r="A4" s="46" t="s">
        <v>15</v>
      </c>
      <c r="B4" s="47">
        <f>VLOOKUP($A4,'Occupancy Raw Data'!$B$8:$BE$45,'Occupancy Raw Data'!AG$3,FALSE)</f>
        <v>44.709246285606902</v>
      </c>
      <c r="C4" s="48">
        <f>VLOOKUP($A4,'Occupancy Raw Data'!$B$8:$BE$45,'Occupancy Raw Data'!AH$3,FALSE)</f>
        <v>48.608229982097797</v>
      </c>
      <c r="D4" s="48">
        <f>VLOOKUP($A4,'Occupancy Raw Data'!$B$8:$BE$45,'Occupancy Raw Data'!AI$3,FALSE)</f>
        <v>54.161743959955302</v>
      </c>
      <c r="E4" s="48">
        <f>VLOOKUP($A4,'Occupancy Raw Data'!$B$8:$BE$45,'Occupancy Raw Data'!AJ$3,FALSE)</f>
        <v>55.2865518925788</v>
      </c>
      <c r="F4" s="48">
        <f>VLOOKUP($A4,'Occupancy Raw Data'!$B$8:$BE$45,'Occupancy Raw Data'!AK$3,FALSE)</f>
        <v>53.0519935879069</v>
      </c>
      <c r="G4" s="49">
        <f>VLOOKUP($A4,'Occupancy Raw Data'!$B$8:$BE$45,'Occupancy Raw Data'!AL$3,FALSE)</f>
        <v>51.163466000198099</v>
      </c>
      <c r="H4" s="48">
        <f>VLOOKUP($A4,'Occupancy Raw Data'!$B$8:$BE$45,'Occupancy Raw Data'!AN$3,FALSE)</f>
        <v>56.600846701157103</v>
      </c>
      <c r="I4" s="48">
        <f>VLOOKUP($A4,'Occupancy Raw Data'!$B$8:$BE$45,'Occupancy Raw Data'!AO$3,FALSE)</f>
        <v>59.384819541444202</v>
      </c>
      <c r="J4" s="49">
        <f>VLOOKUP($A4,'Occupancy Raw Data'!$B$8:$BE$45,'Occupancy Raw Data'!AP$3,FALSE)</f>
        <v>57.992833907173498</v>
      </c>
      <c r="K4" s="50">
        <f>VLOOKUP($A4,'Occupancy Raw Data'!$B$8:$BE$45,'Occupancy Raw Data'!AR$3,FALSE)</f>
        <v>53.114786601069497</v>
      </c>
      <c r="M4" s="47">
        <f>VLOOKUP($A4,'Occupancy Raw Data'!$B$8:$BE$45,'Occupancy Raw Data'!AT$3,FALSE)</f>
        <v>7.2777216989603497</v>
      </c>
      <c r="N4" s="48">
        <f>VLOOKUP($A4,'Occupancy Raw Data'!$B$8:$BE$45,'Occupancy Raw Data'!AU$3,FALSE)</f>
        <v>10.530962140491701</v>
      </c>
      <c r="O4" s="48">
        <f>VLOOKUP($A4,'Occupancy Raw Data'!$B$8:$BE$45,'Occupancy Raw Data'!AV$3,FALSE)</f>
        <v>16.505902585345499</v>
      </c>
      <c r="P4" s="48">
        <f>VLOOKUP($A4,'Occupancy Raw Data'!$B$8:$BE$45,'Occupancy Raw Data'!AW$3,FALSE)</f>
        <v>16.462071252866199</v>
      </c>
      <c r="Q4" s="48">
        <f>VLOOKUP($A4,'Occupancy Raw Data'!$B$8:$BE$45,'Occupancy Raw Data'!AX$3,FALSE)</f>
        <v>11.7966641220718</v>
      </c>
      <c r="R4" s="49">
        <f>VLOOKUP($A4,'Occupancy Raw Data'!$B$8:$BE$45,'Occupancy Raw Data'!AY$3,FALSE)</f>
        <v>12.6614768312007</v>
      </c>
      <c r="S4" s="48">
        <f>VLOOKUP($A4,'Occupancy Raw Data'!$B$8:$BE$45,'Occupancy Raw Data'!BA$3,FALSE)</f>
        <v>6.5518945543778804</v>
      </c>
      <c r="T4" s="48">
        <f>VLOOKUP($A4,'Occupancy Raw Data'!$B$8:$BE$45,'Occupancy Raw Data'!BB$3,FALSE)</f>
        <v>6.2917372348892604</v>
      </c>
      <c r="U4" s="49">
        <f>VLOOKUP($A4,'Occupancy Raw Data'!$B$8:$BE$45,'Occupancy Raw Data'!BC$3,FALSE)</f>
        <v>6.4185261528830004</v>
      </c>
      <c r="V4" s="50">
        <f>VLOOKUP($A4,'Occupancy Raw Data'!$B$8:$BE$45,'Occupancy Raw Data'!BE$3,FALSE)</f>
        <v>10.636908644976399</v>
      </c>
      <c r="X4" s="51">
        <f>VLOOKUP($A4,'ADR Raw Data'!$B$6:$BE$43,'ADR Raw Data'!AG$1,FALSE)</f>
        <v>143.49875231501099</v>
      </c>
      <c r="Y4" s="52">
        <f>VLOOKUP($A4,'ADR Raw Data'!$B$6:$BE$43,'ADR Raw Data'!AH$1,FALSE)</f>
        <v>139.35541251613199</v>
      </c>
      <c r="Z4" s="52">
        <f>VLOOKUP($A4,'ADR Raw Data'!$B$6:$BE$43,'ADR Raw Data'!AI$1,FALSE)</f>
        <v>140.694624716742</v>
      </c>
      <c r="AA4" s="52">
        <f>VLOOKUP($A4,'ADR Raw Data'!$B$6:$BE$43,'ADR Raw Data'!AJ$1,FALSE)</f>
        <v>141.46007437228499</v>
      </c>
      <c r="AB4" s="52">
        <f>VLOOKUP($A4,'ADR Raw Data'!$B$6:$BE$43,'ADR Raw Data'!AK$1,FALSE)</f>
        <v>138.816839778663</v>
      </c>
      <c r="AC4" s="53">
        <f>VLOOKUP($A4,'ADR Raw Data'!$B$6:$BE$43,'ADR Raw Data'!AL$1,FALSE)</f>
        <v>140.706252125486</v>
      </c>
      <c r="AD4" s="52">
        <f>VLOOKUP($A4,'ADR Raw Data'!$B$6:$BE$43,'ADR Raw Data'!AN$1,FALSE)</f>
        <v>145.65347396012501</v>
      </c>
      <c r="AE4" s="52">
        <f>VLOOKUP($A4,'ADR Raw Data'!$B$6:$BE$43,'ADR Raw Data'!AO$1,FALSE)</f>
        <v>148.474885031914</v>
      </c>
      <c r="AF4" s="53">
        <f>VLOOKUP($A4,'ADR Raw Data'!$B$6:$BE$43,'ADR Raw Data'!AP$1,FALSE)</f>
        <v>147.098041078638</v>
      </c>
      <c r="AG4" s="54">
        <f>VLOOKUP($A4,'ADR Raw Data'!$B$6:$BE$43,'ADR Raw Data'!AR$1,FALSE)</f>
        <v>142.700271794233</v>
      </c>
      <c r="AI4" s="47">
        <f>VLOOKUP($A4,'ADR Raw Data'!$B$6:$BE$43,'ADR Raw Data'!AT$1,FALSE)</f>
        <v>17.612306706340298</v>
      </c>
      <c r="AJ4" s="48">
        <f>VLOOKUP($A4,'ADR Raw Data'!$B$6:$BE$43,'ADR Raw Data'!AU$1,FALSE)</f>
        <v>19.7658894310844</v>
      </c>
      <c r="AK4" s="48">
        <f>VLOOKUP($A4,'ADR Raw Data'!$B$6:$BE$43,'ADR Raw Data'!AV$1,FALSE)</f>
        <v>20.148208491719299</v>
      </c>
      <c r="AL4" s="48">
        <f>VLOOKUP($A4,'ADR Raw Data'!$B$6:$BE$43,'ADR Raw Data'!AW$1,FALSE)</f>
        <v>19.969319090465302</v>
      </c>
      <c r="AM4" s="48">
        <f>VLOOKUP($A4,'ADR Raw Data'!$B$6:$BE$43,'ADR Raw Data'!AX$1,FALSE)</f>
        <v>16.320502407054601</v>
      </c>
      <c r="AN4" s="49">
        <f>VLOOKUP($A4,'ADR Raw Data'!$B$6:$BE$43,'ADR Raw Data'!AY$1,FALSE)</f>
        <v>18.7438782775641</v>
      </c>
      <c r="AO4" s="48">
        <f>VLOOKUP($A4,'ADR Raw Data'!$B$6:$BE$43,'ADR Raw Data'!BA$1,FALSE)</f>
        <v>11.891158697821</v>
      </c>
      <c r="AP4" s="48">
        <f>VLOOKUP($A4,'ADR Raw Data'!$B$6:$BE$43,'ADR Raw Data'!BB$1,FALSE)</f>
        <v>10.691939211310901</v>
      </c>
      <c r="AQ4" s="49">
        <f>VLOOKUP($A4,'ADR Raw Data'!$B$6:$BE$43,'ADR Raw Data'!BC$1,FALSE)</f>
        <v>11.2661424223098</v>
      </c>
      <c r="AR4" s="50">
        <f>VLOOKUP($A4,'ADR Raw Data'!$B$6:$BE$43,'ADR Raw Data'!BE$1,FALSE)</f>
        <v>16.071753710982399</v>
      </c>
      <c r="AT4" s="51">
        <f>VLOOKUP($A4,'RevPAR Raw Data'!$B$6:$BE$43,'RevPAR Raw Data'!AG$1,FALSE)</f>
        <v>64.157210589291594</v>
      </c>
      <c r="AU4" s="52">
        <f>VLOOKUP($A4,'RevPAR Raw Data'!$B$6:$BE$43,'RevPAR Raw Data'!AH$1,FALSE)</f>
        <v>67.738199408342794</v>
      </c>
      <c r="AV4" s="52">
        <f>VLOOKUP($A4,'RevPAR Raw Data'!$B$6:$BE$43,'RevPAR Raw Data'!AI$1,FALSE)</f>
        <v>76.202662404501893</v>
      </c>
      <c r="AW4" s="52">
        <f>VLOOKUP($A4,'RevPAR Raw Data'!$B$6:$BE$43,'RevPAR Raw Data'!AJ$1,FALSE)</f>
        <v>78.208397425114399</v>
      </c>
      <c r="AX4" s="52">
        <f>VLOOKUP($A4,'RevPAR Raw Data'!$B$6:$BE$43,'RevPAR Raw Data'!AK$1,FALSE)</f>
        <v>73.645100938311501</v>
      </c>
      <c r="AY4" s="53">
        <f>VLOOKUP($A4,'RevPAR Raw Data'!$B$6:$BE$43,'RevPAR Raw Data'!AL$1,FALSE)</f>
        <v>71.990195466376406</v>
      </c>
      <c r="AZ4" s="52">
        <f>VLOOKUP($A4,'RevPAR Raw Data'!$B$6:$BE$43,'RevPAR Raw Data'!AN$1,FALSE)</f>
        <v>82.441099511080196</v>
      </c>
      <c r="BA4" s="52">
        <f>VLOOKUP($A4,'RevPAR Raw Data'!$B$6:$BE$43,'RevPAR Raw Data'!AO$1,FALSE)</f>
        <v>88.171542540569106</v>
      </c>
      <c r="BB4" s="53">
        <f>VLOOKUP($A4,'RevPAR Raw Data'!$B$6:$BE$43,'RevPAR Raw Data'!AP$1,FALSE)</f>
        <v>85.306322643441007</v>
      </c>
      <c r="BC4" s="54">
        <f>VLOOKUP($A4,'RevPAR Raw Data'!$B$6:$BE$43,'RevPAR Raw Data'!AR$1,FALSE)</f>
        <v>75.794944842653294</v>
      </c>
      <c r="BE4" s="47">
        <f>VLOOKUP($A4,'RevPAR Raw Data'!$B$6:$BE$43,'RevPAR Raw Data'!AT$1,FALSE)</f>
        <v>26.171803072155399</v>
      </c>
      <c r="BF4" s="48">
        <f>VLOOKUP($A4,'RevPAR Raw Data'!$B$6:$BE$43,'RevPAR Raw Data'!AU$1,FALSE)</f>
        <v>32.378389904295098</v>
      </c>
      <c r="BG4" s="48">
        <f>VLOOKUP($A4,'RevPAR Raw Data'!$B$6:$BE$43,'RevPAR Raw Data'!AV$1,FALSE)</f>
        <v>39.979754743400399</v>
      </c>
      <c r="BH4" s="48">
        <f>VLOOKUP($A4,'RevPAR Raw Data'!$B$6:$BE$43,'RevPAR Raw Data'!AW$1,FALSE)</f>
        <v>39.7187538807161</v>
      </c>
      <c r="BI4" s="48">
        <f>VLOOKUP($A4,'RevPAR Raw Data'!$B$6:$BE$43,'RevPAR Raw Data'!AX$1,FALSE)</f>
        <v>30.0424413811214</v>
      </c>
      <c r="BJ4" s="49">
        <f>VLOOKUP($A4,'RevPAR Raw Data'!$B$6:$BE$43,'RevPAR Raw Data'!AY$1,FALSE)</f>
        <v>33.778606914147097</v>
      </c>
      <c r="BK4" s="48">
        <f>VLOOKUP($A4,'RevPAR Raw Data'!$B$6:$BE$43,'RevPAR Raw Data'!BA$1,FALSE)</f>
        <v>19.222149431373801</v>
      </c>
      <c r="BL4" s="48">
        <f>VLOOKUP($A4,'RevPAR Raw Data'!$B$6:$BE$43,'RevPAR Raw Data'!BB$1,FALSE)</f>
        <v>17.656385166689901</v>
      </c>
      <c r="BM4" s="49">
        <f>VLOOKUP($A4,'RevPAR Raw Data'!$B$6:$BE$43,'RevPAR Raw Data'!BC$1,FALSE)</f>
        <v>18.407788872989801</v>
      </c>
      <c r="BN4" s="50">
        <f>VLOOKUP($A4,'RevPAR Raw Data'!$B$6:$BE$43,'RevPAR Raw Data'!BE$1,FALSE)</f>
        <v>28.418200115841699</v>
      </c>
    </row>
    <row r="5" spans="1:66" x14ac:dyDescent="0.45">
      <c r="A5" s="46" t="s">
        <v>70</v>
      </c>
      <c r="B5" s="47">
        <f>VLOOKUP($A5,'Occupancy Raw Data'!$B$8:$BE$45,'Occupancy Raw Data'!AG$3,FALSE)</f>
        <v>39.513994476557201</v>
      </c>
      <c r="C5" s="48">
        <f>VLOOKUP($A5,'Occupancy Raw Data'!$B$8:$BE$45,'Occupancy Raw Data'!AH$3,FALSE)</f>
        <v>45.195169080583902</v>
      </c>
      <c r="D5" s="48">
        <f>VLOOKUP($A5,'Occupancy Raw Data'!$B$8:$BE$45,'Occupancy Raw Data'!AI$3,FALSE)</f>
        <v>51.396416237368399</v>
      </c>
      <c r="E5" s="48">
        <f>VLOOKUP($A5,'Occupancy Raw Data'!$B$8:$BE$45,'Occupancy Raw Data'!AJ$3,FALSE)</f>
        <v>52.121595138237197</v>
      </c>
      <c r="F5" s="48">
        <f>VLOOKUP($A5,'Occupancy Raw Data'!$B$8:$BE$45,'Occupancy Raw Data'!AK$3,FALSE)</f>
        <v>48.216428197633597</v>
      </c>
      <c r="G5" s="49">
        <f>VLOOKUP($A5,'Occupancy Raw Data'!$B$8:$BE$45,'Occupancy Raw Data'!AL$3,FALSE)</f>
        <v>47.288254592338198</v>
      </c>
      <c r="H5" s="48">
        <f>VLOOKUP($A5,'Occupancy Raw Data'!$B$8:$BE$45,'Occupancy Raw Data'!AN$3,FALSE)</f>
        <v>49.167326126080098</v>
      </c>
      <c r="I5" s="48">
        <f>VLOOKUP($A5,'Occupancy Raw Data'!$B$8:$BE$45,'Occupancy Raw Data'!AO$3,FALSE)</f>
        <v>51.598657255542598</v>
      </c>
      <c r="J5" s="49">
        <f>VLOOKUP($A5,'Occupancy Raw Data'!$B$8:$BE$45,'Occupancy Raw Data'!AP$3,FALSE)</f>
        <v>50.382991690811302</v>
      </c>
      <c r="K5" s="50">
        <f>VLOOKUP($A5,'Occupancy Raw Data'!$B$8:$BE$45,'Occupancy Raw Data'!AR$3,FALSE)</f>
        <v>48.172545812293997</v>
      </c>
      <c r="M5" s="47">
        <f>VLOOKUP($A5,'Occupancy Raw Data'!$B$8:$BE$45,'Occupancy Raw Data'!AT$3,FALSE)</f>
        <v>2.06365229198838</v>
      </c>
      <c r="N5" s="48">
        <f>VLOOKUP($A5,'Occupancy Raw Data'!$B$8:$BE$45,'Occupancy Raw Data'!AU$3,FALSE)</f>
        <v>6.0417701986981198</v>
      </c>
      <c r="O5" s="48">
        <f>VLOOKUP($A5,'Occupancy Raw Data'!$B$8:$BE$45,'Occupancy Raw Data'!AV$3,FALSE)</f>
        <v>13.4270758677812</v>
      </c>
      <c r="P5" s="48">
        <f>VLOOKUP($A5,'Occupancy Raw Data'!$B$8:$BE$45,'Occupancy Raw Data'!AW$3,FALSE)</f>
        <v>14.299291798194099</v>
      </c>
      <c r="Q5" s="48">
        <f>VLOOKUP($A5,'Occupancy Raw Data'!$B$8:$BE$45,'Occupancy Raw Data'!AX$3,FALSE)</f>
        <v>7.9722541868551202</v>
      </c>
      <c r="R5" s="49">
        <f>VLOOKUP($A5,'Occupancy Raw Data'!$B$8:$BE$45,'Occupancy Raw Data'!AY$3,FALSE)</f>
        <v>9.0069350731651703</v>
      </c>
      <c r="S5" s="48">
        <f>VLOOKUP($A5,'Occupancy Raw Data'!$B$8:$BE$45,'Occupancy Raw Data'!BA$3,FALSE)</f>
        <v>4.8309418492273597</v>
      </c>
      <c r="T5" s="48">
        <f>VLOOKUP($A5,'Occupancy Raw Data'!$B$8:$BE$45,'Occupancy Raw Data'!BB$3,FALSE)</f>
        <v>9.7186353891779707</v>
      </c>
      <c r="U5" s="49">
        <f>VLOOKUP($A5,'Occupancy Raw Data'!$B$8:$BE$45,'Occupancy Raw Data'!BC$3,FALSE)</f>
        <v>7.2780830404418602</v>
      </c>
      <c r="V5" s="50">
        <f>VLOOKUP($A5,'Occupancy Raw Data'!$B$8:$BE$45,'Occupancy Raw Data'!BE$3,FALSE)</f>
        <v>8.4848774734371695</v>
      </c>
      <c r="X5" s="51">
        <f>VLOOKUP($A5,'ADR Raw Data'!$B$6:$BE$43,'ADR Raw Data'!AG$1,FALSE)</f>
        <v>99.392078779570895</v>
      </c>
      <c r="Y5" s="52">
        <f>VLOOKUP($A5,'ADR Raw Data'!$B$6:$BE$43,'ADR Raw Data'!AH$1,FALSE)</f>
        <v>103.923806422377</v>
      </c>
      <c r="Z5" s="52">
        <f>VLOOKUP($A5,'ADR Raw Data'!$B$6:$BE$43,'ADR Raw Data'!AI$1,FALSE)</f>
        <v>108.854682860842</v>
      </c>
      <c r="AA5" s="52">
        <f>VLOOKUP($A5,'ADR Raw Data'!$B$6:$BE$43,'ADR Raw Data'!AJ$1,FALSE)</f>
        <v>108.36445429337699</v>
      </c>
      <c r="AB5" s="52">
        <f>VLOOKUP($A5,'ADR Raw Data'!$B$6:$BE$43,'ADR Raw Data'!AK$1,FALSE)</f>
        <v>102.843514080321</v>
      </c>
      <c r="AC5" s="53">
        <f>VLOOKUP($A5,'ADR Raw Data'!$B$6:$BE$43,'ADR Raw Data'!AL$1,FALSE)</f>
        <v>104.99648648587301</v>
      </c>
      <c r="AD5" s="52">
        <f>VLOOKUP($A5,'ADR Raw Data'!$B$6:$BE$43,'ADR Raw Data'!AN$1,FALSE)</f>
        <v>104.6083726478</v>
      </c>
      <c r="AE5" s="52">
        <f>VLOOKUP($A5,'ADR Raw Data'!$B$6:$BE$43,'ADR Raw Data'!AO$1,FALSE)</f>
        <v>107.52105257383801</v>
      </c>
      <c r="AF5" s="53">
        <f>VLOOKUP($A5,'ADR Raw Data'!$B$6:$BE$43,'ADR Raw Data'!AP$1,FALSE)</f>
        <v>106.099851896601</v>
      </c>
      <c r="AG5" s="54">
        <f>VLOOKUP($A5,'ADR Raw Data'!$B$6:$BE$43,'ADR Raw Data'!AR$1,FALSE)</f>
        <v>105.326229247236</v>
      </c>
      <c r="AI5" s="47">
        <f>VLOOKUP($A5,'ADR Raw Data'!$B$6:$BE$43,'ADR Raw Data'!AT$1,FALSE)</f>
        <v>10.295002519813901</v>
      </c>
      <c r="AJ5" s="48">
        <f>VLOOKUP($A5,'ADR Raw Data'!$B$6:$BE$43,'ADR Raw Data'!AU$1,FALSE)</f>
        <v>13.916330380131599</v>
      </c>
      <c r="AK5" s="48">
        <f>VLOOKUP($A5,'ADR Raw Data'!$B$6:$BE$43,'ADR Raw Data'!AV$1,FALSE)</f>
        <v>17.092333036091699</v>
      </c>
      <c r="AL5" s="48">
        <f>VLOOKUP($A5,'ADR Raw Data'!$B$6:$BE$43,'ADR Raw Data'!AW$1,FALSE)</f>
        <v>16.638049557120201</v>
      </c>
      <c r="AM5" s="48">
        <f>VLOOKUP($A5,'ADR Raw Data'!$B$6:$BE$43,'ADR Raw Data'!AX$1,FALSE)</f>
        <v>11.4432309384365</v>
      </c>
      <c r="AN5" s="49">
        <f>VLOOKUP($A5,'ADR Raw Data'!$B$6:$BE$43,'ADR Raw Data'!AY$1,FALSE)</f>
        <v>14.1733549119577</v>
      </c>
      <c r="AO5" s="48">
        <f>VLOOKUP($A5,'ADR Raw Data'!$B$6:$BE$43,'ADR Raw Data'!BA$1,FALSE)</f>
        <v>6.3854869907346004</v>
      </c>
      <c r="AP5" s="48">
        <f>VLOOKUP($A5,'ADR Raw Data'!$B$6:$BE$43,'ADR Raw Data'!BB$1,FALSE)</f>
        <v>6.19415058539143</v>
      </c>
      <c r="AQ5" s="49">
        <f>VLOOKUP($A5,'ADR Raw Data'!$B$6:$BE$43,'ADR Raw Data'!BC$1,FALSE)</f>
        <v>6.3215355615131701</v>
      </c>
      <c r="AR5" s="50">
        <f>VLOOKUP($A5,'ADR Raw Data'!$B$6:$BE$43,'ADR Raw Data'!BE$1,FALSE)</f>
        <v>11.6595397023377</v>
      </c>
      <c r="AT5" s="51">
        <f>VLOOKUP($A5,'RevPAR Raw Data'!$B$6:$BE$43,'RevPAR Raw Data'!AG$1,FALSE)</f>
        <v>39.273780519095098</v>
      </c>
      <c r="AU5" s="52">
        <f>VLOOKUP($A5,'RevPAR Raw Data'!$B$6:$BE$43,'RevPAR Raw Data'!AH$1,FALSE)</f>
        <v>46.968540027572402</v>
      </c>
      <c r="AV5" s="52">
        <f>VLOOKUP($A5,'RevPAR Raw Data'!$B$6:$BE$43,'RevPAR Raw Data'!AI$1,FALSE)</f>
        <v>55.947405897025803</v>
      </c>
      <c r="AW5" s="52">
        <f>VLOOKUP($A5,'RevPAR Raw Data'!$B$6:$BE$43,'RevPAR Raw Data'!AJ$1,FALSE)</f>
        <v>56.481282140554399</v>
      </c>
      <c r="AX5" s="52">
        <f>VLOOKUP($A5,'RevPAR Raw Data'!$B$6:$BE$43,'RevPAR Raw Data'!AK$1,FALSE)</f>
        <v>49.587469122461599</v>
      </c>
      <c r="AY5" s="53">
        <f>VLOOKUP($A5,'RevPAR Raw Data'!$B$6:$BE$43,'RevPAR Raw Data'!AL$1,FALSE)</f>
        <v>49.651005842449898</v>
      </c>
      <c r="AZ5" s="52">
        <f>VLOOKUP($A5,'RevPAR Raw Data'!$B$6:$BE$43,'RevPAR Raw Data'!AN$1,FALSE)</f>
        <v>51.433139734929199</v>
      </c>
      <c r="BA5" s="52">
        <f>VLOOKUP($A5,'RevPAR Raw Data'!$B$6:$BE$43,'RevPAR Raw Data'!AO$1,FALSE)</f>
        <v>55.479419395126797</v>
      </c>
      <c r="BB5" s="53">
        <f>VLOOKUP($A5,'RevPAR Raw Data'!$B$6:$BE$43,'RevPAR Raw Data'!AP$1,FALSE)</f>
        <v>53.456279565027998</v>
      </c>
      <c r="BC5" s="54">
        <f>VLOOKUP($A5,'RevPAR Raw Data'!$B$6:$BE$43,'RevPAR Raw Data'!AR$1,FALSE)</f>
        <v>50.738326036486598</v>
      </c>
      <c r="BE5" s="47">
        <f>VLOOKUP($A5,'RevPAR Raw Data'!$B$6:$BE$43,'RevPAR Raw Data'!AT$1,FALSE)</f>
        <v>12.5711078672627</v>
      </c>
      <c r="BF5" s="48">
        <f>VLOOKUP($A5,'RevPAR Raw Data'!$B$6:$BE$43,'RevPAR Raw Data'!AU$1,FALSE)</f>
        <v>20.798893280488901</v>
      </c>
      <c r="BG5" s="48">
        <f>VLOOKUP($A5,'RevPAR Raw Data'!$B$6:$BE$43,'RevPAR Raw Data'!AV$1,FALSE)</f>
        <v>32.8144094282029</v>
      </c>
      <c r="BH5" s="48">
        <f>VLOOKUP($A5,'RevPAR Raw Data'!$B$6:$BE$43,'RevPAR Raw Data'!AW$1,FALSE)</f>
        <v>33.316464611015199</v>
      </c>
      <c r="BI5" s="48">
        <f>VLOOKUP($A5,'RevPAR Raw Data'!$B$6:$BE$43,'RevPAR Raw Data'!AX$1,FALSE)</f>
        <v>20.327768582892599</v>
      </c>
      <c r="BJ5" s="49">
        <f>VLOOKUP($A5,'RevPAR Raw Data'!$B$6:$BE$43,'RevPAR Raw Data'!AY$1,FALSE)</f>
        <v>24.4568748597321</v>
      </c>
      <c r="BK5" s="48">
        <f>VLOOKUP($A5,'RevPAR Raw Data'!$B$6:$BE$43,'RevPAR Raw Data'!BA$1,FALSE)</f>
        <v>11.5249080032743</v>
      </c>
      <c r="BL5" s="48">
        <f>VLOOKUP($A5,'RevPAR Raw Data'!$B$6:$BE$43,'RevPAR Raw Data'!BB$1,FALSE)</f>
        <v>16.5147728854202</v>
      </c>
      <c r="BM5" s="49">
        <f>VLOOKUP($A5,'RevPAR Raw Data'!$B$6:$BE$43,'RevPAR Raw Data'!BC$1,FALSE)</f>
        <v>14.059705209553</v>
      </c>
      <c r="BN5" s="50">
        <f>VLOOKUP($A5,'RevPAR Raw Data'!$B$6:$BE$43,'RevPAR Raw Data'!BE$1,FALSE)</f>
        <v>21.133714833485001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Data'!AG$3,FALSE)</f>
        <v>41.576541520185302</v>
      </c>
      <c r="C7" s="48">
        <f>VLOOKUP($A7,'Occupancy Raw Data'!$B$8:$BE$45,'Occupancy Raw Data'!AH$3,FALSE)</f>
        <v>45.636198552630397</v>
      </c>
      <c r="D7" s="48">
        <f>VLOOKUP($A7,'Occupancy Raw Data'!$B$8:$BE$45,'Occupancy Raw Data'!AI$3,FALSE)</f>
        <v>53.486478991671802</v>
      </c>
      <c r="E7" s="48">
        <f>VLOOKUP($A7,'Occupancy Raw Data'!$B$8:$BE$45,'Occupancy Raw Data'!AJ$3,FALSE)</f>
        <v>54.526528111345101</v>
      </c>
      <c r="F7" s="48">
        <f>VLOOKUP($A7,'Occupancy Raw Data'!$B$8:$BE$45,'Occupancy Raw Data'!AK$3,FALSE)</f>
        <v>49.813502090833801</v>
      </c>
      <c r="G7" s="49">
        <f>VLOOKUP($A7,'Occupancy Raw Data'!$B$8:$BE$45,'Occupancy Raw Data'!AL$3,FALSE)</f>
        <v>49.007936152969499</v>
      </c>
      <c r="H7" s="48">
        <f>VLOOKUP($A7,'Occupancy Raw Data'!$B$8:$BE$45,'Occupancy Raw Data'!AN$3,FALSE)</f>
        <v>49.011829423734802</v>
      </c>
      <c r="I7" s="48">
        <f>VLOOKUP($A7,'Occupancy Raw Data'!$B$8:$BE$45,'Occupancy Raw Data'!AO$3,FALSE)</f>
        <v>54.168250631722501</v>
      </c>
      <c r="J7" s="49">
        <f>VLOOKUP($A7,'Occupancy Raw Data'!$B$8:$BE$45,'Occupancy Raw Data'!AP$3,FALSE)</f>
        <v>51.590040027728698</v>
      </c>
      <c r="K7" s="50">
        <f>VLOOKUP($A7,'Occupancy Raw Data'!$B$8:$BE$45,'Occupancy Raw Data'!AR$3,FALSE)</f>
        <v>49.745705099698903</v>
      </c>
      <c r="M7" s="47">
        <f>VLOOKUP($A7,'Occupancy Raw Data'!$B$8:$BE$45,'Occupancy Raw Data'!AT$3,FALSE)</f>
        <v>22.637050751171799</v>
      </c>
      <c r="N7" s="48">
        <f>VLOOKUP($A7,'Occupancy Raw Data'!$B$8:$BE$45,'Occupancy Raw Data'!AU$3,FALSE)</f>
        <v>28.6447498182525</v>
      </c>
      <c r="O7" s="48">
        <f>VLOOKUP($A7,'Occupancy Raw Data'!$B$8:$BE$45,'Occupancy Raw Data'!AV$3,FALSE)</f>
        <v>43.541888146086599</v>
      </c>
      <c r="P7" s="48">
        <f>VLOOKUP($A7,'Occupancy Raw Data'!$B$8:$BE$45,'Occupancy Raw Data'!AW$3,FALSE)</f>
        <v>45.904405676229302</v>
      </c>
      <c r="Q7" s="48">
        <f>VLOOKUP($A7,'Occupancy Raw Data'!$B$8:$BE$45,'Occupancy Raw Data'!AX$3,FALSE)</f>
        <v>32.496647919880701</v>
      </c>
      <c r="R7" s="49">
        <f>VLOOKUP($A7,'Occupancy Raw Data'!$B$8:$BE$45,'Occupancy Raw Data'!AY$3,FALSE)</f>
        <v>34.929227726485401</v>
      </c>
      <c r="S7" s="48">
        <f>VLOOKUP($A7,'Occupancy Raw Data'!$B$8:$BE$45,'Occupancy Raw Data'!BA$3,FALSE)</f>
        <v>22.4550078534396</v>
      </c>
      <c r="T7" s="48">
        <f>VLOOKUP($A7,'Occupancy Raw Data'!$B$8:$BE$45,'Occupancy Raw Data'!BB$3,FALSE)</f>
        <v>26.815881767589001</v>
      </c>
      <c r="U7" s="49">
        <f>VLOOKUP($A7,'Occupancy Raw Data'!$B$8:$BE$45,'Occupancy Raw Data'!BC$3,FALSE)</f>
        <v>24.7063283582205</v>
      </c>
      <c r="V7" s="50">
        <f>VLOOKUP($A7,'Occupancy Raw Data'!$B$8:$BE$45,'Occupancy Raw Data'!BE$3,FALSE)</f>
        <v>31.730136321093099</v>
      </c>
      <c r="X7" s="51">
        <f>VLOOKUP($A7,'ADR Raw Data'!$B$6:$BE$43,'ADR Raw Data'!AG$1,FALSE)</f>
        <v>133.98405024958001</v>
      </c>
      <c r="Y7" s="52">
        <f>VLOOKUP($A7,'ADR Raw Data'!$B$6:$BE$43,'ADR Raw Data'!AH$1,FALSE)</f>
        <v>146.02823742435001</v>
      </c>
      <c r="Z7" s="52">
        <f>VLOOKUP($A7,'ADR Raw Data'!$B$6:$BE$43,'ADR Raw Data'!AI$1,FALSE)</f>
        <v>153.920972203639</v>
      </c>
      <c r="AA7" s="52">
        <f>VLOOKUP($A7,'ADR Raw Data'!$B$6:$BE$43,'ADR Raw Data'!AJ$1,FALSE)</f>
        <v>154.50619271228399</v>
      </c>
      <c r="AB7" s="52">
        <f>VLOOKUP($A7,'ADR Raw Data'!$B$6:$BE$43,'ADR Raw Data'!AK$1,FALSE)</f>
        <v>145.13241402220299</v>
      </c>
      <c r="AC7" s="53">
        <f>VLOOKUP($A7,'ADR Raw Data'!$B$6:$BE$43,'ADR Raw Data'!AL$1,FALSE)</f>
        <v>147.41195709569999</v>
      </c>
      <c r="AD7" s="52">
        <f>VLOOKUP($A7,'ADR Raw Data'!$B$6:$BE$43,'ADR Raw Data'!AN$1,FALSE)</f>
        <v>134.03613830893801</v>
      </c>
      <c r="AE7" s="52">
        <f>VLOOKUP($A7,'ADR Raw Data'!$B$6:$BE$43,'ADR Raw Data'!AO$1,FALSE)</f>
        <v>137.55964608747701</v>
      </c>
      <c r="AF7" s="53">
        <f>VLOOKUP($A7,'ADR Raw Data'!$B$6:$BE$43,'ADR Raw Data'!AP$1,FALSE)</f>
        <v>135.885935792601</v>
      </c>
      <c r="AG7" s="54">
        <f>VLOOKUP($A7,'ADR Raw Data'!$B$6:$BE$43,'ADR Raw Data'!AR$1,FALSE)</f>
        <v>143.99659814841399</v>
      </c>
      <c r="AI7" s="47">
        <f>VLOOKUP($A7,'ADR Raw Data'!$B$6:$BE$43,'ADR Raw Data'!AT$1,FALSE)</f>
        <v>22.729835183087999</v>
      </c>
      <c r="AJ7" s="48">
        <f>VLOOKUP($A7,'ADR Raw Data'!$B$6:$BE$43,'ADR Raw Data'!AU$1,FALSE)</f>
        <v>29.839635877393398</v>
      </c>
      <c r="AK7" s="48">
        <f>VLOOKUP($A7,'ADR Raw Data'!$B$6:$BE$43,'ADR Raw Data'!AV$1,FALSE)</f>
        <v>33.057951227542098</v>
      </c>
      <c r="AL7" s="48">
        <f>VLOOKUP($A7,'ADR Raw Data'!$B$6:$BE$43,'ADR Raw Data'!AW$1,FALSE)</f>
        <v>32.454092595602503</v>
      </c>
      <c r="AM7" s="48">
        <f>VLOOKUP($A7,'ADR Raw Data'!$B$6:$BE$43,'ADR Raw Data'!AX$1,FALSE)</f>
        <v>25.409992688389199</v>
      </c>
      <c r="AN7" s="49">
        <f>VLOOKUP($A7,'ADR Raw Data'!$B$6:$BE$43,'ADR Raw Data'!AY$1,FALSE)</f>
        <v>29.256346979903299</v>
      </c>
      <c r="AO7" s="48">
        <f>VLOOKUP($A7,'ADR Raw Data'!$B$6:$BE$43,'ADR Raw Data'!BA$1,FALSE)</f>
        <v>16.484713318075901</v>
      </c>
      <c r="AP7" s="48">
        <f>VLOOKUP($A7,'ADR Raw Data'!$B$6:$BE$43,'ADR Raw Data'!BB$1,FALSE)</f>
        <v>15.6578427187708</v>
      </c>
      <c r="AQ7" s="49">
        <f>VLOOKUP($A7,'ADR Raw Data'!$B$6:$BE$43,'ADR Raw Data'!BC$1,FALSE)</f>
        <v>16.0772980060203</v>
      </c>
      <c r="AR7" s="50">
        <f>VLOOKUP($A7,'ADR Raw Data'!$B$6:$BE$43,'ADR Raw Data'!BE$1,FALSE)</f>
        <v>25.2242513883815</v>
      </c>
      <c r="AT7" s="51">
        <f>VLOOKUP($A7,'RevPAR Raw Data'!$B$6:$BE$43,'RevPAR Raw Data'!AG$1,FALSE)</f>
        <v>55.705934282442797</v>
      </c>
      <c r="AU7" s="52">
        <f>VLOOKUP($A7,'RevPAR Raw Data'!$B$6:$BE$43,'RevPAR Raw Data'!AH$1,FALSE)</f>
        <v>66.641736373882907</v>
      </c>
      <c r="AV7" s="52">
        <f>VLOOKUP($A7,'RevPAR Raw Data'!$B$6:$BE$43,'RevPAR Raw Data'!AI$1,FALSE)</f>
        <v>82.326908461476506</v>
      </c>
      <c r="AW7" s="52">
        <f>VLOOKUP($A7,'RevPAR Raw Data'!$B$6:$BE$43,'RevPAR Raw Data'!AJ$1,FALSE)</f>
        <v>84.246862603033094</v>
      </c>
      <c r="AX7" s="52">
        <f>VLOOKUP($A7,'RevPAR Raw Data'!$B$6:$BE$43,'RevPAR Raw Data'!AK$1,FALSE)</f>
        <v>72.295538093427794</v>
      </c>
      <c r="AY7" s="53">
        <f>VLOOKUP($A7,'RevPAR Raw Data'!$B$6:$BE$43,'RevPAR Raw Data'!AL$1,FALSE)</f>
        <v>72.243557815303703</v>
      </c>
      <c r="AZ7" s="52">
        <f>VLOOKUP($A7,'RevPAR Raw Data'!$B$6:$BE$43,'RevPAR Raw Data'!AN$1,FALSE)</f>
        <v>65.6935634741385</v>
      </c>
      <c r="BA7" s="52">
        <f>VLOOKUP($A7,'RevPAR Raw Data'!$B$6:$BE$43,'RevPAR Raw Data'!AO$1,FALSE)</f>
        <v>74.513653860774994</v>
      </c>
      <c r="BB7" s="53">
        <f>VLOOKUP($A7,'RevPAR Raw Data'!$B$6:$BE$43,'RevPAR Raw Data'!AP$1,FALSE)</f>
        <v>70.103608667456697</v>
      </c>
      <c r="BC7" s="54">
        <f>VLOOKUP($A7,'RevPAR Raw Data'!$B$6:$BE$43,'RevPAR Raw Data'!AR$1,FALSE)</f>
        <v>71.632123068508804</v>
      </c>
      <c r="BE7" s="47">
        <f>VLOOKUP($A7,'RevPAR Raw Data'!$B$6:$BE$43,'RevPAR Raw Data'!AT$1,FALSE)</f>
        <v>50.512250260313202</v>
      </c>
      <c r="BF7" s="48">
        <f>VLOOKUP($A7,'RevPAR Raw Data'!$B$6:$BE$43,'RevPAR Raw Data'!AU$1,FALSE)</f>
        <v>67.031874739402795</v>
      </c>
      <c r="BG7" s="48">
        <f>VLOOKUP($A7,'RevPAR Raw Data'!$B$6:$BE$43,'RevPAR Raw Data'!AV$1,FALSE)</f>
        <v>90.993895520513007</v>
      </c>
      <c r="BH7" s="48">
        <f>VLOOKUP($A7,'RevPAR Raw Data'!$B$6:$BE$43,'RevPAR Raw Data'!AW$1,FALSE)</f>
        <v>93.256356595456296</v>
      </c>
      <c r="BI7" s="48">
        <f>VLOOKUP($A7,'RevPAR Raw Data'!$B$6:$BE$43,'RevPAR Raw Data'!AX$1,FALSE)</f>
        <v>66.164036468683307</v>
      </c>
      <c r="BJ7" s="49">
        <f>VLOOKUP($A7,'RevPAR Raw Data'!$B$6:$BE$43,'RevPAR Raw Data'!AY$1,FALSE)</f>
        <v>74.404590767450003</v>
      </c>
      <c r="BK7" s="48">
        <f>VLOOKUP($A7,'RevPAR Raw Data'!$B$6:$BE$43,'RevPAR Raw Data'!BA$1,FALSE)</f>
        <v>42.641364841706498</v>
      </c>
      <c r="BL7" s="48">
        <f>VLOOKUP($A7,'RevPAR Raw Data'!$B$6:$BE$43,'RevPAR Raw Data'!BB$1,FALSE)</f>
        <v>46.672513077180497</v>
      </c>
      <c r="BM7" s="49">
        <f>VLOOKUP($A7,'RevPAR Raw Data'!$B$6:$BE$43,'RevPAR Raw Data'!BC$1,FALSE)</f>
        <v>44.755736400738002</v>
      </c>
      <c r="BN7" s="50">
        <f>VLOOKUP($A7,'RevPAR Raw Data'!$B$6:$BE$43,'RevPAR Raw Data'!BE$1,FALSE)</f>
        <v>64.958077060983399</v>
      </c>
    </row>
    <row r="8" spans="1:66" x14ac:dyDescent="0.45">
      <c r="A8" s="63" t="s">
        <v>89</v>
      </c>
      <c r="B8" s="47">
        <f>VLOOKUP($A8,'Occupancy Raw Data'!$B$8:$BE$45,'Occupancy Raw Data'!AG$3,FALSE)</f>
        <v>37.1260460251046</v>
      </c>
      <c r="C8" s="48">
        <f>VLOOKUP($A8,'Occupancy Raw Data'!$B$8:$BE$45,'Occupancy Raw Data'!AH$3,FALSE)</f>
        <v>47.356171548117103</v>
      </c>
      <c r="D8" s="48">
        <f>VLOOKUP($A8,'Occupancy Raw Data'!$B$8:$BE$45,'Occupancy Raw Data'!AI$3,FALSE)</f>
        <v>59.490062761506202</v>
      </c>
      <c r="E8" s="48">
        <f>VLOOKUP($A8,'Occupancy Raw Data'!$B$8:$BE$45,'Occupancy Raw Data'!AJ$3,FALSE)</f>
        <v>62.311715481171497</v>
      </c>
      <c r="F8" s="48">
        <f>VLOOKUP($A8,'Occupancy Raw Data'!$B$8:$BE$45,'Occupancy Raw Data'!AK$3,FALSE)</f>
        <v>54.100418410041797</v>
      </c>
      <c r="G8" s="49">
        <f>VLOOKUP($A8,'Occupancy Raw Data'!$B$8:$BE$45,'Occupancy Raw Data'!AL$3,FALSE)</f>
        <v>52.076882845188202</v>
      </c>
      <c r="H8" s="48">
        <f>VLOOKUP($A8,'Occupancy Raw Data'!$B$8:$BE$45,'Occupancy Raw Data'!AN$3,FALSE)</f>
        <v>47.947175732217502</v>
      </c>
      <c r="I8" s="48">
        <f>VLOOKUP($A8,'Occupancy Raw Data'!$B$8:$BE$45,'Occupancy Raw Data'!AO$3,FALSE)</f>
        <v>48.566945606694503</v>
      </c>
      <c r="J8" s="49">
        <f>VLOOKUP($A8,'Occupancy Raw Data'!$B$8:$BE$45,'Occupancy Raw Data'!AP$3,FALSE)</f>
        <v>48.257060669456003</v>
      </c>
      <c r="K8" s="50">
        <f>VLOOKUP($A8,'Occupancy Raw Data'!$B$8:$BE$45,'Occupancy Raw Data'!AR$3,FALSE)</f>
        <v>50.985505080693301</v>
      </c>
      <c r="M8" s="47">
        <f>VLOOKUP($A8,'Occupancy Raw Data'!$B$8:$BE$45,'Occupancy Raw Data'!AT$3,FALSE)</f>
        <v>10.561586982570599</v>
      </c>
      <c r="N8" s="48">
        <f>VLOOKUP($A8,'Occupancy Raw Data'!$B$8:$BE$45,'Occupancy Raw Data'!AU$3,FALSE)</f>
        <v>42.413003123342499</v>
      </c>
      <c r="O8" s="48">
        <f>VLOOKUP($A8,'Occupancy Raw Data'!$B$8:$BE$45,'Occupancy Raw Data'!AV$3,FALSE)</f>
        <v>72.637132321121101</v>
      </c>
      <c r="P8" s="48">
        <f>VLOOKUP($A8,'Occupancy Raw Data'!$B$8:$BE$45,'Occupancy Raw Data'!AW$3,FALSE)</f>
        <v>82.323112988353699</v>
      </c>
      <c r="Q8" s="48">
        <f>VLOOKUP($A8,'Occupancy Raw Data'!$B$8:$BE$45,'Occupancy Raw Data'!AX$3,FALSE)</f>
        <v>43.612422939697097</v>
      </c>
      <c r="R8" s="49">
        <f>VLOOKUP($A8,'Occupancy Raw Data'!$B$8:$BE$45,'Occupancy Raw Data'!AY$3,FALSE)</f>
        <v>50.3899755777189</v>
      </c>
      <c r="S8" s="48">
        <f>VLOOKUP($A8,'Occupancy Raw Data'!$B$8:$BE$45,'Occupancy Raw Data'!BA$3,FALSE)</f>
        <v>26.3119279339688</v>
      </c>
      <c r="T8" s="48">
        <f>VLOOKUP($A8,'Occupancy Raw Data'!$B$8:$BE$45,'Occupancy Raw Data'!BB$3,FALSE)</f>
        <v>27.3060037960303</v>
      </c>
      <c r="U8" s="49">
        <f>VLOOKUP($A8,'Occupancy Raw Data'!$B$8:$BE$45,'Occupancy Raw Data'!BC$3,FALSE)</f>
        <v>26.810209468154</v>
      </c>
      <c r="V8" s="50">
        <f>VLOOKUP($A8,'Occupancy Raw Data'!$B$8:$BE$45,'Occupancy Raw Data'!BE$3,FALSE)</f>
        <v>43.189794256026403</v>
      </c>
      <c r="X8" s="51">
        <f>VLOOKUP($A8,'ADR Raw Data'!$B$6:$BE$43,'ADR Raw Data'!AG$1,FALSE)</f>
        <v>135.931137564274</v>
      </c>
      <c r="Y8" s="52">
        <f>VLOOKUP($A8,'ADR Raw Data'!$B$6:$BE$43,'ADR Raw Data'!AH$1,FALSE)</f>
        <v>160.617521122093</v>
      </c>
      <c r="Z8" s="52">
        <f>VLOOKUP($A8,'ADR Raw Data'!$B$6:$BE$43,'ADR Raw Data'!AI$1,FALSE)</f>
        <v>168.72825970372301</v>
      </c>
      <c r="AA8" s="52">
        <f>VLOOKUP($A8,'ADR Raw Data'!$B$6:$BE$43,'ADR Raw Data'!AJ$1,FALSE)</f>
        <v>168.381938475742</v>
      </c>
      <c r="AB8" s="52">
        <f>VLOOKUP($A8,'ADR Raw Data'!$B$6:$BE$43,'ADR Raw Data'!AK$1,FALSE)</f>
        <v>151.577167923433</v>
      </c>
      <c r="AC8" s="53">
        <f>VLOOKUP($A8,'ADR Raw Data'!$B$6:$BE$43,'ADR Raw Data'!AL$1,FALSE)</f>
        <v>158.930506974922</v>
      </c>
      <c r="AD8" s="52">
        <f>VLOOKUP($A8,'ADR Raw Data'!$B$6:$BE$43,'ADR Raw Data'!AN$1,FALSE)</f>
        <v>121.845632397054</v>
      </c>
      <c r="AE8" s="52">
        <f>VLOOKUP($A8,'ADR Raw Data'!$B$6:$BE$43,'ADR Raw Data'!AO$1,FALSE)</f>
        <v>118.73393118673199</v>
      </c>
      <c r="AF8" s="53">
        <f>VLOOKUP($A8,'ADR Raw Data'!$B$6:$BE$43,'ADR Raw Data'!AP$1,FALSE)</f>
        <v>120.27979082558799</v>
      </c>
      <c r="AG8" s="54">
        <f>VLOOKUP($A8,'ADR Raw Data'!$B$6:$BE$43,'ADR Raw Data'!AR$1,FALSE)</f>
        <v>148.478404944386</v>
      </c>
      <c r="AI8" s="47">
        <f>VLOOKUP($A8,'ADR Raw Data'!$B$6:$BE$43,'ADR Raw Data'!AT$1,FALSE)</f>
        <v>21.672836016995799</v>
      </c>
      <c r="AJ8" s="48">
        <f>VLOOKUP($A8,'ADR Raw Data'!$B$6:$BE$43,'ADR Raw Data'!AU$1,FALSE)</f>
        <v>25.2891397077215</v>
      </c>
      <c r="AK8" s="48">
        <f>VLOOKUP($A8,'ADR Raw Data'!$B$6:$BE$43,'ADR Raw Data'!AV$1,FALSE)</f>
        <v>26.7656555114417</v>
      </c>
      <c r="AL8" s="48">
        <f>VLOOKUP($A8,'ADR Raw Data'!$B$6:$BE$43,'ADR Raw Data'!AW$1,FALSE)</f>
        <v>25.671504464897399</v>
      </c>
      <c r="AM8" s="48">
        <f>VLOOKUP($A8,'ADR Raw Data'!$B$6:$BE$43,'ADR Raw Data'!AX$1,FALSE)</f>
        <v>20.988755143911401</v>
      </c>
      <c r="AN8" s="49">
        <f>VLOOKUP($A8,'ADR Raw Data'!$B$6:$BE$43,'ADR Raw Data'!AY$1,FALSE)</f>
        <v>25.650721082437101</v>
      </c>
      <c r="AO8" s="48">
        <f>VLOOKUP($A8,'ADR Raw Data'!$B$6:$BE$43,'ADR Raw Data'!BA$1,FALSE)</f>
        <v>11.376723269820999</v>
      </c>
      <c r="AP8" s="48">
        <f>VLOOKUP($A8,'ADR Raw Data'!$B$6:$BE$43,'ADR Raw Data'!BB$1,FALSE)</f>
        <v>9.1760053117660192</v>
      </c>
      <c r="AQ8" s="49">
        <f>VLOOKUP($A8,'ADR Raw Data'!$B$6:$BE$43,'ADR Raw Data'!BC$1,FALSE)</f>
        <v>10.271273486690999</v>
      </c>
      <c r="AR8" s="50">
        <f>VLOOKUP($A8,'ADR Raw Data'!$B$6:$BE$43,'ADR Raw Data'!BE$1,FALSE)</f>
        <v>22.537438158337402</v>
      </c>
      <c r="AT8" s="51">
        <f>VLOOKUP($A8,'RevPAR Raw Data'!$B$6:$BE$43,'RevPAR Raw Data'!AG$1,FALSE)</f>
        <v>50.4658566945606</v>
      </c>
      <c r="AU8" s="52">
        <f>VLOOKUP($A8,'RevPAR Raw Data'!$B$6:$BE$43,'RevPAR Raw Data'!AH$1,FALSE)</f>
        <v>76.062308838912102</v>
      </c>
      <c r="AV8" s="52">
        <f>VLOOKUP($A8,'RevPAR Raw Data'!$B$6:$BE$43,'RevPAR Raw Data'!AI$1,FALSE)</f>
        <v>100.376547594142</v>
      </c>
      <c r="AW8" s="52">
        <f>VLOOKUP($A8,'RevPAR Raw Data'!$B$6:$BE$43,'RevPAR Raw Data'!AJ$1,FALSE)</f>
        <v>104.921674424686</v>
      </c>
      <c r="AX8" s="52">
        <f>VLOOKUP($A8,'RevPAR Raw Data'!$B$6:$BE$43,'RevPAR Raw Data'!AK$1,FALSE)</f>
        <v>82.003882060669397</v>
      </c>
      <c r="AY8" s="53">
        <f>VLOOKUP($A8,'RevPAR Raw Data'!$B$6:$BE$43,'RevPAR Raw Data'!AL$1,FALSE)</f>
        <v>82.766053922594097</v>
      </c>
      <c r="AZ8" s="52">
        <f>VLOOKUP($A8,'RevPAR Raw Data'!$B$6:$BE$43,'RevPAR Raw Data'!AN$1,FALSE)</f>
        <v>58.421539487447603</v>
      </c>
      <c r="BA8" s="52">
        <f>VLOOKUP($A8,'RevPAR Raw Data'!$B$6:$BE$43,'RevPAR Raw Data'!AO$1,FALSE)</f>
        <v>57.665443776150603</v>
      </c>
      <c r="BB8" s="53">
        <f>VLOOKUP($A8,'RevPAR Raw Data'!$B$6:$BE$43,'RevPAR Raw Data'!AP$1,FALSE)</f>
        <v>58.0434916317991</v>
      </c>
      <c r="BC8" s="54">
        <f>VLOOKUP($A8,'RevPAR Raw Data'!$B$6:$BE$43,'RevPAR Raw Data'!AR$1,FALSE)</f>
        <v>75.702464696652697</v>
      </c>
      <c r="BE8" s="47">
        <f>VLOOKUP($A8,'RevPAR Raw Data'!$B$6:$BE$43,'RevPAR Raw Data'!AT$1,FALSE)</f>
        <v>34.5234184270914</v>
      </c>
      <c r="BF8" s="48">
        <f>VLOOKUP($A8,'RevPAR Raw Data'!$B$6:$BE$43,'RevPAR Raw Data'!AU$1,FALSE)</f>
        <v>78.428026445166395</v>
      </c>
      <c r="BG8" s="48">
        <f>VLOOKUP($A8,'RevPAR Raw Data'!$B$6:$BE$43,'RevPAR Raw Data'!AV$1,FALSE)</f>
        <v>118.844592443024</v>
      </c>
      <c r="BH8" s="48">
        <f>VLOOKUP($A8,'RevPAR Raw Data'!$B$6:$BE$43,'RevPAR Raw Data'!AW$1,FALSE)</f>
        <v>129.12819907969899</v>
      </c>
      <c r="BI8" s="48">
        <f>VLOOKUP($A8,'RevPAR Raw Data'!$B$6:$BE$43,'RevPAR Raw Data'!AX$1,FALSE)</f>
        <v>73.754882746748706</v>
      </c>
      <c r="BJ8" s="49">
        <f>VLOOKUP($A8,'RevPAR Raw Data'!$B$6:$BE$43,'RevPAR Raw Data'!AY$1,FALSE)</f>
        <v>88.966088749104898</v>
      </c>
      <c r="BK8" s="48">
        <f>VLOOKUP($A8,'RevPAR Raw Data'!$B$6:$BE$43,'RevPAR Raw Data'!BA$1,FALSE)</f>
        <v>40.6820864317923</v>
      </c>
      <c r="BL8" s="48">
        <f>VLOOKUP($A8,'RevPAR Raw Data'!$B$6:$BE$43,'RevPAR Raw Data'!BB$1,FALSE)</f>
        <v>38.987609466551099</v>
      </c>
      <c r="BM8" s="49">
        <f>VLOOKUP($A8,'RevPAR Raw Data'!$B$6:$BE$43,'RevPAR Raw Data'!BC$1,FALSE)</f>
        <v>39.835232891673897</v>
      </c>
      <c r="BN8" s="50">
        <f>VLOOKUP($A8,'RevPAR Raw Data'!$B$6:$BE$43,'RevPAR Raw Data'!BE$1,FALSE)</f>
        <v>75.461105585528998</v>
      </c>
    </row>
    <row r="9" spans="1:66" x14ac:dyDescent="0.45">
      <c r="A9" s="63" t="s">
        <v>90</v>
      </c>
      <c r="B9" s="47">
        <f>VLOOKUP($A9,'Occupancy Raw Data'!$B$8:$BE$45,'Occupancy Raw Data'!AG$3,FALSE)</f>
        <v>41.672621174228802</v>
      </c>
      <c r="C9" s="48">
        <f>VLOOKUP($A9,'Occupancy Raw Data'!$B$8:$BE$45,'Occupancy Raw Data'!AH$3,FALSE)</f>
        <v>43.1046802429439</v>
      </c>
      <c r="D9" s="48">
        <f>VLOOKUP($A9,'Occupancy Raw Data'!$B$8:$BE$45,'Occupancy Raw Data'!AI$3,FALSE)</f>
        <v>50.050613314278898</v>
      </c>
      <c r="E9" s="48">
        <f>VLOOKUP($A9,'Occupancy Raw Data'!$B$8:$BE$45,'Occupancy Raw Data'!AJ$3,FALSE)</f>
        <v>52.286530903894203</v>
      </c>
      <c r="F9" s="48">
        <f>VLOOKUP($A9,'Occupancy Raw Data'!$B$8:$BE$45,'Occupancy Raw Data'!AK$3,FALSE)</f>
        <v>50.190544241991098</v>
      </c>
      <c r="G9" s="49">
        <f>VLOOKUP($A9,'Occupancy Raw Data'!$B$8:$BE$45,'Occupancy Raw Data'!AL$3,FALSE)</f>
        <v>47.4609979754674</v>
      </c>
      <c r="H9" s="48">
        <f>VLOOKUP($A9,'Occupancy Raw Data'!$B$8:$BE$45,'Occupancy Raw Data'!AN$3,FALSE)</f>
        <v>50.729427176372504</v>
      </c>
      <c r="I9" s="48">
        <f>VLOOKUP($A9,'Occupancy Raw Data'!$B$8:$BE$45,'Occupancy Raw Data'!AO$3,FALSE)</f>
        <v>55.579373585804397</v>
      </c>
      <c r="J9" s="49">
        <f>VLOOKUP($A9,'Occupancy Raw Data'!$B$8:$BE$45,'Occupancy Raw Data'!AP$3,FALSE)</f>
        <v>53.154400381088401</v>
      </c>
      <c r="K9" s="50">
        <f>VLOOKUP($A9,'Occupancy Raw Data'!$B$8:$BE$45,'Occupancy Raw Data'!AR$3,FALSE)</f>
        <v>49.087684377073401</v>
      </c>
      <c r="M9" s="47">
        <f>VLOOKUP($A9,'Occupancy Raw Data'!$B$8:$BE$45,'Occupancy Raw Data'!AT$3,FALSE)</f>
        <v>20.4200598534023</v>
      </c>
      <c r="N9" s="48">
        <f>VLOOKUP($A9,'Occupancy Raw Data'!$B$8:$BE$45,'Occupancy Raw Data'!AU$3,FALSE)</f>
        <v>11.748603717406199</v>
      </c>
      <c r="O9" s="48">
        <f>VLOOKUP($A9,'Occupancy Raw Data'!$B$8:$BE$45,'Occupancy Raw Data'!AV$3,FALSE)</f>
        <v>22.9088177296609</v>
      </c>
      <c r="P9" s="48">
        <f>VLOOKUP($A9,'Occupancy Raw Data'!$B$8:$BE$45,'Occupancy Raw Data'!AW$3,FALSE)</f>
        <v>33.6698184529413</v>
      </c>
      <c r="Q9" s="48">
        <f>VLOOKUP($A9,'Occupancy Raw Data'!$B$8:$BE$45,'Occupancy Raw Data'!AX$3,FALSE)</f>
        <v>26.495682068777199</v>
      </c>
      <c r="R9" s="49">
        <f>VLOOKUP($A9,'Occupancy Raw Data'!$B$8:$BE$45,'Occupancy Raw Data'!AY$3,FALSE)</f>
        <v>23.150857730921899</v>
      </c>
      <c r="S9" s="48">
        <f>VLOOKUP($A9,'Occupancy Raw Data'!$B$8:$BE$45,'Occupancy Raw Data'!BA$3,FALSE)</f>
        <v>22.510728281977801</v>
      </c>
      <c r="T9" s="48">
        <f>VLOOKUP($A9,'Occupancy Raw Data'!$B$8:$BE$45,'Occupancy Raw Data'!BB$3,FALSE)</f>
        <v>27.686543005956501</v>
      </c>
      <c r="U9" s="49">
        <f>VLOOKUP($A9,'Occupancy Raw Data'!$B$8:$BE$45,'Occupancy Raw Data'!BC$3,FALSE)</f>
        <v>25.163224444457999</v>
      </c>
      <c r="V9" s="50">
        <f>VLOOKUP($A9,'Occupancy Raw Data'!$B$8:$BE$45,'Occupancy Raw Data'!BE$3,FALSE)</f>
        <v>23.7716728900348</v>
      </c>
      <c r="X9" s="51">
        <f>VLOOKUP($A9,'ADR Raw Data'!$B$6:$BE$43,'ADR Raw Data'!AG$1,FALSE)</f>
        <v>113.645176109166</v>
      </c>
      <c r="Y9" s="52">
        <f>VLOOKUP($A9,'ADR Raw Data'!$B$6:$BE$43,'ADR Raw Data'!AH$1,FALSE)</f>
        <v>121.55348252521</v>
      </c>
      <c r="Z9" s="52">
        <f>VLOOKUP($A9,'ADR Raw Data'!$B$6:$BE$43,'ADR Raw Data'!AI$1,FALSE)</f>
        <v>127.529921479983</v>
      </c>
      <c r="AA9" s="52">
        <f>VLOOKUP($A9,'ADR Raw Data'!$B$6:$BE$43,'ADR Raw Data'!AJ$1,FALSE)</f>
        <v>127.478370914474</v>
      </c>
      <c r="AB9" s="52">
        <f>VLOOKUP($A9,'ADR Raw Data'!$B$6:$BE$43,'ADR Raw Data'!AK$1,FALSE)</f>
        <v>122.777943409657</v>
      </c>
      <c r="AC9" s="53">
        <f>VLOOKUP($A9,'ADR Raw Data'!$B$6:$BE$43,'ADR Raw Data'!AL$1,FALSE)</f>
        <v>122.989663011567</v>
      </c>
      <c r="AD9" s="52">
        <f>VLOOKUP($A9,'ADR Raw Data'!$B$6:$BE$43,'ADR Raw Data'!AN$1,FALSE)</f>
        <v>114.904862374552</v>
      </c>
      <c r="AE9" s="52">
        <f>VLOOKUP($A9,'ADR Raw Data'!$B$6:$BE$43,'ADR Raw Data'!AO$1,FALSE)</f>
        <v>116.950867795157</v>
      </c>
      <c r="AF9" s="53">
        <f>VLOOKUP($A9,'ADR Raw Data'!$B$6:$BE$43,'ADR Raw Data'!AP$1,FALSE)</f>
        <v>115.974535805304</v>
      </c>
      <c r="AG9" s="54">
        <f>VLOOKUP($A9,'ADR Raw Data'!$B$6:$BE$43,'ADR Raw Data'!AR$1,FALSE)</f>
        <v>120.819290981085</v>
      </c>
      <c r="AI9" s="47">
        <f>VLOOKUP($A9,'ADR Raw Data'!$B$6:$BE$43,'ADR Raw Data'!AT$1,FALSE)</f>
        <v>18.790321226664901</v>
      </c>
      <c r="AJ9" s="48">
        <f>VLOOKUP($A9,'ADR Raw Data'!$B$6:$BE$43,'ADR Raw Data'!AU$1,FALSE)</f>
        <v>20.6481467681166</v>
      </c>
      <c r="AK9" s="48">
        <f>VLOOKUP($A9,'ADR Raw Data'!$B$6:$BE$43,'ADR Raw Data'!AV$1,FALSE)</f>
        <v>22.3488957643387</v>
      </c>
      <c r="AL9" s="48">
        <f>VLOOKUP($A9,'ADR Raw Data'!$B$6:$BE$43,'ADR Raw Data'!AW$1,FALSE)</f>
        <v>23.1092874491892</v>
      </c>
      <c r="AM9" s="48">
        <f>VLOOKUP($A9,'ADR Raw Data'!$B$6:$BE$43,'ADR Raw Data'!AX$1,FALSE)</f>
        <v>20.985407581952799</v>
      </c>
      <c r="AN9" s="49">
        <f>VLOOKUP($A9,'ADR Raw Data'!$B$6:$BE$43,'ADR Raw Data'!AY$1,FALSE)</f>
        <v>21.420004464725601</v>
      </c>
      <c r="AO9" s="48">
        <f>VLOOKUP($A9,'ADR Raw Data'!$B$6:$BE$43,'ADR Raw Data'!BA$1,FALSE)</f>
        <v>15.2299784903605</v>
      </c>
      <c r="AP9" s="48">
        <f>VLOOKUP($A9,'ADR Raw Data'!$B$6:$BE$43,'ADR Raw Data'!BB$1,FALSE)</f>
        <v>16.005471832536099</v>
      </c>
      <c r="AQ9" s="49">
        <f>VLOOKUP($A9,'ADR Raw Data'!$B$6:$BE$43,'ADR Raw Data'!BC$1,FALSE)</f>
        <v>15.6506018941507</v>
      </c>
      <c r="AR9" s="50">
        <f>VLOOKUP($A9,'ADR Raw Data'!$B$6:$BE$43,'ADR Raw Data'!BE$1,FALSE)</f>
        <v>19.6427340766767</v>
      </c>
      <c r="AT9" s="51">
        <f>VLOOKUP($A9,'RevPAR Raw Data'!$B$6:$BE$43,'RevPAR Raw Data'!AG$1,FALSE)</f>
        <v>47.358923722758099</v>
      </c>
      <c r="AU9" s="52">
        <f>VLOOKUP($A9,'RevPAR Raw Data'!$B$6:$BE$43,'RevPAR Raw Data'!AH$1,FALSE)</f>
        <v>52.3952399666547</v>
      </c>
      <c r="AV9" s="52">
        <f>VLOOKUP($A9,'RevPAR Raw Data'!$B$6:$BE$43,'RevPAR Raw Data'!AI$1,FALSE)</f>
        <v>63.829507859949899</v>
      </c>
      <c r="AW9" s="52">
        <f>VLOOKUP($A9,'RevPAR Raw Data'!$B$6:$BE$43,'RevPAR Raw Data'!AJ$1,FALSE)</f>
        <v>66.654017803977595</v>
      </c>
      <c r="AX9" s="52">
        <f>VLOOKUP($A9,'RevPAR Raw Data'!$B$6:$BE$43,'RevPAR Raw Data'!AK$1,FALSE)</f>
        <v>61.622918006430801</v>
      </c>
      <c r="AY9" s="53">
        <f>VLOOKUP($A9,'RevPAR Raw Data'!$B$6:$BE$43,'RevPAR Raw Data'!AL$1,FALSE)</f>
        <v>58.372121471954202</v>
      </c>
      <c r="AZ9" s="52">
        <f>VLOOKUP($A9,'RevPAR Raw Data'!$B$6:$BE$43,'RevPAR Raw Data'!AN$1,FALSE)</f>
        <v>58.2905784804096</v>
      </c>
      <c r="BA9" s="52">
        <f>VLOOKUP($A9,'RevPAR Raw Data'!$B$6:$BE$43,'RevPAR Raw Data'!AO$1,FALSE)</f>
        <v>65.000559723710793</v>
      </c>
      <c r="BB9" s="53">
        <f>VLOOKUP($A9,'RevPAR Raw Data'!$B$6:$BE$43,'RevPAR Raw Data'!AP$1,FALSE)</f>
        <v>61.6455691020602</v>
      </c>
      <c r="BC9" s="54">
        <f>VLOOKUP($A9,'RevPAR Raw Data'!$B$6:$BE$43,'RevPAR Raw Data'!AR$1,FALSE)</f>
        <v>59.307392223413103</v>
      </c>
      <c r="BE9" s="47">
        <f>VLOOKUP($A9,'RevPAR Raw Data'!$B$6:$BE$43,'RevPAR Raw Data'!AT$1,FALSE)</f>
        <v>43.0473759211988</v>
      </c>
      <c r="BF9" s="48">
        <f>VLOOKUP($A9,'RevPAR Raw Data'!$B$6:$BE$43,'RevPAR Raw Data'!AU$1,FALSE)</f>
        <v>34.822619424297201</v>
      </c>
      <c r="BG9" s="48">
        <f>VLOOKUP($A9,'RevPAR Raw Data'!$B$6:$BE$43,'RevPAR Raw Data'!AV$1,FALSE)</f>
        <v>50.377581289243899</v>
      </c>
      <c r="BH9" s="48">
        <f>VLOOKUP($A9,'RevPAR Raw Data'!$B$6:$BE$43,'RevPAR Raw Data'!AW$1,FALSE)</f>
        <v>64.559961032040803</v>
      </c>
      <c r="BI9" s="48">
        <f>VLOOKUP($A9,'RevPAR Raw Data'!$B$6:$BE$43,'RevPAR Raw Data'!AX$1,FALSE)</f>
        <v>53.041316524481402</v>
      </c>
      <c r="BJ9" s="49">
        <f>VLOOKUP($A9,'RevPAR Raw Data'!$B$6:$BE$43,'RevPAR Raw Data'!AY$1,FALSE)</f>
        <v>49.529776955233302</v>
      </c>
      <c r="BK9" s="48">
        <f>VLOOKUP($A9,'RevPAR Raw Data'!$B$6:$BE$43,'RevPAR Raw Data'!BA$1,FALSE)</f>
        <v>41.169085847707102</v>
      </c>
      <c r="BL9" s="48">
        <f>VLOOKUP($A9,'RevPAR Raw Data'!$B$6:$BE$43,'RevPAR Raw Data'!BB$1,FALSE)</f>
        <v>48.123376680714003</v>
      </c>
      <c r="BM9" s="49">
        <f>VLOOKUP($A9,'RevPAR Raw Data'!$B$6:$BE$43,'RevPAR Raw Data'!BC$1,FALSE)</f>
        <v>44.752022420142403</v>
      </c>
      <c r="BN9" s="50">
        <f>VLOOKUP($A9,'RevPAR Raw Data'!$B$6:$BE$43,'RevPAR Raw Data'!BE$1,FALSE)</f>
        <v>48.083813458078602</v>
      </c>
    </row>
    <row r="10" spans="1:66" x14ac:dyDescent="0.45">
      <c r="A10" s="63" t="s">
        <v>26</v>
      </c>
      <c r="B10" s="47">
        <f>VLOOKUP($A10,'Occupancy Raw Data'!$B$8:$BE$45,'Occupancy Raw Data'!AG$3,FALSE)</f>
        <v>37.849549341345003</v>
      </c>
      <c r="C10" s="48">
        <f>VLOOKUP($A10,'Occupancy Raw Data'!$B$8:$BE$45,'Occupancy Raw Data'!AH$3,FALSE)</f>
        <v>45.253639935290003</v>
      </c>
      <c r="D10" s="48">
        <f>VLOOKUP($A10,'Occupancy Raw Data'!$B$8:$BE$45,'Occupancy Raw Data'!AI$3,FALSE)</f>
        <v>56.190778830598497</v>
      </c>
      <c r="E10" s="48">
        <f>VLOOKUP($A10,'Occupancy Raw Data'!$B$8:$BE$45,'Occupancy Raw Data'!AJ$3,FALSE)</f>
        <v>55.630344349433699</v>
      </c>
      <c r="F10" s="48">
        <f>VLOOKUP($A10,'Occupancy Raw Data'!$B$8:$BE$45,'Occupancy Raw Data'!AK$3,FALSE)</f>
        <v>46.917610353593702</v>
      </c>
      <c r="G10" s="49">
        <f>VLOOKUP($A10,'Occupancy Raw Data'!$B$8:$BE$45,'Occupancy Raw Data'!AL$3,FALSE)</f>
        <v>48.368384562052199</v>
      </c>
      <c r="H10" s="48">
        <f>VLOOKUP($A10,'Occupancy Raw Data'!$B$8:$BE$45,'Occupancy Raw Data'!AN$3,FALSE)</f>
        <v>44.291657037208203</v>
      </c>
      <c r="I10" s="48">
        <f>VLOOKUP($A10,'Occupancy Raw Data'!$B$8:$BE$45,'Occupancy Raw Data'!AO$3,FALSE)</f>
        <v>49.644672983591398</v>
      </c>
      <c r="J10" s="49">
        <f>VLOOKUP($A10,'Occupancy Raw Data'!$B$8:$BE$45,'Occupancy Raw Data'!AP$3,FALSE)</f>
        <v>46.968165010399801</v>
      </c>
      <c r="K10" s="50">
        <f>VLOOKUP($A10,'Occupancy Raw Data'!$B$8:$BE$45,'Occupancy Raw Data'!AR$3,FALSE)</f>
        <v>47.968321833008602</v>
      </c>
      <c r="M10" s="47">
        <f>VLOOKUP($A10,'Occupancy Raw Data'!$B$8:$BE$45,'Occupancy Raw Data'!AT$3,FALSE)</f>
        <v>19.356103283077299</v>
      </c>
      <c r="N10" s="48">
        <f>VLOOKUP($A10,'Occupancy Raw Data'!$B$8:$BE$45,'Occupancy Raw Data'!AU$3,FALSE)</f>
        <v>26.944505274809998</v>
      </c>
      <c r="O10" s="48">
        <f>VLOOKUP($A10,'Occupancy Raw Data'!$B$8:$BE$45,'Occupancy Raw Data'!AV$3,FALSE)</f>
        <v>41.551814829288901</v>
      </c>
      <c r="P10" s="48">
        <f>VLOOKUP($A10,'Occupancy Raw Data'!$B$8:$BE$45,'Occupancy Raw Data'!AW$3,FALSE)</f>
        <v>41.925563707965999</v>
      </c>
      <c r="Q10" s="48">
        <f>VLOOKUP($A10,'Occupancy Raw Data'!$B$8:$BE$45,'Occupancy Raw Data'!AX$3,FALSE)</f>
        <v>23.0154666136035</v>
      </c>
      <c r="R10" s="49">
        <f>VLOOKUP($A10,'Occupancy Raw Data'!$B$8:$BE$45,'Occupancy Raw Data'!AY$3,FALSE)</f>
        <v>31.156035178398</v>
      </c>
      <c r="S10" s="48">
        <f>VLOOKUP($A10,'Occupancy Raw Data'!$B$8:$BE$45,'Occupancy Raw Data'!BA$3,FALSE)</f>
        <v>14.577390220157801</v>
      </c>
      <c r="T10" s="48">
        <f>VLOOKUP($A10,'Occupancy Raw Data'!$B$8:$BE$45,'Occupancy Raw Data'!BB$3,FALSE)</f>
        <v>24.767586828990702</v>
      </c>
      <c r="U10" s="49">
        <f>VLOOKUP($A10,'Occupancy Raw Data'!$B$8:$BE$45,'Occupancy Raw Data'!BC$3,FALSE)</f>
        <v>19.746088604325301</v>
      </c>
      <c r="V10" s="50">
        <f>VLOOKUP($A10,'Occupancy Raw Data'!$B$8:$BE$45,'Occupancy Raw Data'!BE$3,FALSE)</f>
        <v>27.750648661446199</v>
      </c>
      <c r="X10" s="51">
        <f>VLOOKUP($A10,'ADR Raw Data'!$B$6:$BE$43,'ADR Raw Data'!AG$1,FALSE)</f>
        <v>124.480698366661</v>
      </c>
      <c r="Y10" s="52">
        <f>VLOOKUP($A10,'ADR Raw Data'!$B$6:$BE$43,'ADR Raw Data'!AH$1,FALSE)</f>
        <v>147.38843025853799</v>
      </c>
      <c r="Z10" s="52">
        <f>VLOOKUP($A10,'ADR Raw Data'!$B$6:$BE$43,'ADR Raw Data'!AI$1,FALSE)</f>
        <v>158.868714719037</v>
      </c>
      <c r="AA10" s="52">
        <f>VLOOKUP($A10,'ADR Raw Data'!$B$6:$BE$43,'ADR Raw Data'!AJ$1,FALSE)</f>
        <v>157.86114867320899</v>
      </c>
      <c r="AB10" s="52">
        <f>VLOOKUP($A10,'ADR Raw Data'!$B$6:$BE$43,'ADR Raw Data'!AK$1,FALSE)</f>
        <v>137.08154362416099</v>
      </c>
      <c r="AC10" s="53">
        <f>VLOOKUP($A10,'ADR Raw Data'!$B$6:$BE$43,'ADR Raw Data'!AL$1,FALSE)</f>
        <v>146.88010332552901</v>
      </c>
      <c r="AD10" s="52">
        <f>VLOOKUP($A10,'ADR Raw Data'!$B$6:$BE$43,'ADR Raw Data'!AN$1,FALSE)</f>
        <v>115.113057004956</v>
      </c>
      <c r="AE10" s="52">
        <f>VLOOKUP($A10,'ADR Raw Data'!$B$6:$BE$43,'ADR Raw Data'!AO$1,FALSE)</f>
        <v>118.52239802152999</v>
      </c>
      <c r="AF10" s="53">
        <f>VLOOKUP($A10,'ADR Raw Data'!$B$6:$BE$43,'ADR Raw Data'!AP$1,FALSE)</f>
        <v>116.91486914537001</v>
      </c>
      <c r="AG10" s="54">
        <f>VLOOKUP($A10,'ADR Raw Data'!$B$6:$BE$43,'ADR Raw Data'!AR$1,FALSE)</f>
        <v>138.49711811619699</v>
      </c>
      <c r="AI10" s="47">
        <f>VLOOKUP($A10,'ADR Raw Data'!$B$6:$BE$43,'ADR Raw Data'!AT$1,FALSE)</f>
        <v>20.059538480965202</v>
      </c>
      <c r="AJ10" s="48">
        <f>VLOOKUP($A10,'ADR Raw Data'!$B$6:$BE$43,'ADR Raw Data'!AU$1,FALSE)</f>
        <v>31.601487369939701</v>
      </c>
      <c r="AK10" s="48">
        <f>VLOOKUP($A10,'ADR Raw Data'!$B$6:$BE$43,'ADR Raw Data'!AV$1,FALSE)</f>
        <v>35.5505207093425</v>
      </c>
      <c r="AL10" s="48">
        <f>VLOOKUP($A10,'ADR Raw Data'!$B$6:$BE$43,'ADR Raw Data'!AW$1,FALSE)</f>
        <v>35.390655796733398</v>
      </c>
      <c r="AM10" s="48">
        <f>VLOOKUP($A10,'ADR Raw Data'!$B$6:$BE$43,'ADR Raw Data'!AX$1,FALSE)</f>
        <v>23.648996142049999</v>
      </c>
      <c r="AN10" s="49">
        <f>VLOOKUP($A10,'ADR Raw Data'!$B$6:$BE$43,'ADR Raw Data'!AY$1,FALSE)</f>
        <v>30.6403489926921</v>
      </c>
      <c r="AO10" s="48">
        <f>VLOOKUP($A10,'ADR Raw Data'!$B$6:$BE$43,'ADR Raw Data'!BA$1,FALSE)</f>
        <v>10.391414538160401</v>
      </c>
      <c r="AP10" s="48">
        <f>VLOOKUP($A10,'ADR Raw Data'!$B$6:$BE$43,'ADR Raw Data'!BB$1,FALSE)</f>
        <v>11.1088836631081</v>
      </c>
      <c r="AQ10" s="49">
        <f>VLOOKUP($A10,'ADR Raw Data'!$B$6:$BE$43,'ADR Raw Data'!BC$1,FALSE)</f>
        <v>10.8281445356091</v>
      </c>
      <c r="AR10" s="50">
        <f>VLOOKUP($A10,'ADR Raw Data'!$B$6:$BE$43,'ADR Raw Data'!BE$1,FALSE)</f>
        <v>25.4958323022746</v>
      </c>
      <c r="AT10" s="51">
        <f>VLOOKUP($A10,'RevPAR Raw Data'!$B$6:$BE$43,'RevPAR Raw Data'!AG$1,FALSE)</f>
        <v>47.115383348740401</v>
      </c>
      <c r="AU10" s="52">
        <f>VLOOKUP($A10,'RevPAR Raw Data'!$B$6:$BE$43,'RevPAR Raw Data'!AH$1,FALSE)</f>
        <v>66.698629535474893</v>
      </c>
      <c r="AV10" s="52">
        <f>VLOOKUP($A10,'RevPAR Raw Data'!$B$6:$BE$43,'RevPAR Raw Data'!AI$1,FALSE)</f>
        <v>89.269568118788897</v>
      </c>
      <c r="AW10" s="52">
        <f>VLOOKUP($A10,'RevPAR Raw Data'!$B$6:$BE$43,'RevPAR Raw Data'!AJ$1,FALSE)</f>
        <v>87.818700600878202</v>
      </c>
      <c r="AX10" s="52">
        <f>VLOOKUP($A10,'RevPAR Raw Data'!$B$6:$BE$43,'RevPAR Raw Data'!AK$1,FALSE)</f>
        <v>64.3153845042754</v>
      </c>
      <c r="AY10" s="53">
        <f>VLOOKUP($A10,'RevPAR Raw Data'!$B$6:$BE$43,'RevPAR Raw Data'!AL$1,FALSE)</f>
        <v>71.043533221631606</v>
      </c>
      <c r="AZ10" s="52">
        <f>VLOOKUP($A10,'RevPAR Raw Data'!$B$6:$BE$43,'RevPAR Raw Data'!AN$1,FALSE)</f>
        <v>50.985480413681501</v>
      </c>
      <c r="BA10" s="52">
        <f>VLOOKUP($A10,'RevPAR Raw Data'!$B$6:$BE$43,'RevPAR Raw Data'!AO$1,FALSE)</f>
        <v>58.8400569100993</v>
      </c>
      <c r="BB10" s="53">
        <f>VLOOKUP($A10,'RevPAR Raw Data'!$B$6:$BE$43,'RevPAR Raw Data'!AP$1,FALSE)</f>
        <v>54.912768661890397</v>
      </c>
      <c r="BC10" s="54">
        <f>VLOOKUP($A10,'RevPAR Raw Data'!$B$6:$BE$43,'RevPAR Raw Data'!AR$1,FALSE)</f>
        <v>66.434743347419797</v>
      </c>
      <c r="BE10" s="47">
        <f>VLOOKUP($A10,'RevPAR Raw Data'!$B$6:$BE$43,'RevPAR Raw Data'!AT$1,FALSE)</f>
        <v>43.298386750526902</v>
      </c>
      <c r="BF10" s="48">
        <f>VLOOKUP($A10,'RevPAR Raw Data'!$B$6:$BE$43,'RevPAR Raw Data'!AU$1,FALSE)</f>
        <v>67.060857076061595</v>
      </c>
      <c r="BG10" s="48">
        <f>VLOOKUP($A10,'RevPAR Raw Data'!$B$6:$BE$43,'RevPAR Raw Data'!AV$1,FALSE)</f>
        <v>91.874222074625393</v>
      </c>
      <c r="BH10" s="48">
        <f>VLOOKUP($A10,'RevPAR Raw Data'!$B$6:$BE$43,'RevPAR Raw Data'!AW$1,FALSE)</f>
        <v>92.153951447425996</v>
      </c>
      <c r="BI10" s="48">
        <f>VLOOKUP($A10,'RevPAR Raw Data'!$B$6:$BE$43,'RevPAR Raw Data'!AX$1,FALSE)</f>
        <v>52.107389567179403</v>
      </c>
      <c r="BJ10" s="49">
        <f>VLOOKUP($A10,'RevPAR Raw Data'!$B$6:$BE$43,'RevPAR Raw Data'!AY$1,FALSE)</f>
        <v>71.342702082037405</v>
      </c>
      <c r="BK10" s="48">
        <f>VLOOKUP($A10,'RevPAR Raw Data'!$B$6:$BE$43,'RevPAR Raw Data'!BA$1,FALSE)</f>
        <v>26.4836018049402</v>
      </c>
      <c r="BL10" s="48">
        <f>VLOOKUP($A10,'RevPAR Raw Data'!$B$6:$BE$43,'RevPAR Raw Data'!BB$1,FALSE)</f>
        <v>38.627872899090697</v>
      </c>
      <c r="BM10" s="49">
        <f>VLOOKUP($A10,'RevPAR Raw Data'!$B$6:$BE$43,'RevPAR Raw Data'!BC$1,FALSE)</f>
        <v>32.712368154140201</v>
      </c>
      <c r="BN10" s="50">
        <f>VLOOKUP($A10,'RevPAR Raw Data'!$B$6:$BE$43,'RevPAR Raw Data'!BE$1,FALSE)</f>
        <v>60.321739809236703</v>
      </c>
    </row>
    <row r="11" spans="1:66" x14ac:dyDescent="0.45">
      <c r="A11" s="63" t="s">
        <v>24</v>
      </c>
      <c r="B11" s="47">
        <f>VLOOKUP($A11,'Occupancy Raw Data'!$B$8:$BE$45,'Occupancy Raw Data'!AG$3,FALSE)</f>
        <v>39.626168224299001</v>
      </c>
      <c r="C11" s="48">
        <f>VLOOKUP($A11,'Occupancy Raw Data'!$B$8:$BE$45,'Occupancy Raw Data'!AH$3,FALSE)</f>
        <v>46.973400431344302</v>
      </c>
      <c r="D11" s="48">
        <f>VLOOKUP($A11,'Occupancy Raw Data'!$B$8:$BE$45,'Occupancy Raw Data'!AI$3,FALSE)</f>
        <v>52.239396117900696</v>
      </c>
      <c r="E11" s="48">
        <f>VLOOKUP($A11,'Occupancy Raw Data'!$B$8:$BE$45,'Occupancy Raw Data'!AJ$3,FALSE)</f>
        <v>51.671459381739702</v>
      </c>
      <c r="F11" s="48">
        <f>VLOOKUP($A11,'Occupancy Raw Data'!$B$8:$BE$45,'Occupancy Raw Data'!AK$3,FALSE)</f>
        <v>46.793673616103497</v>
      </c>
      <c r="G11" s="49">
        <f>VLOOKUP($A11,'Occupancy Raw Data'!$B$8:$BE$45,'Occupancy Raw Data'!AL$3,FALSE)</f>
        <v>47.4608195542774</v>
      </c>
      <c r="H11" s="48">
        <f>VLOOKUP($A11,'Occupancy Raw Data'!$B$8:$BE$45,'Occupancy Raw Data'!AN$3,FALSE)</f>
        <v>46.081955427749797</v>
      </c>
      <c r="I11" s="48">
        <f>VLOOKUP($A11,'Occupancy Raw Data'!$B$8:$BE$45,'Occupancy Raw Data'!AO$3,FALSE)</f>
        <v>52.731847591660603</v>
      </c>
      <c r="J11" s="49">
        <f>VLOOKUP($A11,'Occupancy Raw Data'!$B$8:$BE$45,'Occupancy Raw Data'!AP$3,FALSE)</f>
        <v>49.4069015097052</v>
      </c>
      <c r="K11" s="50">
        <f>VLOOKUP($A11,'Occupancy Raw Data'!$B$8:$BE$45,'Occupancy Raw Data'!AR$3,FALSE)</f>
        <v>48.016842970113899</v>
      </c>
      <c r="M11" s="47">
        <f>VLOOKUP($A11,'Occupancy Raw Data'!$B$8:$BE$45,'Occupancy Raw Data'!AT$3,FALSE)</f>
        <v>-3.86932094430338</v>
      </c>
      <c r="N11" s="48">
        <f>VLOOKUP($A11,'Occupancy Raw Data'!$B$8:$BE$45,'Occupancy Raw Data'!AU$3,FALSE)</f>
        <v>0.82352050390837594</v>
      </c>
      <c r="O11" s="48">
        <f>VLOOKUP($A11,'Occupancy Raw Data'!$B$8:$BE$45,'Occupancy Raw Data'!AV$3,FALSE)</f>
        <v>7.3565554496415597</v>
      </c>
      <c r="P11" s="48">
        <f>VLOOKUP($A11,'Occupancy Raw Data'!$B$8:$BE$45,'Occupancy Raw Data'!AW$3,FALSE)</f>
        <v>5.2233054581902802</v>
      </c>
      <c r="Q11" s="48">
        <f>VLOOKUP($A11,'Occupancy Raw Data'!$B$8:$BE$45,'Occupancy Raw Data'!AX$3,FALSE)</f>
        <v>-1.69119489021974</v>
      </c>
      <c r="R11" s="49">
        <f>VLOOKUP($A11,'Occupancy Raw Data'!$B$8:$BE$45,'Occupancy Raw Data'!AY$3,FALSE)</f>
        <v>1.77049809422599</v>
      </c>
      <c r="S11" s="48">
        <f>VLOOKUP($A11,'Occupancy Raw Data'!$B$8:$BE$45,'Occupancy Raw Data'!BA$3,FALSE)</f>
        <v>-1.9672641541770799</v>
      </c>
      <c r="T11" s="48">
        <f>VLOOKUP($A11,'Occupancy Raw Data'!$B$8:$BE$45,'Occupancy Raw Data'!BB$3,FALSE)</f>
        <v>5.4636951833213496</v>
      </c>
      <c r="U11" s="49">
        <f>VLOOKUP($A11,'Occupancy Raw Data'!$B$8:$BE$45,'Occupancy Raw Data'!BC$3,FALSE)</f>
        <v>1.86286264589215</v>
      </c>
      <c r="V11" s="50">
        <f>VLOOKUP($A11,'Occupancy Raw Data'!$B$8:$BE$45,'Occupancy Raw Data'!BE$3,FALSE)</f>
        <v>1.7976345489286301</v>
      </c>
      <c r="X11" s="51">
        <f>VLOOKUP($A11,'ADR Raw Data'!$B$6:$BE$43,'ADR Raw Data'!AG$1,FALSE)</f>
        <v>103.449226233671</v>
      </c>
      <c r="Y11" s="52">
        <f>VLOOKUP($A11,'ADR Raw Data'!$B$6:$BE$43,'ADR Raw Data'!AH$1,FALSE)</f>
        <v>102.583955463728</v>
      </c>
      <c r="Z11" s="52">
        <f>VLOOKUP($A11,'ADR Raw Data'!$B$6:$BE$43,'ADR Raw Data'!AI$1,FALSE)</f>
        <v>103.316451524117</v>
      </c>
      <c r="AA11" s="52">
        <f>VLOOKUP($A11,'ADR Raw Data'!$B$6:$BE$43,'ADR Raw Data'!AJ$1,FALSE)</f>
        <v>101.903112347826</v>
      </c>
      <c r="AB11" s="52">
        <f>VLOOKUP($A11,'ADR Raw Data'!$B$6:$BE$43,'ADR Raw Data'!AK$1,FALSE)</f>
        <v>99.894085881087705</v>
      </c>
      <c r="AC11" s="53">
        <f>VLOOKUP($A11,'ADR Raw Data'!$B$6:$BE$43,'ADR Raw Data'!AL$1,FALSE)</f>
        <v>102.211030930958</v>
      </c>
      <c r="AD11" s="52">
        <f>VLOOKUP($A11,'ADR Raw Data'!$B$6:$BE$43,'ADR Raw Data'!AN$1,FALSE)</f>
        <v>114.492394695787</v>
      </c>
      <c r="AE11" s="52">
        <f>VLOOKUP($A11,'ADR Raw Data'!$B$6:$BE$43,'ADR Raw Data'!AO$1,FALSE)</f>
        <v>124.824421267893</v>
      </c>
      <c r="AF11" s="53">
        <f>VLOOKUP($A11,'ADR Raw Data'!$B$6:$BE$43,'ADR Raw Data'!AP$1,FALSE)</f>
        <v>120.00606620589301</v>
      </c>
      <c r="AG11" s="54">
        <f>VLOOKUP($A11,'ADR Raw Data'!$B$6:$BE$43,'ADR Raw Data'!AR$1,FALSE)</f>
        <v>107.44251400949599</v>
      </c>
      <c r="AI11" s="47">
        <f>VLOOKUP($A11,'ADR Raw Data'!$B$6:$BE$43,'ADR Raw Data'!AT$1,FALSE)</f>
        <v>12.0320663835123</v>
      </c>
      <c r="AJ11" s="48">
        <f>VLOOKUP($A11,'ADR Raw Data'!$B$6:$BE$43,'ADR Raw Data'!AU$1,FALSE)</f>
        <v>15.524846815540201</v>
      </c>
      <c r="AK11" s="48">
        <f>VLOOKUP($A11,'ADR Raw Data'!$B$6:$BE$43,'ADR Raw Data'!AV$1,FALSE)</f>
        <v>18.309552234608901</v>
      </c>
      <c r="AL11" s="48">
        <f>VLOOKUP($A11,'ADR Raw Data'!$B$6:$BE$43,'ADR Raw Data'!AW$1,FALSE)</f>
        <v>14.5976071046542</v>
      </c>
      <c r="AM11" s="48">
        <f>VLOOKUP($A11,'ADR Raw Data'!$B$6:$BE$43,'ADR Raw Data'!AX$1,FALSE)</f>
        <v>8.7300298427460206</v>
      </c>
      <c r="AN11" s="49">
        <f>VLOOKUP($A11,'ADR Raw Data'!$B$6:$BE$43,'ADR Raw Data'!AY$1,FALSE)</f>
        <v>13.857361779192001</v>
      </c>
      <c r="AO11" s="48">
        <f>VLOOKUP($A11,'ADR Raw Data'!$B$6:$BE$43,'ADR Raw Data'!BA$1,FALSE)</f>
        <v>8.70017100493037</v>
      </c>
      <c r="AP11" s="48">
        <f>VLOOKUP($A11,'ADR Raw Data'!$B$6:$BE$43,'ADR Raw Data'!BB$1,FALSE)</f>
        <v>7.8227980323526296</v>
      </c>
      <c r="AQ11" s="49">
        <f>VLOOKUP($A11,'ADR Raw Data'!$B$6:$BE$43,'ADR Raw Data'!BC$1,FALSE)</f>
        <v>8.3973265708865092</v>
      </c>
      <c r="AR11" s="50">
        <f>VLOOKUP($A11,'ADR Raw Data'!$B$6:$BE$43,'ADR Raw Data'!BE$1,FALSE)</f>
        <v>12.0094285284992</v>
      </c>
      <c r="AT11" s="51">
        <f>VLOOKUP($A11,'RevPAR Raw Data'!$B$6:$BE$43,'RevPAR Raw Data'!AG$1,FALSE)</f>
        <v>40.992964414090501</v>
      </c>
      <c r="AU11" s="52">
        <f>VLOOKUP($A11,'RevPAR Raw Data'!$B$6:$BE$43,'RevPAR Raw Data'!AH$1,FALSE)</f>
        <v>48.187172178289003</v>
      </c>
      <c r="AV11" s="52">
        <f>VLOOKUP($A11,'RevPAR Raw Data'!$B$6:$BE$43,'RevPAR Raw Data'!AI$1,FALSE)</f>
        <v>53.971890366642697</v>
      </c>
      <c r="AW11" s="52">
        <f>VLOOKUP($A11,'RevPAR Raw Data'!$B$6:$BE$43,'RevPAR Raw Data'!AJ$1,FALSE)</f>
        <v>52.654825305535503</v>
      </c>
      <c r="AX11" s="52">
        <f>VLOOKUP($A11,'RevPAR Raw Data'!$B$6:$BE$43,'RevPAR Raw Data'!AK$1,FALSE)</f>
        <v>46.744112508986298</v>
      </c>
      <c r="AY11" s="53">
        <f>VLOOKUP($A11,'RevPAR Raw Data'!$B$6:$BE$43,'RevPAR Raw Data'!AL$1,FALSE)</f>
        <v>48.510192954708799</v>
      </c>
      <c r="AZ11" s="52">
        <f>VLOOKUP($A11,'RevPAR Raw Data'!$B$6:$BE$43,'RevPAR Raw Data'!AN$1,FALSE)</f>
        <v>52.760334291876298</v>
      </c>
      <c r="BA11" s="52">
        <f>VLOOKUP($A11,'RevPAR Raw Data'!$B$6:$BE$43,'RevPAR Raw Data'!AO$1,FALSE)</f>
        <v>65.822223580158095</v>
      </c>
      <c r="BB11" s="53">
        <f>VLOOKUP($A11,'RevPAR Raw Data'!$B$6:$BE$43,'RevPAR Raw Data'!AP$1,FALSE)</f>
        <v>59.2912789360172</v>
      </c>
      <c r="BC11" s="54">
        <f>VLOOKUP($A11,'RevPAR Raw Data'!$B$6:$BE$43,'RevPAR Raw Data'!AR$1,FALSE)</f>
        <v>51.5905032350826</v>
      </c>
      <c r="BE11" s="47">
        <f>VLOOKUP($A11,'RevPAR Raw Data'!$B$6:$BE$43,'RevPAR Raw Data'!AT$1,FALSE)</f>
        <v>7.69718617459925</v>
      </c>
      <c r="BF11" s="48">
        <f>VLOOKUP($A11,'RevPAR Raw Data'!$B$6:$BE$43,'RevPAR Raw Data'!AU$1,FALSE)</f>
        <v>16.4762176161749</v>
      </c>
      <c r="BG11" s="48">
        <f>VLOOKUP($A11,'RevPAR Raw Data'!$B$6:$BE$43,'RevPAR Raw Data'!AV$1,FALSE)</f>
        <v>27.013060046970601</v>
      </c>
      <c r="BH11" s="48">
        <f>VLOOKUP($A11,'RevPAR Raw Data'!$B$6:$BE$43,'RevPAR Raw Data'!AW$1,FALSE)</f>
        <v>20.583390171506998</v>
      </c>
      <c r="BI11" s="48">
        <f>VLOOKUP($A11,'RevPAR Raw Data'!$B$6:$BE$43,'RevPAR Raw Data'!AX$1,FALSE)</f>
        <v>6.8911931339111003</v>
      </c>
      <c r="BJ11" s="49">
        <f>VLOOKUP($A11,'RevPAR Raw Data'!$B$6:$BE$43,'RevPAR Raw Data'!AY$1,FALSE)</f>
        <v>15.873204199628599</v>
      </c>
      <c r="BK11" s="48">
        <f>VLOOKUP($A11,'RevPAR Raw Data'!$B$6:$BE$43,'RevPAR Raw Data'!BA$1,FALSE)</f>
        <v>6.5617515052211903</v>
      </c>
      <c r="BL11" s="48">
        <f>VLOOKUP($A11,'RevPAR Raw Data'!$B$6:$BE$43,'RevPAR Raw Data'!BB$1,FALSE)</f>
        <v>13.7139070549685</v>
      </c>
      <c r="BM11" s="49">
        <f>VLOOKUP($A11,'RevPAR Raw Data'!$B$6:$BE$43,'RevPAR Raw Data'!BC$1,FALSE)</f>
        <v>10.416619876721199</v>
      </c>
      <c r="BN11" s="50">
        <f>VLOOKUP($A11,'RevPAR Raw Data'!$B$6:$BE$43,'RevPAR Raw Data'!BE$1,FALSE)</f>
        <v>14.022948713785</v>
      </c>
    </row>
    <row r="12" spans="1:66" x14ac:dyDescent="0.45">
      <c r="A12" s="63" t="s">
        <v>27</v>
      </c>
      <c r="B12" s="47">
        <f>VLOOKUP($A12,'Occupancy Raw Data'!$B$8:$BE$45,'Occupancy Raw Data'!AG$3,FALSE)</f>
        <v>43.329446064139901</v>
      </c>
      <c r="C12" s="48">
        <f>VLOOKUP($A12,'Occupancy Raw Data'!$B$8:$BE$45,'Occupancy Raw Data'!AH$3,FALSE)</f>
        <v>46.084548104956198</v>
      </c>
      <c r="D12" s="48">
        <f>VLOOKUP($A12,'Occupancy Raw Data'!$B$8:$BE$45,'Occupancy Raw Data'!AI$3,FALSE)</f>
        <v>49.247813411078702</v>
      </c>
      <c r="E12" s="48">
        <f>VLOOKUP($A12,'Occupancy Raw Data'!$B$8:$BE$45,'Occupancy Raw Data'!AJ$3,FALSE)</f>
        <v>50.9475218658892</v>
      </c>
      <c r="F12" s="48">
        <f>VLOOKUP($A12,'Occupancy Raw Data'!$B$8:$BE$45,'Occupancy Raw Data'!AK$3,FALSE)</f>
        <v>49.032069970845399</v>
      </c>
      <c r="G12" s="49">
        <f>VLOOKUP($A12,'Occupancy Raw Data'!$B$8:$BE$45,'Occupancy Raw Data'!AL$3,FALSE)</f>
        <v>47.728279883381902</v>
      </c>
      <c r="H12" s="48">
        <f>VLOOKUP($A12,'Occupancy Raw Data'!$B$8:$BE$45,'Occupancy Raw Data'!AN$3,FALSE)</f>
        <v>50.224489795918302</v>
      </c>
      <c r="I12" s="48">
        <f>VLOOKUP($A12,'Occupancy Raw Data'!$B$8:$BE$45,'Occupancy Raw Data'!AO$3,FALSE)</f>
        <v>54</v>
      </c>
      <c r="J12" s="49">
        <f>VLOOKUP($A12,'Occupancy Raw Data'!$B$8:$BE$45,'Occupancy Raw Data'!AP$3,FALSE)</f>
        <v>52.112244897959101</v>
      </c>
      <c r="K12" s="50">
        <f>VLOOKUP($A12,'Occupancy Raw Data'!$B$8:$BE$45,'Occupancy Raw Data'!AR$3,FALSE)</f>
        <v>48.980841316118202</v>
      </c>
      <c r="M12" s="47">
        <f>VLOOKUP($A12,'Occupancy Raw Data'!$B$8:$BE$45,'Occupancy Raw Data'!AT$3,FALSE)</f>
        <v>-3.1878912783205502</v>
      </c>
      <c r="N12" s="48">
        <f>VLOOKUP($A12,'Occupancy Raw Data'!$B$8:$BE$45,'Occupancy Raw Data'!AU$3,FALSE)</f>
        <v>-7.7392147131626201</v>
      </c>
      <c r="O12" s="48">
        <f>VLOOKUP($A12,'Occupancy Raw Data'!$B$8:$BE$45,'Occupancy Raw Data'!AV$3,FALSE)</f>
        <v>-5.8839128354471502</v>
      </c>
      <c r="P12" s="48">
        <f>VLOOKUP($A12,'Occupancy Raw Data'!$B$8:$BE$45,'Occupancy Raw Data'!AW$3,FALSE)</f>
        <v>-5.1471148195580199</v>
      </c>
      <c r="Q12" s="48">
        <f>VLOOKUP($A12,'Occupancy Raw Data'!$B$8:$BE$45,'Occupancy Raw Data'!AX$3,FALSE)</f>
        <v>-7.1005605669510103</v>
      </c>
      <c r="R12" s="49">
        <f>VLOOKUP($A12,'Occupancy Raw Data'!$B$8:$BE$45,'Occupancy Raw Data'!AY$3,FALSE)</f>
        <v>-5.8706931740994204</v>
      </c>
      <c r="S12" s="48">
        <f>VLOOKUP($A12,'Occupancy Raw Data'!$B$8:$BE$45,'Occupancy Raw Data'!BA$3,FALSE)</f>
        <v>-6.0741092763769897</v>
      </c>
      <c r="T12" s="48">
        <f>VLOOKUP($A12,'Occupancy Raw Data'!$B$8:$BE$45,'Occupancy Raw Data'!BB$3,FALSE)</f>
        <v>1.0141615178522601</v>
      </c>
      <c r="U12" s="49">
        <f>VLOOKUP($A12,'Occupancy Raw Data'!$B$8:$BE$45,'Occupancy Raw Data'!BC$3,FALSE)</f>
        <v>-2.53045827575761</v>
      </c>
      <c r="V12" s="50">
        <f>VLOOKUP($A12,'Occupancy Raw Data'!$B$8:$BE$45,'Occupancy Raw Data'!BE$3,FALSE)</f>
        <v>-4.8798011518965296</v>
      </c>
      <c r="X12" s="51">
        <f>VLOOKUP($A12,'ADR Raw Data'!$B$6:$BE$43,'ADR Raw Data'!AG$1,FALSE)</f>
        <v>84.995888171174798</v>
      </c>
      <c r="Y12" s="52">
        <f>VLOOKUP($A12,'ADR Raw Data'!$B$6:$BE$43,'ADR Raw Data'!AH$1,FALSE)</f>
        <v>87.195845511482204</v>
      </c>
      <c r="Z12" s="52">
        <f>VLOOKUP($A12,'ADR Raw Data'!$B$6:$BE$43,'ADR Raw Data'!AI$1,FALSE)</f>
        <v>88.3177983660904</v>
      </c>
      <c r="AA12" s="52">
        <f>VLOOKUP($A12,'ADR Raw Data'!$B$6:$BE$43,'ADR Raw Data'!AJ$1,FALSE)</f>
        <v>88.251820314735298</v>
      </c>
      <c r="AB12" s="52">
        <f>VLOOKUP($A12,'ADR Raw Data'!$B$6:$BE$43,'ADR Raw Data'!AK$1,FALSE)</f>
        <v>86.077148888096005</v>
      </c>
      <c r="AC12" s="53">
        <f>VLOOKUP($A12,'ADR Raw Data'!$B$6:$BE$43,'ADR Raw Data'!AL$1,FALSE)</f>
        <v>87.023528721870605</v>
      </c>
      <c r="AD12" s="52">
        <f>VLOOKUP($A12,'ADR Raw Data'!$B$6:$BE$43,'ADR Raw Data'!AN$1,FALSE)</f>
        <v>88.598901724037802</v>
      </c>
      <c r="AE12" s="52">
        <f>VLOOKUP($A12,'ADR Raw Data'!$B$6:$BE$43,'ADR Raw Data'!AO$1,FALSE)</f>
        <v>89.766256883705793</v>
      </c>
      <c r="AF12" s="53">
        <f>VLOOKUP($A12,'ADR Raw Data'!$B$6:$BE$43,'ADR Raw Data'!AP$1,FALSE)</f>
        <v>89.203722901339802</v>
      </c>
      <c r="AG12" s="54">
        <f>VLOOKUP($A12,'ADR Raw Data'!$B$6:$BE$43,'ADR Raw Data'!AR$1,FALSE)</f>
        <v>87.686264891201702</v>
      </c>
      <c r="AI12" s="47">
        <f>VLOOKUP($A12,'ADR Raw Data'!$B$6:$BE$43,'ADR Raw Data'!AT$1,FALSE)</f>
        <v>4.7680933165899999</v>
      </c>
      <c r="AJ12" s="48">
        <f>VLOOKUP($A12,'ADR Raw Data'!$B$6:$BE$43,'ADR Raw Data'!AU$1,FALSE)</f>
        <v>4.0123874181383004</v>
      </c>
      <c r="AK12" s="48">
        <f>VLOOKUP($A12,'ADR Raw Data'!$B$6:$BE$43,'ADR Raw Data'!AV$1,FALSE)</f>
        <v>1.96632075604007</v>
      </c>
      <c r="AL12" s="48">
        <f>VLOOKUP($A12,'ADR Raw Data'!$B$6:$BE$43,'ADR Raw Data'!AW$1,FALSE)</f>
        <v>0.92370542410220902</v>
      </c>
      <c r="AM12" s="48">
        <f>VLOOKUP($A12,'ADR Raw Data'!$B$6:$BE$43,'ADR Raw Data'!AX$1,FALSE)</f>
        <v>-0.15124680206736699</v>
      </c>
      <c r="AN12" s="49">
        <f>VLOOKUP($A12,'ADR Raw Data'!$B$6:$BE$43,'ADR Raw Data'!AY$1,FALSE)</f>
        <v>2.1537640904289201</v>
      </c>
      <c r="AO12" s="48">
        <f>VLOOKUP($A12,'ADR Raw Data'!$B$6:$BE$43,'ADR Raw Data'!BA$1,FALSE)</f>
        <v>2.6148688842260199</v>
      </c>
      <c r="AP12" s="48">
        <f>VLOOKUP($A12,'ADR Raw Data'!$B$6:$BE$43,'ADR Raw Data'!BB$1,FALSE)</f>
        <v>3.31721164137489</v>
      </c>
      <c r="AQ12" s="49">
        <f>VLOOKUP($A12,'ADR Raw Data'!$B$6:$BE$43,'ADR Raw Data'!BC$1,FALSE)</f>
        <v>2.9915967165922299</v>
      </c>
      <c r="AR12" s="50">
        <f>VLOOKUP($A12,'ADR Raw Data'!$B$6:$BE$43,'ADR Raw Data'!BE$1,FALSE)</f>
        <v>2.4238764106358999</v>
      </c>
      <c r="AT12" s="51">
        <f>VLOOKUP($A12,'RevPAR Raw Data'!$B$6:$BE$43,'RevPAR Raw Data'!AG$1,FALSE)</f>
        <v>36.828247521865798</v>
      </c>
      <c r="AU12" s="52">
        <f>VLOOKUP($A12,'RevPAR Raw Data'!$B$6:$BE$43,'RevPAR Raw Data'!AH$1,FALSE)</f>
        <v>40.183811370262298</v>
      </c>
      <c r="AV12" s="52">
        <f>VLOOKUP($A12,'RevPAR Raw Data'!$B$6:$BE$43,'RevPAR Raw Data'!AI$1,FALSE)</f>
        <v>43.494584548104903</v>
      </c>
      <c r="AW12" s="52">
        <f>VLOOKUP($A12,'RevPAR Raw Data'!$B$6:$BE$43,'RevPAR Raw Data'!AJ$1,FALSE)</f>
        <v>44.962115451895002</v>
      </c>
      <c r="AX12" s="52">
        <f>VLOOKUP($A12,'RevPAR Raw Data'!$B$6:$BE$43,'RevPAR Raw Data'!AK$1,FALSE)</f>
        <v>42.205407871720098</v>
      </c>
      <c r="AY12" s="53">
        <f>VLOOKUP($A12,'RevPAR Raw Data'!$B$6:$BE$43,'RevPAR Raw Data'!AL$1,FALSE)</f>
        <v>41.534833352769603</v>
      </c>
      <c r="AZ12" s="52">
        <f>VLOOKUP($A12,'RevPAR Raw Data'!$B$6:$BE$43,'RevPAR Raw Data'!AN$1,FALSE)</f>
        <v>44.498346355685101</v>
      </c>
      <c r="BA12" s="52">
        <f>VLOOKUP($A12,'RevPAR Raw Data'!$B$6:$BE$43,'RevPAR Raw Data'!AO$1,FALSE)</f>
        <v>48.4737787172011</v>
      </c>
      <c r="BB12" s="53">
        <f>VLOOKUP($A12,'RevPAR Raw Data'!$B$6:$BE$43,'RevPAR Raw Data'!AP$1,FALSE)</f>
        <v>46.4860625364431</v>
      </c>
      <c r="BC12" s="54">
        <f>VLOOKUP($A12,'RevPAR Raw Data'!$B$6:$BE$43,'RevPAR Raw Data'!AR$1,FALSE)</f>
        <v>42.949470262390598</v>
      </c>
      <c r="BE12" s="47">
        <f>VLOOKUP($A12,'RevPAR Raw Data'!$B$6:$BE$43,'RevPAR Raw Data'!AT$1,FALSE)</f>
        <v>1.4282004072876899</v>
      </c>
      <c r="BF12" s="48">
        <f>VLOOKUP($A12,'RevPAR Raw Data'!$B$6:$BE$43,'RevPAR Raw Data'!AU$1,FALSE)</f>
        <v>-4.0373545724379696</v>
      </c>
      <c r="BG12" s="48">
        <f>VLOOKUP($A12,'RevPAR Raw Data'!$B$6:$BE$43,'RevPAR Raw Data'!AV$1,FALSE)</f>
        <v>-4.0332886787577804</v>
      </c>
      <c r="BH12" s="48">
        <f>VLOOKUP($A12,'RevPAR Raw Data'!$B$6:$BE$43,'RevPAR Raw Data'!AW$1,FALSE)</f>
        <v>-4.27095357422884</v>
      </c>
      <c r="BI12" s="48">
        <f>VLOOKUP($A12,'RevPAR Raw Data'!$B$6:$BE$43,'RevPAR Raw Data'!AX$1,FALSE)</f>
        <v>-7.2410679982320003</v>
      </c>
      <c r="BJ12" s="49">
        <f>VLOOKUP($A12,'RevPAR Raw Data'!$B$6:$BE$43,'RevPAR Raw Data'!AY$1,FALSE)</f>
        <v>-3.8433699651135198</v>
      </c>
      <c r="BK12" s="48">
        <f>VLOOKUP($A12,'RevPAR Raw Data'!$B$6:$BE$43,'RevPAR Raw Data'!BA$1,FALSE)</f>
        <v>-3.6180703856128398</v>
      </c>
      <c r="BL12" s="48">
        <f>VLOOKUP($A12,'RevPAR Raw Data'!$B$6:$BE$43,'RevPAR Raw Data'!BB$1,FALSE)</f>
        <v>4.3650150431596897</v>
      </c>
      <c r="BM12" s="49">
        <f>VLOOKUP($A12,'RevPAR Raw Data'!$B$6:$BE$43,'RevPAR Raw Data'!BC$1,FALSE)</f>
        <v>0.38543733414232101</v>
      </c>
      <c r="BN12" s="50">
        <f>VLOOKUP($A12,'RevPAR Raw Data'!$B$6:$BE$43,'RevPAR Raw Data'!BE$1,FALSE)</f>
        <v>-2.5742050902673901</v>
      </c>
    </row>
    <row r="13" spans="1:66" x14ac:dyDescent="0.45">
      <c r="A13" s="63" t="s">
        <v>91</v>
      </c>
      <c r="B13" s="47">
        <f>VLOOKUP($A13,'Occupancy Raw Data'!$B$8:$BE$45,'Occupancy Raw Data'!AG$3,FALSE)</f>
        <v>44.595427812559201</v>
      </c>
      <c r="C13" s="48">
        <f>VLOOKUP($A13,'Occupancy Raw Data'!$B$8:$BE$45,'Occupancy Raw Data'!AH$3,FALSE)</f>
        <v>55.0109087459685</v>
      </c>
      <c r="D13" s="48">
        <f>VLOOKUP($A13,'Occupancy Raw Data'!$B$8:$BE$45,'Occupancy Raw Data'!AI$3,FALSE)</f>
        <v>63.498387402769801</v>
      </c>
      <c r="E13" s="48">
        <f>VLOOKUP($A13,'Occupancy Raw Data'!$B$8:$BE$45,'Occupancy Raw Data'!AJ$3,FALSE)</f>
        <v>64.487288939480095</v>
      </c>
      <c r="F13" s="48">
        <f>VLOOKUP($A13,'Occupancy Raw Data'!$B$8:$BE$45,'Occupancy Raw Data'!AK$3,FALSE)</f>
        <v>55.148453803832197</v>
      </c>
      <c r="G13" s="49">
        <f>VLOOKUP($A13,'Occupancy Raw Data'!$B$8:$BE$45,'Occupancy Raw Data'!AL$3,FALSE)</f>
        <v>56.548093340922001</v>
      </c>
      <c r="H13" s="48">
        <f>VLOOKUP($A13,'Occupancy Raw Data'!$B$8:$BE$45,'Occupancy Raw Data'!AN$3,FALSE)</f>
        <v>47.699677480553902</v>
      </c>
      <c r="I13" s="48">
        <f>VLOOKUP($A13,'Occupancy Raw Data'!$B$8:$BE$45,'Occupancy Raw Data'!AO$3,FALSE)</f>
        <v>49.886169607285098</v>
      </c>
      <c r="J13" s="49">
        <f>VLOOKUP($A13,'Occupancy Raw Data'!$B$8:$BE$45,'Occupancy Raw Data'!AP$3,FALSE)</f>
        <v>48.7929235439195</v>
      </c>
      <c r="K13" s="50">
        <f>VLOOKUP($A13,'Occupancy Raw Data'!$B$8:$BE$45,'Occupancy Raw Data'!AR$3,FALSE)</f>
        <v>54.332330541778397</v>
      </c>
      <c r="M13" s="47">
        <f>VLOOKUP($A13,'Occupancy Raw Data'!$B$8:$BE$45,'Occupancy Raw Data'!AT$3,FALSE)</f>
        <v>7.9238576143961001</v>
      </c>
      <c r="N13" s="48">
        <f>VLOOKUP($A13,'Occupancy Raw Data'!$B$8:$BE$45,'Occupancy Raw Data'!AU$3,FALSE)</f>
        <v>25.6822212509887</v>
      </c>
      <c r="O13" s="48">
        <f>VLOOKUP($A13,'Occupancy Raw Data'!$B$8:$BE$45,'Occupancy Raw Data'!AV$3,FALSE)</f>
        <v>38.789332466054098</v>
      </c>
      <c r="P13" s="48">
        <f>VLOOKUP($A13,'Occupancy Raw Data'!$B$8:$BE$45,'Occupancy Raw Data'!AW$3,FALSE)</f>
        <v>38.339281831113198</v>
      </c>
      <c r="Q13" s="48">
        <f>VLOOKUP($A13,'Occupancy Raw Data'!$B$8:$BE$45,'Occupancy Raw Data'!AX$3,FALSE)</f>
        <v>27.444155839690101</v>
      </c>
      <c r="R13" s="49">
        <f>VLOOKUP($A13,'Occupancy Raw Data'!$B$8:$BE$45,'Occupancy Raw Data'!AY$3,FALSE)</f>
        <v>28.092993873007799</v>
      </c>
      <c r="S13" s="48">
        <f>VLOOKUP($A13,'Occupancy Raw Data'!$B$8:$BE$45,'Occupancy Raw Data'!BA$3,FALSE)</f>
        <v>13.5820234154261</v>
      </c>
      <c r="T13" s="48">
        <f>VLOOKUP($A13,'Occupancy Raw Data'!$B$8:$BE$45,'Occupancy Raw Data'!BB$3,FALSE)</f>
        <v>19.419060459102301</v>
      </c>
      <c r="U13" s="49">
        <f>VLOOKUP($A13,'Occupancy Raw Data'!$B$8:$BE$45,'Occupancy Raw Data'!BC$3,FALSE)</f>
        <v>16.492816040433201</v>
      </c>
      <c r="V13" s="50">
        <f>VLOOKUP($A13,'Occupancy Raw Data'!$B$8:$BE$45,'Occupancy Raw Data'!BE$3,FALSE)</f>
        <v>24.901717794588802</v>
      </c>
      <c r="X13" s="51">
        <f>VLOOKUP($A13,'ADR Raw Data'!$B$6:$BE$43,'ADR Raw Data'!AG$1,FALSE)</f>
        <v>103.297641052911</v>
      </c>
      <c r="Y13" s="52">
        <f>VLOOKUP($A13,'ADR Raw Data'!$B$6:$BE$43,'ADR Raw Data'!AH$1,FALSE)</f>
        <v>117.617418200629</v>
      </c>
      <c r="Z13" s="52">
        <f>VLOOKUP($A13,'ADR Raw Data'!$B$6:$BE$43,'ADR Raw Data'!AI$1,FALSE)</f>
        <v>123.703211084553</v>
      </c>
      <c r="AA13" s="52">
        <f>VLOOKUP($A13,'ADR Raw Data'!$B$6:$BE$43,'ADR Raw Data'!AJ$1,FALSE)</f>
        <v>122.568659949251</v>
      </c>
      <c r="AB13" s="52">
        <f>VLOOKUP($A13,'ADR Raw Data'!$B$6:$BE$43,'ADR Raw Data'!AK$1,FALSE)</f>
        <v>113.561850354762</v>
      </c>
      <c r="AC13" s="53">
        <f>VLOOKUP($A13,'ADR Raw Data'!$B$6:$BE$43,'ADR Raw Data'!AL$1,FALSE)</f>
        <v>117.06381972053001</v>
      </c>
      <c r="AD13" s="52">
        <f>VLOOKUP($A13,'ADR Raw Data'!$B$6:$BE$43,'ADR Raw Data'!AN$1,FALSE)</f>
        <v>98.131248881376095</v>
      </c>
      <c r="AE13" s="52">
        <f>VLOOKUP($A13,'ADR Raw Data'!$B$6:$BE$43,'ADR Raw Data'!AO$1,FALSE)</f>
        <v>97.891693763072794</v>
      </c>
      <c r="AF13" s="53">
        <f>VLOOKUP($A13,'ADR Raw Data'!$B$6:$BE$43,'ADR Raw Data'!AP$1,FALSE)</f>
        <v>98.008787606318293</v>
      </c>
      <c r="AG13" s="54">
        <f>VLOOKUP($A13,'ADR Raw Data'!$B$6:$BE$43,'ADR Raw Data'!AR$1,FALSE)</f>
        <v>112.174593330672</v>
      </c>
      <c r="AI13" s="47">
        <f>VLOOKUP($A13,'ADR Raw Data'!$B$6:$BE$43,'ADR Raw Data'!AT$1,FALSE)</f>
        <v>13.3285408562223</v>
      </c>
      <c r="AJ13" s="48">
        <f>VLOOKUP($A13,'ADR Raw Data'!$B$6:$BE$43,'ADR Raw Data'!AU$1,FALSE)</f>
        <v>21.382562753152801</v>
      </c>
      <c r="AK13" s="48">
        <f>VLOOKUP($A13,'ADR Raw Data'!$B$6:$BE$43,'ADR Raw Data'!AV$1,FALSE)</f>
        <v>23.4573985855838</v>
      </c>
      <c r="AL13" s="48">
        <f>VLOOKUP($A13,'ADR Raw Data'!$B$6:$BE$43,'ADR Raw Data'!AW$1,FALSE)</f>
        <v>24.032877068942899</v>
      </c>
      <c r="AM13" s="48">
        <f>VLOOKUP($A13,'ADR Raw Data'!$B$6:$BE$43,'ADR Raw Data'!AX$1,FALSE)</f>
        <v>17.685278946527301</v>
      </c>
      <c r="AN13" s="49">
        <f>VLOOKUP($A13,'ADR Raw Data'!$B$6:$BE$43,'ADR Raw Data'!AY$1,FALSE)</f>
        <v>20.892449367631301</v>
      </c>
      <c r="AO13" s="48">
        <f>VLOOKUP($A13,'ADR Raw Data'!$B$6:$BE$43,'ADR Raw Data'!BA$1,FALSE)</f>
        <v>8.1561253798757107</v>
      </c>
      <c r="AP13" s="48">
        <f>VLOOKUP($A13,'ADR Raw Data'!$B$6:$BE$43,'ADR Raw Data'!BB$1,FALSE)</f>
        <v>8.3630115060415307</v>
      </c>
      <c r="AQ13" s="49">
        <f>VLOOKUP($A13,'ADR Raw Data'!$B$6:$BE$43,'ADR Raw Data'!BC$1,FALSE)</f>
        <v>8.2557548275181993</v>
      </c>
      <c r="AR13" s="50">
        <f>VLOOKUP($A13,'ADR Raw Data'!$B$6:$BE$43,'ADR Raw Data'!BE$1,FALSE)</f>
        <v>17.954031921981802</v>
      </c>
      <c r="AT13" s="51">
        <f>VLOOKUP($A13,'RevPAR Raw Data'!$B$6:$BE$43,'RevPAR Raw Data'!AG$1,FALSE)</f>
        <v>46.0660249478277</v>
      </c>
      <c r="AU13" s="52">
        <f>VLOOKUP($A13,'RevPAR Raw Data'!$B$6:$BE$43,'RevPAR Raw Data'!AH$1,FALSE)</f>
        <v>64.702410595712294</v>
      </c>
      <c r="AV13" s="52">
        <f>VLOOKUP($A13,'RevPAR Raw Data'!$B$6:$BE$43,'RevPAR Raw Data'!AI$1,FALSE)</f>
        <v>78.549544204135799</v>
      </c>
      <c r="AW13" s="52">
        <f>VLOOKUP($A13,'RevPAR Raw Data'!$B$6:$BE$43,'RevPAR Raw Data'!AJ$1,FALSE)</f>
        <v>79.041205890722793</v>
      </c>
      <c r="AX13" s="52">
        <f>VLOOKUP($A13,'RevPAR Raw Data'!$B$6:$BE$43,'RevPAR Raw Data'!AK$1,FALSE)</f>
        <v>62.627604581673303</v>
      </c>
      <c r="AY13" s="53">
        <f>VLOOKUP($A13,'RevPAR Raw Data'!$B$6:$BE$43,'RevPAR Raw Data'!AL$1,FALSE)</f>
        <v>66.197358044014393</v>
      </c>
      <c r="AZ13" s="52">
        <f>VLOOKUP($A13,'RevPAR Raw Data'!$B$6:$BE$43,'RevPAR Raw Data'!AN$1,FALSE)</f>
        <v>46.808289224056097</v>
      </c>
      <c r="BA13" s="52">
        <f>VLOOKUP($A13,'RevPAR Raw Data'!$B$6:$BE$43,'RevPAR Raw Data'!AO$1,FALSE)</f>
        <v>48.834416382090602</v>
      </c>
      <c r="BB13" s="53">
        <f>VLOOKUP($A13,'RevPAR Raw Data'!$B$6:$BE$43,'RevPAR Raw Data'!AP$1,FALSE)</f>
        <v>47.821352803073403</v>
      </c>
      <c r="BC13" s="54">
        <f>VLOOKUP($A13,'RevPAR Raw Data'!$B$6:$BE$43,'RevPAR Raw Data'!AR$1,FALSE)</f>
        <v>60.947070832316903</v>
      </c>
      <c r="BE13" s="47">
        <f>VLOOKUP($A13,'RevPAR Raw Data'!$B$6:$BE$43,'RevPAR Raw Data'!AT$1,FALSE)</f>
        <v>22.308533070142101</v>
      </c>
      <c r="BF13" s="48">
        <f>VLOOKUP($A13,'RevPAR Raw Data'!$B$6:$BE$43,'RevPAR Raw Data'!AU$1,FALSE)</f>
        <v>52.556301079537803</v>
      </c>
      <c r="BG13" s="48">
        <f>VLOOKUP($A13,'RevPAR Raw Data'!$B$6:$BE$43,'RevPAR Raw Data'!AV$1,FALSE)</f>
        <v>71.345699376887495</v>
      </c>
      <c r="BH13" s="48">
        <f>VLOOKUP($A13,'RevPAR Raw Data'!$B$6:$BE$43,'RevPAR Raw Data'!AW$1,FALSE)</f>
        <v>71.586191371643096</v>
      </c>
      <c r="BI13" s="48">
        <f>VLOOKUP($A13,'RevPAR Raw Data'!$B$6:$BE$43,'RevPAR Raw Data'!AX$1,FALSE)</f>
        <v>49.983010300986301</v>
      </c>
      <c r="BJ13" s="49">
        <f>VLOOKUP($A13,'RevPAR Raw Data'!$B$6:$BE$43,'RevPAR Raw Data'!AY$1,FALSE)</f>
        <v>54.854757761409097</v>
      </c>
      <c r="BK13" s="48">
        <f>VLOOKUP($A13,'RevPAR Raw Data'!$B$6:$BE$43,'RevPAR Raw Data'!BA$1,FALSE)</f>
        <v>22.845915654188101</v>
      </c>
      <c r="BL13" s="48">
        <f>VLOOKUP($A13,'RevPAR Raw Data'!$B$6:$BE$43,'RevPAR Raw Data'!BB$1,FALSE)</f>
        <v>29.4060902257037</v>
      </c>
      <c r="BM13" s="49">
        <f>VLOOKUP($A13,'RevPAR Raw Data'!$B$6:$BE$43,'RevPAR Raw Data'!BC$1,FALSE)</f>
        <v>26.1101773244032</v>
      </c>
      <c r="BN13" s="50">
        <f>VLOOKUP($A13,'RevPAR Raw Data'!$B$6:$BE$43,'RevPAR Raw Data'!BE$1,FALSE)</f>
        <v>47.326612078533003</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39.353005780726903</v>
      </c>
      <c r="C15" s="48">
        <f>VLOOKUP($A15,'Occupancy Raw Data'!$B$8:$BE$45,'Occupancy Raw Data'!AH$3,FALSE)</f>
        <v>42.176946802843602</v>
      </c>
      <c r="D15" s="48">
        <f>VLOOKUP($A15,'Occupancy Raw Data'!$B$8:$BE$45,'Occupancy Raw Data'!AI$3,FALSE)</f>
        <v>46.303340616526697</v>
      </c>
      <c r="E15" s="48">
        <f>VLOOKUP($A15,'Occupancy Raw Data'!$B$8:$BE$45,'Occupancy Raw Data'!AJ$3,FALSE)</f>
        <v>47.1602127043462</v>
      </c>
      <c r="F15" s="48">
        <f>VLOOKUP($A15,'Occupancy Raw Data'!$B$8:$BE$45,'Occupancy Raw Data'!AK$3,FALSE)</f>
        <v>45.885485143307903</v>
      </c>
      <c r="G15" s="49">
        <f>VLOOKUP($A15,'Occupancy Raw Data'!$B$8:$BE$45,'Occupancy Raw Data'!AL$3,FALSE)</f>
        <v>44.175206872508603</v>
      </c>
      <c r="H15" s="48">
        <f>VLOOKUP($A15,'Occupancy Raw Data'!$B$8:$BE$45,'Occupancy Raw Data'!AN$3,FALSE)</f>
        <v>51.984617407309997</v>
      </c>
      <c r="I15" s="48">
        <f>VLOOKUP($A15,'Occupancy Raw Data'!$B$8:$BE$45,'Occupancy Raw Data'!AO$3,FALSE)</f>
        <v>54.543123849592398</v>
      </c>
      <c r="J15" s="49">
        <f>VLOOKUP($A15,'Occupancy Raw Data'!$B$8:$BE$45,'Occupancy Raw Data'!AP$3,FALSE)</f>
        <v>53.263870628451201</v>
      </c>
      <c r="K15" s="50">
        <f>VLOOKUP($A15,'Occupancy Raw Data'!$B$8:$BE$45,'Occupancy Raw Data'!AR$3,FALSE)</f>
        <v>46.773114612399802</v>
      </c>
      <c r="M15" s="47">
        <f>VLOOKUP($A15,'Occupancy Raw Data'!$B$8:$BE$45,'Occupancy Raw Data'!AT$3,FALSE)</f>
        <v>7.5762643923473298</v>
      </c>
      <c r="N15" s="48">
        <f>VLOOKUP($A15,'Occupancy Raw Data'!$B$8:$BE$45,'Occupancy Raw Data'!AU$3,FALSE)</f>
        <v>10.7782166755806</v>
      </c>
      <c r="O15" s="48">
        <f>VLOOKUP($A15,'Occupancy Raw Data'!$B$8:$BE$45,'Occupancy Raw Data'!AV$3,FALSE)</f>
        <v>14.678857848861499</v>
      </c>
      <c r="P15" s="48">
        <f>VLOOKUP($A15,'Occupancy Raw Data'!$B$8:$BE$45,'Occupancy Raw Data'!AW$3,FALSE)</f>
        <v>15.3408591991534</v>
      </c>
      <c r="Q15" s="48">
        <f>VLOOKUP($A15,'Occupancy Raw Data'!$B$8:$BE$45,'Occupancy Raw Data'!AX$3,FALSE)</f>
        <v>10.8854007049058</v>
      </c>
      <c r="R15" s="49">
        <f>VLOOKUP($A15,'Occupancy Raw Data'!$B$8:$BE$45,'Occupancy Raw Data'!AY$3,FALSE)</f>
        <v>11.949315169142601</v>
      </c>
      <c r="S15" s="48">
        <f>VLOOKUP($A15,'Occupancy Raw Data'!$B$8:$BE$45,'Occupancy Raw Data'!BA$3,FALSE)</f>
        <v>5.0220667272697499</v>
      </c>
      <c r="T15" s="48">
        <f>VLOOKUP($A15,'Occupancy Raw Data'!$B$8:$BE$45,'Occupancy Raw Data'!BB$3,FALSE)</f>
        <v>8.4266137479067797</v>
      </c>
      <c r="U15" s="49">
        <f>VLOOKUP($A15,'Occupancy Raw Data'!$B$8:$BE$45,'Occupancy Raw Data'!BC$3,FALSE)</f>
        <v>6.7380778913760002</v>
      </c>
      <c r="V15" s="50">
        <f>VLOOKUP($A15,'Occupancy Raw Data'!$B$8:$BE$45,'Occupancy Raw Data'!BE$3,FALSE)</f>
        <v>10.2014560474588</v>
      </c>
      <c r="X15" s="51">
        <f>VLOOKUP($A15,'ADR Raw Data'!$B$6:$BE$43,'ADR Raw Data'!AG$1,FALSE)</f>
        <v>92.865306372098402</v>
      </c>
      <c r="Y15" s="52">
        <f>VLOOKUP($A15,'ADR Raw Data'!$B$6:$BE$43,'ADR Raw Data'!AH$1,FALSE)</f>
        <v>89.8260589821152</v>
      </c>
      <c r="Z15" s="52">
        <f>VLOOKUP($A15,'ADR Raw Data'!$B$6:$BE$43,'ADR Raw Data'!AI$1,FALSE)</f>
        <v>92.108545345878795</v>
      </c>
      <c r="AA15" s="52">
        <f>VLOOKUP($A15,'ADR Raw Data'!$B$6:$BE$43,'ADR Raw Data'!AJ$1,FALSE)</f>
        <v>91.383901667620194</v>
      </c>
      <c r="AB15" s="52">
        <f>VLOOKUP($A15,'ADR Raw Data'!$B$6:$BE$43,'ADR Raw Data'!AK$1,FALSE)</f>
        <v>91.434128204466901</v>
      </c>
      <c r="AC15" s="53">
        <f>VLOOKUP($A15,'ADR Raw Data'!$B$6:$BE$43,'ADR Raw Data'!AL$1,FALSE)</f>
        <v>91.512632117192595</v>
      </c>
      <c r="AD15" s="52">
        <f>VLOOKUP($A15,'ADR Raw Data'!$B$6:$BE$43,'ADR Raw Data'!AN$1,FALSE)</f>
        <v>105.091884521807</v>
      </c>
      <c r="AE15" s="52">
        <f>VLOOKUP($A15,'ADR Raw Data'!$B$6:$BE$43,'ADR Raw Data'!AO$1,FALSE)</f>
        <v>109.79594502537</v>
      </c>
      <c r="AF15" s="53">
        <f>VLOOKUP($A15,'ADR Raw Data'!$B$6:$BE$43,'ADR Raw Data'!AP$1,FALSE)</f>
        <v>107.500404139463</v>
      </c>
      <c r="AG15" s="54">
        <f>VLOOKUP($A15,'ADR Raw Data'!$B$6:$BE$43,'ADR Raw Data'!AR$1,FALSE)</f>
        <v>96.716761275834102</v>
      </c>
      <c r="AI15" s="47">
        <f>VLOOKUP($A15,'ADR Raw Data'!$B$6:$BE$43,'ADR Raw Data'!AT$1,FALSE)</f>
        <v>12.6840787266618</v>
      </c>
      <c r="AJ15" s="48">
        <f>VLOOKUP($A15,'ADR Raw Data'!$B$6:$BE$43,'ADR Raw Data'!AU$1,FALSE)</f>
        <v>12.22066503994</v>
      </c>
      <c r="AK15" s="48">
        <f>VLOOKUP($A15,'ADR Raw Data'!$B$6:$BE$43,'ADR Raw Data'!AV$1,FALSE)</f>
        <v>14.3393759395945</v>
      </c>
      <c r="AL15" s="48">
        <f>VLOOKUP($A15,'ADR Raw Data'!$B$6:$BE$43,'ADR Raw Data'!AW$1,FALSE)</f>
        <v>13.3548168258493</v>
      </c>
      <c r="AM15" s="48">
        <f>VLOOKUP($A15,'ADR Raw Data'!$B$6:$BE$43,'ADR Raw Data'!AX$1,FALSE)</f>
        <v>12.095475302328101</v>
      </c>
      <c r="AN15" s="49">
        <f>VLOOKUP($A15,'ADR Raw Data'!$B$6:$BE$43,'ADR Raw Data'!AY$1,FALSE)</f>
        <v>12.9414279491481</v>
      </c>
      <c r="AO15" s="48">
        <f>VLOOKUP($A15,'ADR Raw Data'!$B$6:$BE$43,'ADR Raw Data'!BA$1,FALSE)</f>
        <v>10.590258074134701</v>
      </c>
      <c r="AP15" s="48">
        <f>VLOOKUP($A15,'ADR Raw Data'!$B$6:$BE$43,'ADR Raw Data'!BB$1,FALSE)</f>
        <v>9.3794751022454097</v>
      </c>
      <c r="AQ15" s="49">
        <f>VLOOKUP($A15,'ADR Raw Data'!$B$6:$BE$43,'ADR Raw Data'!BC$1,FALSE)</f>
        <v>10.0017837761238</v>
      </c>
      <c r="AR15" s="50">
        <f>VLOOKUP($A15,'ADR Raw Data'!$B$6:$BE$43,'ADR Raw Data'!BE$1,FALSE)</f>
        <v>11.635369684763299</v>
      </c>
      <c r="AT15" s="51">
        <f>VLOOKUP($A15,'RevPAR Raw Data'!$B$6:$BE$43,'RevPAR Raw Data'!AG$1,FALSE)</f>
        <v>36.5452893849017</v>
      </c>
      <c r="AU15" s="52">
        <f>VLOOKUP($A15,'RevPAR Raw Data'!$B$6:$BE$43,'RevPAR Raw Data'!AH$1,FALSE)</f>
        <v>37.885889111977697</v>
      </c>
      <c r="AV15" s="52">
        <f>VLOOKUP($A15,'RevPAR Raw Data'!$B$6:$BE$43,'RevPAR Raw Data'!AI$1,FALSE)</f>
        <v>42.649333488430202</v>
      </c>
      <c r="AW15" s="52">
        <f>VLOOKUP($A15,'RevPAR Raw Data'!$B$6:$BE$43,'RevPAR Raw Data'!AJ$1,FALSE)</f>
        <v>43.096842403980297</v>
      </c>
      <c r="AX15" s="52">
        <f>VLOOKUP($A15,'RevPAR Raw Data'!$B$6:$BE$43,'RevPAR Raw Data'!AK$1,FALSE)</f>
        <v>41.954993313173802</v>
      </c>
      <c r="AY15" s="53">
        <f>VLOOKUP($A15,'RevPAR Raw Data'!$B$6:$BE$43,'RevPAR Raw Data'!AL$1,FALSE)</f>
        <v>40.425894552247598</v>
      </c>
      <c r="AZ15" s="52">
        <f>VLOOKUP($A15,'RevPAR Raw Data'!$B$6:$BE$43,'RevPAR Raw Data'!AN$1,FALSE)</f>
        <v>54.631614094793498</v>
      </c>
      <c r="BA15" s="52">
        <f>VLOOKUP($A15,'RevPAR Raw Data'!$B$6:$BE$43,'RevPAR Raw Data'!AO$1,FALSE)</f>
        <v>59.886138277018098</v>
      </c>
      <c r="BB15" s="53">
        <f>VLOOKUP($A15,'RevPAR Raw Data'!$B$6:$BE$43,'RevPAR Raw Data'!AP$1,FALSE)</f>
        <v>57.258876185905798</v>
      </c>
      <c r="BC15" s="54">
        <f>VLOOKUP($A15,'RevPAR Raw Data'!$B$6:$BE$43,'RevPAR Raw Data'!AR$1,FALSE)</f>
        <v>45.237441600947001</v>
      </c>
      <c r="BE15" s="47">
        <f>VLOOKUP($A15,'RevPAR Raw Data'!$B$6:$BE$43,'RevPAR Raw Data'!AT$1,FALSE)</f>
        <v>21.2213224590745</v>
      </c>
      <c r="BF15" s="48">
        <f>VLOOKUP($A15,'RevPAR Raw Data'!$B$6:$BE$43,'RevPAR Raw Data'!AU$1,FALSE)</f>
        <v>24.3160514727223</v>
      </c>
      <c r="BG15" s="48">
        <f>VLOOKUP($A15,'RevPAR Raw Data'!$B$6:$BE$43,'RevPAR Raw Data'!AV$1,FALSE)</f>
        <v>31.123090399043001</v>
      </c>
      <c r="BH15" s="48">
        <f>VLOOKUP($A15,'RevPAR Raw Data'!$B$6:$BE$43,'RevPAR Raw Data'!AW$1,FALSE)</f>
        <v>30.744419670561101</v>
      </c>
      <c r="BI15" s="48">
        <f>VLOOKUP($A15,'RevPAR Raw Data'!$B$6:$BE$43,'RevPAR Raw Data'!AX$1,FALSE)</f>
        <v>24.297516961055202</v>
      </c>
      <c r="BJ15" s="49">
        <f>VLOOKUP($A15,'RevPAR Raw Data'!$B$6:$BE$43,'RevPAR Raw Data'!AY$1,FALSE)</f>
        <v>26.437155131321902</v>
      </c>
      <c r="BK15" s="48">
        <f>VLOOKUP($A15,'RevPAR Raw Data'!$B$6:$BE$43,'RevPAR Raw Data'!BA$1,FALSE)</f>
        <v>16.1441746284776</v>
      </c>
      <c r="BL15" s="48">
        <f>VLOOKUP($A15,'RevPAR Raw Data'!$B$6:$BE$43,'RevPAR Raw Data'!BB$1,FALSE)</f>
        <v>18.5964609885995</v>
      </c>
      <c r="BM15" s="49">
        <f>VLOOKUP($A15,'RevPAR Raw Data'!$B$6:$BE$43,'RevPAR Raw Data'!BC$1,FALSE)</f>
        <v>17.413789648862</v>
      </c>
      <c r="BN15" s="50">
        <f>VLOOKUP($A15,'RevPAR Raw Data'!$B$6:$BE$43,'RevPAR Raw Data'!BE$1,FALSE)</f>
        <v>23.023802856572701</v>
      </c>
    </row>
    <row r="16" spans="1:66" x14ac:dyDescent="0.45">
      <c r="A16" s="63" t="s">
        <v>92</v>
      </c>
      <c r="B16" s="47">
        <f>VLOOKUP($A16,'Occupancy Raw Data'!$B$8:$BE$45,'Occupancy Raw Data'!AG$3,FALSE)</f>
        <v>51.126637554585102</v>
      </c>
      <c r="C16" s="48">
        <f>VLOOKUP($A16,'Occupancy Raw Data'!$B$8:$BE$45,'Occupancy Raw Data'!AH$3,FALSE)</f>
        <v>60.2707423580786</v>
      </c>
      <c r="D16" s="48">
        <f>VLOOKUP($A16,'Occupancy Raw Data'!$B$8:$BE$45,'Occupancy Raw Data'!AI$3,FALSE)</f>
        <v>66.074235807860205</v>
      </c>
      <c r="E16" s="48">
        <f>VLOOKUP($A16,'Occupancy Raw Data'!$B$8:$BE$45,'Occupancy Raw Data'!AJ$3,FALSE)</f>
        <v>66.371179039301296</v>
      </c>
      <c r="F16" s="48">
        <f>VLOOKUP($A16,'Occupancy Raw Data'!$B$8:$BE$45,'Occupancy Raw Data'!AK$3,FALSE)</f>
        <v>61.052401746724797</v>
      </c>
      <c r="G16" s="49">
        <f>VLOOKUP($A16,'Occupancy Raw Data'!$B$8:$BE$45,'Occupancy Raw Data'!AL$3,FALSE)</f>
        <v>60.979039301310003</v>
      </c>
      <c r="H16" s="48">
        <f>VLOOKUP($A16,'Occupancy Raw Data'!$B$8:$BE$45,'Occupancy Raw Data'!AN$3,FALSE)</f>
        <v>57.742358078602599</v>
      </c>
      <c r="I16" s="48">
        <f>VLOOKUP($A16,'Occupancy Raw Data'!$B$8:$BE$45,'Occupancy Raw Data'!AO$3,FALSE)</f>
        <v>61.384279475982503</v>
      </c>
      <c r="J16" s="49">
        <f>VLOOKUP($A16,'Occupancy Raw Data'!$B$8:$BE$45,'Occupancy Raw Data'!AP$3,FALSE)</f>
        <v>59.563318777292501</v>
      </c>
      <c r="K16" s="50">
        <f>VLOOKUP($A16,'Occupancy Raw Data'!$B$8:$BE$45,'Occupancy Raw Data'!AR$3,FALSE)</f>
        <v>60.5745477230193</v>
      </c>
      <c r="M16" s="47">
        <f>VLOOKUP($A16,'Occupancy Raw Data'!$B$8:$BE$45,'Occupancy Raw Data'!AT$3,FALSE)</f>
        <v>3.61978936189043</v>
      </c>
      <c r="N16" s="48">
        <f>VLOOKUP($A16,'Occupancy Raw Data'!$B$8:$BE$45,'Occupancy Raw Data'!AU$3,FALSE)</f>
        <v>9.6353959806179894</v>
      </c>
      <c r="O16" s="48">
        <f>VLOOKUP($A16,'Occupancy Raw Data'!$B$8:$BE$45,'Occupancy Raw Data'!AV$3,FALSE)</f>
        <v>10.7929999267774</v>
      </c>
      <c r="P16" s="48">
        <f>VLOOKUP($A16,'Occupancy Raw Data'!$B$8:$BE$45,'Occupancy Raw Data'!AW$3,FALSE)</f>
        <v>10.002171238329501</v>
      </c>
      <c r="Q16" s="48">
        <f>VLOOKUP($A16,'Occupancy Raw Data'!$B$8:$BE$45,'Occupancy Raw Data'!AX$3,FALSE)</f>
        <v>6.4003044140030401</v>
      </c>
      <c r="R16" s="49">
        <f>VLOOKUP($A16,'Occupancy Raw Data'!$B$8:$BE$45,'Occupancy Raw Data'!AY$3,FALSE)</f>
        <v>8.2462559300486795</v>
      </c>
      <c r="S16" s="48">
        <f>VLOOKUP($A16,'Occupancy Raw Data'!$B$8:$BE$45,'Occupancy Raw Data'!BA$3,FALSE)</f>
        <v>-3.5943423738699298</v>
      </c>
      <c r="T16" s="48">
        <f>VLOOKUP($A16,'Occupancy Raw Data'!$B$8:$BE$45,'Occupancy Raw Data'!BB$3,FALSE)</f>
        <v>1.26062527013398</v>
      </c>
      <c r="U16" s="49">
        <f>VLOOKUP($A16,'Occupancy Raw Data'!$B$8:$BE$45,'Occupancy Raw Data'!BC$3,FALSE)</f>
        <v>-1.15225740995724</v>
      </c>
      <c r="V16" s="50">
        <f>VLOOKUP($A16,'Occupancy Raw Data'!$B$8:$BE$45,'Occupancy Raw Data'!BE$3,FALSE)</f>
        <v>5.4299674267100899</v>
      </c>
      <c r="X16" s="51">
        <f>VLOOKUP($A16,'ADR Raw Data'!$B$6:$BE$43,'ADR Raw Data'!AG$1,FALSE)</f>
        <v>81.318420695251106</v>
      </c>
      <c r="Y16" s="52">
        <f>VLOOKUP($A16,'ADR Raw Data'!$B$6:$BE$43,'ADR Raw Data'!AH$1,FALSE)</f>
        <v>84.252891479495702</v>
      </c>
      <c r="Z16" s="52">
        <f>VLOOKUP($A16,'ADR Raw Data'!$B$6:$BE$43,'ADR Raw Data'!AI$1,FALSE)</f>
        <v>86.589234128610101</v>
      </c>
      <c r="AA16" s="52">
        <f>VLOOKUP($A16,'ADR Raw Data'!$B$6:$BE$43,'ADR Raw Data'!AJ$1,FALSE)</f>
        <v>85.742835061517198</v>
      </c>
      <c r="AB16" s="52">
        <f>VLOOKUP($A16,'ADR Raw Data'!$B$6:$BE$43,'ADR Raw Data'!AK$1,FALSE)</f>
        <v>82.658334503969598</v>
      </c>
      <c r="AC16" s="53">
        <f>VLOOKUP($A16,'ADR Raw Data'!$B$6:$BE$43,'ADR Raw Data'!AL$1,FALSE)</f>
        <v>84.272177483851493</v>
      </c>
      <c r="AD16" s="52">
        <f>VLOOKUP($A16,'ADR Raw Data'!$B$6:$BE$43,'ADR Raw Data'!AN$1,FALSE)</f>
        <v>84.566325947213102</v>
      </c>
      <c r="AE16" s="52">
        <f>VLOOKUP($A16,'ADR Raw Data'!$B$6:$BE$43,'ADR Raw Data'!AO$1,FALSE)</f>
        <v>86.798881695952105</v>
      </c>
      <c r="AF16" s="53">
        <f>VLOOKUP($A16,'ADR Raw Data'!$B$6:$BE$43,'ADR Raw Data'!AP$1,FALSE)</f>
        <v>85.716730498533707</v>
      </c>
      <c r="AG16" s="54">
        <f>VLOOKUP($A16,'ADR Raw Data'!$B$6:$BE$43,'ADR Raw Data'!AR$1,FALSE)</f>
        <v>84.678016828868905</v>
      </c>
      <c r="AI16" s="47">
        <f>VLOOKUP($A16,'ADR Raw Data'!$B$6:$BE$43,'ADR Raw Data'!AT$1,FALSE)</f>
        <v>10.5013288939577</v>
      </c>
      <c r="AJ16" s="48">
        <f>VLOOKUP($A16,'ADR Raw Data'!$B$6:$BE$43,'ADR Raw Data'!AU$1,FALSE)</f>
        <v>14.000063994589</v>
      </c>
      <c r="AK16" s="48">
        <f>VLOOKUP($A16,'ADR Raw Data'!$B$6:$BE$43,'ADR Raw Data'!AV$1,FALSE)</f>
        <v>14.6223189425741</v>
      </c>
      <c r="AL16" s="48">
        <f>VLOOKUP($A16,'ADR Raw Data'!$B$6:$BE$43,'ADR Raw Data'!AW$1,FALSE)</f>
        <v>13.3174514349805</v>
      </c>
      <c r="AM16" s="48">
        <f>VLOOKUP($A16,'ADR Raw Data'!$B$6:$BE$43,'ADR Raw Data'!AX$1,FALSE)</f>
        <v>11.6457707386914</v>
      </c>
      <c r="AN16" s="49">
        <f>VLOOKUP($A16,'ADR Raw Data'!$B$6:$BE$43,'ADR Raw Data'!AY$1,FALSE)</f>
        <v>12.9640280401625</v>
      </c>
      <c r="AO16" s="48">
        <f>VLOOKUP($A16,'ADR Raw Data'!$B$6:$BE$43,'ADR Raw Data'!BA$1,FALSE)</f>
        <v>9.7374529553524791</v>
      </c>
      <c r="AP16" s="48">
        <f>VLOOKUP($A16,'ADR Raw Data'!$B$6:$BE$43,'ADR Raw Data'!BB$1,FALSE)</f>
        <v>9.41824654072302</v>
      </c>
      <c r="AQ16" s="49">
        <f>VLOOKUP($A16,'ADR Raw Data'!$B$6:$BE$43,'ADR Raw Data'!BC$1,FALSE)</f>
        <v>9.6096316213198598</v>
      </c>
      <c r="AR16" s="50">
        <f>VLOOKUP($A16,'ADR Raw Data'!$B$6:$BE$43,'ADR Raw Data'!BE$1,FALSE)</f>
        <v>11.8896704850665</v>
      </c>
      <c r="AT16" s="51">
        <f>VLOOKUP($A16,'RevPAR Raw Data'!$B$6:$BE$43,'RevPAR Raw Data'!AG$1,FALSE)</f>
        <v>41.575374213973703</v>
      </c>
      <c r="AU16" s="52">
        <f>VLOOKUP($A16,'RevPAR Raw Data'!$B$6:$BE$43,'RevPAR Raw Data'!AH$1,FALSE)</f>
        <v>50.779843152838403</v>
      </c>
      <c r="AV16" s="52">
        <f>VLOOKUP($A16,'RevPAR Raw Data'!$B$6:$BE$43,'RevPAR Raw Data'!AI$1,FALSE)</f>
        <v>57.213174742357999</v>
      </c>
      <c r="AW16" s="52">
        <f>VLOOKUP($A16,'RevPAR Raw Data'!$B$6:$BE$43,'RevPAR Raw Data'!AJ$1,FALSE)</f>
        <v>56.908530572052399</v>
      </c>
      <c r="AX16" s="52">
        <f>VLOOKUP($A16,'RevPAR Raw Data'!$B$6:$BE$43,'RevPAR Raw Data'!AK$1,FALSE)</f>
        <v>50.464898458515201</v>
      </c>
      <c r="AY16" s="53">
        <f>VLOOKUP($A16,'RevPAR Raw Data'!$B$6:$BE$43,'RevPAR Raw Data'!AL$1,FALSE)</f>
        <v>51.388364227947498</v>
      </c>
      <c r="AZ16" s="52">
        <f>VLOOKUP($A16,'RevPAR Raw Data'!$B$6:$BE$43,'RevPAR Raw Data'!AN$1,FALSE)</f>
        <v>48.830590742357998</v>
      </c>
      <c r="BA16" s="52">
        <f>VLOOKUP($A16,'RevPAR Raw Data'!$B$6:$BE$43,'RevPAR Raw Data'!AO$1,FALSE)</f>
        <v>53.280868122270697</v>
      </c>
      <c r="BB16" s="53">
        <f>VLOOKUP($A16,'RevPAR Raw Data'!$B$6:$BE$43,'RevPAR Raw Data'!AP$1,FALSE)</f>
        <v>51.055729432314401</v>
      </c>
      <c r="BC16" s="54">
        <f>VLOOKUP($A16,'RevPAR Raw Data'!$B$6:$BE$43,'RevPAR Raw Data'!AR$1,FALSE)</f>
        <v>51.2933257149095</v>
      </c>
      <c r="BE16" s="47">
        <f>VLOOKUP($A16,'RevPAR Raw Data'!$B$6:$BE$43,'RevPAR Raw Data'!AT$1,FALSE)</f>
        <v>14.501244242008701</v>
      </c>
      <c r="BF16" s="48">
        <f>VLOOKUP($A16,'RevPAR Raw Data'!$B$6:$BE$43,'RevPAR Raw Data'!AU$1,FALSE)</f>
        <v>24.9844215786256</v>
      </c>
      <c r="BG16" s="48">
        <f>VLOOKUP($A16,'RevPAR Raw Data'!$B$6:$BE$43,'RevPAR Raw Data'!AV$1,FALSE)</f>
        <v>26.993505742116799</v>
      </c>
      <c r="BH16" s="48">
        <f>VLOOKUP($A16,'RevPAR Raw Data'!$B$6:$BE$43,'RevPAR Raw Data'!AW$1,FALSE)</f>
        <v>24.651656970418301</v>
      </c>
      <c r="BI16" s="48">
        <f>VLOOKUP($A16,'RevPAR Raw Data'!$B$6:$BE$43,'RevPAR Raw Data'!AX$1,FALSE)</f>
        <v>18.791439931327499</v>
      </c>
      <c r="BJ16" s="49">
        <f>VLOOKUP($A16,'RevPAR Raw Data'!$B$6:$BE$43,'RevPAR Raw Data'!AY$1,FALSE)</f>
        <v>22.279330901246301</v>
      </c>
      <c r="BK16" s="48">
        <f>VLOOKUP($A16,'RevPAR Raw Data'!$B$6:$BE$43,'RevPAR Raw Data'!BA$1,FALSE)</f>
        <v>5.7931131837726602</v>
      </c>
      <c r="BL16" s="48">
        <f>VLOOKUP($A16,'RevPAR Raw Data'!$B$6:$BE$43,'RevPAR Raw Data'!BB$1,FALSE)</f>
        <v>10.7976006067528</v>
      </c>
      <c r="BM16" s="49">
        <f>VLOOKUP($A16,'RevPAR Raw Data'!$B$6:$BE$43,'RevPAR Raw Data'!BC$1,FALSE)</f>
        <v>8.3466465189363692</v>
      </c>
      <c r="BN16" s="50">
        <f>VLOOKUP($A16,'RevPAR Raw Data'!$B$6:$BE$43,'RevPAR Raw Data'!BE$1,FALSE)</f>
        <v>17.9652431462588</v>
      </c>
    </row>
    <row r="17" spans="1:66" x14ac:dyDescent="0.45">
      <c r="A17" s="63" t="s">
        <v>32</v>
      </c>
      <c r="B17" s="47">
        <f>VLOOKUP($A17,'Occupancy Raw Data'!$B$8:$BE$45,'Occupancy Raw Data'!AG$3,FALSE)</f>
        <v>45.469629202135302</v>
      </c>
      <c r="C17" s="48">
        <f>VLOOKUP($A17,'Occupancy Raw Data'!$B$8:$BE$45,'Occupancy Raw Data'!AH$3,FALSE)</f>
        <v>49.924253354494297</v>
      </c>
      <c r="D17" s="48">
        <f>VLOOKUP($A17,'Occupancy Raw Data'!$B$8:$BE$45,'Occupancy Raw Data'!AI$3,FALSE)</f>
        <v>54.277881979512301</v>
      </c>
      <c r="E17" s="48">
        <f>VLOOKUP($A17,'Occupancy Raw Data'!$B$8:$BE$45,'Occupancy Raw Data'!AJ$3,FALSE)</f>
        <v>55.706247294762598</v>
      </c>
      <c r="F17" s="48">
        <f>VLOOKUP($A17,'Occupancy Raw Data'!$B$8:$BE$45,'Occupancy Raw Data'!AK$3,FALSE)</f>
        <v>56.434857884865004</v>
      </c>
      <c r="G17" s="49">
        <f>VLOOKUP($A17,'Occupancy Raw Data'!$B$8:$BE$45,'Occupancy Raw Data'!AL$3,FALSE)</f>
        <v>52.362573943153897</v>
      </c>
      <c r="H17" s="48">
        <f>VLOOKUP($A17,'Occupancy Raw Data'!$B$8:$BE$45,'Occupancy Raw Data'!AN$3,FALSE)</f>
        <v>59.789352185831703</v>
      </c>
      <c r="I17" s="48">
        <f>VLOOKUP($A17,'Occupancy Raw Data'!$B$8:$BE$45,'Occupancy Raw Data'!AO$3,FALSE)</f>
        <v>59.756889337757798</v>
      </c>
      <c r="J17" s="49">
        <f>VLOOKUP($A17,'Occupancy Raw Data'!$B$8:$BE$45,'Occupancy Raw Data'!AP$3,FALSE)</f>
        <v>59.7731207617948</v>
      </c>
      <c r="K17" s="50">
        <f>VLOOKUP($A17,'Occupancy Raw Data'!$B$8:$BE$45,'Occupancy Raw Data'!AR$3,FALSE)</f>
        <v>54.4798730341941</v>
      </c>
      <c r="M17" s="47">
        <f>VLOOKUP($A17,'Occupancy Raw Data'!$B$8:$BE$45,'Occupancy Raw Data'!AT$3,FALSE)</f>
        <v>6.6340900759717103</v>
      </c>
      <c r="N17" s="48">
        <f>VLOOKUP($A17,'Occupancy Raw Data'!$B$8:$BE$45,'Occupancy Raw Data'!AU$3,FALSE)</f>
        <v>10.822252210936901</v>
      </c>
      <c r="O17" s="48">
        <f>VLOOKUP($A17,'Occupancy Raw Data'!$B$8:$BE$45,'Occupancy Raw Data'!AV$3,FALSE)</f>
        <v>14.887708152115399</v>
      </c>
      <c r="P17" s="48">
        <f>VLOOKUP($A17,'Occupancy Raw Data'!$B$8:$BE$45,'Occupancy Raw Data'!AW$3,FALSE)</f>
        <v>16.945376273034601</v>
      </c>
      <c r="Q17" s="48">
        <f>VLOOKUP($A17,'Occupancy Raw Data'!$B$8:$BE$45,'Occupancy Raw Data'!AX$3,FALSE)</f>
        <v>16.471764962791401</v>
      </c>
      <c r="R17" s="49">
        <f>VLOOKUP($A17,'Occupancy Raw Data'!$B$8:$BE$45,'Occupancy Raw Data'!AY$3,FALSE)</f>
        <v>13.328047321970599</v>
      </c>
      <c r="S17" s="48">
        <f>VLOOKUP($A17,'Occupancy Raw Data'!$B$8:$BE$45,'Occupancy Raw Data'!BA$3,FALSE)</f>
        <v>1.65343549395276</v>
      </c>
      <c r="T17" s="48">
        <f>VLOOKUP($A17,'Occupancy Raw Data'!$B$8:$BE$45,'Occupancy Raw Data'!BB$3,FALSE)</f>
        <v>3.68647703184133</v>
      </c>
      <c r="U17" s="49">
        <f>VLOOKUP($A17,'Occupancy Raw Data'!$B$8:$BE$45,'Occupancy Raw Data'!BC$3,FALSE)</f>
        <v>2.6596158250330202</v>
      </c>
      <c r="V17" s="50">
        <f>VLOOKUP($A17,'Occupancy Raw Data'!$B$8:$BE$45,'Occupancy Raw Data'!BE$3,FALSE)</f>
        <v>9.7527022802708601</v>
      </c>
      <c r="X17" s="51">
        <f>VLOOKUP($A17,'ADR Raw Data'!$B$6:$BE$43,'ADR Raw Data'!AG$1,FALSE)</f>
        <v>73.045290853561696</v>
      </c>
      <c r="Y17" s="52">
        <f>VLOOKUP($A17,'ADR Raw Data'!$B$6:$BE$43,'ADR Raw Data'!AH$1,FALSE)</f>
        <v>75.709939007297095</v>
      </c>
      <c r="Z17" s="52">
        <f>VLOOKUP($A17,'ADR Raw Data'!$B$6:$BE$43,'ADR Raw Data'!AI$1,FALSE)</f>
        <v>79.116569836523098</v>
      </c>
      <c r="AA17" s="52">
        <f>VLOOKUP($A17,'ADR Raw Data'!$B$6:$BE$43,'ADR Raw Data'!AJ$1,FALSE)</f>
        <v>78.940591155141107</v>
      </c>
      <c r="AB17" s="52">
        <f>VLOOKUP($A17,'ADR Raw Data'!$B$6:$BE$43,'ADR Raw Data'!AK$1,FALSE)</f>
        <v>81.066372651156797</v>
      </c>
      <c r="AC17" s="53">
        <f>VLOOKUP($A17,'ADR Raw Data'!$B$6:$BE$43,'ADR Raw Data'!AL$1,FALSE)</f>
        <v>77.795402652063004</v>
      </c>
      <c r="AD17" s="52">
        <f>VLOOKUP($A17,'ADR Raw Data'!$B$6:$BE$43,'ADR Raw Data'!AN$1,FALSE)</f>
        <v>92.337002467422707</v>
      </c>
      <c r="AE17" s="52">
        <f>VLOOKUP($A17,'ADR Raw Data'!$B$6:$BE$43,'ADR Raw Data'!AO$1,FALSE)</f>
        <v>90.768056322810395</v>
      </c>
      <c r="AF17" s="53">
        <f>VLOOKUP($A17,'ADR Raw Data'!$B$6:$BE$43,'ADR Raw Data'!AP$1,FALSE)</f>
        <v>91.5527424192137</v>
      </c>
      <c r="AG17" s="54">
        <f>VLOOKUP($A17,'ADR Raw Data'!$B$6:$BE$43,'ADR Raw Data'!AR$1,FALSE)</f>
        <v>82.107973701384594</v>
      </c>
      <c r="AI17" s="47">
        <f>VLOOKUP($A17,'ADR Raw Data'!$B$6:$BE$43,'ADR Raw Data'!AT$1,FALSE)</f>
        <v>6.8903619628847199</v>
      </c>
      <c r="AJ17" s="48">
        <f>VLOOKUP($A17,'ADR Raw Data'!$B$6:$BE$43,'ADR Raw Data'!AU$1,FALSE)</f>
        <v>9.0672318205970903</v>
      </c>
      <c r="AK17" s="48">
        <f>VLOOKUP($A17,'ADR Raw Data'!$B$6:$BE$43,'ADR Raw Data'!AV$1,FALSE)</f>
        <v>11.063404452841899</v>
      </c>
      <c r="AL17" s="48">
        <f>VLOOKUP($A17,'ADR Raw Data'!$B$6:$BE$43,'ADR Raw Data'!AW$1,FALSE)</f>
        <v>10.7194532631682</v>
      </c>
      <c r="AM17" s="48">
        <f>VLOOKUP($A17,'ADR Raw Data'!$B$6:$BE$43,'ADR Raw Data'!AX$1,FALSE)</f>
        <v>13.8339660993595</v>
      </c>
      <c r="AN17" s="49">
        <f>VLOOKUP($A17,'ADR Raw Data'!$B$6:$BE$43,'ADR Raw Data'!AY$1,FALSE)</f>
        <v>10.5769557416755</v>
      </c>
      <c r="AO17" s="48">
        <f>VLOOKUP($A17,'ADR Raw Data'!$B$6:$BE$43,'ADR Raw Data'!BA$1,FALSE)</f>
        <v>4.2247624419883696</v>
      </c>
      <c r="AP17" s="48">
        <f>VLOOKUP($A17,'ADR Raw Data'!$B$6:$BE$43,'ADR Raw Data'!BB$1,FALSE)</f>
        <v>2.8771084604658799</v>
      </c>
      <c r="AQ17" s="49">
        <f>VLOOKUP($A17,'ADR Raw Data'!$B$6:$BE$43,'ADR Raw Data'!BC$1,FALSE)</f>
        <v>3.5503940129598801</v>
      </c>
      <c r="AR17" s="50">
        <f>VLOOKUP($A17,'ADR Raw Data'!$B$6:$BE$43,'ADR Raw Data'!BE$1,FALSE)</f>
        <v>7.4620812508299696</v>
      </c>
      <c r="AT17" s="51">
        <f>VLOOKUP($A17,'RevPAR Raw Data'!$B$6:$BE$43,'RevPAR Raw Data'!AG$1,FALSE)</f>
        <v>33.2134229007358</v>
      </c>
      <c r="AU17" s="52">
        <f>VLOOKUP($A17,'RevPAR Raw Data'!$B$6:$BE$43,'RevPAR Raw Data'!AH$1,FALSE)</f>
        <v>37.797621764536103</v>
      </c>
      <c r="AV17" s="52">
        <f>VLOOKUP($A17,'RevPAR Raw Data'!$B$6:$BE$43,'RevPAR Raw Data'!AI$1,FALSE)</f>
        <v>42.942798402106398</v>
      </c>
      <c r="AW17" s="52">
        <f>VLOOKUP($A17,'RevPAR Raw Data'!$B$6:$BE$43,'RevPAR Raw Data'!AJ$1,FALSE)</f>
        <v>43.974840924830403</v>
      </c>
      <c r="AX17" s="52">
        <f>VLOOKUP($A17,'RevPAR Raw Data'!$B$6:$BE$43,'RevPAR Raw Data'!AK$1,FALSE)</f>
        <v>45.749692198095502</v>
      </c>
      <c r="AY17" s="53">
        <f>VLOOKUP($A17,'RevPAR Raw Data'!$B$6:$BE$43,'RevPAR Raw Data'!AL$1,FALSE)</f>
        <v>40.7356752380608</v>
      </c>
      <c r="AZ17" s="52">
        <f>VLOOKUP($A17,'RevPAR Raw Data'!$B$6:$BE$43,'RevPAR Raw Data'!AN$1,FALSE)</f>
        <v>55.207695603087501</v>
      </c>
      <c r="BA17" s="52">
        <f>VLOOKUP($A17,'RevPAR Raw Data'!$B$6:$BE$43,'RevPAR Raw Data'!AO$1,FALSE)</f>
        <v>54.240166970855498</v>
      </c>
      <c r="BB17" s="53">
        <f>VLOOKUP($A17,'RevPAR Raw Data'!$B$6:$BE$43,'RevPAR Raw Data'!AP$1,FALSE)</f>
        <v>54.723931286971499</v>
      </c>
      <c r="BC17" s="54">
        <f>VLOOKUP($A17,'RevPAR Raw Data'!$B$6:$BE$43,'RevPAR Raw Data'!AR$1,FALSE)</f>
        <v>44.732319823463897</v>
      </c>
      <c r="BE17" s="47">
        <f>VLOOKUP($A17,'RevPAR Raw Data'!$B$6:$BE$43,'RevPAR Raw Data'!AT$1,FALSE)</f>
        <v>13.9815648580346</v>
      </c>
      <c r="BF17" s="48">
        <f>VLOOKUP($A17,'RevPAR Raw Data'!$B$6:$BE$43,'RevPAR Raw Data'!AU$1,FALSE)</f>
        <v>20.870762727709401</v>
      </c>
      <c r="BG17" s="48">
        <f>VLOOKUP($A17,'RevPAR Raw Data'!$B$6:$BE$43,'RevPAR Raw Data'!AV$1,FALSE)</f>
        <v>27.598199971584599</v>
      </c>
      <c r="BH17" s="48">
        <f>VLOOKUP($A17,'RevPAR Raw Data'!$B$6:$BE$43,'RevPAR Raw Data'!AW$1,FALSE)</f>
        <v>29.481281226058702</v>
      </c>
      <c r="BI17" s="48">
        <f>VLOOKUP($A17,'RevPAR Raw Data'!$B$6:$BE$43,'RevPAR Raw Data'!AX$1,FALSE)</f>
        <v>32.584429443069702</v>
      </c>
      <c r="BJ17" s="49">
        <f>VLOOKUP($A17,'RevPAR Raw Data'!$B$6:$BE$43,'RevPAR Raw Data'!AY$1,FALSE)</f>
        <v>25.314704730120599</v>
      </c>
      <c r="BK17" s="48">
        <f>VLOOKUP($A17,'RevPAR Raw Data'!$B$6:$BE$43,'RevPAR Raw Data'!BA$1,FALSE)</f>
        <v>5.9480516576921598</v>
      </c>
      <c r="BL17" s="48">
        <f>VLOOKUP($A17,'RevPAR Raw Data'!$B$6:$BE$43,'RevPAR Raw Data'!BB$1,FALSE)</f>
        <v>6.6696494348834596</v>
      </c>
      <c r="BM17" s="49">
        <f>VLOOKUP($A17,'RevPAR Raw Data'!$B$6:$BE$43,'RevPAR Raw Data'!BC$1,FALSE)</f>
        <v>6.3044366790126096</v>
      </c>
      <c r="BN17" s="50">
        <f>VLOOKUP($A17,'RevPAR Raw Data'!$B$6:$BE$43,'RevPAR Raw Data'!BE$1,FALSE)</f>
        <v>17.9425380994062</v>
      </c>
    </row>
    <row r="18" spans="1:66" x14ac:dyDescent="0.45">
      <c r="A18" s="63" t="s">
        <v>93</v>
      </c>
      <c r="B18" s="47">
        <f>VLOOKUP($A18,'Occupancy Raw Data'!$B$8:$BE$45,'Occupancy Raw Data'!AG$3,FALSE)</f>
        <v>47.712992662243501</v>
      </c>
      <c r="C18" s="48">
        <f>VLOOKUP($A18,'Occupancy Raw Data'!$B$8:$BE$45,'Occupancy Raw Data'!AH$3,FALSE)</f>
        <v>54.743178522782102</v>
      </c>
      <c r="D18" s="48">
        <f>VLOOKUP($A18,'Occupancy Raw Data'!$B$8:$BE$45,'Occupancy Raw Data'!AI$3,FALSE)</f>
        <v>60.764499121265303</v>
      </c>
      <c r="E18" s="48">
        <f>VLOOKUP($A18,'Occupancy Raw Data'!$B$8:$BE$45,'Occupancy Raw Data'!AJ$3,FALSE)</f>
        <v>63.000878734622098</v>
      </c>
      <c r="F18" s="48">
        <f>VLOOKUP($A18,'Occupancy Raw Data'!$B$8:$BE$45,'Occupancy Raw Data'!AK$3,FALSE)</f>
        <v>58.611599297012297</v>
      </c>
      <c r="G18" s="49">
        <f>VLOOKUP($A18,'Occupancy Raw Data'!$B$8:$BE$45,'Occupancy Raw Data'!AL$3,FALSE)</f>
        <v>56.966730522504697</v>
      </c>
      <c r="H18" s="48">
        <f>VLOOKUP($A18,'Occupancy Raw Data'!$B$8:$BE$45,'Occupancy Raw Data'!AN$3,FALSE)</f>
        <v>61.133567662565902</v>
      </c>
      <c r="I18" s="48">
        <f>VLOOKUP($A18,'Occupancy Raw Data'!$B$8:$BE$45,'Occupancy Raw Data'!AO$3,FALSE)</f>
        <v>63.405096660808397</v>
      </c>
      <c r="J18" s="49">
        <f>VLOOKUP($A18,'Occupancy Raw Data'!$B$8:$BE$45,'Occupancy Raw Data'!AP$3,FALSE)</f>
        <v>62.269332161687103</v>
      </c>
      <c r="K18" s="50">
        <f>VLOOKUP($A18,'Occupancy Raw Data'!$B$8:$BE$45,'Occupancy Raw Data'!AR$3,FALSE)</f>
        <v>58.481778581202299</v>
      </c>
      <c r="M18" s="47">
        <f>VLOOKUP($A18,'Occupancy Raw Data'!$B$8:$BE$45,'Occupancy Raw Data'!AT$3,FALSE)</f>
        <v>4.5754155693069096</v>
      </c>
      <c r="N18" s="48">
        <f>VLOOKUP($A18,'Occupancy Raw Data'!$B$8:$BE$45,'Occupancy Raw Data'!AU$3,FALSE)</f>
        <v>13.2981264072997</v>
      </c>
      <c r="O18" s="48">
        <f>VLOOKUP($A18,'Occupancy Raw Data'!$B$8:$BE$45,'Occupancy Raw Data'!AV$3,FALSE)</f>
        <v>18.9277156359468</v>
      </c>
      <c r="P18" s="48">
        <f>VLOOKUP($A18,'Occupancy Raw Data'!$B$8:$BE$45,'Occupancy Raw Data'!AW$3,FALSE)</f>
        <v>22.525327328083701</v>
      </c>
      <c r="Q18" s="48">
        <f>VLOOKUP($A18,'Occupancy Raw Data'!$B$8:$BE$45,'Occupancy Raw Data'!AX$3,FALSE)</f>
        <v>10.680011013882</v>
      </c>
      <c r="R18" s="49">
        <f>VLOOKUP($A18,'Occupancy Raw Data'!$B$8:$BE$45,'Occupancy Raw Data'!AY$3,FALSE)</f>
        <v>14.202313997850601</v>
      </c>
      <c r="S18" s="48">
        <f>VLOOKUP($A18,'Occupancy Raw Data'!$B$8:$BE$45,'Occupancy Raw Data'!BA$3,FALSE)</f>
        <v>1.0886098148958101</v>
      </c>
      <c r="T18" s="48">
        <f>VLOOKUP($A18,'Occupancy Raw Data'!$B$8:$BE$45,'Occupancy Raw Data'!BB$3,FALSE)</f>
        <v>2.5872115387497399</v>
      </c>
      <c r="U18" s="49">
        <f>VLOOKUP($A18,'Occupancy Raw Data'!$B$8:$BE$45,'Occupancy Raw Data'!BC$3,FALSE)</f>
        <v>1.8460654902692699</v>
      </c>
      <c r="V18" s="50">
        <f>VLOOKUP($A18,'Occupancy Raw Data'!$B$8:$BE$45,'Occupancy Raw Data'!BE$3,FALSE)</f>
        <v>10.137331385464501</v>
      </c>
      <c r="X18" s="51">
        <f>VLOOKUP($A18,'ADR Raw Data'!$B$6:$BE$43,'ADR Raw Data'!AG$1,FALSE)</f>
        <v>87.605119928170097</v>
      </c>
      <c r="Y18" s="52">
        <f>VLOOKUP($A18,'ADR Raw Data'!$B$6:$BE$43,'ADR Raw Data'!AH$1,FALSE)</f>
        <v>95.853961481659795</v>
      </c>
      <c r="Z18" s="52">
        <f>VLOOKUP($A18,'ADR Raw Data'!$B$6:$BE$43,'ADR Raw Data'!AI$1,FALSE)</f>
        <v>99.389836326825701</v>
      </c>
      <c r="AA18" s="52">
        <f>VLOOKUP($A18,'ADR Raw Data'!$B$6:$BE$43,'ADR Raw Data'!AJ$1,FALSE)</f>
        <v>99.628463679475502</v>
      </c>
      <c r="AB18" s="52">
        <f>VLOOKUP($A18,'ADR Raw Data'!$B$6:$BE$43,'ADR Raw Data'!AK$1,FALSE)</f>
        <v>94.098766941529206</v>
      </c>
      <c r="AC18" s="53">
        <f>VLOOKUP($A18,'ADR Raw Data'!$B$6:$BE$43,'ADR Raw Data'!AL$1,FALSE)</f>
        <v>95.700248839218204</v>
      </c>
      <c r="AD18" s="52">
        <f>VLOOKUP($A18,'ADR Raw Data'!$B$6:$BE$43,'ADR Raw Data'!AN$1,FALSE)</f>
        <v>97.594944164151201</v>
      </c>
      <c r="AE18" s="52">
        <f>VLOOKUP($A18,'ADR Raw Data'!$B$6:$BE$43,'ADR Raw Data'!AO$1,FALSE)</f>
        <v>98.847779869724803</v>
      </c>
      <c r="AF18" s="53">
        <f>VLOOKUP($A18,'ADR Raw Data'!$B$6:$BE$43,'ADR Raw Data'!AP$1,FALSE)</f>
        <v>98.232787595695797</v>
      </c>
      <c r="AG18" s="54">
        <f>VLOOKUP($A18,'ADR Raw Data'!$B$6:$BE$43,'ADR Raw Data'!AR$1,FALSE)</f>
        <v>96.470703600867196</v>
      </c>
      <c r="AI18" s="47">
        <f>VLOOKUP($A18,'ADR Raw Data'!$B$6:$BE$43,'ADR Raw Data'!AT$1,FALSE)</f>
        <v>9.1673020389950199</v>
      </c>
      <c r="AJ18" s="48">
        <f>VLOOKUP($A18,'ADR Raw Data'!$B$6:$BE$43,'ADR Raw Data'!AU$1,FALSE)</f>
        <v>16.704314172786098</v>
      </c>
      <c r="AK18" s="48">
        <f>VLOOKUP($A18,'ADR Raw Data'!$B$6:$BE$43,'ADR Raw Data'!AV$1,FALSE)</f>
        <v>19.843575931096801</v>
      </c>
      <c r="AL18" s="48">
        <f>VLOOKUP($A18,'ADR Raw Data'!$B$6:$BE$43,'ADR Raw Data'!AW$1,FALSE)</f>
        <v>20.9100430802632</v>
      </c>
      <c r="AM18" s="48">
        <f>VLOOKUP($A18,'ADR Raw Data'!$B$6:$BE$43,'ADR Raw Data'!AX$1,FALSE)</f>
        <v>12.8098837773948</v>
      </c>
      <c r="AN18" s="49">
        <f>VLOOKUP($A18,'ADR Raw Data'!$B$6:$BE$43,'ADR Raw Data'!AY$1,FALSE)</f>
        <v>16.311812806878098</v>
      </c>
      <c r="AO18" s="48">
        <f>VLOOKUP($A18,'ADR Raw Data'!$B$6:$BE$43,'ADR Raw Data'!BA$1,FALSE)</f>
        <v>8.9635768944879093</v>
      </c>
      <c r="AP18" s="48">
        <f>VLOOKUP($A18,'ADR Raw Data'!$B$6:$BE$43,'ADR Raw Data'!BB$1,FALSE)</f>
        <v>8.6622720644279205</v>
      </c>
      <c r="AQ18" s="49">
        <f>VLOOKUP($A18,'ADR Raw Data'!$B$6:$BE$43,'ADR Raw Data'!BC$1,FALSE)</f>
        <v>8.8152203142403405</v>
      </c>
      <c r="AR18" s="50">
        <f>VLOOKUP($A18,'ADR Raw Data'!$B$6:$BE$43,'ADR Raw Data'!BE$1,FALSE)</f>
        <v>13.615850220895799</v>
      </c>
      <c r="AT18" s="51">
        <f>VLOOKUP($A18,'RevPAR Raw Data'!$B$6:$BE$43,'RevPAR Raw Data'!AG$1,FALSE)</f>
        <v>41.7990244430774</v>
      </c>
      <c r="AU18" s="52">
        <f>VLOOKUP($A18,'RevPAR Raw Data'!$B$6:$BE$43,'RevPAR Raw Data'!AH$1,FALSE)</f>
        <v>52.473505255063898</v>
      </c>
      <c r="AV18" s="52">
        <f>VLOOKUP($A18,'RevPAR Raw Data'!$B$6:$BE$43,'RevPAR Raw Data'!AI$1,FALSE)</f>
        <v>60.393736221441102</v>
      </c>
      <c r="AW18" s="52">
        <f>VLOOKUP($A18,'RevPAR Raw Data'!$B$6:$BE$43,'RevPAR Raw Data'!AJ$1,FALSE)</f>
        <v>62.766807587873402</v>
      </c>
      <c r="AX18" s="52">
        <f>VLOOKUP($A18,'RevPAR Raw Data'!$B$6:$BE$43,'RevPAR Raw Data'!AK$1,FALSE)</f>
        <v>55.152792223198503</v>
      </c>
      <c r="AY18" s="53">
        <f>VLOOKUP($A18,'RevPAR Raw Data'!$B$6:$BE$43,'RevPAR Raw Data'!AL$1,FALSE)</f>
        <v>54.517302865603902</v>
      </c>
      <c r="AZ18" s="52">
        <f>VLOOKUP($A18,'RevPAR Raw Data'!$B$6:$BE$43,'RevPAR Raw Data'!AN$1,FALSE)</f>
        <v>59.663271225834698</v>
      </c>
      <c r="BA18" s="52">
        <f>VLOOKUP($A18,'RevPAR Raw Data'!$B$6:$BE$43,'RevPAR Raw Data'!AO$1,FALSE)</f>
        <v>62.674530373462197</v>
      </c>
      <c r="BB18" s="53">
        <f>VLOOKUP($A18,'RevPAR Raw Data'!$B$6:$BE$43,'RevPAR Raw Data'!AP$1,FALSE)</f>
        <v>61.168900799648497</v>
      </c>
      <c r="BC18" s="54">
        <f>VLOOKUP($A18,'RevPAR Raw Data'!$B$6:$BE$43,'RevPAR Raw Data'!AR$1,FALSE)</f>
        <v>56.417783275587098</v>
      </c>
      <c r="BE18" s="47">
        <f>VLOOKUP($A18,'RevPAR Raw Data'!$B$6:$BE$43,'RevPAR Raw Data'!AT$1,FALSE)</f>
        <v>14.1621597730795</v>
      </c>
      <c r="BF18" s="48">
        <f>VLOOKUP($A18,'RevPAR Raw Data'!$B$6:$BE$43,'RevPAR Raw Data'!AU$1,FALSE)</f>
        <v>32.223801394255503</v>
      </c>
      <c r="BG18" s="48">
        <f>VLOOKUP($A18,'RevPAR Raw Data'!$B$6:$BE$43,'RevPAR Raw Data'!AV$1,FALSE)</f>
        <v>42.527227191285</v>
      </c>
      <c r="BH18" s="48">
        <f>VLOOKUP($A18,'RevPAR Raw Data'!$B$6:$BE$43,'RevPAR Raw Data'!AW$1,FALSE)</f>
        <v>48.145426056619698</v>
      </c>
      <c r="BI18" s="48">
        <f>VLOOKUP($A18,'RevPAR Raw Data'!$B$6:$BE$43,'RevPAR Raw Data'!AX$1,FALSE)</f>
        <v>24.8579917895681</v>
      </c>
      <c r="BJ18" s="49">
        <f>VLOOKUP($A18,'RevPAR Raw Data'!$B$6:$BE$43,'RevPAR Raw Data'!AY$1,FALSE)</f>
        <v>32.830781678303197</v>
      </c>
      <c r="BK18" s="48">
        <f>VLOOKUP($A18,'RevPAR Raw Data'!$B$6:$BE$43,'RevPAR Raw Data'!BA$1,FALSE)</f>
        <v>10.1497650872228</v>
      </c>
      <c r="BL18" s="48">
        <f>VLOOKUP($A18,'RevPAR Raw Data'!$B$6:$BE$43,'RevPAR Raw Data'!BB$1,FALSE)</f>
        <v>11.473594905546401</v>
      </c>
      <c r="BM18" s="49">
        <f>VLOOKUP($A18,'RevPAR Raw Data'!$B$6:$BE$43,'RevPAR Raw Data'!BC$1,FALSE)</f>
        <v>10.824020544622</v>
      </c>
      <c r="BN18" s="50">
        <f>VLOOKUP($A18,'RevPAR Raw Data'!$B$6:$BE$43,'RevPAR Raw Data'!BE$1,FALSE)</f>
        <v>25.133465464201102</v>
      </c>
    </row>
    <row r="19" spans="1:66" x14ac:dyDescent="0.45">
      <c r="A19" s="63" t="s">
        <v>94</v>
      </c>
      <c r="B19" s="47">
        <f>VLOOKUP($A19,'Occupancy Raw Data'!$B$8:$BE$45,'Occupancy Raw Data'!AG$3,FALSE)</f>
        <v>32.508790579769403</v>
      </c>
      <c r="C19" s="48">
        <f>VLOOKUP($A19,'Occupancy Raw Data'!$B$8:$BE$45,'Occupancy Raw Data'!AH$3,FALSE)</f>
        <v>32.866546733175198</v>
      </c>
      <c r="D19" s="48">
        <f>VLOOKUP($A19,'Occupancy Raw Data'!$B$8:$BE$45,'Occupancy Raw Data'!AI$3,FALSE)</f>
        <v>37.501536696307802</v>
      </c>
      <c r="E19" s="48">
        <f>VLOOKUP($A19,'Occupancy Raw Data'!$B$8:$BE$45,'Occupancy Raw Data'!AJ$3,FALSE)</f>
        <v>37.388845633733503</v>
      </c>
      <c r="F19" s="48">
        <f>VLOOKUP($A19,'Occupancy Raw Data'!$B$8:$BE$45,'Occupancy Raw Data'!AK$3,FALSE)</f>
        <v>36.166080628015301</v>
      </c>
      <c r="G19" s="49">
        <f>VLOOKUP($A19,'Occupancy Raw Data'!$B$8:$BE$45,'Occupancy Raw Data'!AL$3,FALSE)</f>
        <v>35.284416434768303</v>
      </c>
      <c r="H19" s="48">
        <f>VLOOKUP($A19,'Occupancy Raw Data'!$B$8:$BE$45,'Occupancy Raw Data'!AN$3,FALSE)</f>
        <v>50.169678632758099</v>
      </c>
      <c r="I19" s="48">
        <f>VLOOKUP($A19,'Occupancy Raw Data'!$B$8:$BE$45,'Occupancy Raw Data'!AO$3,FALSE)</f>
        <v>53.741107204186697</v>
      </c>
      <c r="J19" s="49">
        <f>VLOOKUP($A19,'Occupancy Raw Data'!$B$8:$BE$45,'Occupancy Raw Data'!AP$3,FALSE)</f>
        <v>51.955392918472398</v>
      </c>
      <c r="K19" s="50">
        <f>VLOOKUP($A19,'Occupancy Raw Data'!$B$8:$BE$45,'Occupancy Raw Data'!AR$3,FALSE)</f>
        <v>40.050614859493997</v>
      </c>
      <c r="M19" s="47">
        <f>VLOOKUP($A19,'Occupancy Raw Data'!$B$8:$BE$45,'Occupancy Raw Data'!AT$3,FALSE)</f>
        <v>6.1723743628260799</v>
      </c>
      <c r="N19" s="48">
        <f>VLOOKUP($A19,'Occupancy Raw Data'!$B$8:$BE$45,'Occupancy Raw Data'!AU$3,FALSE)</f>
        <v>8.8490400580852899</v>
      </c>
      <c r="O19" s="48">
        <f>VLOOKUP($A19,'Occupancy Raw Data'!$B$8:$BE$45,'Occupancy Raw Data'!AV$3,FALSE)</f>
        <v>15.9481043218873</v>
      </c>
      <c r="P19" s="48">
        <f>VLOOKUP($A19,'Occupancy Raw Data'!$B$8:$BE$45,'Occupancy Raw Data'!AW$3,FALSE)</f>
        <v>13.387143179091</v>
      </c>
      <c r="Q19" s="48">
        <f>VLOOKUP($A19,'Occupancy Raw Data'!$B$8:$BE$45,'Occupancy Raw Data'!AX$3,FALSE)</f>
        <v>7.0543102675948903</v>
      </c>
      <c r="R19" s="49">
        <f>VLOOKUP($A19,'Occupancy Raw Data'!$B$8:$BE$45,'Occupancy Raw Data'!AY$3,FALSE)</f>
        <v>10.322891264211499</v>
      </c>
      <c r="S19" s="48">
        <f>VLOOKUP($A19,'Occupancy Raw Data'!$B$8:$BE$45,'Occupancy Raw Data'!BA$3,FALSE)</f>
        <v>11.306485665709101</v>
      </c>
      <c r="T19" s="48">
        <f>VLOOKUP($A19,'Occupancy Raw Data'!$B$8:$BE$45,'Occupancy Raw Data'!BB$3,FALSE)</f>
        <v>15.713252506728701</v>
      </c>
      <c r="U19" s="49">
        <f>VLOOKUP($A19,'Occupancy Raw Data'!$B$8:$BE$45,'Occupancy Raw Data'!BC$3,FALSE)</f>
        <v>13.5428509770303</v>
      </c>
      <c r="V19" s="50">
        <f>VLOOKUP($A19,'Occupancy Raw Data'!$B$8:$BE$45,'Occupancy Raw Data'!BE$3,FALSE)</f>
        <v>11.5034294320232</v>
      </c>
      <c r="X19" s="51">
        <f>VLOOKUP($A19,'ADR Raw Data'!$B$6:$BE$43,'ADR Raw Data'!AG$1,FALSE)</f>
        <v>95.798313715255901</v>
      </c>
      <c r="Y19" s="52">
        <f>VLOOKUP($A19,'ADR Raw Data'!$B$6:$BE$43,'ADR Raw Data'!AH$1,FALSE)</f>
        <v>95.887441102195595</v>
      </c>
      <c r="Z19" s="52">
        <f>VLOOKUP($A19,'ADR Raw Data'!$B$6:$BE$43,'ADR Raw Data'!AI$1,FALSE)</f>
        <v>100.754384199311</v>
      </c>
      <c r="AA19" s="52">
        <f>VLOOKUP($A19,'ADR Raw Data'!$B$6:$BE$43,'ADR Raw Data'!AJ$1,FALSE)</f>
        <v>98.728326337132799</v>
      </c>
      <c r="AB19" s="52">
        <f>VLOOKUP($A19,'ADR Raw Data'!$B$6:$BE$43,'ADR Raw Data'!AK$1,FALSE)</f>
        <v>96.763903148493497</v>
      </c>
      <c r="AC19" s="53">
        <f>VLOOKUP($A19,'ADR Raw Data'!$B$6:$BE$43,'ADR Raw Data'!AL$1,FALSE)</f>
        <v>97.685243489405096</v>
      </c>
      <c r="AD19" s="52">
        <f>VLOOKUP($A19,'ADR Raw Data'!$B$6:$BE$43,'ADR Raw Data'!AN$1,FALSE)</f>
        <v>111.063573697078</v>
      </c>
      <c r="AE19" s="52">
        <f>VLOOKUP($A19,'ADR Raw Data'!$B$6:$BE$43,'ADR Raw Data'!AO$1,FALSE)</f>
        <v>113.401469655356</v>
      </c>
      <c r="AF19" s="53">
        <f>VLOOKUP($A19,'ADR Raw Data'!$B$6:$BE$43,'ADR Raw Data'!AP$1,FALSE)</f>
        <v>112.272698585453</v>
      </c>
      <c r="AG19" s="54">
        <f>VLOOKUP($A19,'ADR Raw Data'!$B$6:$BE$43,'ADR Raw Data'!AR$1,FALSE)</f>
        <v>103.095427765778</v>
      </c>
      <c r="AI19" s="47">
        <f>VLOOKUP($A19,'ADR Raw Data'!$B$6:$BE$43,'ADR Raw Data'!AT$1,FALSE)</f>
        <v>8.9549584787175096</v>
      </c>
      <c r="AJ19" s="48">
        <f>VLOOKUP($A19,'ADR Raw Data'!$B$6:$BE$43,'ADR Raw Data'!AU$1,FALSE)</f>
        <v>10.519098482473501</v>
      </c>
      <c r="AK19" s="48">
        <f>VLOOKUP($A19,'ADR Raw Data'!$B$6:$BE$43,'ADR Raw Data'!AV$1,FALSE)</f>
        <v>14.810231770962201</v>
      </c>
      <c r="AL19" s="48">
        <f>VLOOKUP($A19,'ADR Raw Data'!$B$6:$BE$43,'ADR Raw Data'!AW$1,FALSE)</f>
        <v>11.9278680292493</v>
      </c>
      <c r="AM19" s="48">
        <f>VLOOKUP($A19,'ADR Raw Data'!$B$6:$BE$43,'ADR Raw Data'!AX$1,FALSE)</f>
        <v>9.4287746317159495</v>
      </c>
      <c r="AN19" s="49">
        <f>VLOOKUP($A19,'ADR Raw Data'!$B$6:$BE$43,'ADR Raw Data'!AY$1,FALSE)</f>
        <v>11.214071365333</v>
      </c>
      <c r="AO19" s="48">
        <f>VLOOKUP($A19,'ADR Raw Data'!$B$6:$BE$43,'ADR Raw Data'!BA$1,FALSE)</f>
        <v>9.1593792311967608</v>
      </c>
      <c r="AP19" s="48">
        <f>VLOOKUP($A19,'ADR Raw Data'!$B$6:$BE$43,'ADR Raw Data'!BB$1,FALSE)</f>
        <v>7.0742860757022799</v>
      </c>
      <c r="AQ19" s="49">
        <f>VLOOKUP($A19,'ADR Raw Data'!$B$6:$BE$43,'ADR Raw Data'!BC$1,FALSE)</f>
        <v>8.1021652674343692</v>
      </c>
      <c r="AR19" s="50">
        <f>VLOOKUP($A19,'ADR Raw Data'!$B$6:$BE$43,'ADR Raw Data'!BE$1,FALSE)</f>
        <v>10.0655472379669</v>
      </c>
      <c r="AT19" s="51">
        <f>VLOOKUP($A19,'RevPAR Raw Data'!$B$6:$BE$43,'RevPAR Raw Data'!AG$1,FALSE)</f>
        <v>31.142873184643001</v>
      </c>
      <c r="AU19" s="52">
        <f>VLOOKUP($A19,'RevPAR Raw Data'!$B$6:$BE$43,'RevPAR Raw Data'!AH$1,FALSE)</f>
        <v>31.514890641099001</v>
      </c>
      <c r="AV19" s="52">
        <f>VLOOKUP($A19,'RevPAR Raw Data'!$B$6:$BE$43,'RevPAR Raw Data'!AI$1,FALSE)</f>
        <v>37.784442363643798</v>
      </c>
      <c r="AW19" s="52">
        <f>VLOOKUP($A19,'RevPAR Raw Data'!$B$6:$BE$43,'RevPAR Raw Data'!AJ$1,FALSE)</f>
        <v>36.913381530959299</v>
      </c>
      <c r="AX19" s="52">
        <f>VLOOKUP($A19,'RevPAR Raw Data'!$B$6:$BE$43,'RevPAR Raw Data'!AK$1,FALSE)</f>
        <v>34.995711231498802</v>
      </c>
      <c r="AY19" s="53">
        <f>VLOOKUP($A19,'RevPAR Raw Data'!$B$6:$BE$43,'RevPAR Raw Data'!AL$1,FALSE)</f>
        <v>34.467668108119099</v>
      </c>
      <c r="AZ19" s="52">
        <f>VLOOKUP($A19,'RevPAR Raw Data'!$B$6:$BE$43,'RevPAR Raw Data'!AN$1,FALSE)</f>
        <v>55.720238001880702</v>
      </c>
      <c r="BA19" s="52">
        <f>VLOOKUP($A19,'RevPAR Raw Data'!$B$6:$BE$43,'RevPAR Raw Data'!AO$1,FALSE)</f>
        <v>60.943205378608198</v>
      </c>
      <c r="BB19" s="53">
        <f>VLOOKUP($A19,'RevPAR Raw Data'!$B$6:$BE$43,'RevPAR Raw Data'!AP$1,FALSE)</f>
        <v>58.3317216902445</v>
      </c>
      <c r="BC19" s="54">
        <f>VLOOKUP($A19,'RevPAR Raw Data'!$B$6:$BE$43,'RevPAR Raw Data'!AR$1,FALSE)</f>
        <v>41.290352712219999</v>
      </c>
      <c r="BE19" s="47">
        <f>VLOOKUP($A19,'RevPAR Raw Data'!$B$6:$BE$43,'RevPAR Raw Data'!AT$1,FALSE)</f>
        <v>15.6800664028856</v>
      </c>
      <c r="BF19" s="48">
        <f>VLOOKUP($A19,'RevPAR Raw Data'!$B$6:$BE$43,'RevPAR Raw Data'!AU$1,FALSE)</f>
        <v>20.298977779022302</v>
      </c>
      <c r="BG19" s="48">
        <f>VLOOKUP($A19,'RevPAR Raw Data'!$B$6:$BE$43,'RevPAR Raw Data'!AV$1,FALSE)</f>
        <v>33.120287305995902</v>
      </c>
      <c r="BH19" s="48">
        <f>VLOOKUP($A19,'RevPAR Raw Data'!$B$6:$BE$43,'RevPAR Raw Data'!AW$1,FALSE)</f>
        <v>26.9118119796291</v>
      </c>
      <c r="BI19" s="48">
        <f>VLOOKUP($A19,'RevPAR Raw Data'!$B$6:$BE$43,'RevPAR Raw Data'!AX$1,FALSE)</f>
        <v>17.148219916264299</v>
      </c>
      <c r="BJ19" s="49">
        <f>VLOOKUP($A19,'RevPAR Raw Data'!$B$6:$BE$43,'RevPAR Raw Data'!AY$1,FALSE)</f>
        <v>22.694579022878901</v>
      </c>
      <c r="BK19" s="48">
        <f>VLOOKUP($A19,'RevPAR Raw Data'!$B$6:$BE$43,'RevPAR Raw Data'!BA$1,FALSE)</f>
        <v>21.501468796748998</v>
      </c>
      <c r="BL19" s="48">
        <f>VLOOKUP($A19,'RevPAR Raw Data'!$B$6:$BE$43,'RevPAR Raw Data'!BB$1,FALSE)</f>
        <v>23.8991390165544</v>
      </c>
      <c r="BM19" s="49">
        <f>VLOOKUP($A19,'RevPAR Raw Data'!$B$6:$BE$43,'RevPAR Raw Data'!BC$1,FALSE)</f>
        <v>22.742280412545998</v>
      </c>
      <c r="BN19" s="50">
        <f>VLOOKUP($A19,'RevPAR Raw Data'!$B$6:$BE$43,'RevPAR Raw Data'!BE$1,FALSE)</f>
        <v>22.726859793456601</v>
      </c>
    </row>
    <row r="20" spans="1:66" x14ac:dyDescent="0.45">
      <c r="A20" s="63" t="s">
        <v>29</v>
      </c>
      <c r="B20" s="47">
        <f>VLOOKUP($A20,'Occupancy Raw Data'!$B$8:$BE$45,'Occupancy Raw Data'!AG$3,FALSE)</f>
        <v>29.450903958599302</v>
      </c>
      <c r="C20" s="48">
        <f>VLOOKUP($A20,'Occupancy Raw Data'!$B$8:$BE$45,'Occupancy Raw Data'!AH$3,FALSE)</f>
        <v>26.728946837825099</v>
      </c>
      <c r="D20" s="48">
        <f>VLOOKUP($A20,'Occupancy Raw Data'!$B$8:$BE$45,'Occupancy Raw Data'!AI$3,FALSE)</f>
        <v>27.034746958800898</v>
      </c>
      <c r="E20" s="48">
        <f>VLOOKUP($A20,'Occupancy Raw Data'!$B$8:$BE$45,'Occupancy Raw Data'!AJ$3,FALSE)</f>
        <v>28.325156260501299</v>
      </c>
      <c r="F20" s="48">
        <f>VLOOKUP($A20,'Occupancy Raw Data'!$B$8:$BE$45,'Occupancy Raw Data'!AK$3,FALSE)</f>
        <v>30.660630449362799</v>
      </c>
      <c r="G20" s="49">
        <f>VLOOKUP($A20,'Occupancy Raw Data'!$B$8:$BE$45,'Occupancy Raw Data'!AL$3,FALSE)</f>
        <v>28.441001800445999</v>
      </c>
      <c r="H20" s="48">
        <f>VLOOKUP($A20,'Occupancy Raw Data'!$B$8:$BE$45,'Occupancy Raw Data'!AN$3,FALSE)</f>
        <v>36.301140174379597</v>
      </c>
      <c r="I20" s="48">
        <f>VLOOKUP($A20,'Occupancy Raw Data'!$B$8:$BE$45,'Occupancy Raw Data'!AO$3,FALSE)</f>
        <v>38.993963782696099</v>
      </c>
      <c r="J20" s="49">
        <f>VLOOKUP($A20,'Occupancy Raw Data'!$B$8:$BE$45,'Occupancy Raw Data'!AP$3,FALSE)</f>
        <v>37.647551978537798</v>
      </c>
      <c r="K20" s="50">
        <f>VLOOKUP($A20,'Occupancy Raw Data'!$B$8:$BE$45,'Occupancy Raw Data'!AR$3,FALSE)</f>
        <v>31.0745736047426</v>
      </c>
      <c r="M20" s="47">
        <f>VLOOKUP($A20,'Occupancy Raw Data'!$B$8:$BE$45,'Occupancy Raw Data'!AT$3,FALSE)</f>
        <v>24.304040582016199</v>
      </c>
      <c r="N20" s="48">
        <f>VLOOKUP($A20,'Occupancy Raw Data'!$B$8:$BE$45,'Occupancy Raw Data'!AU$3,FALSE)</f>
        <v>14.8360426974277</v>
      </c>
      <c r="O20" s="48">
        <f>VLOOKUP($A20,'Occupancy Raw Data'!$B$8:$BE$45,'Occupancy Raw Data'!AV$3,FALSE)</f>
        <v>13.769803903535299</v>
      </c>
      <c r="P20" s="48">
        <f>VLOOKUP($A20,'Occupancy Raw Data'!$B$8:$BE$45,'Occupancy Raw Data'!AW$3,FALSE)</f>
        <v>17.064298458287102</v>
      </c>
      <c r="Q20" s="48">
        <f>VLOOKUP($A20,'Occupancy Raw Data'!$B$8:$BE$45,'Occupancy Raw Data'!AX$3,FALSE)</f>
        <v>19.176606610538599</v>
      </c>
      <c r="R20" s="49">
        <f>VLOOKUP($A20,'Occupancy Raw Data'!$B$8:$BE$45,'Occupancy Raw Data'!AY$3,FALSE)</f>
        <v>17.8614863013206</v>
      </c>
      <c r="S20" s="48">
        <f>VLOOKUP($A20,'Occupancy Raw Data'!$B$8:$BE$45,'Occupancy Raw Data'!BA$3,FALSE)</f>
        <v>15.412298482514901</v>
      </c>
      <c r="T20" s="48">
        <f>VLOOKUP($A20,'Occupancy Raw Data'!$B$8:$BE$45,'Occupancy Raw Data'!BB$3,FALSE)</f>
        <v>18.519514451126401</v>
      </c>
      <c r="U20" s="49">
        <f>VLOOKUP($A20,'Occupancy Raw Data'!$B$8:$BE$45,'Occupancy Raw Data'!BC$3,FALSE)</f>
        <v>17.000849764145901</v>
      </c>
      <c r="V20" s="50">
        <f>VLOOKUP($A20,'Occupancy Raw Data'!$B$8:$BE$45,'Occupancy Raw Data'!BE$3,FALSE)</f>
        <v>17.573956785322899</v>
      </c>
      <c r="X20" s="51">
        <f>VLOOKUP($A20,'ADR Raw Data'!$B$6:$BE$43,'ADR Raw Data'!AG$1,FALSE)</f>
        <v>137.99558192606099</v>
      </c>
      <c r="Y20" s="52">
        <f>VLOOKUP($A20,'ADR Raw Data'!$B$6:$BE$43,'ADR Raw Data'!AH$1,FALSE)</f>
        <v>102.367119688207</v>
      </c>
      <c r="Z20" s="52">
        <f>VLOOKUP($A20,'ADR Raw Data'!$B$6:$BE$43,'ADR Raw Data'!AI$1,FALSE)</f>
        <v>94.6033747669359</v>
      </c>
      <c r="AA20" s="52">
        <f>VLOOKUP($A20,'ADR Raw Data'!$B$6:$BE$43,'ADR Raw Data'!AJ$1,FALSE)</f>
        <v>94.429722386997199</v>
      </c>
      <c r="AB20" s="52">
        <f>VLOOKUP($A20,'ADR Raw Data'!$B$6:$BE$43,'ADR Raw Data'!AK$1,FALSE)</f>
        <v>108.394966641146</v>
      </c>
      <c r="AC20" s="53">
        <f>VLOOKUP($A20,'ADR Raw Data'!$B$6:$BE$43,'ADR Raw Data'!AL$1,FALSE)</f>
        <v>107.988869965749</v>
      </c>
      <c r="AD20" s="52">
        <f>VLOOKUP($A20,'ADR Raw Data'!$B$6:$BE$43,'ADR Raw Data'!AN$1,FALSE)</f>
        <v>145.79355565819799</v>
      </c>
      <c r="AE20" s="52">
        <f>VLOOKUP($A20,'ADR Raw Data'!$B$6:$BE$43,'ADR Raw Data'!AO$1,FALSE)</f>
        <v>170.14301169590601</v>
      </c>
      <c r="AF20" s="53">
        <f>VLOOKUP($A20,'ADR Raw Data'!$B$6:$BE$43,'ADR Raw Data'!AP$1,FALSE)</f>
        <v>158.40369571994799</v>
      </c>
      <c r="AG20" s="54">
        <f>VLOOKUP($A20,'ADR Raw Data'!$B$6:$BE$43,'ADR Raw Data'!AR$1,FALSE)</f>
        <v>125.46068700994</v>
      </c>
      <c r="AI20" s="47">
        <f>VLOOKUP($A20,'ADR Raw Data'!$B$6:$BE$43,'ADR Raw Data'!AT$1,FALSE)</f>
        <v>23.021407232745901</v>
      </c>
      <c r="AJ20" s="48">
        <f>VLOOKUP($A20,'ADR Raw Data'!$B$6:$BE$43,'ADR Raw Data'!AU$1,FALSE)</f>
        <v>9.6028673020515392</v>
      </c>
      <c r="AK20" s="48">
        <f>VLOOKUP($A20,'ADR Raw Data'!$B$6:$BE$43,'ADR Raw Data'!AV$1,FALSE)</f>
        <v>7.2209000409841702</v>
      </c>
      <c r="AL20" s="48">
        <f>VLOOKUP($A20,'ADR Raw Data'!$B$6:$BE$43,'ADR Raw Data'!AW$1,FALSE)</f>
        <v>7.20372187458036</v>
      </c>
      <c r="AM20" s="48">
        <f>VLOOKUP($A20,'ADR Raw Data'!$B$6:$BE$43,'ADR Raw Data'!AX$1,FALSE)</f>
        <v>13.359650554942901</v>
      </c>
      <c r="AN20" s="49">
        <f>VLOOKUP($A20,'ADR Raw Data'!$B$6:$BE$43,'ADR Raw Data'!AY$1,FALSE)</f>
        <v>13.106321508599001</v>
      </c>
      <c r="AO20" s="48">
        <f>VLOOKUP($A20,'ADR Raw Data'!$B$6:$BE$43,'ADR Raw Data'!BA$1,FALSE)</f>
        <v>16.413893400946101</v>
      </c>
      <c r="AP20" s="48">
        <f>VLOOKUP($A20,'ADR Raw Data'!$B$6:$BE$43,'ADR Raw Data'!BB$1,FALSE)</f>
        <v>12.588770982339099</v>
      </c>
      <c r="AQ20" s="49">
        <f>VLOOKUP($A20,'ADR Raw Data'!$B$6:$BE$43,'ADR Raw Data'!BC$1,FALSE)</f>
        <v>14.396355606852801</v>
      </c>
      <c r="AR20" s="50">
        <f>VLOOKUP($A20,'ADR Raw Data'!$B$6:$BE$43,'ADR Raw Data'!BE$1,FALSE)</f>
        <v>13.610377513841099</v>
      </c>
      <c r="AT20" s="51">
        <f>VLOOKUP($A20,'RevPAR Raw Data'!$B$6:$BE$43,'RevPAR Raw Data'!AG$1,FALSE)</f>
        <v>40.640946300154503</v>
      </c>
      <c r="AU20" s="52">
        <f>VLOOKUP($A20,'RevPAR Raw Data'!$B$6:$BE$43,'RevPAR Raw Data'!AH$1,FALSE)</f>
        <v>27.361653000873702</v>
      </c>
      <c r="AV20" s="52">
        <f>VLOOKUP($A20,'RevPAR Raw Data'!$B$6:$BE$43,'RevPAR Raw Data'!AI$1,FALSE)</f>
        <v>25.575782982727301</v>
      </c>
      <c r="AW20" s="52">
        <f>VLOOKUP($A20,'RevPAR Raw Data'!$B$6:$BE$43,'RevPAR Raw Data'!AJ$1,FALSE)</f>
        <v>26.747366422474599</v>
      </c>
      <c r="AX20" s="52">
        <f>VLOOKUP($A20,'RevPAR Raw Data'!$B$6:$BE$43,'RevPAR Raw Data'!AK$1,FALSE)</f>
        <v>33.234580147551902</v>
      </c>
      <c r="AY20" s="53">
        <f>VLOOKUP($A20,'RevPAR Raw Data'!$B$6:$BE$43,'RevPAR Raw Data'!AL$1,FALSE)</f>
        <v>30.713116451240101</v>
      </c>
      <c r="AZ20" s="52">
        <f>VLOOKUP($A20,'RevPAR Raw Data'!$B$6:$BE$43,'RevPAR Raw Data'!AN$1,FALSE)</f>
        <v>52.924723004694798</v>
      </c>
      <c r="BA20" s="52">
        <f>VLOOKUP($A20,'RevPAR Raw Data'!$B$6:$BE$43,'RevPAR Raw Data'!AO$1,FALSE)</f>
        <v>66.345504359490207</v>
      </c>
      <c r="BB20" s="53">
        <f>VLOOKUP($A20,'RevPAR Raw Data'!$B$6:$BE$43,'RevPAR Raw Data'!AP$1,FALSE)</f>
        <v>59.635113682092502</v>
      </c>
      <c r="BC20" s="54">
        <f>VLOOKUP($A20,'RevPAR Raw Data'!$B$6:$BE$43,'RevPAR Raw Data'!AR$1,FALSE)</f>
        <v>38.986373529919597</v>
      </c>
      <c r="BE20" s="47">
        <f>VLOOKUP($A20,'RevPAR Raw Data'!$B$6:$BE$43,'RevPAR Raw Data'!AT$1,FALSE)</f>
        <v>52.920579971160002</v>
      </c>
      <c r="BF20" s="48">
        <f>VLOOKUP($A20,'RevPAR Raw Data'!$B$6:$BE$43,'RevPAR Raw Data'!AU$1,FALSE)</f>
        <v>25.863595492588999</v>
      </c>
      <c r="BG20" s="48">
        <f>VLOOKUP($A20,'RevPAR Raw Data'!$B$6:$BE$43,'RevPAR Raw Data'!AV$1,FALSE)</f>
        <v>21.985007720233298</v>
      </c>
      <c r="BH20" s="48">
        <f>VLOOKUP($A20,'RevPAR Raw Data'!$B$6:$BE$43,'RevPAR Raw Data'!AW$1,FALSE)</f>
        <v>25.4972849336508</v>
      </c>
      <c r="BI20" s="48">
        <f>VLOOKUP($A20,'RevPAR Raw Data'!$B$6:$BE$43,'RevPAR Raw Data'!AX$1,FALSE)</f>
        <v>35.098184796945603</v>
      </c>
      <c r="BJ20" s="49">
        <f>VLOOKUP($A20,'RevPAR Raw Data'!$B$6:$BE$43,'RevPAR Raw Data'!AY$1,FALSE)</f>
        <v>33.308791630785102</v>
      </c>
      <c r="BK20" s="48">
        <f>VLOOKUP($A20,'RevPAR Raw Data'!$B$6:$BE$43,'RevPAR Raw Data'!BA$1,FALSE)</f>
        <v>34.355950127016598</v>
      </c>
      <c r="BL20" s="48">
        <f>VLOOKUP($A20,'RevPAR Raw Data'!$B$6:$BE$43,'RevPAR Raw Data'!BB$1,FALSE)</f>
        <v>33.439664694759102</v>
      </c>
      <c r="BM20" s="49">
        <f>VLOOKUP($A20,'RevPAR Raw Data'!$B$6:$BE$43,'RevPAR Raw Data'!BC$1,FALSE)</f>
        <v>33.844708159231999</v>
      </c>
      <c r="BN20" s="50">
        <f>VLOOKUP($A20,'RevPAR Raw Data'!$B$6:$BE$43,'RevPAR Raw Data'!BE$1,FALSE)</f>
        <v>33.576216161765799</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Data'!AG$3,FALSE)</f>
        <v>35.568132346538903</v>
      </c>
      <c r="C22" s="48">
        <f>VLOOKUP($A22,'Occupancy Raw Data'!$B$8:$BE$45,'Occupancy Raw Data'!AH$3,FALSE)</f>
        <v>42.280528285895798</v>
      </c>
      <c r="D22" s="48">
        <f>VLOOKUP($A22,'Occupancy Raw Data'!$B$8:$BE$45,'Occupancy Raw Data'!AI$3,FALSE)</f>
        <v>47.699931727758504</v>
      </c>
      <c r="E22" s="48">
        <f>VLOOKUP($A22,'Occupancy Raw Data'!$B$8:$BE$45,'Occupancy Raw Data'!AJ$3,FALSE)</f>
        <v>47.635190809143701</v>
      </c>
      <c r="F22" s="48">
        <f>VLOOKUP($A22,'Occupancy Raw Data'!$B$8:$BE$45,'Occupancy Raw Data'!AK$3,FALSE)</f>
        <v>44.911952350683798</v>
      </c>
      <c r="G22" s="49">
        <f>VLOOKUP($A22,'Occupancy Raw Data'!$B$8:$BE$45,'Occupancy Raw Data'!AL$3,FALSE)</f>
        <v>43.618483774908398</v>
      </c>
      <c r="H22" s="48">
        <f>VLOOKUP($A22,'Occupancy Raw Data'!$B$8:$BE$45,'Occupancy Raw Data'!AN$3,FALSE)</f>
        <v>46.435129599547899</v>
      </c>
      <c r="I22" s="48">
        <f>VLOOKUP($A22,'Occupancy Raw Data'!$B$8:$BE$45,'Occupancy Raw Data'!AO$3,FALSE)</f>
        <v>47.0189749746921</v>
      </c>
      <c r="J22" s="49">
        <f>VLOOKUP($A22,'Occupancy Raw Data'!$B$8:$BE$45,'Occupancy Raw Data'!AP$3,FALSE)</f>
        <v>46.727052287120003</v>
      </c>
      <c r="K22" s="50">
        <f>VLOOKUP($A22,'Occupancy Raw Data'!$B$8:$BE$45,'Occupancy Raw Data'!AR$3,FALSE)</f>
        <v>44.506593936907301</v>
      </c>
      <c r="M22" s="47">
        <f>VLOOKUP($A22,'Occupancy Raw Data'!$B$8:$BE$45,'Occupancy Raw Data'!AT$3,FALSE)</f>
        <v>-1.8573795530283801</v>
      </c>
      <c r="N22" s="48">
        <f>VLOOKUP($A22,'Occupancy Raw Data'!$B$8:$BE$45,'Occupancy Raw Data'!AU$3,FALSE)</f>
        <v>0.79124333470635699</v>
      </c>
      <c r="O22" s="48">
        <f>VLOOKUP($A22,'Occupancy Raw Data'!$B$8:$BE$45,'Occupancy Raw Data'!AV$3,FALSE)</f>
        <v>6.6178278605818601</v>
      </c>
      <c r="P22" s="48">
        <f>VLOOKUP($A22,'Occupancy Raw Data'!$B$8:$BE$45,'Occupancy Raw Data'!AW$3,FALSE)</f>
        <v>5.1957758111110897</v>
      </c>
      <c r="Q22" s="48">
        <f>VLOOKUP($A22,'Occupancy Raw Data'!$B$8:$BE$45,'Occupancy Raw Data'!AX$3,FALSE)</f>
        <v>3.4776069707071602</v>
      </c>
      <c r="R22" s="49">
        <f>VLOOKUP($A22,'Occupancy Raw Data'!$B$8:$BE$45,'Occupancy Raw Data'!AY$3,FALSE)</f>
        <v>3.0614065210764401</v>
      </c>
      <c r="S22" s="48">
        <f>VLOOKUP($A22,'Occupancy Raw Data'!$B$8:$BE$45,'Occupancy Raw Data'!BA$3,FALSE)</f>
        <v>4.8678051390564496</v>
      </c>
      <c r="T22" s="48">
        <f>VLOOKUP($A22,'Occupancy Raw Data'!$B$8:$BE$45,'Occupancy Raw Data'!BB$3,FALSE)</f>
        <v>9.0539693185593499</v>
      </c>
      <c r="U22" s="49">
        <f>VLOOKUP($A22,'Occupancy Raw Data'!$B$8:$BE$45,'Occupancy Raw Data'!BC$3,FALSE)</f>
        <v>6.9330013167554103</v>
      </c>
      <c r="V22" s="50">
        <f>VLOOKUP($A22,'Occupancy Raw Data'!$B$8:$BE$45,'Occupancy Raw Data'!BE$3,FALSE)</f>
        <v>4.1928821604107602</v>
      </c>
      <c r="X22" s="51">
        <f>VLOOKUP($A22,'ADR Raw Data'!$B$6:$BE$43,'ADR Raw Data'!AG$1,FALSE)</f>
        <v>92.741154520493495</v>
      </c>
      <c r="Y22" s="52">
        <f>VLOOKUP($A22,'ADR Raw Data'!$B$6:$BE$43,'ADR Raw Data'!AH$1,FALSE)</f>
        <v>92.317875636849493</v>
      </c>
      <c r="Z22" s="52">
        <f>VLOOKUP($A22,'ADR Raw Data'!$B$6:$BE$43,'ADR Raw Data'!AI$1,FALSE)</f>
        <v>94.658788219036097</v>
      </c>
      <c r="AA22" s="52">
        <f>VLOOKUP($A22,'ADR Raw Data'!$B$6:$BE$43,'ADR Raw Data'!AJ$1,FALSE)</f>
        <v>94.293047716714398</v>
      </c>
      <c r="AB22" s="52">
        <f>VLOOKUP($A22,'ADR Raw Data'!$B$6:$BE$43,'ADR Raw Data'!AK$1,FALSE)</f>
        <v>92.810082034884402</v>
      </c>
      <c r="AC22" s="53">
        <f>VLOOKUP($A22,'ADR Raw Data'!$B$6:$BE$43,'ADR Raw Data'!AL$1,FALSE)</f>
        <v>93.431607368849896</v>
      </c>
      <c r="AD22" s="52">
        <f>VLOOKUP($A22,'ADR Raw Data'!$B$6:$BE$43,'ADR Raw Data'!AN$1,FALSE)</f>
        <v>101.433565154568</v>
      </c>
      <c r="AE22" s="52">
        <f>VLOOKUP($A22,'ADR Raw Data'!$B$6:$BE$43,'ADR Raw Data'!AO$1,FALSE)</f>
        <v>103.40039542365</v>
      </c>
      <c r="AF22" s="53">
        <f>VLOOKUP($A22,'ADR Raw Data'!$B$6:$BE$43,'ADR Raw Data'!AP$1,FALSE)</f>
        <v>102.423124078949</v>
      </c>
      <c r="AG22" s="54">
        <f>VLOOKUP($A22,'ADR Raw Data'!$B$6:$BE$43,'ADR Raw Data'!AR$1,FALSE)</f>
        <v>96.1286224646893</v>
      </c>
      <c r="AH22" s="65"/>
      <c r="AI22" s="47">
        <f>VLOOKUP($A22,'ADR Raw Data'!$B$6:$BE$43,'ADR Raw Data'!AT$1,FALSE)</f>
        <v>4.0576459163229996</v>
      </c>
      <c r="AJ22" s="48">
        <f>VLOOKUP($A22,'ADR Raw Data'!$B$6:$BE$43,'ADR Raw Data'!AU$1,FALSE)</f>
        <v>4.6119093356282796</v>
      </c>
      <c r="AK22" s="48">
        <f>VLOOKUP($A22,'ADR Raw Data'!$B$6:$BE$43,'ADR Raw Data'!AV$1,FALSE)</f>
        <v>6.6497972703046697</v>
      </c>
      <c r="AL22" s="48">
        <f>VLOOKUP($A22,'ADR Raw Data'!$B$6:$BE$43,'ADR Raw Data'!AW$1,FALSE)</f>
        <v>6.0764069765075597</v>
      </c>
      <c r="AM22" s="48">
        <f>VLOOKUP($A22,'ADR Raw Data'!$B$6:$BE$43,'ADR Raw Data'!AX$1,FALSE)</f>
        <v>3.5794315646040298</v>
      </c>
      <c r="AN22" s="49">
        <f>VLOOKUP($A22,'ADR Raw Data'!$B$6:$BE$43,'ADR Raw Data'!AY$1,FALSE)</f>
        <v>5.0722549007494999</v>
      </c>
      <c r="AO22" s="48">
        <f>VLOOKUP($A22,'ADR Raw Data'!$B$6:$BE$43,'ADR Raw Data'!BA$1,FALSE)</f>
        <v>2.0022693161878902</v>
      </c>
      <c r="AP22" s="48">
        <f>VLOOKUP($A22,'ADR Raw Data'!$B$6:$BE$43,'ADR Raw Data'!BB$1,FALSE)</f>
        <v>1.4692867518265</v>
      </c>
      <c r="AQ22" s="49">
        <f>VLOOKUP($A22,'ADR Raw Data'!$B$6:$BE$43,'ADR Raw Data'!BC$1,FALSE)</f>
        <v>1.75519189027402</v>
      </c>
      <c r="AR22" s="50">
        <f>VLOOKUP($A22,'ADR Raw Data'!$B$6:$BE$43,'ADR Raw Data'!BE$1,FALSE)</f>
        <v>4.0902142109475701</v>
      </c>
      <c r="AT22" s="51">
        <f>VLOOKUP($A22,'RevPAR Raw Data'!$B$6:$BE$43,'RevPAR Raw Data'!AG$1,FALSE)</f>
        <v>32.986296579557298</v>
      </c>
      <c r="AU22" s="52">
        <f>VLOOKUP($A22,'RevPAR Raw Data'!$B$6:$BE$43,'RevPAR Raw Data'!AH$1,FALSE)</f>
        <v>39.032485521576298</v>
      </c>
      <c r="AV22" s="52">
        <f>VLOOKUP($A22,'RevPAR Raw Data'!$B$6:$BE$43,'RevPAR Raw Data'!AI$1,FALSE)</f>
        <v>45.152177354803698</v>
      </c>
      <c r="AW22" s="52">
        <f>VLOOKUP($A22,'RevPAR Raw Data'!$B$6:$BE$43,'RevPAR Raw Data'!AJ$1,FALSE)</f>
        <v>44.916673199613903</v>
      </c>
      <c r="AX22" s="52">
        <f>VLOOKUP($A22,'RevPAR Raw Data'!$B$6:$BE$43,'RevPAR Raw Data'!AK$1,FALSE)</f>
        <v>41.682819820137901</v>
      </c>
      <c r="AY22" s="53">
        <f>VLOOKUP($A22,'RevPAR Raw Data'!$B$6:$BE$43,'RevPAR Raw Data'!AL$1,FALSE)</f>
        <v>40.753450500817998</v>
      </c>
      <c r="AZ22" s="52">
        <f>VLOOKUP($A22,'RevPAR Raw Data'!$B$6:$BE$43,'RevPAR Raw Data'!AN$1,FALSE)</f>
        <v>47.100807436965802</v>
      </c>
      <c r="BA22" s="52">
        <f>VLOOKUP($A22,'RevPAR Raw Data'!$B$6:$BE$43,'RevPAR Raw Data'!AO$1,FALSE)</f>
        <v>48.617806047978902</v>
      </c>
      <c r="BB22" s="53">
        <f>VLOOKUP($A22,'RevPAR Raw Data'!$B$6:$BE$43,'RevPAR Raw Data'!AP$1,FALSE)</f>
        <v>47.859306742472299</v>
      </c>
      <c r="BC22" s="54">
        <f>VLOOKUP($A22,'RevPAR Raw Data'!$B$6:$BE$43,'RevPAR Raw Data'!AR$1,FALSE)</f>
        <v>42.783575657501999</v>
      </c>
      <c r="BE22" s="47">
        <f>VLOOKUP($A22,'RevPAR Raw Data'!$B$6:$BE$43,'RevPAR Raw Data'!AT$1,FALSE)</f>
        <v>2.1249004777105398</v>
      </c>
      <c r="BF22" s="48">
        <f>VLOOKUP($A22,'RevPAR Raw Data'!$B$6:$BE$43,'RevPAR Raw Data'!AU$1,FALSE)</f>
        <v>5.4396440955554999</v>
      </c>
      <c r="BG22" s="48">
        <f>VLOOKUP($A22,'RevPAR Raw Data'!$B$6:$BE$43,'RevPAR Raw Data'!AV$1,FALSE)</f>
        <v>13.7076972673129</v>
      </c>
      <c r="BH22" s="48">
        <f>VLOOKUP($A22,'RevPAR Raw Data'!$B$6:$BE$43,'RevPAR Raw Data'!AW$1,FALSE)</f>
        <v>11.5878992714887</v>
      </c>
      <c r="BI22" s="48">
        <f>VLOOKUP($A22,'RevPAR Raw Data'!$B$6:$BE$43,'RevPAR Raw Data'!AX$1,FALSE)</f>
        <v>7.1815170969135602</v>
      </c>
      <c r="BJ22" s="49">
        <f>VLOOKUP($A22,'RevPAR Raw Data'!$B$6:$BE$43,'RevPAR Raw Data'!AY$1,FALSE)</f>
        <v>8.2889437641231094</v>
      </c>
      <c r="BK22" s="48">
        <f>VLOOKUP($A22,'RevPAR Raw Data'!$B$6:$BE$43,'RevPAR Raw Data'!BA$1,FALSE)</f>
        <v>6.9675410239154898</v>
      </c>
      <c r="BL22" s="48">
        <f>VLOOKUP($A22,'RevPAR Raw Data'!$B$6:$BE$43,'RevPAR Raw Data'!BB$1,FALSE)</f>
        <v>10.656284842097801</v>
      </c>
      <c r="BM22" s="49">
        <f>VLOOKUP($A22,'RevPAR Raw Data'!$B$6:$BE$43,'RevPAR Raw Data'!BC$1,FALSE)</f>
        <v>8.8098806838937094</v>
      </c>
      <c r="BN22" s="50">
        <f>VLOOKUP($A22,'RevPAR Raw Data'!$B$6:$BE$43,'RevPAR Raw Data'!BE$1,FALSE)</f>
        <v>8.4545942333317399</v>
      </c>
    </row>
    <row r="23" spans="1:66" x14ac:dyDescent="0.45">
      <c r="A23" s="63" t="s">
        <v>71</v>
      </c>
      <c r="B23" s="47">
        <f>VLOOKUP($A23,'Occupancy Raw Data'!$B$8:$BE$45,'Occupancy Raw Data'!AG$3,FALSE)</f>
        <v>34.305406887188902</v>
      </c>
      <c r="C23" s="48">
        <f>VLOOKUP($A23,'Occupancy Raw Data'!$B$8:$BE$45,'Occupancy Raw Data'!AH$3,FALSE)</f>
        <v>41.132277620988802</v>
      </c>
      <c r="D23" s="48">
        <f>VLOOKUP($A23,'Occupancy Raw Data'!$B$8:$BE$45,'Occupancy Raw Data'!AI$3,FALSE)</f>
        <v>45.824187310546598</v>
      </c>
      <c r="E23" s="48">
        <f>VLOOKUP($A23,'Occupancy Raw Data'!$B$8:$BE$45,'Occupancy Raw Data'!AJ$3,FALSE)</f>
        <v>45.7484059788857</v>
      </c>
      <c r="F23" s="48">
        <f>VLOOKUP($A23,'Occupancy Raw Data'!$B$8:$BE$45,'Occupancy Raw Data'!AK$3,FALSE)</f>
        <v>43.0150517403574</v>
      </c>
      <c r="G23" s="49">
        <f>VLOOKUP($A23,'Occupancy Raw Data'!$B$8:$BE$45,'Occupancy Raw Data'!AL$3,FALSE)</f>
        <v>42.003657740039102</v>
      </c>
      <c r="H23" s="48">
        <f>VLOOKUP($A23,'Occupancy Raw Data'!$B$8:$BE$45,'Occupancy Raw Data'!AN$3,FALSE)</f>
        <v>43.186213023936403</v>
      </c>
      <c r="I23" s="48">
        <f>VLOOKUP($A23,'Occupancy Raw Data'!$B$8:$BE$45,'Occupancy Raw Data'!AO$3,FALSE)</f>
        <v>43.319483641684897</v>
      </c>
      <c r="J23" s="49">
        <f>VLOOKUP($A23,'Occupancy Raw Data'!$B$8:$BE$45,'Occupancy Raw Data'!AP$3,FALSE)</f>
        <v>43.2528483328107</v>
      </c>
      <c r="K23" s="50">
        <f>VLOOKUP($A23,'Occupancy Raw Data'!$B$8:$BE$45,'Occupancy Raw Data'!AR$3,FALSE)</f>
        <v>42.360522710900199</v>
      </c>
      <c r="M23" s="47">
        <f>VLOOKUP($A23,'Occupancy Raw Data'!$B$8:$BE$45,'Occupancy Raw Data'!AT$3,FALSE)</f>
        <v>-3.5034897356873098</v>
      </c>
      <c r="N23" s="48">
        <f>VLOOKUP($A23,'Occupancy Raw Data'!$B$8:$BE$45,'Occupancy Raw Data'!AU$3,FALSE)</f>
        <v>-1.4061851189207</v>
      </c>
      <c r="O23" s="48">
        <f>VLOOKUP($A23,'Occupancy Raw Data'!$B$8:$BE$45,'Occupancy Raw Data'!AV$3,FALSE)</f>
        <v>4.1194447548184998</v>
      </c>
      <c r="P23" s="48">
        <f>VLOOKUP($A23,'Occupancy Raw Data'!$B$8:$BE$45,'Occupancy Raw Data'!AW$3,FALSE)</f>
        <v>4.9938019968332501</v>
      </c>
      <c r="Q23" s="48">
        <f>VLOOKUP($A23,'Occupancy Raw Data'!$B$8:$BE$45,'Occupancy Raw Data'!AX$3,FALSE)</f>
        <v>1.9606091527309299</v>
      </c>
      <c r="R23" s="49">
        <f>VLOOKUP($A23,'Occupancy Raw Data'!$B$8:$BE$45,'Occupancy Raw Data'!AY$3,FALSE)</f>
        <v>1.4378138256595001</v>
      </c>
      <c r="S23" s="48">
        <f>VLOOKUP($A23,'Occupancy Raw Data'!$B$8:$BE$45,'Occupancy Raw Data'!BA$3,FALSE)</f>
        <v>4.2445720806744003</v>
      </c>
      <c r="T23" s="48">
        <f>VLOOKUP($A23,'Occupancy Raw Data'!$B$8:$BE$45,'Occupancy Raw Data'!BB$3,FALSE)</f>
        <v>7.4887344493011803</v>
      </c>
      <c r="U23" s="49">
        <f>VLOOKUP($A23,'Occupancy Raw Data'!$B$8:$BE$45,'Occupancy Raw Data'!BC$3,FALSE)</f>
        <v>5.8442983041955801</v>
      </c>
      <c r="V23" s="50">
        <f>VLOOKUP($A23,'Occupancy Raw Data'!$B$8:$BE$45,'Occupancy Raw Data'!BE$3,FALSE)</f>
        <v>2.6848444597313801</v>
      </c>
      <c r="X23" s="51">
        <f>VLOOKUP($A23,'ADR Raw Data'!$B$6:$BE$43,'ADR Raw Data'!AG$1,FALSE)</f>
        <v>92.366243911719906</v>
      </c>
      <c r="Y23" s="52">
        <f>VLOOKUP($A23,'ADR Raw Data'!$B$6:$BE$43,'ADR Raw Data'!AH$1,FALSE)</f>
        <v>90.495119278294794</v>
      </c>
      <c r="Z23" s="52">
        <f>VLOOKUP($A23,'ADR Raw Data'!$B$6:$BE$43,'ADR Raw Data'!AI$1,FALSE)</f>
        <v>92.139835481295606</v>
      </c>
      <c r="AA23" s="52">
        <f>VLOOKUP($A23,'ADR Raw Data'!$B$6:$BE$43,'ADR Raw Data'!AJ$1,FALSE)</f>
        <v>91.808879876620693</v>
      </c>
      <c r="AB23" s="52">
        <f>VLOOKUP($A23,'ADR Raw Data'!$B$6:$BE$43,'ADR Raw Data'!AK$1,FALSE)</f>
        <v>91.035077455804597</v>
      </c>
      <c r="AC23" s="53">
        <f>VLOOKUP($A23,'ADR Raw Data'!$B$6:$BE$43,'ADR Raw Data'!AL$1,FALSE)</f>
        <v>91.556475377715799</v>
      </c>
      <c r="AD23" s="52">
        <f>VLOOKUP($A23,'ADR Raw Data'!$B$6:$BE$43,'ADR Raw Data'!AN$1,FALSE)</f>
        <v>98.774293710101901</v>
      </c>
      <c r="AE23" s="52">
        <f>VLOOKUP($A23,'ADR Raw Data'!$B$6:$BE$43,'ADR Raw Data'!AO$1,FALSE)</f>
        <v>100.304525410948</v>
      </c>
      <c r="AF23" s="53">
        <f>VLOOKUP($A23,'ADR Raw Data'!$B$6:$BE$43,'ADR Raw Data'!AP$1,FALSE)</f>
        <v>99.540588297486707</v>
      </c>
      <c r="AG23" s="54">
        <f>VLOOKUP($A23,'ADR Raw Data'!$B$6:$BE$43,'ADR Raw Data'!AR$1,FALSE)</f>
        <v>93.885399225472099</v>
      </c>
      <c r="AH23" s="65"/>
      <c r="AI23" s="47">
        <f>VLOOKUP($A23,'ADR Raw Data'!$B$6:$BE$43,'ADR Raw Data'!AT$1,FALSE)</f>
        <v>5.8836785683777597</v>
      </c>
      <c r="AJ23" s="48">
        <f>VLOOKUP($A23,'ADR Raw Data'!$B$6:$BE$43,'ADR Raw Data'!AU$1,FALSE)</f>
        <v>4.87973185041999</v>
      </c>
      <c r="AK23" s="48">
        <f>VLOOKUP($A23,'ADR Raw Data'!$B$6:$BE$43,'ADR Raw Data'!AV$1,FALSE)</f>
        <v>6.7743544549976296</v>
      </c>
      <c r="AL23" s="48">
        <f>VLOOKUP($A23,'ADR Raw Data'!$B$6:$BE$43,'ADR Raw Data'!AW$1,FALSE)</f>
        <v>5.5404968973351698</v>
      </c>
      <c r="AM23" s="48">
        <f>VLOOKUP($A23,'ADR Raw Data'!$B$6:$BE$43,'ADR Raw Data'!AX$1,FALSE)</f>
        <v>3.4882267766109298</v>
      </c>
      <c r="AN23" s="49">
        <f>VLOOKUP($A23,'ADR Raw Data'!$B$6:$BE$43,'ADR Raw Data'!AY$1,FALSE)</f>
        <v>5.3092266970072499</v>
      </c>
      <c r="AO23" s="48">
        <f>VLOOKUP($A23,'ADR Raw Data'!$B$6:$BE$43,'ADR Raw Data'!BA$1,FALSE)</f>
        <v>-9.61565264097647E-2</v>
      </c>
      <c r="AP23" s="48">
        <f>VLOOKUP($A23,'ADR Raw Data'!$B$6:$BE$43,'ADR Raw Data'!BB$1,FALSE)</f>
        <v>-1.2702839158438</v>
      </c>
      <c r="AQ23" s="49">
        <f>VLOOKUP($A23,'ADR Raw Data'!$B$6:$BE$43,'ADR Raw Data'!BC$1,FALSE)</f>
        <v>-0.671413447632351</v>
      </c>
      <c r="AR23" s="50">
        <f>VLOOKUP($A23,'ADR Raw Data'!$B$6:$BE$43,'ADR Raw Data'!BE$1,FALSE)</f>
        <v>3.5152803536981598</v>
      </c>
      <c r="AT23" s="51">
        <f>VLOOKUP($A23,'RevPAR Raw Data'!$B$6:$BE$43,'RevPAR Raw Data'!AG$1,FALSE)</f>
        <v>31.686615800328902</v>
      </c>
      <c r="AU23" s="52">
        <f>VLOOKUP($A23,'RevPAR Raw Data'!$B$6:$BE$43,'RevPAR Raw Data'!AH$1,FALSE)</f>
        <v>37.2227036949932</v>
      </c>
      <c r="AV23" s="52">
        <f>VLOOKUP($A23,'RevPAR Raw Data'!$B$6:$BE$43,'RevPAR Raw Data'!AI$1,FALSE)</f>
        <v>42.222330798578398</v>
      </c>
      <c r="AW23" s="52">
        <f>VLOOKUP($A23,'RevPAR Raw Data'!$B$6:$BE$43,'RevPAR Raw Data'!AJ$1,FALSE)</f>
        <v>42.001099090624002</v>
      </c>
      <c r="AX23" s="52">
        <f>VLOOKUP($A23,'RevPAR Raw Data'!$B$6:$BE$43,'RevPAR Raw Data'!AK$1,FALSE)</f>
        <v>39.1587856694888</v>
      </c>
      <c r="AY23" s="53">
        <f>VLOOKUP($A23,'RevPAR Raw Data'!$B$6:$BE$43,'RevPAR Raw Data'!AL$1,FALSE)</f>
        <v>38.457068556499003</v>
      </c>
      <c r="AZ23" s="52">
        <f>VLOOKUP($A23,'RevPAR Raw Data'!$B$6:$BE$43,'RevPAR Raw Data'!AN$1,FALSE)</f>
        <v>42.656876894533198</v>
      </c>
      <c r="BA23" s="52">
        <f>VLOOKUP($A23,'RevPAR Raw Data'!$B$6:$BE$43,'RevPAR Raw Data'!AO$1,FALSE)</f>
        <v>43.451402477265603</v>
      </c>
      <c r="BB23" s="53">
        <f>VLOOKUP($A23,'RevPAR Raw Data'!$B$6:$BE$43,'RevPAR Raw Data'!AP$1,FALSE)</f>
        <v>43.054139685899401</v>
      </c>
      <c r="BC23" s="54">
        <f>VLOOKUP($A23,'RevPAR Raw Data'!$B$6:$BE$43,'RevPAR Raw Data'!AR$1,FALSE)</f>
        <v>39.770345861125499</v>
      </c>
      <c r="BE23" s="47">
        <f>VLOOKUP($A23,'RevPAR Raw Data'!$B$6:$BE$43,'RevPAR Raw Data'!AT$1,FALSE)</f>
        <v>2.1740547579665002</v>
      </c>
      <c r="BF23" s="48">
        <f>VLOOKUP($A23,'RevPAR Raw Data'!$B$6:$BE$43,'RevPAR Raw Data'!AU$1,FALSE)</f>
        <v>3.4049286683754398</v>
      </c>
      <c r="BG23" s="48">
        <f>VLOOKUP($A23,'RevPAR Raw Data'!$B$6:$BE$43,'RevPAR Raw Data'!AV$1,FALSE)</f>
        <v>11.1728649990853</v>
      </c>
      <c r="BH23" s="48">
        <f>VLOOKUP($A23,'RevPAR Raw Data'!$B$6:$BE$43,'RevPAR Raw Data'!AW$1,FALSE)</f>
        <v>10.810980338862</v>
      </c>
      <c r="BI23" s="48">
        <f>VLOOKUP($A23,'RevPAR Raw Data'!$B$6:$BE$43,'RevPAR Raw Data'!AX$1,FALSE)</f>
        <v>5.5172264227921097</v>
      </c>
      <c r="BJ23" s="49">
        <f>VLOOKUP($A23,'RevPAR Raw Data'!$B$6:$BE$43,'RevPAR Raw Data'!AY$1,FALSE)</f>
        <v>6.8233773181519402</v>
      </c>
      <c r="BK23" s="48">
        <f>VLOOKUP($A23,'RevPAR Raw Data'!$B$6:$BE$43,'RevPAR Raw Data'!BA$1,FALSE)</f>
        <v>4.1443341211908997</v>
      </c>
      <c r="BL23" s="48">
        <f>VLOOKUP($A23,'RevPAR Raw Data'!$B$6:$BE$43,'RevPAR Raw Data'!BB$1,FALSE)</f>
        <v>6.1233223442476499</v>
      </c>
      <c r="BM23" s="49">
        <f>VLOOKUP($A23,'RevPAR Raw Data'!$B$6:$BE$43,'RevPAR Raw Data'!BC$1,FALSE)</f>
        <v>5.1336454518291097</v>
      </c>
      <c r="BN23" s="50">
        <f>VLOOKUP($A23,'RevPAR Raw Data'!$B$6:$BE$43,'RevPAR Raw Data'!BE$1,FALSE)</f>
        <v>6.2945046232498303</v>
      </c>
    </row>
    <row r="24" spans="1:66" x14ac:dyDescent="0.45">
      <c r="A24" s="63" t="s">
        <v>53</v>
      </c>
      <c r="B24" s="47">
        <f>VLOOKUP($A24,'Occupancy Raw Data'!$B$8:$BE$45,'Occupancy Raw Data'!AG$3,FALSE)</f>
        <v>33.623494956068903</v>
      </c>
      <c r="C24" s="48">
        <f>VLOOKUP($A24,'Occupancy Raw Data'!$B$8:$BE$45,'Occupancy Raw Data'!AH$3,FALSE)</f>
        <v>44.4354051415554</v>
      </c>
      <c r="D24" s="48">
        <f>VLOOKUP($A24,'Occupancy Raw Data'!$B$8:$BE$45,'Occupancy Raw Data'!AI$3,FALSE)</f>
        <v>52.831109664822598</v>
      </c>
      <c r="E24" s="48">
        <f>VLOOKUP($A24,'Occupancy Raw Data'!$B$8:$BE$45,'Occupancy Raw Data'!AJ$3,FALSE)</f>
        <v>53.888708102831103</v>
      </c>
      <c r="F24" s="48">
        <f>VLOOKUP($A24,'Occupancy Raw Data'!$B$8:$BE$45,'Occupancy Raw Data'!AK$3,FALSE)</f>
        <v>48.950536934591597</v>
      </c>
      <c r="G24" s="49">
        <f>VLOOKUP($A24,'Occupancy Raw Data'!$B$8:$BE$45,'Occupancy Raw Data'!AL$3,FALSE)</f>
        <v>46.7458509599739</v>
      </c>
      <c r="H24" s="48">
        <f>VLOOKUP($A24,'Occupancy Raw Data'!$B$8:$BE$45,'Occupancy Raw Data'!AN$3,FALSE)</f>
        <v>57.443865929059498</v>
      </c>
      <c r="I24" s="48">
        <f>VLOOKUP($A24,'Occupancy Raw Data'!$B$8:$BE$45,'Occupancy Raw Data'!AO$3,FALSE)</f>
        <v>52.1396029938171</v>
      </c>
      <c r="J24" s="49">
        <f>VLOOKUP($A24,'Occupancy Raw Data'!$B$8:$BE$45,'Occupancy Raw Data'!AP$3,FALSE)</f>
        <v>54.791734461438303</v>
      </c>
      <c r="K24" s="50">
        <f>VLOOKUP($A24,'Occupancy Raw Data'!$B$8:$BE$45,'Occupancy Raw Data'!AR$3,FALSE)</f>
        <v>49.044674817535203</v>
      </c>
      <c r="M24" s="47">
        <f>VLOOKUP($A24,'Occupancy Raw Data'!$B$8:$BE$45,'Occupancy Raw Data'!AT$3,FALSE)</f>
        <v>-1.90515707824064</v>
      </c>
      <c r="N24" s="48">
        <f>VLOOKUP($A24,'Occupancy Raw Data'!$B$8:$BE$45,'Occupancy Raw Data'!AU$3,FALSE)</f>
        <v>-1.0161309132060901</v>
      </c>
      <c r="O24" s="48">
        <f>VLOOKUP($A24,'Occupancy Raw Data'!$B$8:$BE$45,'Occupancy Raw Data'!AV$3,FALSE)</f>
        <v>5.5549117270762602</v>
      </c>
      <c r="P24" s="48">
        <f>VLOOKUP($A24,'Occupancy Raw Data'!$B$8:$BE$45,'Occupancy Raw Data'!AW$3,FALSE)</f>
        <v>5.0020320973618997</v>
      </c>
      <c r="Q24" s="48">
        <f>VLOOKUP($A24,'Occupancy Raw Data'!$B$8:$BE$45,'Occupancy Raw Data'!AX$3,FALSE)</f>
        <v>3.4208229776121799</v>
      </c>
      <c r="R24" s="49">
        <f>VLOOKUP($A24,'Occupancy Raw Data'!$B$8:$BE$45,'Occupancy Raw Data'!AY$3,FALSE)</f>
        <v>2.5704559319526901</v>
      </c>
      <c r="S24" s="48">
        <f>VLOOKUP($A24,'Occupancy Raw Data'!$B$8:$BE$45,'Occupancy Raw Data'!BA$3,FALSE)</f>
        <v>17.089862446316499</v>
      </c>
      <c r="T24" s="48">
        <f>VLOOKUP($A24,'Occupancy Raw Data'!$B$8:$BE$45,'Occupancy Raw Data'!BB$3,FALSE)</f>
        <v>18.882726238944802</v>
      </c>
      <c r="U24" s="49">
        <f>VLOOKUP($A24,'Occupancy Raw Data'!$B$8:$BE$45,'Occupancy Raw Data'!BC$3,FALSE)</f>
        <v>17.936111156604301</v>
      </c>
      <c r="V24" s="50">
        <f>VLOOKUP($A24,'Occupancy Raw Data'!$B$8:$BE$45,'Occupancy Raw Data'!BE$3,FALSE)</f>
        <v>7.0211638626551398</v>
      </c>
      <c r="X24" s="51">
        <f>VLOOKUP($A24,'ADR Raw Data'!$B$6:$BE$43,'ADR Raw Data'!AG$1,FALSE)</f>
        <v>96.495840793612302</v>
      </c>
      <c r="Y24" s="52">
        <f>VLOOKUP($A24,'ADR Raw Data'!$B$6:$BE$43,'ADR Raw Data'!AH$1,FALSE)</f>
        <v>100.10361772244499</v>
      </c>
      <c r="Z24" s="52">
        <f>VLOOKUP($A24,'ADR Raw Data'!$B$6:$BE$43,'ADR Raw Data'!AI$1,FALSE)</f>
        <v>103.72179858330701</v>
      </c>
      <c r="AA24" s="52">
        <f>VLOOKUP($A24,'ADR Raw Data'!$B$6:$BE$43,'ADR Raw Data'!AJ$1,FALSE)</f>
        <v>103.14720410628</v>
      </c>
      <c r="AB24" s="52">
        <f>VLOOKUP($A24,'ADR Raw Data'!$B$6:$BE$43,'ADR Raw Data'!AK$1,FALSE)</f>
        <v>100.740036563071</v>
      </c>
      <c r="AC24" s="53">
        <f>VLOOKUP($A24,'ADR Raw Data'!$B$6:$BE$43,'ADR Raw Data'!AL$1,FALSE)</f>
        <v>101.23746989209801</v>
      </c>
      <c r="AD24" s="52">
        <f>VLOOKUP($A24,'ADR Raw Data'!$B$6:$BE$43,'ADR Raw Data'!AN$1,FALSE)</f>
        <v>113.09756266817701</v>
      </c>
      <c r="AE24" s="52">
        <f>VLOOKUP($A24,'ADR Raw Data'!$B$6:$BE$43,'ADR Raw Data'!AO$1,FALSE)</f>
        <v>112.083115930722</v>
      </c>
      <c r="AF24" s="53">
        <f>VLOOKUP($A24,'ADR Raw Data'!$B$6:$BE$43,'ADR Raw Data'!AP$1,FALSE)</f>
        <v>112.61489086859601</v>
      </c>
      <c r="AG24" s="54">
        <f>VLOOKUP($A24,'ADR Raw Data'!$B$6:$BE$43,'ADR Raw Data'!AR$1,FALSE)</f>
        <v>104.869077962085</v>
      </c>
      <c r="AH24" s="65"/>
      <c r="AI24" s="47">
        <f>VLOOKUP($A24,'ADR Raw Data'!$B$6:$BE$43,'ADR Raw Data'!AT$1,FALSE)</f>
        <v>3.08767870952004</v>
      </c>
      <c r="AJ24" s="48">
        <f>VLOOKUP($A24,'ADR Raw Data'!$B$6:$BE$43,'ADR Raw Data'!AU$1,FALSE)</f>
        <v>4.7148370457483901</v>
      </c>
      <c r="AK24" s="48">
        <f>VLOOKUP($A24,'ADR Raw Data'!$B$6:$BE$43,'ADR Raw Data'!AV$1,FALSE)</f>
        <v>4.3026236675345499</v>
      </c>
      <c r="AL24" s="48">
        <f>VLOOKUP($A24,'ADR Raw Data'!$B$6:$BE$43,'ADR Raw Data'!AW$1,FALSE)</f>
        <v>6.6156934983275404</v>
      </c>
      <c r="AM24" s="48">
        <f>VLOOKUP($A24,'ADR Raw Data'!$B$6:$BE$43,'ADR Raw Data'!AX$1,FALSE)</f>
        <v>3.0596516259259898</v>
      </c>
      <c r="AN24" s="49">
        <f>VLOOKUP($A24,'ADR Raw Data'!$B$6:$BE$43,'ADR Raw Data'!AY$1,FALSE)</f>
        <v>4.5322114866360099</v>
      </c>
      <c r="AO24" s="48">
        <f>VLOOKUP($A24,'ADR Raw Data'!$B$6:$BE$43,'ADR Raw Data'!BA$1,FALSE)</f>
        <v>6.6905648747116704</v>
      </c>
      <c r="AP24" s="48">
        <f>VLOOKUP($A24,'ADR Raw Data'!$B$6:$BE$43,'ADR Raw Data'!BB$1,FALSE)</f>
        <v>6.8833946565973703</v>
      </c>
      <c r="AQ24" s="49">
        <f>VLOOKUP($A24,'ADR Raw Data'!$B$6:$BE$43,'ADR Raw Data'!BC$1,FALSE)</f>
        <v>6.7774186518189996</v>
      </c>
      <c r="AR24" s="50">
        <f>VLOOKUP($A24,'ADR Raw Data'!$B$6:$BE$43,'ADR Raw Data'!BE$1,FALSE)</f>
        <v>5.5609423200097901</v>
      </c>
      <c r="AT24" s="51">
        <f>VLOOKUP($A24,'RevPAR Raw Data'!$B$6:$BE$43,'RevPAR Raw Data'!AG$1,FALSE)</f>
        <v>32.445274162056599</v>
      </c>
      <c r="AU24" s="52">
        <f>VLOOKUP($A24,'RevPAR Raw Data'!$B$6:$BE$43,'RevPAR Raw Data'!AH$1,FALSE)</f>
        <v>44.481448096322801</v>
      </c>
      <c r="AV24" s="52">
        <f>VLOOKUP($A24,'RevPAR Raw Data'!$B$6:$BE$43,'RevPAR Raw Data'!AI$1,FALSE)</f>
        <v>54.797377155873697</v>
      </c>
      <c r="AW24" s="52">
        <f>VLOOKUP($A24,'RevPAR Raw Data'!$B$6:$BE$43,'RevPAR Raw Data'!AJ$1,FALSE)</f>
        <v>55.584695737064699</v>
      </c>
      <c r="AX24" s="52">
        <f>VLOOKUP($A24,'RevPAR Raw Data'!$B$6:$BE$43,'RevPAR Raw Data'!AK$1,FALSE)</f>
        <v>49.312788805727301</v>
      </c>
      <c r="AY24" s="53">
        <f>VLOOKUP($A24,'RevPAR Raw Data'!$B$6:$BE$43,'RevPAR Raw Data'!AL$1,FALSE)</f>
        <v>47.324316791408997</v>
      </c>
      <c r="AZ24" s="52">
        <f>VLOOKUP($A24,'RevPAR Raw Data'!$B$6:$BE$43,'RevPAR Raw Data'!AN$1,FALSE)</f>
        <v>64.967612268141806</v>
      </c>
      <c r="BA24" s="52">
        <f>VLOOKUP($A24,'RevPAR Raw Data'!$B$6:$BE$43,'RevPAR Raw Data'!AO$1,FALSE)</f>
        <v>58.439691669378398</v>
      </c>
      <c r="BB24" s="53">
        <f>VLOOKUP($A24,'RevPAR Raw Data'!$B$6:$BE$43,'RevPAR Raw Data'!AP$1,FALSE)</f>
        <v>61.703651968760099</v>
      </c>
      <c r="BC24" s="54">
        <f>VLOOKUP($A24,'RevPAR Raw Data'!$B$6:$BE$43,'RevPAR Raw Data'!AR$1,FALSE)</f>
        <v>51.432698270652203</v>
      </c>
      <c r="BE24" s="47">
        <f>VLOOKUP($A24,'RevPAR Raw Data'!$B$6:$BE$43,'RevPAR Raw Data'!AT$1,FALSE)</f>
        <v>1.12369650179164</v>
      </c>
      <c r="BF24" s="48">
        <f>VLOOKUP($A24,'RevPAR Raw Data'!$B$6:$BE$43,'RevPAR Raw Data'!AU$1,FALSE)</f>
        <v>3.6507972158131601</v>
      </c>
      <c r="BG24" s="48">
        <f>VLOOKUP($A24,'RevPAR Raw Data'!$B$6:$BE$43,'RevPAR Raw Data'!AV$1,FALSE)</f>
        <v>10.096542341290601</v>
      </c>
      <c r="BH24" s="48">
        <f>VLOOKUP($A24,'RevPAR Raw Data'!$B$6:$BE$43,'RevPAR Raw Data'!AW$1,FALSE)</f>
        <v>11.948644707938801</v>
      </c>
      <c r="BI24" s="48">
        <f>VLOOKUP($A24,'RevPAR Raw Data'!$B$6:$BE$43,'RevPAR Raw Data'!AX$1,FALSE)</f>
        <v>6.5851398693927399</v>
      </c>
      <c r="BJ24" s="49">
        <f>VLOOKUP($A24,'RevPAR Raw Data'!$B$6:$BE$43,'RevPAR Raw Data'!AY$1,FALSE)</f>
        <v>7.2191659175955802</v>
      </c>
      <c r="BK24" s="48">
        <f>VLOOKUP($A24,'RevPAR Raw Data'!$B$6:$BE$43,'RevPAR Raw Data'!BA$1,FALSE)</f>
        <v>24.923835654997902</v>
      </c>
      <c r="BL24" s="48">
        <f>VLOOKUP($A24,'RevPAR Raw Data'!$B$6:$BE$43,'RevPAR Raw Data'!BB$1,FALSE)</f>
        <v>27.065893464493598</v>
      </c>
      <c r="BM24" s="49">
        <f>VLOOKUP($A24,'RevPAR Raw Data'!$B$6:$BE$43,'RevPAR Raw Data'!BC$1,FALSE)</f>
        <v>25.929135151362001</v>
      </c>
      <c r="BN24" s="50">
        <f>VLOOKUP($A24,'RevPAR Raw Data'!$B$6:$BE$43,'RevPAR Raw Data'!BE$1,FALSE)</f>
        <v>12.972549055260499</v>
      </c>
    </row>
    <row r="25" spans="1:66" x14ac:dyDescent="0.45">
      <c r="A25" s="63" t="s">
        <v>52</v>
      </c>
      <c r="B25" s="47">
        <f>VLOOKUP($A25,'Occupancy Raw Data'!$B$8:$BE$45,'Occupancy Raw Data'!AG$3,FALSE)</f>
        <v>33.8172252533125</v>
      </c>
      <c r="C25" s="48">
        <f>VLOOKUP($A25,'Occupancy Raw Data'!$B$8:$BE$45,'Occupancy Raw Data'!AH$3,FALSE)</f>
        <v>37.105416991426303</v>
      </c>
      <c r="D25" s="48">
        <f>VLOOKUP($A25,'Occupancy Raw Data'!$B$8:$BE$45,'Occupancy Raw Data'!AI$3,FALSE)</f>
        <v>40.257209664847998</v>
      </c>
      <c r="E25" s="48">
        <f>VLOOKUP($A25,'Occupancy Raw Data'!$B$8:$BE$45,'Occupancy Raw Data'!AJ$3,FALSE)</f>
        <v>41.382501948558001</v>
      </c>
      <c r="F25" s="48">
        <f>VLOOKUP($A25,'Occupancy Raw Data'!$B$8:$BE$45,'Occupancy Raw Data'!AK$3,FALSE)</f>
        <v>41.109703819173802</v>
      </c>
      <c r="G25" s="49">
        <f>VLOOKUP($A25,'Occupancy Raw Data'!$B$8:$BE$45,'Occupancy Raw Data'!AL$3,FALSE)</f>
        <v>38.7344115354637</v>
      </c>
      <c r="H25" s="48">
        <f>VLOOKUP($A25,'Occupancy Raw Data'!$B$8:$BE$45,'Occupancy Raw Data'!AN$3,FALSE)</f>
        <v>43.5648869836321</v>
      </c>
      <c r="I25" s="48">
        <f>VLOOKUP($A25,'Occupancy Raw Data'!$B$8:$BE$45,'Occupancy Raw Data'!AO$3,FALSE)</f>
        <v>42.293452844894702</v>
      </c>
      <c r="J25" s="49">
        <f>VLOOKUP($A25,'Occupancy Raw Data'!$B$8:$BE$45,'Occupancy Raw Data'!AP$3,FALSE)</f>
        <v>42.929169914263397</v>
      </c>
      <c r="K25" s="50">
        <f>VLOOKUP($A25,'Occupancy Raw Data'!$B$8:$BE$45,'Occupancy Raw Data'!AR$3,FALSE)</f>
        <v>39.932913929406503</v>
      </c>
      <c r="M25" s="47">
        <f>VLOOKUP($A25,'Occupancy Raw Data'!$B$8:$BE$45,'Occupancy Raw Data'!AT$3,FALSE)</f>
        <v>11.2422991660746</v>
      </c>
      <c r="N25" s="48">
        <f>VLOOKUP($A25,'Occupancy Raw Data'!$B$8:$BE$45,'Occupancy Raw Data'!AU$3,FALSE)</f>
        <v>7.9545096645496303</v>
      </c>
      <c r="O25" s="48">
        <f>VLOOKUP($A25,'Occupancy Raw Data'!$B$8:$BE$45,'Occupancy Raw Data'!AV$3,FALSE)</f>
        <v>7.5482283976931601</v>
      </c>
      <c r="P25" s="48">
        <f>VLOOKUP($A25,'Occupancy Raw Data'!$B$8:$BE$45,'Occupancy Raw Data'!AW$3,FALSE)</f>
        <v>7.2183005030822596</v>
      </c>
      <c r="Q25" s="48">
        <f>VLOOKUP($A25,'Occupancy Raw Data'!$B$8:$BE$45,'Occupancy Raw Data'!AX$3,FALSE)</f>
        <v>9.8256896718456694</v>
      </c>
      <c r="R25" s="49">
        <f>VLOOKUP($A25,'Occupancy Raw Data'!$B$8:$BE$45,'Occupancy Raw Data'!AY$3,FALSE)</f>
        <v>8.6635119771028197</v>
      </c>
      <c r="S25" s="48">
        <f>VLOOKUP($A25,'Occupancy Raw Data'!$B$8:$BE$45,'Occupancy Raw Data'!BA$3,FALSE)</f>
        <v>12.3336869696068</v>
      </c>
      <c r="T25" s="48">
        <f>VLOOKUP($A25,'Occupancy Raw Data'!$B$8:$BE$45,'Occupancy Raw Data'!BB$3,FALSE)</f>
        <v>24.282063923419798</v>
      </c>
      <c r="U25" s="49">
        <f>VLOOKUP($A25,'Occupancy Raw Data'!$B$8:$BE$45,'Occupancy Raw Data'!BC$3,FALSE)</f>
        <v>17.918019763159801</v>
      </c>
      <c r="V25" s="50">
        <f>VLOOKUP($A25,'Occupancy Raw Data'!$B$8:$BE$45,'Occupancy Raw Data'!BE$3,FALSE)</f>
        <v>11.3476677567254</v>
      </c>
      <c r="X25" s="51">
        <f>VLOOKUP($A25,'ADR Raw Data'!$B$6:$BE$43,'ADR Raw Data'!AG$1,FALSE)</f>
        <v>85.728290118121507</v>
      </c>
      <c r="Y25" s="52">
        <f>VLOOKUP($A25,'ADR Raw Data'!$B$6:$BE$43,'ADR Raw Data'!AH$1,FALSE)</f>
        <v>85.674694761717205</v>
      </c>
      <c r="Z25" s="52">
        <f>VLOOKUP($A25,'ADR Raw Data'!$B$6:$BE$43,'ADR Raw Data'!AI$1,FALSE)</f>
        <v>86.210554211035799</v>
      </c>
      <c r="AA25" s="52">
        <f>VLOOKUP($A25,'ADR Raw Data'!$B$6:$BE$43,'ADR Raw Data'!AJ$1,FALSE)</f>
        <v>85.750289582107101</v>
      </c>
      <c r="AB25" s="52">
        <f>VLOOKUP($A25,'ADR Raw Data'!$B$6:$BE$43,'ADR Raw Data'!AK$1,FALSE)</f>
        <v>87.4905083540703</v>
      </c>
      <c r="AC25" s="53">
        <f>VLOOKUP($A25,'ADR Raw Data'!$B$6:$BE$43,'ADR Raw Data'!AL$1,FALSE)</f>
        <v>86.197023668787807</v>
      </c>
      <c r="AD25" s="52">
        <f>VLOOKUP($A25,'ADR Raw Data'!$B$6:$BE$43,'ADR Raw Data'!AN$1,FALSE)</f>
        <v>96.038186290953803</v>
      </c>
      <c r="AE25" s="52">
        <f>VLOOKUP($A25,'ADR Raw Data'!$B$6:$BE$43,'ADR Raw Data'!AO$1,FALSE)</f>
        <v>96.513234277816096</v>
      </c>
      <c r="AF25" s="53">
        <f>VLOOKUP($A25,'ADR Raw Data'!$B$6:$BE$43,'ADR Raw Data'!AP$1,FALSE)</f>
        <v>96.272192907801397</v>
      </c>
      <c r="AG25" s="54">
        <f>VLOOKUP($A25,'ADR Raw Data'!$B$6:$BE$43,'ADR Raw Data'!AR$1,FALSE)</f>
        <v>89.291632741974794</v>
      </c>
      <c r="AI25" s="47">
        <f>VLOOKUP($A25,'ADR Raw Data'!$B$6:$BE$43,'ADR Raw Data'!AT$1,FALSE)</f>
        <v>4.9641629548463104</v>
      </c>
      <c r="AJ25" s="48">
        <f>VLOOKUP($A25,'ADR Raw Data'!$B$6:$BE$43,'ADR Raw Data'!AU$1,FALSE)</f>
        <v>5.2664348125276401</v>
      </c>
      <c r="AK25" s="48">
        <f>VLOOKUP($A25,'ADR Raw Data'!$B$6:$BE$43,'ADR Raw Data'!AV$1,FALSE)</f>
        <v>6.2165070126298296</v>
      </c>
      <c r="AL25" s="48">
        <f>VLOOKUP($A25,'ADR Raw Data'!$B$6:$BE$43,'ADR Raw Data'!AW$1,FALSE)</f>
        <v>5.0871047426730502</v>
      </c>
      <c r="AM25" s="48">
        <f>VLOOKUP($A25,'ADR Raw Data'!$B$6:$BE$43,'ADR Raw Data'!AX$1,FALSE)</f>
        <v>4.6159886575589502</v>
      </c>
      <c r="AN25" s="49">
        <f>VLOOKUP($A25,'ADR Raw Data'!$B$6:$BE$43,'ADR Raw Data'!AY$1,FALSE)</f>
        <v>5.2381502157805597</v>
      </c>
      <c r="AO25" s="48">
        <f>VLOOKUP($A25,'ADR Raw Data'!$B$6:$BE$43,'ADR Raw Data'!BA$1,FALSE)</f>
        <v>3.1287533140469899</v>
      </c>
      <c r="AP25" s="48">
        <f>VLOOKUP($A25,'ADR Raw Data'!$B$6:$BE$43,'ADR Raw Data'!BB$1,FALSE)</f>
        <v>7.2672653469767097</v>
      </c>
      <c r="AQ25" s="49">
        <f>VLOOKUP($A25,'ADR Raw Data'!$B$6:$BE$43,'ADR Raw Data'!BC$1,FALSE)</f>
        <v>5.0406428301939696</v>
      </c>
      <c r="AR25" s="50">
        <f>VLOOKUP($A25,'ADR Raw Data'!$B$6:$BE$43,'ADR Raw Data'!BE$1,FALSE)</f>
        <v>5.3796860548003798</v>
      </c>
      <c r="AT25" s="51">
        <f>VLOOKUP($A25,'RevPAR Raw Data'!$B$6:$BE$43,'RevPAR Raw Data'!AG$1,FALSE)</f>
        <v>28.990928975058399</v>
      </c>
      <c r="AU25" s="52">
        <f>VLOOKUP($A25,'RevPAR Raw Data'!$B$6:$BE$43,'RevPAR Raw Data'!AH$1,FALSE)</f>
        <v>31.789952747466799</v>
      </c>
      <c r="AV25" s="52">
        <f>VLOOKUP($A25,'RevPAR Raw Data'!$B$6:$BE$43,'RevPAR Raw Data'!AI$1,FALSE)</f>
        <v>34.705963561964097</v>
      </c>
      <c r="AW25" s="52">
        <f>VLOOKUP($A25,'RevPAR Raw Data'!$B$6:$BE$43,'RevPAR Raw Data'!AJ$1,FALSE)</f>
        <v>35.485615257209602</v>
      </c>
      <c r="AX25" s="52">
        <f>VLOOKUP($A25,'RevPAR Raw Data'!$B$6:$BE$43,'RevPAR Raw Data'!AK$1,FALSE)</f>
        <v>35.967088854247798</v>
      </c>
      <c r="AY25" s="53">
        <f>VLOOKUP($A25,'RevPAR Raw Data'!$B$6:$BE$43,'RevPAR Raw Data'!AL$1,FALSE)</f>
        <v>33.387909879189301</v>
      </c>
      <c r="AZ25" s="52">
        <f>VLOOKUP($A25,'RevPAR Raw Data'!$B$6:$BE$43,'RevPAR Raw Data'!AN$1,FALSE)</f>
        <v>41.838927318784002</v>
      </c>
      <c r="BA25" s="52">
        <f>VLOOKUP($A25,'RevPAR Raw Data'!$B$6:$BE$43,'RevPAR Raw Data'!AO$1,FALSE)</f>
        <v>40.818779228371</v>
      </c>
      <c r="BB25" s="53">
        <f>VLOOKUP($A25,'RevPAR Raw Data'!$B$6:$BE$43,'RevPAR Raw Data'!AP$1,FALSE)</f>
        <v>41.328853273577501</v>
      </c>
      <c r="BC25" s="54">
        <f>VLOOKUP($A25,'RevPAR Raw Data'!$B$6:$BE$43,'RevPAR Raw Data'!AR$1,FALSE)</f>
        <v>35.6567508490145</v>
      </c>
      <c r="BE25" s="47">
        <f>VLOOKUP($A25,'RevPAR Raw Data'!$B$6:$BE$43,'RevPAR Raw Data'!AT$1,FALSE)</f>
        <v>16.7645481713962</v>
      </c>
      <c r="BF25" s="48">
        <f>VLOOKUP($A25,'RevPAR Raw Data'!$B$6:$BE$43,'RevPAR Raw Data'!AU$1,FALSE)</f>
        <v>13.639863543217</v>
      </c>
      <c r="BG25" s="48">
        <f>VLOOKUP($A25,'RevPAR Raw Data'!$B$6:$BE$43,'RevPAR Raw Data'!AV$1,FALSE)</f>
        <v>14.2339715579949</v>
      </c>
      <c r="BH25" s="48">
        <f>VLOOKUP($A25,'RevPAR Raw Data'!$B$6:$BE$43,'RevPAR Raw Data'!AW$1,FALSE)</f>
        <v>12.672607752988</v>
      </c>
      <c r="BI25" s="48">
        <f>VLOOKUP($A25,'RevPAR Raw Data'!$B$6:$BE$43,'RevPAR Raw Data'!AX$1,FALSE)</f>
        <v>14.8952310501839</v>
      </c>
      <c r="BJ25" s="49">
        <f>VLOOKUP($A25,'RevPAR Raw Data'!$B$6:$BE$43,'RevPAR Raw Data'!AY$1,FALSE)</f>
        <v>14.355469964206099</v>
      </c>
      <c r="BK25" s="48">
        <f>VLOOKUP($A25,'RevPAR Raw Data'!$B$6:$BE$43,'RevPAR Raw Data'!BA$1,FALSE)</f>
        <v>15.8483309234595</v>
      </c>
      <c r="BL25" s="48">
        <f>VLOOKUP($A25,'RevPAR Raw Data'!$B$6:$BE$43,'RevPAR Raw Data'!BB$1,FALSE)</f>
        <v>33.313971287433901</v>
      </c>
      <c r="BM25" s="49">
        <f>VLOOKUP($A25,'RevPAR Raw Data'!$B$6:$BE$43,'RevPAR Raw Data'!BC$1,FALSE)</f>
        <v>23.861845971858301</v>
      </c>
      <c r="BN25" s="50">
        <f>VLOOKUP($A25,'RevPAR Raw Data'!$B$6:$BE$43,'RevPAR Raw Data'!BE$1,FALSE)</f>
        <v>17.337822711379399</v>
      </c>
    </row>
    <row r="26" spans="1:66" x14ac:dyDescent="0.45">
      <c r="A26" s="63" t="s">
        <v>51</v>
      </c>
      <c r="B26" s="47">
        <f>VLOOKUP($A26,'Occupancy Raw Data'!$B$8:$BE$45,'Occupancy Raw Data'!AG$3,FALSE)</f>
        <v>38.160299762383403</v>
      </c>
      <c r="C26" s="48">
        <f>VLOOKUP($A26,'Occupancy Raw Data'!$B$8:$BE$45,'Occupancy Raw Data'!AH$3,FALSE)</f>
        <v>43.314750502650298</v>
      </c>
      <c r="D26" s="48">
        <f>VLOOKUP($A26,'Occupancy Raw Data'!$B$8:$BE$45,'Occupancy Raw Data'!AI$3,FALSE)</f>
        <v>48.400658014988103</v>
      </c>
      <c r="E26" s="48">
        <f>VLOOKUP($A26,'Occupancy Raw Data'!$B$8:$BE$45,'Occupancy Raw Data'!AJ$3,FALSE)</f>
        <v>47.733503929811697</v>
      </c>
      <c r="F26" s="48">
        <f>VLOOKUP($A26,'Occupancy Raw Data'!$B$8:$BE$45,'Occupancy Raw Data'!AK$3,FALSE)</f>
        <v>45.494425150795102</v>
      </c>
      <c r="G26" s="49">
        <f>VLOOKUP($A26,'Occupancy Raw Data'!$B$8:$BE$45,'Occupancy Raw Data'!AL$3,FALSE)</f>
        <v>44.620727472125701</v>
      </c>
      <c r="H26" s="48">
        <f>VLOOKUP($A26,'Occupancy Raw Data'!$B$8:$BE$45,'Occupancy Raw Data'!AN$3,FALSE)</f>
        <v>49.1226466825077</v>
      </c>
      <c r="I26" s="48">
        <f>VLOOKUP($A26,'Occupancy Raw Data'!$B$8:$BE$45,'Occupancy Raw Data'!AO$3,FALSE)</f>
        <v>53.047888868579697</v>
      </c>
      <c r="J26" s="49">
        <f>VLOOKUP($A26,'Occupancy Raw Data'!$B$8:$BE$45,'Occupancy Raw Data'!AP$3,FALSE)</f>
        <v>51.085267775543699</v>
      </c>
      <c r="K26" s="50">
        <f>VLOOKUP($A26,'Occupancy Raw Data'!$B$8:$BE$45,'Occupancy Raw Data'!AR$3,FALSE)</f>
        <v>46.467738987388003</v>
      </c>
      <c r="M26" s="47">
        <f>VLOOKUP($A26,'Occupancy Raw Data'!$B$8:$BE$45,'Occupancy Raw Data'!AT$3,FALSE)</f>
        <v>8.1133815577194408</v>
      </c>
      <c r="N26" s="48">
        <f>VLOOKUP($A26,'Occupancy Raw Data'!$B$8:$BE$45,'Occupancy Raw Data'!AU$3,FALSE)</f>
        <v>12.9199426069093</v>
      </c>
      <c r="O26" s="48">
        <f>VLOOKUP($A26,'Occupancy Raw Data'!$B$8:$BE$45,'Occupancy Raw Data'!AV$3,FALSE)</f>
        <v>15.009157397251499</v>
      </c>
      <c r="P26" s="48">
        <f>VLOOKUP($A26,'Occupancy Raw Data'!$B$8:$BE$45,'Occupancy Raw Data'!AW$3,FALSE)</f>
        <v>9.6678767816114703</v>
      </c>
      <c r="Q26" s="48">
        <f>VLOOKUP($A26,'Occupancy Raw Data'!$B$8:$BE$45,'Occupancy Raw Data'!AX$3,FALSE)</f>
        <v>10.5591916489107</v>
      </c>
      <c r="R26" s="49">
        <f>VLOOKUP($A26,'Occupancy Raw Data'!$B$8:$BE$45,'Occupancy Raw Data'!AY$3,FALSE)</f>
        <v>11.321138479927701</v>
      </c>
      <c r="S26" s="48">
        <f>VLOOKUP($A26,'Occupancy Raw Data'!$B$8:$BE$45,'Occupancy Raw Data'!BA$3,FALSE)</f>
        <v>5.1811669648332304</v>
      </c>
      <c r="T26" s="48">
        <f>VLOOKUP($A26,'Occupancy Raw Data'!$B$8:$BE$45,'Occupancy Raw Data'!BB$3,FALSE)</f>
        <v>7.3114070489127698</v>
      </c>
      <c r="U26" s="49">
        <f>VLOOKUP($A26,'Occupancy Raw Data'!$B$8:$BE$45,'Occupancy Raw Data'!BC$3,FALSE)</f>
        <v>6.2765411710215604</v>
      </c>
      <c r="V26" s="50">
        <f>VLOOKUP($A26,'Occupancy Raw Data'!$B$8:$BE$45,'Occupancy Raw Data'!BE$3,FALSE)</f>
        <v>9.6857705702080992</v>
      </c>
      <c r="X26" s="51">
        <f>VLOOKUP($A26,'ADR Raw Data'!$B$6:$BE$43,'ADR Raw Data'!AG$1,FALSE)</f>
        <v>88.596544126451903</v>
      </c>
      <c r="Y26" s="52">
        <f>VLOOKUP($A26,'ADR Raw Data'!$B$6:$BE$43,'ADR Raw Data'!AH$1,FALSE)</f>
        <v>88.637017617892099</v>
      </c>
      <c r="Z26" s="52">
        <f>VLOOKUP($A26,'ADR Raw Data'!$B$6:$BE$43,'ADR Raw Data'!AI$1,FALSE)</f>
        <v>90.465013217522596</v>
      </c>
      <c r="AA26" s="52">
        <f>VLOOKUP($A26,'ADR Raw Data'!$B$6:$BE$43,'ADR Raw Data'!AJ$1,FALSE)</f>
        <v>90.126090369519403</v>
      </c>
      <c r="AB26" s="52">
        <f>VLOOKUP($A26,'ADR Raw Data'!$B$6:$BE$43,'ADR Raw Data'!AK$1,FALSE)</f>
        <v>89.126103856970602</v>
      </c>
      <c r="AC26" s="53">
        <f>VLOOKUP($A26,'ADR Raw Data'!$B$6:$BE$43,'ADR Raw Data'!AL$1,FALSE)</f>
        <v>89.444987710961797</v>
      </c>
      <c r="AD26" s="52">
        <f>VLOOKUP($A26,'ADR Raw Data'!$B$6:$BE$43,'ADR Raw Data'!AN$1,FALSE)</f>
        <v>95.710657674418599</v>
      </c>
      <c r="AE26" s="52">
        <f>VLOOKUP($A26,'ADR Raw Data'!$B$6:$BE$43,'ADR Raw Data'!AO$1,FALSE)</f>
        <v>97.3852519596864</v>
      </c>
      <c r="AF26" s="53">
        <f>VLOOKUP($A26,'ADR Raw Data'!$B$6:$BE$43,'ADR Raw Data'!AP$1,FALSE)</f>
        <v>96.580122545731001</v>
      </c>
      <c r="AG26" s="54">
        <f>VLOOKUP($A26,'ADR Raw Data'!$B$6:$BE$43,'ADR Raw Data'!AR$1,FALSE)</f>
        <v>91.686175631822195</v>
      </c>
      <c r="AI26" s="47">
        <f>VLOOKUP($A26,'ADR Raw Data'!$B$6:$BE$43,'ADR Raw Data'!AT$1,FALSE)</f>
        <v>-1.14743161727875</v>
      </c>
      <c r="AJ26" s="48">
        <f>VLOOKUP($A26,'ADR Raw Data'!$B$6:$BE$43,'ADR Raw Data'!AU$1,FALSE)</f>
        <v>4.0321555922715504</v>
      </c>
      <c r="AK26" s="48">
        <f>VLOOKUP($A26,'ADR Raw Data'!$B$6:$BE$43,'ADR Raw Data'!AV$1,FALSE)</f>
        <v>4.6882664970983097</v>
      </c>
      <c r="AL26" s="48">
        <f>VLOOKUP($A26,'ADR Raw Data'!$B$6:$BE$43,'ADR Raw Data'!AW$1,FALSE)</f>
        <v>5.5549981081744502</v>
      </c>
      <c r="AM26" s="48">
        <f>VLOOKUP($A26,'ADR Raw Data'!$B$6:$BE$43,'ADR Raw Data'!AX$1,FALSE)</f>
        <v>3.0850319106467401</v>
      </c>
      <c r="AN26" s="49">
        <f>VLOOKUP($A26,'ADR Raw Data'!$B$6:$BE$43,'ADR Raw Data'!AY$1,FALSE)</f>
        <v>3.3655477458827998</v>
      </c>
      <c r="AO26" s="48">
        <f>VLOOKUP($A26,'ADR Raw Data'!$B$6:$BE$43,'ADR Raw Data'!BA$1,FALSE)</f>
        <v>-4.0202650028441997</v>
      </c>
      <c r="AP26" s="48">
        <f>VLOOKUP($A26,'ADR Raw Data'!$B$6:$BE$43,'ADR Raw Data'!BB$1,FALSE)</f>
        <v>-5.4150682106863703</v>
      </c>
      <c r="AQ26" s="49">
        <f>VLOOKUP($A26,'ADR Raw Data'!$B$6:$BE$43,'ADR Raw Data'!BC$1,FALSE)</f>
        <v>-4.7403436583243703</v>
      </c>
      <c r="AR26" s="50">
        <f>VLOOKUP($A26,'ADR Raw Data'!$B$6:$BE$43,'ADR Raw Data'!BE$1,FALSE)</f>
        <v>0.37029084351521802</v>
      </c>
      <c r="AT26" s="51">
        <f>VLOOKUP($A26,'RevPAR Raw Data'!$B$6:$BE$43,'RevPAR Raw Data'!AG$1,FALSE)</f>
        <v>33.808706817766399</v>
      </c>
      <c r="AU26" s="52">
        <f>VLOOKUP($A26,'RevPAR Raw Data'!$B$6:$BE$43,'RevPAR Raw Data'!AH$1,FALSE)</f>
        <v>38.3929030341802</v>
      </c>
      <c r="AV26" s="52">
        <f>VLOOKUP($A26,'RevPAR Raw Data'!$B$6:$BE$43,'RevPAR Raw Data'!AI$1,FALSE)</f>
        <v>43.785661670626901</v>
      </c>
      <c r="AW26" s="52">
        <f>VLOOKUP($A26,'RevPAR Raw Data'!$B$6:$BE$43,'RevPAR Raw Data'!AJ$1,FALSE)</f>
        <v>43.020340888320199</v>
      </c>
      <c r="AX26" s="52">
        <f>VLOOKUP($A26,'RevPAR Raw Data'!$B$6:$BE$43,'RevPAR Raw Data'!AK$1,FALSE)</f>
        <v>40.547408609029397</v>
      </c>
      <c r="AY26" s="53">
        <f>VLOOKUP($A26,'RevPAR Raw Data'!$B$6:$BE$43,'RevPAR Raw Data'!AL$1,FALSE)</f>
        <v>39.911004203984596</v>
      </c>
      <c r="AZ26" s="52">
        <f>VLOOKUP($A26,'RevPAR Raw Data'!$B$6:$BE$43,'RevPAR Raw Data'!AN$1,FALSE)</f>
        <v>47.0156082069091</v>
      </c>
      <c r="BA26" s="52">
        <f>VLOOKUP($A26,'RevPAR Raw Data'!$B$6:$BE$43,'RevPAR Raw Data'!AO$1,FALSE)</f>
        <v>51.660820233960798</v>
      </c>
      <c r="BB26" s="53">
        <f>VLOOKUP($A26,'RevPAR Raw Data'!$B$6:$BE$43,'RevPAR Raw Data'!AP$1,FALSE)</f>
        <v>49.338214220434999</v>
      </c>
      <c r="BC26" s="54">
        <f>VLOOKUP($A26,'RevPAR Raw Data'!$B$6:$BE$43,'RevPAR Raw Data'!AR$1,FALSE)</f>
        <v>42.604492780113297</v>
      </c>
      <c r="BE26" s="47">
        <f>VLOOKUP($A26,'RevPAR Raw Data'!$B$6:$BE$43,'RevPAR Raw Data'!AT$1,FALSE)</f>
        <v>6.8728544352169498</v>
      </c>
      <c r="BF26" s="48">
        <f>VLOOKUP($A26,'RevPAR Raw Data'!$B$6:$BE$43,'RevPAR Raw Data'!AU$1,FALSE)</f>
        <v>17.4730503875236</v>
      </c>
      <c r="BG26" s="48">
        <f>VLOOKUP($A26,'RevPAR Raw Data'!$B$6:$BE$43,'RevPAR Raw Data'!AV$1,FALSE)</f>
        <v>20.4010931921019</v>
      </c>
      <c r="BH26" s="48">
        <f>VLOOKUP($A26,'RevPAR Raw Data'!$B$6:$BE$43,'RevPAR Raw Data'!AW$1,FALSE)</f>
        <v>15.759925262105</v>
      </c>
      <c r="BI26" s="48">
        <f>VLOOKUP($A26,'RevPAR Raw Data'!$B$6:$BE$43,'RevPAR Raw Data'!AX$1,FALSE)</f>
        <v>13.9699779914327</v>
      </c>
      <c r="BJ26" s="49">
        <f>VLOOKUP($A26,'RevPAR Raw Data'!$B$6:$BE$43,'RevPAR Raw Data'!AY$1,FALSE)</f>
        <v>15.067704546730001</v>
      </c>
      <c r="BK26" s="48">
        <f>VLOOKUP($A26,'RevPAR Raw Data'!$B$6:$BE$43,'RevPAR Raw Data'!BA$1,FALSE)</f>
        <v>0.95260531976292095</v>
      </c>
      <c r="BL26" s="48">
        <f>VLOOKUP($A26,'RevPAR Raw Data'!$B$6:$BE$43,'RevPAR Raw Data'!BB$1,FALSE)</f>
        <v>1.50042115936684</v>
      </c>
      <c r="BM26" s="49">
        <f>VLOOKUP($A26,'RevPAR Raw Data'!$B$6:$BE$43,'RevPAR Raw Data'!BC$1,FALSE)</f>
        <v>1.2386678913345499</v>
      </c>
      <c r="BN26" s="50">
        <f>VLOOKUP($A26,'RevPAR Raw Data'!$B$6:$BE$43,'RevPAR Raw Data'!BE$1,FALSE)</f>
        <v>10.091926935268599</v>
      </c>
    </row>
    <row r="27" spans="1:66" x14ac:dyDescent="0.45">
      <c r="A27" s="63" t="s">
        <v>48</v>
      </c>
      <c r="B27" s="47">
        <f>VLOOKUP($A27,'Occupancy Raw Data'!$B$8:$BE$45,'Occupancy Raw Data'!AG$3,FALSE)</f>
        <v>37.948717948717899</v>
      </c>
      <c r="C27" s="48">
        <f>VLOOKUP($A27,'Occupancy Raw Data'!$B$8:$BE$45,'Occupancy Raw Data'!AH$3,FALSE)</f>
        <v>46.034798534798497</v>
      </c>
      <c r="D27" s="48">
        <f>VLOOKUP($A27,'Occupancy Raw Data'!$B$8:$BE$45,'Occupancy Raw Data'!AI$3,FALSE)</f>
        <v>53.383699633699599</v>
      </c>
      <c r="E27" s="48">
        <f>VLOOKUP($A27,'Occupancy Raw Data'!$B$8:$BE$45,'Occupancy Raw Data'!AJ$3,FALSE)</f>
        <v>53.319597069597002</v>
      </c>
      <c r="F27" s="48">
        <f>VLOOKUP($A27,'Occupancy Raw Data'!$B$8:$BE$45,'Occupancy Raw Data'!AK$3,FALSE)</f>
        <v>50.668498168498097</v>
      </c>
      <c r="G27" s="49">
        <f>VLOOKUP($A27,'Occupancy Raw Data'!$B$8:$BE$45,'Occupancy Raw Data'!AL$3,FALSE)</f>
        <v>48.271062271062199</v>
      </c>
      <c r="H27" s="48">
        <f>VLOOKUP($A27,'Occupancy Raw Data'!$B$8:$BE$45,'Occupancy Raw Data'!AN$3,FALSE)</f>
        <v>50.650183150183103</v>
      </c>
      <c r="I27" s="48">
        <f>VLOOKUP($A27,'Occupancy Raw Data'!$B$8:$BE$45,'Occupancy Raw Data'!AO$3,FALSE)</f>
        <v>49.514652014652</v>
      </c>
      <c r="J27" s="49">
        <f>VLOOKUP($A27,'Occupancy Raw Data'!$B$8:$BE$45,'Occupancy Raw Data'!AP$3,FALSE)</f>
        <v>50.082417582417499</v>
      </c>
      <c r="K27" s="50">
        <f>VLOOKUP($A27,'Occupancy Raw Data'!$B$8:$BE$45,'Occupancy Raw Data'!AR$3,FALSE)</f>
        <v>48.7885923600209</v>
      </c>
      <c r="M27" s="47">
        <f>VLOOKUP($A27,'Occupancy Raw Data'!$B$8:$BE$45,'Occupancy Raw Data'!AT$3,FALSE)</f>
        <v>-1.5855911506145699</v>
      </c>
      <c r="N27" s="48">
        <f>VLOOKUP($A27,'Occupancy Raw Data'!$B$8:$BE$45,'Occupancy Raw Data'!AU$3,FALSE)</f>
        <v>10.112245194026899</v>
      </c>
      <c r="O27" s="48">
        <f>VLOOKUP($A27,'Occupancy Raw Data'!$B$8:$BE$45,'Occupancy Raw Data'!AV$3,FALSE)</f>
        <v>16.815149998379798</v>
      </c>
      <c r="P27" s="48">
        <f>VLOOKUP($A27,'Occupancy Raw Data'!$B$8:$BE$45,'Occupancy Raw Data'!AW$3,FALSE)</f>
        <v>16.543266691320799</v>
      </c>
      <c r="Q27" s="48">
        <f>VLOOKUP($A27,'Occupancy Raw Data'!$B$8:$BE$45,'Occupancy Raw Data'!AX$3,FALSE)</f>
        <v>13.8853474542213</v>
      </c>
      <c r="R27" s="49">
        <f>VLOOKUP($A27,'Occupancy Raw Data'!$B$8:$BE$45,'Occupancy Raw Data'!AY$3,FALSE)</f>
        <v>11.579324392271699</v>
      </c>
      <c r="S27" s="48">
        <f>VLOOKUP($A27,'Occupancy Raw Data'!$B$8:$BE$45,'Occupancy Raw Data'!BA$3,FALSE)</f>
        <v>11.3260287936533</v>
      </c>
      <c r="T27" s="48">
        <f>VLOOKUP($A27,'Occupancy Raw Data'!$B$8:$BE$45,'Occupancy Raw Data'!BB$3,FALSE)</f>
        <v>13.2292180020346</v>
      </c>
      <c r="U27" s="49">
        <f>VLOOKUP($A27,'Occupancy Raw Data'!$B$8:$BE$45,'Occupancy Raw Data'!BC$3,FALSE)</f>
        <v>12.2587722202124</v>
      </c>
      <c r="V27" s="50">
        <f>VLOOKUP($A27,'Occupancy Raw Data'!$B$8:$BE$45,'Occupancy Raw Data'!BE$3,FALSE)</f>
        <v>11.777746532190999</v>
      </c>
      <c r="X27" s="51">
        <f>VLOOKUP($A27,'ADR Raw Data'!$B$6:$BE$43,'ADR Raw Data'!AG$1,FALSE)</f>
        <v>85.248526785714205</v>
      </c>
      <c r="Y27" s="52">
        <f>VLOOKUP($A27,'ADR Raw Data'!$B$6:$BE$43,'ADR Raw Data'!AH$1,FALSE)</f>
        <v>89.757201113984394</v>
      </c>
      <c r="Z27" s="52">
        <f>VLOOKUP($A27,'ADR Raw Data'!$B$6:$BE$43,'ADR Raw Data'!AI$1,FALSE)</f>
        <v>93.100220430568598</v>
      </c>
      <c r="AA27" s="52">
        <f>VLOOKUP($A27,'ADR Raw Data'!$B$6:$BE$43,'ADR Raw Data'!AJ$1,FALSE)</f>
        <v>93.544003434950596</v>
      </c>
      <c r="AB27" s="52">
        <f>VLOOKUP($A27,'ADR Raw Data'!$B$6:$BE$43,'ADR Raw Data'!AK$1,FALSE)</f>
        <v>88.700695825049706</v>
      </c>
      <c r="AC27" s="53">
        <f>VLOOKUP($A27,'ADR Raw Data'!$B$6:$BE$43,'ADR Raw Data'!AL$1,FALSE)</f>
        <v>90.402488617392606</v>
      </c>
      <c r="AD27" s="52">
        <f>VLOOKUP($A27,'ADR Raw Data'!$B$6:$BE$43,'ADR Raw Data'!AN$1,FALSE)</f>
        <v>93.194642921713907</v>
      </c>
      <c r="AE27" s="52">
        <f>VLOOKUP($A27,'ADR Raw Data'!$B$6:$BE$43,'ADR Raw Data'!AO$1,FALSE)</f>
        <v>95.3072581838357</v>
      </c>
      <c r="AF27" s="53">
        <f>VLOOKUP($A27,'ADR Raw Data'!$B$6:$BE$43,'ADR Raw Data'!AP$1,FALSE)</f>
        <v>94.2389755896873</v>
      </c>
      <c r="AG27" s="54">
        <f>VLOOKUP($A27,'ADR Raw Data'!$B$6:$BE$43,'ADR Raw Data'!AR$1,FALSE)</f>
        <v>91.527696278221597</v>
      </c>
      <c r="AI27" s="47">
        <f>VLOOKUP($A27,'ADR Raw Data'!$B$6:$BE$43,'ADR Raw Data'!AT$1,FALSE)</f>
        <v>8.0435474341641608</v>
      </c>
      <c r="AJ27" s="48">
        <f>VLOOKUP($A27,'ADR Raw Data'!$B$6:$BE$43,'ADR Raw Data'!AU$1,FALSE)</f>
        <v>12.2000779791654</v>
      </c>
      <c r="AK27" s="48">
        <f>VLOOKUP($A27,'ADR Raw Data'!$B$6:$BE$43,'ADR Raw Data'!AV$1,FALSE)</f>
        <v>13.132474647873501</v>
      </c>
      <c r="AL27" s="48">
        <f>VLOOKUP($A27,'ADR Raw Data'!$B$6:$BE$43,'ADR Raw Data'!AW$1,FALSE)</f>
        <v>14.9284645298454</v>
      </c>
      <c r="AM27" s="48">
        <f>VLOOKUP($A27,'ADR Raw Data'!$B$6:$BE$43,'ADR Raw Data'!AX$1,FALSE)</f>
        <v>10.796706899778799</v>
      </c>
      <c r="AN27" s="49">
        <f>VLOOKUP($A27,'ADR Raw Data'!$B$6:$BE$43,'ADR Raw Data'!AY$1,FALSE)</f>
        <v>12.1693092791403</v>
      </c>
      <c r="AO27" s="48">
        <f>VLOOKUP($A27,'ADR Raw Data'!$B$6:$BE$43,'ADR Raw Data'!BA$1,FALSE)</f>
        <v>11.2916410731323</v>
      </c>
      <c r="AP27" s="48">
        <f>VLOOKUP($A27,'ADR Raw Data'!$B$6:$BE$43,'ADR Raw Data'!BB$1,FALSE)</f>
        <v>12.403458280040599</v>
      </c>
      <c r="AQ27" s="49">
        <f>VLOOKUP($A27,'ADR Raw Data'!$B$6:$BE$43,'ADR Raw Data'!BC$1,FALSE)</f>
        <v>11.850626928348101</v>
      </c>
      <c r="AR27" s="50">
        <f>VLOOKUP($A27,'ADR Raw Data'!$B$6:$BE$43,'ADR Raw Data'!BE$1,FALSE)</f>
        <v>12.079194492651499</v>
      </c>
      <c r="AT27" s="51">
        <f>VLOOKUP($A27,'RevPAR Raw Data'!$B$6:$BE$43,'RevPAR Raw Data'!AG$1,FALSE)</f>
        <v>32.3507229853479</v>
      </c>
      <c r="AU27" s="52">
        <f>VLOOKUP($A27,'RevPAR Raw Data'!$B$6:$BE$43,'RevPAR Raw Data'!AH$1,FALSE)</f>
        <v>41.319546703296702</v>
      </c>
      <c r="AV27" s="52">
        <f>VLOOKUP($A27,'RevPAR Raw Data'!$B$6:$BE$43,'RevPAR Raw Data'!AI$1,FALSE)</f>
        <v>49.700342032967001</v>
      </c>
      <c r="AW27" s="52">
        <f>VLOOKUP($A27,'RevPAR Raw Data'!$B$6:$BE$43,'RevPAR Raw Data'!AJ$1,FALSE)</f>
        <v>49.877285714285698</v>
      </c>
      <c r="AX27" s="52">
        <f>VLOOKUP($A27,'RevPAR Raw Data'!$B$6:$BE$43,'RevPAR Raw Data'!AK$1,FALSE)</f>
        <v>44.943310439560399</v>
      </c>
      <c r="AY27" s="53">
        <f>VLOOKUP($A27,'RevPAR Raw Data'!$B$6:$BE$43,'RevPAR Raw Data'!AL$1,FALSE)</f>
        <v>43.638241575091499</v>
      </c>
      <c r="AZ27" s="52">
        <f>VLOOKUP($A27,'RevPAR Raw Data'!$B$6:$BE$43,'RevPAR Raw Data'!AN$1,FALSE)</f>
        <v>47.203257326007297</v>
      </c>
      <c r="BA27" s="52">
        <f>VLOOKUP($A27,'RevPAR Raw Data'!$B$6:$BE$43,'RevPAR Raw Data'!AO$1,FALSE)</f>
        <v>47.191057234432201</v>
      </c>
      <c r="BB27" s="53">
        <f>VLOOKUP($A27,'RevPAR Raw Data'!$B$6:$BE$43,'RevPAR Raw Data'!AP$1,FALSE)</f>
        <v>47.197157280219699</v>
      </c>
      <c r="BC27" s="54">
        <f>VLOOKUP($A27,'RevPAR Raw Data'!$B$6:$BE$43,'RevPAR Raw Data'!AR$1,FALSE)</f>
        <v>44.655074633699599</v>
      </c>
      <c r="BE27" s="47">
        <f>VLOOKUP($A27,'RevPAR Raw Data'!$B$6:$BE$43,'RevPAR Raw Data'!AT$1,FALSE)</f>
        <v>6.3304185072379999</v>
      </c>
      <c r="BF27" s="48">
        <f>VLOOKUP($A27,'RevPAR Raw Data'!$B$6:$BE$43,'RevPAR Raw Data'!AU$1,FALSE)</f>
        <v>23.546024972308</v>
      </c>
      <c r="BG27" s="48">
        <f>VLOOKUP($A27,'RevPAR Raw Data'!$B$6:$BE$43,'RevPAR Raw Data'!AV$1,FALSE)</f>
        <v>32.155869956792401</v>
      </c>
      <c r="BH27" s="48">
        <f>VLOOKUP($A27,'RevPAR Raw Data'!$B$6:$BE$43,'RevPAR Raw Data'!AW$1,FALSE)</f>
        <v>33.941386921257703</v>
      </c>
      <c r="BI27" s="48">
        <f>VLOOKUP($A27,'RevPAR Raw Data'!$B$6:$BE$43,'RevPAR Raw Data'!AX$1,FALSE)</f>
        <v>26.181214620648301</v>
      </c>
      <c r="BJ27" s="49">
        <f>VLOOKUP($A27,'RevPAR Raw Data'!$B$6:$BE$43,'RevPAR Raw Data'!AY$1,FALSE)</f>
        <v>25.157757469142599</v>
      </c>
      <c r="BK27" s="48">
        <f>VLOOKUP($A27,'RevPAR Raw Data'!$B$6:$BE$43,'RevPAR Raw Data'!BA$1,FALSE)</f>
        <v>23.896564386004599</v>
      </c>
      <c r="BL27" s="48">
        <f>VLOOKUP($A27,'RevPAR Raw Data'!$B$6:$BE$43,'RevPAR Raw Data'!BB$1,FALSE)</f>
        <v>27.273556817733201</v>
      </c>
      <c r="BM27" s="49">
        <f>VLOOKUP($A27,'RevPAR Raw Data'!$B$6:$BE$43,'RevPAR Raw Data'!BC$1,FALSE)</f>
        <v>25.562140510373901</v>
      </c>
      <c r="BN27" s="50">
        <f>VLOOKUP($A27,'RevPAR Raw Data'!$B$6:$BE$43,'RevPAR Raw Data'!BE$1,FALSE)</f>
        <v>25.279597935317302</v>
      </c>
    </row>
    <row r="28" spans="1:66" x14ac:dyDescent="0.45">
      <c r="A28" s="63" t="s">
        <v>49</v>
      </c>
      <c r="B28" s="47">
        <f>VLOOKUP($A28,'Occupancy Raw Data'!$B$8:$BE$45,'Occupancy Raw Data'!AG$3,FALSE)</f>
        <v>38.412170192536202</v>
      </c>
      <c r="C28" s="48">
        <f>VLOOKUP($A28,'Occupancy Raw Data'!$B$8:$BE$45,'Occupancy Raw Data'!AH$3,FALSE)</f>
        <v>46.024483004516199</v>
      </c>
      <c r="D28" s="48">
        <f>VLOOKUP($A28,'Occupancy Raw Data'!$B$8:$BE$45,'Occupancy Raw Data'!AI$3,FALSE)</f>
        <v>53.274304730211497</v>
      </c>
      <c r="E28" s="48">
        <f>VLOOKUP($A28,'Occupancy Raw Data'!$B$8:$BE$45,'Occupancy Raw Data'!AJ$3,FALSE)</f>
        <v>51.770858093653402</v>
      </c>
      <c r="F28" s="48">
        <f>VLOOKUP($A28,'Occupancy Raw Data'!$B$8:$BE$45,'Occupancy Raw Data'!AK$3,FALSE)</f>
        <v>46.999049203708097</v>
      </c>
      <c r="G28" s="49">
        <f>VLOOKUP($A28,'Occupancy Raw Data'!$B$8:$BE$45,'Occupancy Raw Data'!AL$3,FALSE)</f>
        <v>47.296173044925098</v>
      </c>
      <c r="H28" s="48">
        <f>VLOOKUP($A28,'Occupancy Raw Data'!$B$8:$BE$45,'Occupancy Raw Data'!AN$3,FALSE)</f>
        <v>47.706203945804603</v>
      </c>
      <c r="I28" s="48">
        <f>VLOOKUP($A28,'Occupancy Raw Data'!$B$8:$BE$45,'Occupancy Raw Data'!AO$3,FALSE)</f>
        <v>54.789636320418303</v>
      </c>
      <c r="J28" s="49">
        <f>VLOOKUP($A28,'Occupancy Raw Data'!$B$8:$BE$45,'Occupancy Raw Data'!AP$3,FALSE)</f>
        <v>51.2479201331114</v>
      </c>
      <c r="K28" s="50">
        <f>VLOOKUP($A28,'Occupancy Raw Data'!$B$8:$BE$45,'Occupancy Raw Data'!AR$3,FALSE)</f>
        <v>48.425243641549699</v>
      </c>
      <c r="M28" s="47">
        <f>VLOOKUP($A28,'Occupancy Raw Data'!$B$8:$BE$45,'Occupancy Raw Data'!AT$3,FALSE)</f>
        <v>-16.788063616858199</v>
      </c>
      <c r="N28" s="48">
        <f>VLOOKUP($A28,'Occupancy Raw Data'!$B$8:$BE$45,'Occupancy Raw Data'!AU$3,FALSE)</f>
        <v>-16.8944451904744</v>
      </c>
      <c r="O28" s="48">
        <f>VLOOKUP($A28,'Occupancy Raw Data'!$B$8:$BE$45,'Occupancy Raw Data'!AV$3,FALSE)</f>
        <v>-4.2270229918855504</v>
      </c>
      <c r="P28" s="48">
        <f>VLOOKUP($A28,'Occupancy Raw Data'!$B$8:$BE$45,'Occupancy Raw Data'!AW$3,FALSE)</f>
        <v>-12.1503336638701</v>
      </c>
      <c r="Q28" s="48">
        <f>VLOOKUP($A28,'Occupancy Raw Data'!$B$8:$BE$45,'Occupancy Raw Data'!AX$3,FALSE)</f>
        <v>-14.7861855946974</v>
      </c>
      <c r="R28" s="49">
        <f>VLOOKUP($A28,'Occupancy Raw Data'!$B$8:$BE$45,'Occupancy Raw Data'!AY$3,FALSE)</f>
        <v>-12.8192946761715</v>
      </c>
      <c r="S28" s="48">
        <f>VLOOKUP($A28,'Occupancy Raw Data'!$B$8:$BE$45,'Occupancy Raw Data'!BA$3,FALSE)</f>
        <v>-14.8553973933503</v>
      </c>
      <c r="T28" s="48">
        <f>VLOOKUP($A28,'Occupancy Raw Data'!$B$8:$BE$45,'Occupancy Raw Data'!BB$3,FALSE)</f>
        <v>-5.1961128132237899</v>
      </c>
      <c r="U28" s="49">
        <f>VLOOKUP($A28,'Occupancy Raw Data'!$B$8:$BE$45,'Occupancy Raw Data'!BC$3,FALSE)</f>
        <v>-9.9509494143799895</v>
      </c>
      <c r="V28" s="50">
        <f>VLOOKUP($A28,'Occupancy Raw Data'!$B$8:$BE$45,'Occupancy Raw Data'!BE$3,FALSE)</f>
        <v>-11.9714580342335</v>
      </c>
      <c r="X28" s="51">
        <f>VLOOKUP($A28,'ADR Raw Data'!$B$6:$BE$43,'ADR Raw Data'!AG$1,FALSE)</f>
        <v>114.35754950495</v>
      </c>
      <c r="Y28" s="52">
        <f>VLOOKUP($A28,'ADR Raw Data'!$B$6:$BE$43,'ADR Raw Data'!AH$1,FALSE)</f>
        <v>108.59850225952199</v>
      </c>
      <c r="Z28" s="52">
        <f>VLOOKUP($A28,'ADR Raw Data'!$B$6:$BE$43,'ADR Raw Data'!AI$1,FALSE)</f>
        <v>112.71763190183999</v>
      </c>
      <c r="AA28" s="52">
        <f>VLOOKUP($A28,'ADR Raw Data'!$B$6:$BE$43,'ADR Raw Data'!AJ$1,FALSE)</f>
        <v>111.872490817263</v>
      </c>
      <c r="AB28" s="52">
        <f>VLOOKUP($A28,'ADR Raw Data'!$B$6:$BE$43,'ADR Raw Data'!AK$1,FALSE)</f>
        <v>110.22899734479699</v>
      </c>
      <c r="AC28" s="53">
        <f>VLOOKUP($A28,'ADR Raw Data'!$B$6:$BE$43,'ADR Raw Data'!AL$1,FALSE)</f>
        <v>111.50271265234301</v>
      </c>
      <c r="AD28" s="52">
        <f>VLOOKUP($A28,'ADR Raw Data'!$B$6:$BE$43,'ADR Raw Data'!AN$1,FALSE)</f>
        <v>127.149621325361</v>
      </c>
      <c r="AE28" s="52">
        <f>VLOOKUP($A28,'ADR Raw Data'!$B$6:$BE$43,'ADR Raw Data'!AO$1,FALSE)</f>
        <v>132.04891323210401</v>
      </c>
      <c r="AF28" s="53">
        <f>VLOOKUP($A28,'ADR Raw Data'!$B$6:$BE$43,'ADR Raw Data'!AP$1,FALSE)</f>
        <v>129.76856099257799</v>
      </c>
      <c r="AG28" s="54">
        <f>VLOOKUP($A28,'ADR Raw Data'!$B$6:$BE$43,'ADR Raw Data'!AR$1,FALSE)</f>
        <v>117.025727784303</v>
      </c>
      <c r="AI28" s="47">
        <f>VLOOKUP($A28,'ADR Raw Data'!$B$6:$BE$43,'ADR Raw Data'!AT$1,FALSE)</f>
        <v>2.7491994712989798</v>
      </c>
      <c r="AJ28" s="48">
        <f>VLOOKUP($A28,'ADR Raw Data'!$B$6:$BE$43,'ADR Raw Data'!AU$1,FALSE)</f>
        <v>0.70901254010811698</v>
      </c>
      <c r="AK28" s="48">
        <f>VLOOKUP($A28,'ADR Raw Data'!$B$6:$BE$43,'ADR Raw Data'!AV$1,FALSE)</f>
        <v>5.1526103571286699</v>
      </c>
      <c r="AL28" s="48">
        <f>VLOOKUP($A28,'ADR Raw Data'!$B$6:$BE$43,'ADR Raw Data'!AW$1,FALSE)</f>
        <v>3.3802713394302</v>
      </c>
      <c r="AM28" s="48">
        <f>VLOOKUP($A28,'ADR Raw Data'!$B$6:$BE$43,'ADR Raw Data'!AX$1,FALSE)</f>
        <v>0.63203511922672995</v>
      </c>
      <c r="AN28" s="49">
        <f>VLOOKUP($A28,'ADR Raw Data'!$B$6:$BE$43,'ADR Raw Data'!AY$1,FALSE)</f>
        <v>2.5584314956902698</v>
      </c>
      <c r="AO28" s="48">
        <f>VLOOKUP($A28,'ADR Raw Data'!$B$6:$BE$43,'ADR Raw Data'!BA$1,FALSE)</f>
        <v>5.4352075091426704</v>
      </c>
      <c r="AP28" s="48">
        <f>VLOOKUP($A28,'ADR Raw Data'!$B$6:$BE$43,'ADR Raw Data'!BB$1,FALSE)</f>
        <v>3.7073179886279402</v>
      </c>
      <c r="AQ28" s="49">
        <f>VLOOKUP($A28,'ADR Raw Data'!$B$6:$BE$43,'ADR Raw Data'!BC$1,FALSE)</f>
        <v>4.6403493857744502</v>
      </c>
      <c r="AR28" s="50">
        <f>VLOOKUP($A28,'ADR Raw Data'!$B$6:$BE$43,'ADR Raw Data'!BE$1,FALSE)</f>
        <v>3.3417869785558598</v>
      </c>
      <c r="AT28" s="51">
        <f>VLOOKUP($A28,'RevPAR Raw Data'!$B$6:$BE$43,'RevPAR Raw Data'!AG$1,FALSE)</f>
        <v>43.927216543855401</v>
      </c>
      <c r="AU28" s="52">
        <f>VLOOKUP($A28,'RevPAR Raw Data'!$B$6:$BE$43,'RevPAR Raw Data'!AH$1,FALSE)</f>
        <v>49.981899215593003</v>
      </c>
      <c r="AV28" s="52">
        <f>VLOOKUP($A28,'RevPAR Raw Data'!$B$6:$BE$43,'RevPAR Raw Data'!AI$1,FALSE)</f>
        <v>60.049534704064598</v>
      </c>
      <c r="AW28" s="52">
        <f>VLOOKUP($A28,'RevPAR Raw Data'!$B$6:$BE$43,'RevPAR Raw Data'!AJ$1,FALSE)</f>
        <v>57.917348466840899</v>
      </c>
      <c r="AX28" s="52">
        <f>VLOOKUP($A28,'RevPAR Raw Data'!$B$6:$BE$43,'RevPAR Raw Data'!AK$1,FALSE)</f>
        <v>51.806580698835198</v>
      </c>
      <c r="AY28" s="53">
        <f>VLOOKUP($A28,'RevPAR Raw Data'!$B$6:$BE$43,'RevPAR Raw Data'!AL$1,FALSE)</f>
        <v>52.7365159258378</v>
      </c>
      <c r="AZ28" s="52">
        <f>VLOOKUP($A28,'RevPAR Raw Data'!$B$6:$BE$43,'RevPAR Raw Data'!AN$1,FALSE)</f>
        <v>60.658257665795098</v>
      </c>
      <c r="BA28" s="52">
        <f>VLOOKUP($A28,'RevPAR Raw Data'!$B$6:$BE$43,'RevPAR Raw Data'!AO$1,FALSE)</f>
        <v>72.349119324934605</v>
      </c>
      <c r="BB28" s="53">
        <f>VLOOKUP($A28,'RevPAR Raw Data'!$B$6:$BE$43,'RevPAR Raw Data'!AP$1,FALSE)</f>
        <v>66.503688495364798</v>
      </c>
      <c r="BC28" s="54">
        <f>VLOOKUP($A28,'RevPAR Raw Data'!$B$6:$BE$43,'RevPAR Raw Data'!AR$1,FALSE)</f>
        <v>56.669993802845497</v>
      </c>
      <c r="BE28" s="47">
        <f>VLOOKUP($A28,'RevPAR Raw Data'!$B$6:$BE$43,'RevPAR Raw Data'!AT$1,FALSE)</f>
        <v>-14.500401501755199</v>
      </c>
      <c r="BF28" s="48">
        <f>VLOOKUP($A28,'RevPAR Raw Data'!$B$6:$BE$43,'RevPAR Raw Data'!AU$1,FALSE)</f>
        <v>-16.305216385348398</v>
      </c>
      <c r="BG28" s="48">
        <f>VLOOKUP($A28,'RevPAR Raw Data'!$B$6:$BE$43,'RevPAR Raw Data'!AV$1,FALSE)</f>
        <v>0.70778534076500599</v>
      </c>
      <c r="BH28" s="48">
        <f>VLOOKUP($A28,'RevPAR Raw Data'!$B$6:$BE$43,'RevPAR Raw Data'!AW$1,FALSE)</f>
        <v>-9.1807765709248308</v>
      </c>
      <c r="BI28" s="48">
        <f>VLOOKUP($A28,'RevPAR Raw Data'!$B$6:$BE$43,'RevPAR Raw Data'!AX$1,FALSE)</f>
        <v>-14.2476043612232</v>
      </c>
      <c r="BJ28" s="49">
        <f>VLOOKUP($A28,'RevPAR Raw Data'!$B$6:$BE$43,'RevPAR Raw Data'!AY$1,FALSE)</f>
        <v>-10.588836053001801</v>
      </c>
      <c r="BK28" s="48">
        <f>VLOOKUP($A28,'RevPAR Raw Data'!$B$6:$BE$43,'RevPAR Raw Data'!BA$1,FALSE)</f>
        <v>-10.227611558844</v>
      </c>
      <c r="BL28" s="48">
        <f>VLOOKUP($A28,'RevPAR Raw Data'!$B$6:$BE$43,'RevPAR Raw Data'!BB$1,FALSE)</f>
        <v>-1.68143124962989</v>
      </c>
      <c r="BM28" s="49">
        <f>VLOOKUP($A28,'RevPAR Raw Data'!$B$6:$BE$43,'RevPAR Raw Data'!BC$1,FALSE)</f>
        <v>-5.7723588486344504</v>
      </c>
      <c r="BN28" s="50">
        <f>VLOOKUP($A28,'RevPAR Raw Data'!$B$6:$BE$43,'RevPAR Raw Data'!BE$1,FALSE)</f>
        <v>-9.0297316814090092</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Data'!AG$3,FALSE)</f>
        <v>33.239059243822503</v>
      </c>
      <c r="C30" s="48">
        <f>VLOOKUP($A30,'Occupancy Raw Data'!$B$8:$BE$45,'Occupancy Raw Data'!AH$3,FALSE)</f>
        <v>42.832688300089302</v>
      </c>
      <c r="D30" s="48">
        <f>VLOOKUP($A30,'Occupancy Raw Data'!$B$8:$BE$45,'Occupancy Raw Data'!AI$3,FALSE)</f>
        <v>48.876153617147899</v>
      </c>
      <c r="E30" s="48">
        <f>VLOOKUP($A30,'Occupancy Raw Data'!$B$8:$BE$45,'Occupancy Raw Data'!AJ$3,FALSE)</f>
        <v>49.780440607323598</v>
      </c>
      <c r="F30" s="48">
        <f>VLOOKUP($A30,'Occupancy Raw Data'!$B$8:$BE$45,'Occupancy Raw Data'!AK$3,FALSE)</f>
        <v>44.898035129502802</v>
      </c>
      <c r="G30" s="49">
        <f>VLOOKUP($A30,'Occupancy Raw Data'!$B$8:$BE$45,'Occupancy Raw Data'!AL$3,FALSE)</f>
        <v>43.925275379577201</v>
      </c>
      <c r="H30" s="48">
        <f>VLOOKUP($A30,'Occupancy Raw Data'!$B$8:$BE$45,'Occupancy Raw Data'!AN$3,FALSE)</f>
        <v>44.559392676391703</v>
      </c>
      <c r="I30" s="48">
        <f>VLOOKUP($A30,'Occupancy Raw Data'!$B$8:$BE$45,'Occupancy Raw Data'!AO$3,FALSE)</f>
        <v>43.640220303661799</v>
      </c>
      <c r="J30" s="49">
        <f>VLOOKUP($A30,'Occupancy Raw Data'!$B$8:$BE$45,'Occupancy Raw Data'!AP$3,FALSE)</f>
        <v>44.099806490026701</v>
      </c>
      <c r="K30" s="50">
        <f>VLOOKUP($A30,'Occupancy Raw Data'!$B$8:$BE$45,'Occupancy Raw Data'!AR$3,FALSE)</f>
        <v>43.975141411134203</v>
      </c>
      <c r="M30" s="47">
        <f>VLOOKUP($A30,'Occupancy Raw Data'!$B$8:$BE$45,'Occupancy Raw Data'!AT$3,FALSE)</f>
        <v>1.7782418827201301</v>
      </c>
      <c r="N30" s="48">
        <f>VLOOKUP($A30,'Occupancy Raw Data'!$B$8:$BE$45,'Occupancy Raw Data'!AU$3,FALSE)</f>
        <v>6.0184402055853301</v>
      </c>
      <c r="O30" s="48">
        <f>VLOOKUP($A30,'Occupancy Raw Data'!$B$8:$BE$45,'Occupancy Raw Data'!AV$3,FALSE)</f>
        <v>8.7139334814237994</v>
      </c>
      <c r="P30" s="48">
        <f>VLOOKUP($A30,'Occupancy Raw Data'!$B$8:$BE$45,'Occupancy Raw Data'!AW$3,FALSE)</f>
        <v>11.6509684017055</v>
      </c>
      <c r="Q30" s="48">
        <f>VLOOKUP($A30,'Occupancy Raw Data'!$B$8:$BE$45,'Occupancy Raw Data'!AX$3,FALSE)</f>
        <v>5.3680644070864396</v>
      </c>
      <c r="R30" s="49">
        <f>VLOOKUP($A30,'Occupancy Raw Data'!$B$8:$BE$45,'Occupancy Raw Data'!AY$3,FALSE)</f>
        <v>7.0228786141857897</v>
      </c>
      <c r="S30" s="48">
        <f>VLOOKUP($A30,'Occupancy Raw Data'!$B$8:$BE$45,'Occupancy Raw Data'!BA$3,FALSE)</f>
        <v>2.9577941055153798</v>
      </c>
      <c r="T30" s="48">
        <f>VLOOKUP($A30,'Occupancy Raw Data'!$B$8:$BE$45,'Occupancy Raw Data'!BB$3,FALSE)</f>
        <v>14.071222698121201</v>
      </c>
      <c r="U30" s="49">
        <f>VLOOKUP($A30,'Occupancy Raw Data'!$B$8:$BE$45,'Occupancy Raw Data'!BC$3,FALSE)</f>
        <v>8.1722384746177692</v>
      </c>
      <c r="V30" s="50">
        <f>VLOOKUP($A30,'Occupancy Raw Data'!$B$8:$BE$45,'Occupancy Raw Data'!BE$3,FALSE)</f>
        <v>7.34969394006629</v>
      </c>
      <c r="X30" s="51">
        <f>VLOOKUP($A30,'ADR Raw Data'!$B$6:$BE$43,'ADR Raw Data'!AG$1,FALSE)</f>
        <v>89.397127183161601</v>
      </c>
      <c r="Y30" s="52">
        <f>VLOOKUP($A30,'ADR Raw Data'!$B$6:$BE$43,'ADR Raw Data'!AH$1,FALSE)</f>
        <v>93.152452649869602</v>
      </c>
      <c r="Z30" s="52">
        <f>VLOOKUP($A30,'ADR Raw Data'!$B$6:$BE$43,'ADR Raw Data'!AI$1,FALSE)</f>
        <v>97.363850312166804</v>
      </c>
      <c r="AA30" s="52">
        <f>VLOOKUP($A30,'ADR Raw Data'!$B$6:$BE$43,'ADR Raw Data'!AJ$1,FALSE)</f>
        <v>97.312092397398501</v>
      </c>
      <c r="AB30" s="52">
        <f>VLOOKUP($A30,'ADR Raw Data'!$B$6:$BE$43,'ADR Raw Data'!AK$1,FALSE)</f>
        <v>93.253005387484393</v>
      </c>
      <c r="AC30" s="53">
        <f>VLOOKUP($A30,'ADR Raw Data'!$B$6:$BE$43,'ADR Raw Data'!AL$1,FALSE)</f>
        <v>94.484700430377103</v>
      </c>
      <c r="AD30" s="52">
        <f>VLOOKUP($A30,'ADR Raw Data'!$B$6:$BE$43,'ADR Raw Data'!AN$1,FALSE)</f>
        <v>93.719427092032703</v>
      </c>
      <c r="AE30" s="52">
        <f>VLOOKUP($A30,'ADR Raw Data'!$B$6:$BE$43,'ADR Raw Data'!AO$1,FALSE)</f>
        <v>95.817519399675902</v>
      </c>
      <c r="AF30" s="53">
        <f>VLOOKUP($A30,'ADR Raw Data'!$B$6:$BE$43,'ADR Raw Data'!AP$1,FALSE)</f>
        <v>94.757540610100804</v>
      </c>
      <c r="AG30" s="54">
        <f>VLOOKUP($A30,'ADR Raw Data'!$B$6:$BE$43,'ADR Raw Data'!AR$1,FALSE)</f>
        <v>94.562875760103395</v>
      </c>
      <c r="AI30" s="47">
        <f>VLOOKUP($A30,'ADR Raw Data'!$B$6:$BE$43,'ADR Raw Data'!AT$1,FALSE)</f>
        <v>11.2537716753598</v>
      </c>
      <c r="AJ30" s="48">
        <f>VLOOKUP($A30,'ADR Raw Data'!$B$6:$BE$43,'ADR Raw Data'!AU$1,FALSE)</f>
        <v>9.8800185698694207</v>
      </c>
      <c r="AK30" s="48">
        <f>VLOOKUP($A30,'ADR Raw Data'!$B$6:$BE$43,'ADR Raw Data'!AV$1,FALSE)</f>
        <v>12.1575135880527</v>
      </c>
      <c r="AL30" s="48">
        <f>VLOOKUP($A30,'ADR Raw Data'!$B$6:$BE$43,'ADR Raw Data'!AW$1,FALSE)</f>
        <v>12.782829962899999</v>
      </c>
      <c r="AM30" s="48">
        <f>VLOOKUP($A30,'ADR Raw Data'!$B$6:$BE$43,'ADR Raw Data'!AX$1,FALSE)</f>
        <v>9.7083240051729707</v>
      </c>
      <c r="AN30" s="49">
        <f>VLOOKUP($A30,'ADR Raw Data'!$B$6:$BE$43,'ADR Raw Data'!AY$1,FALSE)</f>
        <v>11.2998226109614</v>
      </c>
      <c r="AO30" s="48">
        <f>VLOOKUP($A30,'ADR Raw Data'!$B$6:$BE$43,'ADR Raw Data'!BA$1,FALSE)</f>
        <v>6.2218362438889701</v>
      </c>
      <c r="AP30" s="48">
        <f>VLOOKUP($A30,'ADR Raw Data'!$B$6:$BE$43,'ADR Raw Data'!BB$1,FALSE)</f>
        <v>9.4020246183855107</v>
      </c>
      <c r="AQ30" s="49">
        <f>VLOOKUP($A30,'ADR Raw Data'!$B$6:$BE$43,'ADR Raw Data'!BC$1,FALSE)</f>
        <v>7.76921548065246</v>
      </c>
      <c r="AR30" s="50">
        <f>VLOOKUP($A30,'ADR Raw Data'!$B$6:$BE$43,'ADR Raw Data'!BE$1,FALSE)</f>
        <v>10.2711820842622</v>
      </c>
      <c r="AT30" s="51">
        <f>VLOOKUP($A30,'RevPAR Raw Data'!$B$6:$BE$43,'RevPAR Raw Data'!AG$1,FALSE)</f>
        <v>29.714764066686499</v>
      </c>
      <c r="AU30" s="52">
        <f>VLOOKUP($A30,'RevPAR Raw Data'!$B$6:$BE$43,'RevPAR Raw Data'!AH$1,FALSE)</f>
        <v>39.899699687406901</v>
      </c>
      <c r="AV30" s="52">
        <f>VLOOKUP($A30,'RevPAR Raw Data'!$B$6:$BE$43,'RevPAR Raw Data'!AI$1,FALSE)</f>
        <v>47.587705046144599</v>
      </c>
      <c r="AW30" s="52">
        <f>VLOOKUP($A30,'RevPAR Raw Data'!$B$6:$BE$43,'RevPAR Raw Data'!AJ$1,FALSE)</f>
        <v>48.442388359630797</v>
      </c>
      <c r="AX30" s="52">
        <f>VLOOKUP($A30,'RevPAR Raw Data'!$B$6:$BE$43,'RevPAR Raw Data'!AK$1,FALSE)</f>
        <v>41.868767118189901</v>
      </c>
      <c r="AY30" s="53">
        <f>VLOOKUP($A30,'RevPAR Raw Data'!$B$6:$BE$43,'RevPAR Raw Data'!AL$1,FALSE)</f>
        <v>41.502664855611698</v>
      </c>
      <c r="AZ30" s="52">
        <f>VLOOKUP($A30,'RevPAR Raw Data'!$B$6:$BE$43,'RevPAR Raw Data'!AN$1,FALSE)</f>
        <v>41.760807532003497</v>
      </c>
      <c r="BA30" s="52">
        <f>VLOOKUP($A30,'RevPAR Raw Data'!$B$6:$BE$43,'RevPAR Raw Data'!AO$1,FALSE)</f>
        <v>41.814976555522399</v>
      </c>
      <c r="BB30" s="53">
        <f>VLOOKUP($A30,'RevPAR Raw Data'!$B$6:$BE$43,'RevPAR Raw Data'!AP$1,FALSE)</f>
        <v>41.787892043763001</v>
      </c>
      <c r="BC30" s="54">
        <f>VLOOKUP($A30,'RevPAR Raw Data'!$B$6:$BE$43,'RevPAR Raw Data'!AR$1,FALSE)</f>
        <v>41.5841583379407</v>
      </c>
      <c r="BE30" s="47">
        <f>VLOOKUP($A30,'RevPAR Raw Data'!$B$6:$BE$43,'RevPAR Raw Data'!AT$1,FALSE)</f>
        <v>13.2321328393969</v>
      </c>
      <c r="BF30" s="48">
        <f>VLOOKUP($A30,'RevPAR Raw Data'!$B$6:$BE$43,'RevPAR Raw Data'!AU$1,FALSE)</f>
        <v>16.493081785383001</v>
      </c>
      <c r="BG30" s="48">
        <f>VLOOKUP($A30,'RevPAR Raw Data'!$B$6:$BE$43,'RevPAR Raw Data'!AV$1,FALSE)</f>
        <v>21.930844716534502</v>
      </c>
      <c r="BH30" s="48">
        <f>VLOOKUP($A30,'RevPAR Raw Data'!$B$6:$BE$43,'RevPAR Raw Data'!AW$1,FALSE)</f>
        <v>25.923121844426799</v>
      </c>
      <c r="BI30" s="48">
        <f>VLOOKUP($A30,'RevPAR Raw Data'!$B$6:$BE$43,'RevPAR Raw Data'!AX$1,FALSE)</f>
        <v>15.5975374977057</v>
      </c>
      <c r="BJ30" s="49">
        <f>VLOOKUP($A30,'RevPAR Raw Data'!$B$6:$BE$43,'RevPAR Raw Data'!AY$1,FALSE)</f>
        <v>19.116274050733399</v>
      </c>
      <c r="BK30" s="48">
        <f>VLOOKUP($A30,'RevPAR Raw Data'!$B$6:$BE$43,'RevPAR Raw Data'!BA$1,FALSE)</f>
        <v>9.3636594550809207</v>
      </c>
      <c r="BL30" s="48">
        <f>VLOOKUP($A30,'RevPAR Raw Data'!$B$6:$BE$43,'RevPAR Raw Data'!BB$1,FALSE)</f>
        <v>24.796227138691901</v>
      </c>
      <c r="BM30" s="49">
        <f>VLOOKUP($A30,'RevPAR Raw Data'!$B$6:$BE$43,'RevPAR Raw Data'!BC$1,FALSE)</f>
        <v>16.576372771955999</v>
      </c>
      <c r="BN30" s="50">
        <f>VLOOKUP($A30,'RevPAR Raw Data'!$B$6:$BE$43,'RevPAR Raw Data'!BE$1,FALSE)</f>
        <v>18.375776471548701</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Data'!AG$3,FALSE)</f>
        <v>45.4209138054363</v>
      </c>
      <c r="C32" s="48">
        <f>VLOOKUP($A32,'Occupancy Raw Data'!$B$8:$BE$45,'Occupancy Raw Data'!AH$3,FALSE)</f>
        <v>50.932135193133</v>
      </c>
      <c r="D32" s="48">
        <f>VLOOKUP($A32,'Occupancy Raw Data'!$B$8:$BE$45,'Occupancy Raw Data'!AI$3,FALSE)</f>
        <v>57.8549713876967</v>
      </c>
      <c r="E32" s="48">
        <f>VLOOKUP($A32,'Occupancy Raw Data'!$B$8:$BE$45,'Occupancy Raw Data'!AJ$3,FALSE)</f>
        <v>58.715575822603697</v>
      </c>
      <c r="F32" s="48">
        <f>VLOOKUP($A32,'Occupancy Raw Data'!$B$8:$BE$45,'Occupancy Raw Data'!AK$3,FALSE)</f>
        <v>53.378710658082902</v>
      </c>
      <c r="G32" s="49">
        <f>VLOOKUP($A32,'Occupancy Raw Data'!$B$8:$BE$45,'Occupancy Raw Data'!AL$3,FALSE)</f>
        <v>53.260461373390498</v>
      </c>
      <c r="H32" s="48">
        <f>VLOOKUP($A32,'Occupancy Raw Data'!$B$8:$BE$45,'Occupancy Raw Data'!AN$3,FALSE)</f>
        <v>53.289297210300397</v>
      </c>
      <c r="I32" s="48">
        <f>VLOOKUP($A32,'Occupancy Raw Data'!$B$8:$BE$45,'Occupancy Raw Data'!AO$3,FALSE)</f>
        <v>56.920600858368999</v>
      </c>
      <c r="J32" s="49">
        <f>VLOOKUP($A32,'Occupancy Raw Data'!$B$8:$BE$45,'Occupancy Raw Data'!AP$3,FALSE)</f>
        <v>55.104949034334702</v>
      </c>
      <c r="K32" s="50">
        <f>VLOOKUP($A32,'Occupancy Raw Data'!$B$8:$BE$45,'Occupancy Raw Data'!AR$3,FALSE)</f>
        <v>53.787457847946001</v>
      </c>
      <c r="M32" s="47">
        <f>VLOOKUP($A32,'Occupancy Raw Data'!$B$8:$BE$45,'Occupancy Raw Data'!AT$3,FALSE)</f>
        <v>-8.4108503852123793</v>
      </c>
      <c r="N32" s="48">
        <f>VLOOKUP($A32,'Occupancy Raw Data'!$B$8:$BE$45,'Occupancy Raw Data'!AU$3,FALSE)</f>
        <v>-7.9980985252003496</v>
      </c>
      <c r="O32" s="48">
        <f>VLOOKUP($A32,'Occupancy Raw Data'!$B$8:$BE$45,'Occupancy Raw Data'!AV$3,FALSE)</f>
        <v>-2.5037607872932699</v>
      </c>
      <c r="P32" s="48">
        <f>VLOOKUP($A32,'Occupancy Raw Data'!$B$8:$BE$45,'Occupancy Raw Data'!AW$3,FALSE)</f>
        <v>-1.0553584395456701</v>
      </c>
      <c r="Q32" s="48">
        <f>VLOOKUP($A32,'Occupancy Raw Data'!$B$8:$BE$45,'Occupancy Raw Data'!AX$3,FALSE)</f>
        <v>-6.0208528501179099</v>
      </c>
      <c r="R32" s="49">
        <f>VLOOKUP($A32,'Occupancy Raw Data'!$B$8:$BE$45,'Occupancy Raw Data'!AY$3,FALSE)</f>
        <v>-5.0388586963906699</v>
      </c>
      <c r="S32" s="48">
        <f>VLOOKUP($A32,'Occupancy Raw Data'!$B$8:$BE$45,'Occupancy Raw Data'!BA$3,FALSE)</f>
        <v>-6.1522770107932798</v>
      </c>
      <c r="T32" s="48">
        <f>VLOOKUP($A32,'Occupancy Raw Data'!$B$8:$BE$45,'Occupancy Raw Data'!BB$3,FALSE)</f>
        <v>-0.66943766108519898</v>
      </c>
      <c r="U32" s="49">
        <f>VLOOKUP($A32,'Occupancy Raw Data'!$B$8:$BE$45,'Occupancy Raw Data'!BC$3,FALSE)</f>
        <v>-3.3983263662896199</v>
      </c>
      <c r="V32" s="50">
        <f>VLOOKUP($A32,'Occupancy Raw Data'!$B$8:$BE$45,'Occupancy Raw Data'!BE$3,FALSE)</f>
        <v>-4.5644508519208404</v>
      </c>
      <c r="X32" s="51">
        <f>VLOOKUP($A32,'ADR Raw Data'!$B$6:$BE$43,'ADR Raw Data'!AG$1,FALSE)</f>
        <v>95.513006400255904</v>
      </c>
      <c r="Y32" s="52">
        <f>VLOOKUP($A32,'ADR Raw Data'!$B$6:$BE$43,'ADR Raw Data'!AH$1,FALSE)</f>
        <v>98.529883379416205</v>
      </c>
      <c r="Z32" s="52">
        <f>VLOOKUP($A32,'ADR Raw Data'!$B$6:$BE$43,'ADR Raw Data'!AI$1,FALSE)</f>
        <v>103.46429796383499</v>
      </c>
      <c r="AA32" s="52">
        <f>VLOOKUP($A32,'ADR Raw Data'!$B$6:$BE$43,'ADR Raw Data'!AJ$1,FALSE)</f>
        <v>102.79511734876399</v>
      </c>
      <c r="AB32" s="52">
        <f>VLOOKUP($A32,'ADR Raw Data'!$B$6:$BE$43,'ADR Raw Data'!AK$1,FALSE)</f>
        <v>97.527330427772696</v>
      </c>
      <c r="AC32" s="53">
        <f>VLOOKUP($A32,'ADR Raw Data'!$B$6:$BE$43,'ADR Raw Data'!AL$1,FALSE)</f>
        <v>99.826799632343594</v>
      </c>
      <c r="AD32" s="52">
        <f>VLOOKUP($A32,'ADR Raw Data'!$B$6:$BE$43,'ADR Raw Data'!AN$1,FALSE)</f>
        <v>101.61415663919099</v>
      </c>
      <c r="AE32" s="52">
        <f>VLOOKUP($A32,'ADR Raw Data'!$B$6:$BE$43,'ADR Raw Data'!AO$1,FALSE)</f>
        <v>105.218533735862</v>
      </c>
      <c r="AF32" s="53">
        <f>VLOOKUP($A32,'ADR Raw Data'!$B$6:$BE$43,'ADR Raw Data'!AP$1,FALSE)</f>
        <v>103.47572546066699</v>
      </c>
      <c r="AG32" s="54">
        <f>VLOOKUP($A32,'ADR Raw Data'!$B$6:$BE$43,'ADR Raw Data'!AR$1,FALSE)</f>
        <v>100.89488650529999</v>
      </c>
      <c r="AI32" s="47">
        <f>VLOOKUP($A32,'ADR Raw Data'!$B$6:$BE$43,'ADR Raw Data'!AT$1,FALSE)</f>
        <v>3.4602839851771199</v>
      </c>
      <c r="AJ32" s="48">
        <f>VLOOKUP($A32,'ADR Raw Data'!$B$6:$BE$43,'ADR Raw Data'!AU$1,FALSE)</f>
        <v>6.6109981049787097</v>
      </c>
      <c r="AK32" s="48">
        <f>VLOOKUP($A32,'ADR Raw Data'!$B$6:$BE$43,'ADR Raw Data'!AV$1,FALSE)</f>
        <v>8.98666837557934</v>
      </c>
      <c r="AL32" s="48">
        <f>VLOOKUP($A32,'ADR Raw Data'!$B$6:$BE$43,'ADR Raw Data'!AW$1,FALSE)</f>
        <v>8.4130384490782504</v>
      </c>
      <c r="AM32" s="48">
        <f>VLOOKUP($A32,'ADR Raw Data'!$B$6:$BE$43,'ADR Raw Data'!AX$1,FALSE)</f>
        <v>4.4132191646676304</v>
      </c>
      <c r="AN32" s="49">
        <f>VLOOKUP($A32,'ADR Raw Data'!$B$6:$BE$43,'ADR Raw Data'!AY$1,FALSE)</f>
        <v>6.6061074206350003</v>
      </c>
      <c r="AO32" s="48">
        <f>VLOOKUP($A32,'ADR Raw Data'!$B$6:$BE$43,'ADR Raw Data'!BA$1,FALSE)</f>
        <v>-0.58088237863622605</v>
      </c>
      <c r="AP32" s="48">
        <f>VLOOKUP($A32,'ADR Raw Data'!$B$6:$BE$43,'ADR Raw Data'!BB$1,FALSE)</f>
        <v>1.0511925003460501</v>
      </c>
      <c r="AQ32" s="49">
        <f>VLOOKUP($A32,'ADR Raw Data'!$B$6:$BE$43,'ADR Raw Data'!BC$1,FALSE)</f>
        <v>0.29603385917882502</v>
      </c>
      <c r="AR32" s="50">
        <f>VLOOKUP($A32,'ADR Raw Data'!$B$6:$BE$43,'ADR Raw Data'!BE$1,FALSE)</f>
        <v>4.6665161464980898</v>
      </c>
      <c r="AT32" s="51">
        <f>VLOOKUP($A32,'RevPAR Raw Data'!$B$6:$BE$43,'RevPAR Raw Data'!AG$1,FALSE)</f>
        <v>43.382880310041102</v>
      </c>
      <c r="AU32" s="52">
        <f>VLOOKUP($A32,'RevPAR Raw Data'!$B$6:$BE$43,'RevPAR Raw Data'!AH$1,FALSE)</f>
        <v>50.183373408440602</v>
      </c>
      <c r="AV32" s="52">
        <f>VLOOKUP($A32,'RevPAR Raw Data'!$B$6:$BE$43,'RevPAR Raw Data'!AI$1,FALSE)</f>
        <v>59.859239983458501</v>
      </c>
      <c r="AW32" s="52">
        <f>VLOOKUP($A32,'RevPAR Raw Data'!$B$6:$BE$43,'RevPAR Raw Data'!AJ$1,FALSE)</f>
        <v>60.356745068848298</v>
      </c>
      <c r="AX32" s="52">
        <f>VLOOKUP($A32,'RevPAR Raw Data'!$B$6:$BE$43,'RevPAR Raw Data'!AK$1,FALSE)</f>
        <v>52.058831521593298</v>
      </c>
      <c r="AY32" s="53">
        <f>VLOOKUP($A32,'RevPAR Raw Data'!$B$6:$BE$43,'RevPAR Raw Data'!AL$1,FALSE)</f>
        <v>53.168214058476302</v>
      </c>
      <c r="AZ32" s="52">
        <f>VLOOKUP($A32,'RevPAR Raw Data'!$B$6:$BE$43,'RevPAR Raw Data'!AN$1,FALSE)</f>
        <v>54.149469939198802</v>
      </c>
      <c r="BA32" s="52">
        <f>VLOOKUP($A32,'RevPAR Raw Data'!$B$6:$BE$43,'RevPAR Raw Data'!AO$1,FALSE)</f>
        <v>59.891021616818598</v>
      </c>
      <c r="BB32" s="53">
        <f>VLOOKUP($A32,'RevPAR Raw Data'!$B$6:$BE$43,'RevPAR Raw Data'!AP$1,FALSE)</f>
        <v>57.0202457780087</v>
      </c>
      <c r="BC32" s="54">
        <f>VLOOKUP($A32,'RevPAR Raw Data'!$B$6:$BE$43,'RevPAR Raw Data'!AR$1,FALSE)</f>
        <v>54.2687945497713</v>
      </c>
      <c r="BE32" s="47">
        <f>VLOOKUP($A32,'RevPAR Raw Data'!$B$6:$BE$43,'RevPAR Raw Data'!AT$1,FALSE)</f>
        <v>-5.2416057089319699</v>
      </c>
      <c r="BF32" s="48">
        <f>VLOOKUP($A32,'RevPAR Raw Data'!$B$6:$BE$43,'RevPAR Raw Data'!AU$1,FALSE)</f>
        <v>-1.91585456215696</v>
      </c>
      <c r="BG32" s="48">
        <f>VLOOKUP($A32,'RevPAR Raw Data'!$B$6:$BE$43,'RevPAR Raw Data'!AV$1,FALSE)</f>
        <v>6.2579029094142298</v>
      </c>
      <c r="BH32" s="48">
        <f>VLOOKUP($A32,'RevPAR Raw Data'!$B$6:$BE$43,'RevPAR Raw Data'!AW$1,FALSE)</f>
        <v>7.2688922982380104</v>
      </c>
      <c r="BI32" s="48">
        <f>VLOOKUP($A32,'RevPAR Raw Data'!$B$6:$BE$43,'RevPAR Raw Data'!AX$1,FALSE)</f>
        <v>-1.87334711730812</v>
      </c>
      <c r="BJ32" s="49">
        <f>VLOOKUP($A32,'RevPAR Raw Data'!$B$6:$BE$43,'RevPAR Raw Data'!AY$1,FALSE)</f>
        <v>1.2343763059867501</v>
      </c>
      <c r="BK32" s="48">
        <f>VLOOKUP($A32,'RevPAR Raw Data'!$B$6:$BE$43,'RevPAR Raw Data'!BA$1,FALSE)</f>
        <v>-6.6974218963889198</v>
      </c>
      <c r="BL32" s="48">
        <f>VLOOKUP($A32,'RevPAR Raw Data'!$B$6:$BE$43,'RevPAR Raw Data'!BB$1,FALSE)</f>
        <v>0.37471776077303098</v>
      </c>
      <c r="BM32" s="49">
        <f>VLOOKUP($A32,'RevPAR Raw Data'!$B$6:$BE$43,'RevPAR Raw Data'!BC$1,FALSE)</f>
        <v>-3.1123527038004202</v>
      </c>
      <c r="BN32" s="50">
        <f>VLOOKUP($A32,'RevPAR Raw Data'!$B$6:$BE$43,'RevPAR Raw Data'!BE$1,FALSE)</f>
        <v>-0.110935541426603</v>
      </c>
    </row>
    <row r="33" spans="1:66" x14ac:dyDescent="0.45">
      <c r="A33" s="63" t="s">
        <v>46</v>
      </c>
      <c r="B33" s="47">
        <f>VLOOKUP($A33,'Occupancy Raw Data'!$B$8:$BE$45,'Occupancy Raw Data'!AG$3,FALSE)</f>
        <v>48.984627063959003</v>
      </c>
      <c r="C33" s="48">
        <f>VLOOKUP($A33,'Occupancy Raw Data'!$B$8:$BE$45,'Occupancy Raw Data'!AH$3,FALSE)</f>
        <v>54.991459479977202</v>
      </c>
      <c r="D33" s="48">
        <f>VLOOKUP($A33,'Occupancy Raw Data'!$B$8:$BE$45,'Occupancy Raw Data'!AI$3,FALSE)</f>
        <v>57.211994685898603</v>
      </c>
      <c r="E33" s="48">
        <f>VLOOKUP($A33,'Occupancy Raw Data'!$B$8:$BE$45,'Occupancy Raw Data'!AJ$3,FALSE)</f>
        <v>58.853672423609702</v>
      </c>
      <c r="F33" s="48">
        <f>VLOOKUP($A33,'Occupancy Raw Data'!$B$8:$BE$45,'Occupancy Raw Data'!AK$3,FALSE)</f>
        <v>56.0115771493642</v>
      </c>
      <c r="G33" s="49">
        <f>VLOOKUP($A33,'Occupancy Raw Data'!$B$8:$BE$45,'Occupancy Raw Data'!AL$3,FALSE)</f>
        <v>55.210666160561701</v>
      </c>
      <c r="H33" s="48">
        <f>VLOOKUP($A33,'Occupancy Raw Data'!$B$8:$BE$45,'Occupancy Raw Data'!AN$3,FALSE)</f>
        <v>53.985576010628201</v>
      </c>
      <c r="I33" s="48">
        <f>VLOOKUP($A33,'Occupancy Raw Data'!$B$8:$BE$45,'Occupancy Raw Data'!AO$3,FALSE)</f>
        <v>55.456443347883798</v>
      </c>
      <c r="J33" s="49">
        <f>VLOOKUP($A33,'Occupancy Raw Data'!$B$8:$BE$45,'Occupancy Raw Data'!AP$3,FALSE)</f>
        <v>54.721009679255999</v>
      </c>
      <c r="K33" s="50">
        <f>VLOOKUP($A33,'Occupancy Raw Data'!$B$8:$BE$45,'Occupancy Raw Data'!AR$3,FALSE)</f>
        <v>55.070764308760097</v>
      </c>
      <c r="M33" s="47">
        <f>VLOOKUP($A33,'Occupancy Raw Data'!$B$8:$BE$45,'Occupancy Raw Data'!AT$3,FALSE)</f>
        <v>-12.752357297967899</v>
      </c>
      <c r="N33" s="48">
        <f>VLOOKUP($A33,'Occupancy Raw Data'!$B$8:$BE$45,'Occupancy Raw Data'!AU$3,FALSE)</f>
        <v>-13.7858538094904</v>
      </c>
      <c r="O33" s="48">
        <f>VLOOKUP($A33,'Occupancy Raw Data'!$B$8:$BE$45,'Occupancy Raw Data'!AV$3,FALSE)</f>
        <v>-14.8930240900808</v>
      </c>
      <c r="P33" s="48">
        <f>VLOOKUP($A33,'Occupancy Raw Data'!$B$8:$BE$45,'Occupancy Raw Data'!AW$3,FALSE)</f>
        <v>-10.6365212879063</v>
      </c>
      <c r="Q33" s="48">
        <f>VLOOKUP($A33,'Occupancy Raw Data'!$B$8:$BE$45,'Occupancy Raw Data'!AX$3,FALSE)</f>
        <v>-12.453207534838199</v>
      </c>
      <c r="R33" s="49">
        <f>VLOOKUP($A33,'Occupancy Raw Data'!$B$8:$BE$45,'Occupancy Raw Data'!AY$3,FALSE)</f>
        <v>-12.914314998494801</v>
      </c>
      <c r="S33" s="48">
        <f>VLOOKUP($A33,'Occupancy Raw Data'!$B$8:$BE$45,'Occupancy Raw Data'!BA$3,FALSE)</f>
        <v>-9.3281906586055197</v>
      </c>
      <c r="T33" s="48">
        <f>VLOOKUP($A33,'Occupancy Raw Data'!$B$8:$BE$45,'Occupancy Raw Data'!BB$3,FALSE)</f>
        <v>-7.6114860295976099</v>
      </c>
      <c r="U33" s="49">
        <f>VLOOKUP($A33,'Occupancy Raw Data'!$B$8:$BE$45,'Occupancy Raw Data'!BC$3,FALSE)</f>
        <v>-8.4663513749981192</v>
      </c>
      <c r="V33" s="50">
        <f>VLOOKUP($A33,'Occupancy Raw Data'!$B$8:$BE$45,'Occupancy Raw Data'!BE$3,FALSE)</f>
        <v>-11.696096162339201</v>
      </c>
      <c r="X33" s="51">
        <f>VLOOKUP($A33,'ADR Raw Data'!$B$6:$BE$43,'ADR Raw Data'!AG$1,FALSE)</f>
        <v>81.210410112359497</v>
      </c>
      <c r="Y33" s="52">
        <f>VLOOKUP($A33,'ADR Raw Data'!$B$6:$BE$43,'ADR Raw Data'!AH$1,FALSE)</f>
        <v>84.909909534081095</v>
      </c>
      <c r="Z33" s="52">
        <f>VLOOKUP($A33,'ADR Raw Data'!$B$6:$BE$43,'ADR Raw Data'!AI$1,FALSE)</f>
        <v>86.694308658152195</v>
      </c>
      <c r="AA33" s="52">
        <f>VLOOKUP($A33,'ADR Raw Data'!$B$6:$BE$43,'ADR Raw Data'!AJ$1,FALSE)</f>
        <v>85.002210222508793</v>
      </c>
      <c r="AB33" s="52">
        <f>VLOOKUP($A33,'ADR Raw Data'!$B$6:$BE$43,'ADR Raw Data'!AK$1,FALSE)</f>
        <v>82.951808030495499</v>
      </c>
      <c r="AC33" s="53">
        <f>VLOOKUP($A33,'ADR Raw Data'!$B$6:$BE$43,'ADR Raw Data'!AL$1,FALSE)</f>
        <v>84.245640478850405</v>
      </c>
      <c r="AD33" s="52">
        <f>VLOOKUP($A33,'ADR Raw Data'!$B$6:$BE$43,'ADR Raw Data'!AN$1,FALSE)</f>
        <v>82.794718852170803</v>
      </c>
      <c r="AE33" s="52">
        <f>VLOOKUP($A33,'ADR Raw Data'!$B$6:$BE$43,'ADR Raw Data'!AO$1,FALSE)</f>
        <v>84.402209847706999</v>
      </c>
      <c r="AF33" s="53">
        <f>VLOOKUP($A33,'ADR Raw Data'!$B$6:$BE$43,'ADR Raw Data'!AP$1,FALSE)</f>
        <v>83.609266444116798</v>
      </c>
      <c r="AG33" s="54">
        <f>VLOOKUP($A33,'ADR Raw Data'!$B$6:$BE$43,'ADR Raw Data'!AR$1,FALSE)</f>
        <v>84.064974072888802</v>
      </c>
      <c r="AI33" s="47">
        <f>VLOOKUP($A33,'ADR Raw Data'!$B$6:$BE$43,'ADR Raw Data'!AT$1,FALSE)</f>
        <v>-2.3391802072534298</v>
      </c>
      <c r="AJ33" s="48">
        <f>VLOOKUP($A33,'ADR Raw Data'!$B$6:$BE$43,'ADR Raw Data'!AU$1,FALSE)</f>
        <v>-1.4691509949964801</v>
      </c>
      <c r="AK33" s="48">
        <f>VLOOKUP($A33,'ADR Raw Data'!$B$6:$BE$43,'ADR Raw Data'!AV$1,FALSE)</f>
        <v>-7.4588083833929994E-2</v>
      </c>
      <c r="AL33" s="48">
        <f>VLOOKUP($A33,'ADR Raw Data'!$B$6:$BE$43,'ADR Raw Data'!AW$1,FALSE)</f>
        <v>-0.51544726734078306</v>
      </c>
      <c r="AM33" s="48">
        <f>VLOOKUP($A33,'ADR Raw Data'!$B$6:$BE$43,'ADR Raw Data'!AX$1,FALSE)</f>
        <v>-1.6214544884703599</v>
      </c>
      <c r="AN33" s="49">
        <f>VLOOKUP($A33,'ADR Raw Data'!$B$6:$BE$43,'ADR Raw Data'!AY$1,FALSE)</f>
        <v>-1.16363355010154</v>
      </c>
      <c r="AO33" s="48">
        <f>VLOOKUP($A33,'ADR Raw Data'!$B$6:$BE$43,'ADR Raw Data'!BA$1,FALSE)</f>
        <v>-2.6920149688277002</v>
      </c>
      <c r="AP33" s="48">
        <f>VLOOKUP($A33,'ADR Raw Data'!$B$6:$BE$43,'ADR Raw Data'!BB$1,FALSE)</f>
        <v>-1.1041498743437199</v>
      </c>
      <c r="AQ33" s="49">
        <f>VLOOKUP($A33,'ADR Raw Data'!$B$6:$BE$43,'ADR Raw Data'!BC$1,FALSE)</f>
        <v>-1.8848045817941099</v>
      </c>
      <c r="AR33" s="50">
        <f>VLOOKUP($A33,'ADR Raw Data'!$B$6:$BE$43,'ADR Raw Data'!BE$1,FALSE)</f>
        <v>-1.36859179586199</v>
      </c>
      <c r="AT33" s="51">
        <f>VLOOKUP($A33,'RevPAR Raw Data'!$B$6:$BE$43,'RevPAR Raw Data'!AG$1,FALSE)</f>
        <v>39.780616530650903</v>
      </c>
      <c r="AU33" s="52">
        <f>VLOOKUP($A33,'RevPAR Raw Data'!$B$6:$BE$43,'RevPAR Raw Data'!AH$1,FALSE)</f>
        <v>46.693198495919503</v>
      </c>
      <c r="AV33" s="52">
        <f>VLOOKUP($A33,'RevPAR Raw Data'!$B$6:$BE$43,'RevPAR Raw Data'!AI$1,FALSE)</f>
        <v>49.599543262478598</v>
      </c>
      <c r="AW33" s="52">
        <f>VLOOKUP($A33,'RevPAR Raw Data'!$B$6:$BE$43,'RevPAR Raw Data'!AJ$1,FALSE)</f>
        <v>50.026922357183501</v>
      </c>
      <c r="AX33" s="52">
        <f>VLOOKUP($A33,'RevPAR Raw Data'!$B$6:$BE$43,'RevPAR Raw Data'!AK$1,FALSE)</f>
        <v>46.462615951793502</v>
      </c>
      <c r="AY33" s="53">
        <f>VLOOKUP($A33,'RevPAR Raw Data'!$B$6:$BE$43,'RevPAR Raw Data'!AL$1,FALSE)</f>
        <v>46.512579319605202</v>
      </c>
      <c r="AZ33" s="52">
        <f>VLOOKUP($A33,'RevPAR Raw Data'!$B$6:$BE$43,'RevPAR Raw Data'!AN$1,FALSE)</f>
        <v>44.697205878724603</v>
      </c>
      <c r="BA33" s="52">
        <f>VLOOKUP($A33,'RevPAR Raw Data'!$B$6:$BE$43,'RevPAR Raw Data'!AO$1,FALSE)</f>
        <v>46.806463688555702</v>
      </c>
      <c r="BB33" s="53">
        <f>VLOOKUP($A33,'RevPAR Raw Data'!$B$6:$BE$43,'RevPAR Raw Data'!AP$1,FALSE)</f>
        <v>45.751834783640099</v>
      </c>
      <c r="BC33" s="54">
        <f>VLOOKUP($A33,'RevPAR Raw Data'!$B$6:$BE$43,'RevPAR Raw Data'!AR$1,FALSE)</f>
        <v>46.295223737900898</v>
      </c>
      <c r="BE33" s="47">
        <f>VLOOKUP($A33,'RevPAR Raw Data'!$B$6:$BE$43,'RevPAR Raw Data'!AT$1,FALSE)</f>
        <v>-14.793236887349099</v>
      </c>
      <c r="BF33" s="48">
        <f>VLOOKUP($A33,'RevPAR Raw Data'!$B$6:$BE$43,'RevPAR Raw Data'!AU$1,FALSE)</f>
        <v>-15.052469796076</v>
      </c>
      <c r="BG33" s="48">
        <f>VLOOKUP($A33,'RevPAR Raw Data'!$B$6:$BE$43,'RevPAR Raw Data'!AV$1,FALSE)</f>
        <v>-14.956503752621</v>
      </c>
      <c r="BH33" s="48">
        <f>VLOOKUP($A33,'RevPAR Raw Data'!$B$6:$BE$43,'RevPAR Raw Data'!AW$1,FALSE)</f>
        <v>-11.0971428969284</v>
      </c>
      <c r="BI33" s="48">
        <f>VLOOKUP($A33,'RevPAR Raw Data'!$B$6:$BE$43,'RevPAR Raw Data'!AX$1,FALSE)</f>
        <v>-13.8727389307764</v>
      </c>
      <c r="BJ33" s="49">
        <f>VLOOKUP($A33,'RevPAR Raw Data'!$B$6:$BE$43,'RevPAR Raw Data'!AY$1,FALSE)</f>
        <v>-13.9276732465081</v>
      </c>
      <c r="BK33" s="48">
        <f>VLOOKUP($A33,'RevPAR Raw Data'!$B$6:$BE$43,'RevPAR Raw Data'!BA$1,FALSE)</f>
        <v>-11.769089338582701</v>
      </c>
      <c r="BL33" s="48">
        <f>VLOOKUP($A33,'RevPAR Raw Data'!$B$6:$BE$43,'RevPAR Raw Data'!BB$1,FALSE)</f>
        <v>-8.6315936905098507</v>
      </c>
      <c r="BM33" s="49">
        <f>VLOOKUP($A33,'RevPAR Raw Data'!$B$6:$BE$43,'RevPAR Raw Data'!BC$1,FALSE)</f>
        <v>-10.1915817781654</v>
      </c>
      <c r="BN33" s="50">
        <f>VLOOKUP($A33,'RevPAR Raw Data'!$B$6:$BE$43,'RevPAR Raw Data'!BE$1,FALSE)</f>
        <v>-12.904616145687299</v>
      </c>
    </row>
    <row r="34" spans="1:66" x14ac:dyDescent="0.45">
      <c r="A34" s="63" t="s">
        <v>95</v>
      </c>
      <c r="B34" s="47">
        <f>VLOOKUP($A34,'Occupancy Raw Data'!$B$8:$BE$45,'Occupancy Raw Data'!AG$3,FALSE)</f>
        <v>45.229798455453</v>
      </c>
      <c r="C34" s="48">
        <f>VLOOKUP($A34,'Occupancy Raw Data'!$B$8:$BE$45,'Occupancy Raw Data'!AH$3,FALSE)</f>
        <v>51.012431719721199</v>
      </c>
      <c r="D34" s="48">
        <f>VLOOKUP($A34,'Occupancy Raw Data'!$B$8:$BE$45,'Occupancy Raw Data'!AI$3,FALSE)</f>
        <v>60.378602373328299</v>
      </c>
      <c r="E34" s="48">
        <f>VLOOKUP($A34,'Occupancy Raw Data'!$B$8:$BE$45,'Occupancy Raw Data'!AJ$3,FALSE)</f>
        <v>62.229233377283798</v>
      </c>
      <c r="F34" s="48">
        <f>VLOOKUP($A34,'Occupancy Raw Data'!$B$8:$BE$45,'Occupancy Raw Data'!AK$3,FALSE)</f>
        <v>53.432849877566298</v>
      </c>
      <c r="G34" s="49">
        <f>VLOOKUP($A34,'Occupancy Raw Data'!$B$8:$BE$45,'Occupancy Raw Data'!AL$3,FALSE)</f>
        <v>54.456583160670498</v>
      </c>
      <c r="H34" s="48">
        <f>VLOOKUP($A34,'Occupancy Raw Data'!$B$8:$BE$45,'Occupancy Raw Data'!AN$3,FALSE)</f>
        <v>51.332642682237697</v>
      </c>
      <c r="I34" s="48">
        <f>VLOOKUP($A34,'Occupancy Raw Data'!$B$8:$BE$45,'Occupancy Raw Data'!AO$3,FALSE)</f>
        <v>55.956865699755099</v>
      </c>
      <c r="J34" s="49">
        <f>VLOOKUP($A34,'Occupancy Raw Data'!$B$8:$BE$45,'Occupancy Raw Data'!AP$3,FALSE)</f>
        <v>53.644754190996402</v>
      </c>
      <c r="K34" s="50">
        <f>VLOOKUP($A34,'Occupancy Raw Data'!$B$8:$BE$45,'Occupancy Raw Data'!AR$3,FALSE)</f>
        <v>54.224632026477899</v>
      </c>
      <c r="M34" s="47">
        <f>VLOOKUP($A34,'Occupancy Raw Data'!$B$8:$BE$45,'Occupancy Raw Data'!AT$3,FALSE)</f>
        <v>-0.48489117024088702</v>
      </c>
      <c r="N34" s="48">
        <f>VLOOKUP($A34,'Occupancy Raw Data'!$B$8:$BE$45,'Occupancy Raw Data'!AU$3,FALSE)</f>
        <v>6.58794898837861</v>
      </c>
      <c r="O34" s="48">
        <f>VLOOKUP($A34,'Occupancy Raw Data'!$B$8:$BE$45,'Occupancy Raw Data'!AV$3,FALSE)</f>
        <v>17.431957346277201</v>
      </c>
      <c r="P34" s="48">
        <f>VLOOKUP($A34,'Occupancy Raw Data'!$B$8:$BE$45,'Occupancy Raw Data'!AW$3,FALSE)</f>
        <v>22.263866727872301</v>
      </c>
      <c r="Q34" s="48">
        <f>VLOOKUP($A34,'Occupancy Raw Data'!$B$8:$BE$45,'Occupancy Raw Data'!AX$3,FALSE)</f>
        <v>3.6617188127535698</v>
      </c>
      <c r="R34" s="49">
        <f>VLOOKUP($A34,'Occupancy Raw Data'!$B$8:$BE$45,'Occupancy Raw Data'!AY$3,FALSE)</f>
        <v>10.160909391818601</v>
      </c>
      <c r="S34" s="48">
        <f>VLOOKUP($A34,'Occupancy Raw Data'!$B$8:$BE$45,'Occupancy Raw Data'!BA$3,FALSE)</f>
        <v>-7.5968083864272202</v>
      </c>
      <c r="T34" s="48">
        <f>VLOOKUP($A34,'Occupancy Raw Data'!$B$8:$BE$45,'Occupancy Raw Data'!BB$3,FALSE)</f>
        <v>-4.9956817822722002E-2</v>
      </c>
      <c r="U34" s="49">
        <f>VLOOKUP($A34,'Occupancy Raw Data'!$B$8:$BE$45,'Occupancy Raw Data'!BC$3,FALSE)</f>
        <v>-3.80876950743533</v>
      </c>
      <c r="V34" s="50">
        <f>VLOOKUP($A34,'Occupancy Raw Data'!$B$8:$BE$45,'Occupancy Raw Data'!BE$3,FALSE)</f>
        <v>5.8171130629630898</v>
      </c>
      <c r="X34" s="51">
        <f>VLOOKUP($A34,'ADR Raw Data'!$B$6:$BE$43,'ADR Raw Data'!AG$1,FALSE)</f>
        <v>124.10238209265999</v>
      </c>
      <c r="Y34" s="52">
        <f>VLOOKUP($A34,'ADR Raw Data'!$B$6:$BE$43,'ADR Raw Data'!AH$1,FALSE)</f>
        <v>128.07737930397801</v>
      </c>
      <c r="Z34" s="52">
        <f>VLOOKUP($A34,'ADR Raw Data'!$B$6:$BE$43,'ADR Raw Data'!AI$1,FALSE)</f>
        <v>134.46998128217101</v>
      </c>
      <c r="AA34" s="52">
        <f>VLOOKUP($A34,'ADR Raw Data'!$B$6:$BE$43,'ADR Raw Data'!AJ$1,FALSE)</f>
        <v>134.14539689746499</v>
      </c>
      <c r="AB34" s="52">
        <f>VLOOKUP($A34,'ADR Raw Data'!$B$6:$BE$43,'ADR Raw Data'!AK$1,FALSE)</f>
        <v>126.15137921917599</v>
      </c>
      <c r="AC34" s="53">
        <f>VLOOKUP($A34,'ADR Raw Data'!$B$6:$BE$43,'ADR Raw Data'!AL$1,FALSE)</f>
        <v>129.84349987893799</v>
      </c>
      <c r="AD34" s="52">
        <f>VLOOKUP($A34,'ADR Raw Data'!$B$6:$BE$43,'ADR Raw Data'!AN$1,FALSE)</f>
        <v>131.989992661223</v>
      </c>
      <c r="AE34" s="52">
        <f>VLOOKUP($A34,'ADR Raw Data'!$B$6:$BE$43,'ADR Raw Data'!AO$1,FALSE)</f>
        <v>137.58073129681</v>
      </c>
      <c r="AF34" s="53">
        <f>VLOOKUP($A34,'ADR Raw Data'!$B$6:$BE$43,'ADR Raw Data'!AP$1,FALSE)</f>
        <v>134.90584357443799</v>
      </c>
      <c r="AG34" s="54">
        <f>VLOOKUP($A34,'ADR Raw Data'!$B$6:$BE$43,'ADR Raw Data'!AR$1,FALSE)</f>
        <v>131.27441617249301</v>
      </c>
      <c r="AI34" s="47">
        <f>VLOOKUP($A34,'ADR Raw Data'!$B$6:$BE$43,'ADR Raw Data'!AT$1,FALSE)</f>
        <v>6.0846254067191099</v>
      </c>
      <c r="AJ34" s="48">
        <f>VLOOKUP($A34,'ADR Raw Data'!$B$6:$BE$43,'ADR Raw Data'!AU$1,FALSE)</f>
        <v>13.202391006147201</v>
      </c>
      <c r="AK34" s="48">
        <f>VLOOKUP($A34,'ADR Raw Data'!$B$6:$BE$43,'ADR Raw Data'!AV$1,FALSE)</f>
        <v>14.471936013365699</v>
      </c>
      <c r="AL34" s="48">
        <f>VLOOKUP($A34,'ADR Raw Data'!$B$6:$BE$43,'ADR Raw Data'!AW$1,FALSE)</f>
        <v>14.1262540172883</v>
      </c>
      <c r="AM34" s="48">
        <f>VLOOKUP($A34,'ADR Raw Data'!$B$6:$BE$43,'ADR Raw Data'!AX$1,FALSE)</f>
        <v>5.9340493600198796</v>
      </c>
      <c r="AN34" s="49">
        <f>VLOOKUP($A34,'ADR Raw Data'!$B$6:$BE$43,'ADR Raw Data'!AY$1,FALSE)</f>
        <v>11.078274951322401</v>
      </c>
      <c r="AO34" s="48">
        <f>VLOOKUP($A34,'ADR Raw Data'!$B$6:$BE$43,'ADR Raw Data'!BA$1,FALSE)</f>
        <v>-4.9110393935673304</v>
      </c>
      <c r="AP34" s="48">
        <f>VLOOKUP($A34,'ADR Raw Data'!$B$6:$BE$43,'ADR Raw Data'!BB$1,FALSE)</f>
        <v>-3.74118740771757</v>
      </c>
      <c r="AQ34" s="49">
        <f>VLOOKUP($A34,'ADR Raw Data'!$B$6:$BE$43,'ADR Raw Data'!BC$1,FALSE)</f>
        <v>-4.2374536693707601</v>
      </c>
      <c r="AR34" s="50">
        <f>VLOOKUP($A34,'ADR Raw Data'!$B$6:$BE$43,'ADR Raw Data'!BE$1,FALSE)</f>
        <v>5.5679218219138296</v>
      </c>
      <c r="AT34" s="51">
        <f>VLOOKUP($A34,'RevPAR Raw Data'!$B$6:$BE$43,'RevPAR Raw Data'!AG$1,FALSE)</f>
        <v>56.1312572989263</v>
      </c>
      <c r="AU34" s="52">
        <f>VLOOKUP($A34,'RevPAR Raw Data'!$B$6:$BE$43,'RevPAR Raw Data'!AH$1,FALSE)</f>
        <v>65.335385665850396</v>
      </c>
      <c r="AV34" s="52">
        <f>VLOOKUP($A34,'RevPAR Raw Data'!$B$6:$BE$43,'RevPAR Raw Data'!AI$1,FALSE)</f>
        <v>81.191095309851093</v>
      </c>
      <c r="AW34" s="52">
        <f>VLOOKUP($A34,'RevPAR Raw Data'!$B$6:$BE$43,'RevPAR Raw Data'!AJ$1,FALSE)</f>
        <v>83.477652100207095</v>
      </c>
      <c r="AX34" s="52">
        <f>VLOOKUP($A34,'RevPAR Raw Data'!$B$6:$BE$43,'RevPAR Raw Data'!AK$1,FALSE)</f>
        <v>67.406277076662207</v>
      </c>
      <c r="AY34" s="53">
        <f>VLOOKUP($A34,'RevPAR Raw Data'!$B$6:$BE$43,'RevPAR Raw Data'!AL$1,FALSE)</f>
        <v>70.708333490299395</v>
      </c>
      <c r="AZ34" s="52">
        <f>VLOOKUP($A34,'RevPAR Raw Data'!$B$6:$BE$43,'RevPAR Raw Data'!AN$1,FALSE)</f>
        <v>67.753951309097701</v>
      </c>
      <c r="BA34" s="52">
        <f>VLOOKUP($A34,'RevPAR Raw Data'!$B$6:$BE$43,'RevPAR Raw Data'!AO$1,FALSE)</f>
        <v>76.985865040497202</v>
      </c>
      <c r="BB34" s="53">
        <f>VLOOKUP($A34,'RevPAR Raw Data'!$B$6:$BE$43,'RevPAR Raw Data'!AP$1,FALSE)</f>
        <v>72.369908174797501</v>
      </c>
      <c r="BC34" s="54">
        <f>VLOOKUP($A34,'RevPAR Raw Data'!$B$6:$BE$43,'RevPAR Raw Data'!AR$1,FALSE)</f>
        <v>71.183069114441693</v>
      </c>
      <c r="BE34" s="47">
        <f>VLOOKUP($A34,'RevPAR Raw Data'!$B$6:$BE$43,'RevPAR Raw Data'!AT$1,FALSE)</f>
        <v>5.5702304251388099</v>
      </c>
      <c r="BF34" s="48">
        <f>VLOOKUP($A34,'RevPAR Raw Data'!$B$6:$BE$43,'RevPAR Raw Data'!AU$1,FALSE)</f>
        <v>20.660106779257099</v>
      </c>
      <c r="BG34" s="48">
        <f>VLOOKUP($A34,'RevPAR Raw Data'!$B$6:$BE$43,'RevPAR Raw Data'!AV$1,FALSE)</f>
        <v>34.426635072673399</v>
      </c>
      <c r="BH34" s="48">
        <f>VLOOKUP($A34,'RevPAR Raw Data'!$B$6:$BE$43,'RevPAR Raw Data'!AW$1,FALSE)</f>
        <v>39.535171113210502</v>
      </c>
      <c r="BI34" s="48">
        <f>VLOOKUP($A34,'RevPAR Raw Data'!$B$6:$BE$43,'RevPAR Raw Data'!AX$1,FALSE)</f>
        <v>9.81305637454739</v>
      </c>
      <c r="BJ34" s="49">
        <f>VLOOKUP($A34,'RevPAR Raw Data'!$B$6:$BE$43,'RevPAR Raw Data'!AY$1,FALSE)</f>
        <v>22.364837823121501</v>
      </c>
      <c r="BK34" s="48">
        <f>VLOOKUP($A34,'RevPAR Raw Data'!$B$6:$BE$43,'RevPAR Raw Data'!BA$1,FALSE)</f>
        <v>-12.1347655274832</v>
      </c>
      <c r="BL34" s="48">
        <f>VLOOKUP($A34,'RevPAR Raw Data'!$B$6:$BE$43,'RevPAR Raw Data'!BB$1,FALSE)</f>
        <v>-3.7892752473626099</v>
      </c>
      <c r="BM34" s="49">
        <f>VLOOKUP($A34,'RevPAR Raw Data'!$B$6:$BE$43,'RevPAR Raw Data'!BC$1,FALSE)</f>
        <v>-7.8848283335553999</v>
      </c>
      <c r="BN34" s="50">
        <f>VLOOKUP($A34,'RevPAR Raw Data'!$B$6:$BE$43,'RevPAR Raw Data'!BE$1,FALSE)</f>
        <v>11.708927192515</v>
      </c>
    </row>
    <row r="35" spans="1:66" x14ac:dyDescent="0.45">
      <c r="A35" s="63" t="s">
        <v>96</v>
      </c>
      <c r="B35" s="47">
        <f>VLOOKUP($A35,'Occupancy Raw Data'!$B$8:$BE$45,'Occupancy Raw Data'!AG$3,FALSE)</f>
        <v>43.617799279927901</v>
      </c>
      <c r="C35" s="48">
        <f>VLOOKUP($A35,'Occupancy Raw Data'!$B$8:$BE$45,'Occupancy Raw Data'!AH$3,FALSE)</f>
        <v>48.922704770476997</v>
      </c>
      <c r="D35" s="48">
        <f>VLOOKUP($A35,'Occupancy Raw Data'!$B$8:$BE$45,'Occupancy Raw Data'!AI$3,FALSE)</f>
        <v>57.743586858685802</v>
      </c>
      <c r="E35" s="48">
        <f>VLOOKUP($A35,'Occupancy Raw Data'!$B$8:$BE$45,'Occupancy Raw Data'!AJ$3,FALSE)</f>
        <v>57.186656165616498</v>
      </c>
      <c r="F35" s="48">
        <f>VLOOKUP($A35,'Occupancy Raw Data'!$B$8:$BE$45,'Occupancy Raw Data'!AK$3,FALSE)</f>
        <v>51.6989198919891</v>
      </c>
      <c r="G35" s="49">
        <f>VLOOKUP($A35,'Occupancy Raw Data'!$B$8:$BE$45,'Occupancy Raw Data'!AL$3,FALSE)</f>
        <v>51.833933393339301</v>
      </c>
      <c r="H35" s="48">
        <f>VLOOKUP($A35,'Occupancy Raw Data'!$B$8:$BE$45,'Occupancy Raw Data'!AN$3,FALSE)</f>
        <v>53.715684068406802</v>
      </c>
      <c r="I35" s="48">
        <f>VLOOKUP($A35,'Occupancy Raw Data'!$B$8:$BE$45,'Occupancy Raw Data'!AO$3,FALSE)</f>
        <v>58.075495049504902</v>
      </c>
      <c r="J35" s="49">
        <f>VLOOKUP($A35,'Occupancy Raw Data'!$B$8:$BE$45,'Occupancy Raw Data'!AP$3,FALSE)</f>
        <v>55.895589558955798</v>
      </c>
      <c r="K35" s="50">
        <f>VLOOKUP($A35,'Occupancy Raw Data'!$B$8:$BE$45,'Occupancy Raw Data'!AR$3,FALSE)</f>
        <v>52.994406583515399</v>
      </c>
      <c r="M35" s="47">
        <f>VLOOKUP($A35,'Occupancy Raw Data'!$B$8:$BE$45,'Occupancy Raw Data'!AT$3,FALSE)</f>
        <v>-10.626517741253201</v>
      </c>
      <c r="N35" s="48">
        <f>VLOOKUP($A35,'Occupancy Raw Data'!$B$8:$BE$45,'Occupancy Raw Data'!AU$3,FALSE)</f>
        <v>-11.2578667049348</v>
      </c>
      <c r="O35" s="48">
        <f>VLOOKUP($A35,'Occupancy Raw Data'!$B$8:$BE$45,'Occupancy Raw Data'!AV$3,FALSE)</f>
        <v>-3.2620021088781699</v>
      </c>
      <c r="P35" s="48">
        <f>VLOOKUP($A35,'Occupancy Raw Data'!$B$8:$BE$45,'Occupancy Raw Data'!AW$3,FALSE)</f>
        <v>-5.8015824032691903</v>
      </c>
      <c r="Q35" s="48">
        <f>VLOOKUP($A35,'Occupancy Raw Data'!$B$8:$BE$45,'Occupancy Raw Data'!AX$3,FALSE)</f>
        <v>-7.7715690985562604</v>
      </c>
      <c r="R35" s="49">
        <f>VLOOKUP($A35,'Occupancy Raw Data'!$B$8:$BE$45,'Occupancy Raw Data'!AY$3,FALSE)</f>
        <v>-7.5674037320898799</v>
      </c>
      <c r="S35" s="48">
        <f>VLOOKUP($A35,'Occupancy Raw Data'!$B$8:$BE$45,'Occupancy Raw Data'!BA$3,FALSE)</f>
        <v>-4.3256738356520801</v>
      </c>
      <c r="T35" s="48">
        <f>VLOOKUP($A35,'Occupancy Raw Data'!$B$8:$BE$45,'Occupancy Raw Data'!BB$3,FALSE)</f>
        <v>2.8689066374243399</v>
      </c>
      <c r="U35" s="49">
        <f>VLOOKUP($A35,'Occupancy Raw Data'!$B$8:$BE$45,'Occupancy Raw Data'!BC$3,FALSE)</f>
        <v>-0.71843111389840597</v>
      </c>
      <c r="V35" s="50">
        <f>VLOOKUP($A35,'Occupancy Raw Data'!$B$8:$BE$45,'Occupancy Raw Data'!BE$3,FALSE)</f>
        <v>-5.6050143436137496</v>
      </c>
      <c r="X35" s="51">
        <f>VLOOKUP($A35,'ADR Raw Data'!$B$6:$BE$43,'ADR Raw Data'!AG$1,FALSE)</f>
        <v>90.724544399303497</v>
      </c>
      <c r="Y35" s="52">
        <f>VLOOKUP($A35,'ADR Raw Data'!$B$6:$BE$43,'ADR Raw Data'!AH$1,FALSE)</f>
        <v>92.978729948829894</v>
      </c>
      <c r="Z35" s="52">
        <f>VLOOKUP($A35,'ADR Raw Data'!$B$6:$BE$43,'ADR Raw Data'!AI$1,FALSE)</f>
        <v>98.721354669004796</v>
      </c>
      <c r="AA35" s="52">
        <f>VLOOKUP($A35,'ADR Raw Data'!$B$6:$BE$43,'ADR Raw Data'!AJ$1,FALSE)</f>
        <v>97.866176774383902</v>
      </c>
      <c r="AB35" s="52">
        <f>VLOOKUP($A35,'ADR Raw Data'!$B$6:$BE$43,'ADR Raw Data'!AK$1,FALSE)</f>
        <v>92.880930359085895</v>
      </c>
      <c r="AC35" s="53">
        <f>VLOOKUP($A35,'ADR Raw Data'!$B$6:$BE$43,'ADR Raw Data'!AL$1,FALSE)</f>
        <v>94.937746798350304</v>
      </c>
      <c r="AD35" s="52">
        <f>VLOOKUP($A35,'ADR Raw Data'!$B$6:$BE$43,'ADR Raw Data'!AN$1,FALSE)</f>
        <v>98.322366340262803</v>
      </c>
      <c r="AE35" s="52">
        <f>VLOOKUP($A35,'ADR Raw Data'!$B$6:$BE$43,'ADR Raw Data'!AO$1,FALSE)</f>
        <v>101.762054051436</v>
      </c>
      <c r="AF35" s="53">
        <f>VLOOKUP($A35,'ADR Raw Data'!$B$6:$BE$43,'ADR Raw Data'!AP$1,FALSE)</f>
        <v>100.109283413848</v>
      </c>
      <c r="AG35" s="54">
        <f>VLOOKUP($A35,'ADR Raw Data'!$B$6:$BE$43,'ADR Raw Data'!AR$1,FALSE)</f>
        <v>96.496219025810504</v>
      </c>
      <c r="AI35" s="47">
        <f>VLOOKUP($A35,'ADR Raw Data'!$B$6:$BE$43,'ADR Raw Data'!AT$1,FALSE)</f>
        <v>3.5875020378140401</v>
      </c>
      <c r="AJ35" s="48">
        <f>VLOOKUP($A35,'ADR Raw Data'!$B$6:$BE$43,'ADR Raw Data'!AU$1,FALSE)</f>
        <v>4.5203701484730399</v>
      </c>
      <c r="AK35" s="48">
        <f>VLOOKUP($A35,'ADR Raw Data'!$B$6:$BE$43,'ADR Raw Data'!AV$1,FALSE)</f>
        <v>7.4149428778105699</v>
      </c>
      <c r="AL35" s="48">
        <f>VLOOKUP($A35,'ADR Raw Data'!$B$6:$BE$43,'ADR Raw Data'!AW$1,FALSE)</f>
        <v>5.7359013873246898</v>
      </c>
      <c r="AM35" s="48">
        <f>VLOOKUP($A35,'ADR Raw Data'!$B$6:$BE$43,'ADR Raw Data'!AX$1,FALSE)</f>
        <v>4.6781898886605298</v>
      </c>
      <c r="AN35" s="49">
        <f>VLOOKUP($A35,'ADR Raw Data'!$B$6:$BE$43,'ADR Raw Data'!AY$1,FALSE)</f>
        <v>5.39282845300154</v>
      </c>
      <c r="AO35" s="48">
        <f>VLOOKUP($A35,'ADR Raw Data'!$B$6:$BE$43,'ADR Raw Data'!BA$1,FALSE)</f>
        <v>3.8194569651662298</v>
      </c>
      <c r="AP35" s="48">
        <f>VLOOKUP($A35,'ADR Raw Data'!$B$6:$BE$43,'ADR Raw Data'!BB$1,FALSE)</f>
        <v>4.9634985739698099</v>
      </c>
      <c r="AQ35" s="49">
        <f>VLOOKUP($A35,'ADR Raw Data'!$B$6:$BE$43,'ADR Raw Data'!BC$1,FALSE)</f>
        <v>4.46478616416241</v>
      </c>
      <c r="AR35" s="50">
        <f>VLOOKUP($A35,'ADR Raw Data'!$B$6:$BE$43,'ADR Raw Data'!BE$1,FALSE)</f>
        <v>5.1986536108790498</v>
      </c>
      <c r="AT35" s="51">
        <f>VLOOKUP($A35,'RevPAR Raw Data'!$B$6:$BE$43,'RevPAR Raw Data'!AG$1,FALSE)</f>
        <v>39.572049673717302</v>
      </c>
      <c r="AU35" s="52">
        <f>VLOOKUP($A35,'RevPAR Raw Data'!$B$6:$BE$43,'RevPAR Raw Data'!AH$1,FALSE)</f>
        <v>45.487709552205203</v>
      </c>
      <c r="AV35" s="52">
        <f>VLOOKUP($A35,'RevPAR Raw Data'!$B$6:$BE$43,'RevPAR Raw Data'!AI$1,FALSE)</f>
        <v>57.005251181368102</v>
      </c>
      <c r="AW35" s="52">
        <f>VLOOKUP($A35,'RevPAR Raw Data'!$B$6:$BE$43,'RevPAR Raw Data'!AJ$1,FALSE)</f>
        <v>55.966394014401402</v>
      </c>
      <c r="AX35" s="52">
        <f>VLOOKUP($A35,'RevPAR Raw Data'!$B$6:$BE$43,'RevPAR Raw Data'!AK$1,FALSE)</f>
        <v>48.018437781278102</v>
      </c>
      <c r="AY35" s="53">
        <f>VLOOKUP($A35,'RevPAR Raw Data'!$B$6:$BE$43,'RevPAR Raw Data'!AL$1,FALSE)</f>
        <v>49.209968440593997</v>
      </c>
      <c r="AZ35" s="52">
        <f>VLOOKUP($A35,'RevPAR Raw Data'!$B$6:$BE$43,'RevPAR Raw Data'!AN$1,FALSE)</f>
        <v>52.814531671917102</v>
      </c>
      <c r="BA35" s="52">
        <f>VLOOKUP($A35,'RevPAR Raw Data'!$B$6:$BE$43,'RevPAR Raw Data'!AO$1,FALSE)</f>
        <v>59.0988166629162</v>
      </c>
      <c r="BB35" s="53">
        <f>VLOOKUP($A35,'RevPAR Raw Data'!$B$6:$BE$43,'RevPAR Raw Data'!AP$1,FALSE)</f>
        <v>55.956674167416701</v>
      </c>
      <c r="BC35" s="54">
        <f>VLOOKUP($A35,'RevPAR Raw Data'!$B$6:$BE$43,'RevPAR Raw Data'!AR$1,FALSE)</f>
        <v>51.137598648257601</v>
      </c>
      <c r="BE35" s="47">
        <f>VLOOKUP($A35,'RevPAR Raw Data'!$B$6:$BE$43,'RevPAR Raw Data'!AT$1,FALSE)</f>
        <v>-7.4202422439552898</v>
      </c>
      <c r="BF35" s="48">
        <f>VLOOKUP($A35,'RevPAR Raw Data'!$B$6:$BE$43,'RevPAR Raw Data'!AU$1,FALSE)</f>
        <v>-7.2463938023465904</v>
      </c>
      <c r="BG35" s="48">
        <f>VLOOKUP($A35,'RevPAR Raw Data'!$B$6:$BE$43,'RevPAR Raw Data'!AV$1,FALSE)</f>
        <v>3.9110651758861001</v>
      </c>
      <c r="BH35" s="48">
        <f>VLOOKUP($A35,'RevPAR Raw Data'!$B$6:$BE$43,'RevPAR Raw Data'!AW$1,FALSE)</f>
        <v>-0.39845406150039597</v>
      </c>
      <c r="BI35" s="48">
        <f>VLOOKUP($A35,'RevPAR Raw Data'!$B$6:$BE$43,'RevPAR Raw Data'!AX$1,FALSE)</f>
        <v>-3.4569479696546401</v>
      </c>
      <c r="BJ35" s="49">
        <f>VLOOKUP($A35,'RevPAR Raw Data'!$B$6:$BE$43,'RevPAR Raw Data'!AY$1,FALSE)</f>
        <v>-2.5826723807059802</v>
      </c>
      <c r="BK35" s="48">
        <f>VLOOKUP($A35,'RevPAR Raw Data'!$B$6:$BE$43,'RevPAR Raw Data'!BA$1,FALSE)</f>
        <v>-0.67143412109203304</v>
      </c>
      <c r="BL35" s="48">
        <f>VLOOKUP($A35,'RevPAR Raw Data'!$B$6:$BE$43,'RevPAR Raw Data'!BB$1,FALSE)</f>
        <v>7.9748033514312402</v>
      </c>
      <c r="BM35" s="49">
        <f>VLOOKUP($A35,'RevPAR Raw Data'!$B$6:$BE$43,'RevPAR Raw Data'!BC$1,FALSE)</f>
        <v>3.7142786372916299</v>
      </c>
      <c r="BN35" s="50">
        <f>VLOOKUP($A35,'RevPAR Raw Data'!$B$6:$BE$43,'RevPAR Raw Data'!BE$1,FALSE)</f>
        <v>-0.697746013299264</v>
      </c>
    </row>
    <row r="36" spans="1:66" x14ac:dyDescent="0.45">
      <c r="A36" s="63" t="s">
        <v>45</v>
      </c>
      <c r="B36" s="47">
        <f>VLOOKUP($A36,'Occupancy Raw Data'!$B$8:$BE$45,'Occupancy Raw Data'!AG$3,FALSE)</f>
        <v>44.822536181943399</v>
      </c>
      <c r="C36" s="48">
        <f>VLOOKUP($A36,'Occupancy Raw Data'!$B$8:$BE$45,'Occupancy Raw Data'!AH$3,FALSE)</f>
        <v>49.569262577532697</v>
      </c>
      <c r="D36" s="48">
        <f>VLOOKUP($A36,'Occupancy Raw Data'!$B$8:$BE$45,'Occupancy Raw Data'!AI$3,FALSE)</f>
        <v>54.746726395589199</v>
      </c>
      <c r="E36" s="48">
        <f>VLOOKUP($A36,'Occupancy Raw Data'!$B$8:$BE$45,'Occupancy Raw Data'!AJ$3,FALSE)</f>
        <v>56.719503790489298</v>
      </c>
      <c r="F36" s="48">
        <f>VLOOKUP($A36,'Occupancy Raw Data'!$B$8:$BE$45,'Occupancy Raw Data'!AK$3,FALSE)</f>
        <v>53.644038594073002</v>
      </c>
      <c r="G36" s="49">
        <f>VLOOKUP($A36,'Occupancy Raw Data'!$B$8:$BE$45,'Occupancy Raw Data'!AL$3,FALSE)</f>
        <v>51.900413507925499</v>
      </c>
      <c r="H36" s="48">
        <f>VLOOKUP($A36,'Occupancy Raw Data'!$B$8:$BE$45,'Occupancy Raw Data'!AN$3,FALSE)</f>
        <v>54.298759476223204</v>
      </c>
      <c r="I36" s="48">
        <f>VLOOKUP($A36,'Occupancy Raw Data'!$B$8:$BE$45,'Occupancy Raw Data'!AO$3,FALSE)</f>
        <v>57.804962095106802</v>
      </c>
      <c r="J36" s="49">
        <f>VLOOKUP($A36,'Occupancy Raw Data'!$B$8:$BE$45,'Occupancy Raw Data'!AP$3,FALSE)</f>
        <v>56.051860785664999</v>
      </c>
      <c r="K36" s="50">
        <f>VLOOKUP($A36,'Occupancy Raw Data'!$B$8:$BE$45,'Occupancy Raw Data'!AR$3,FALSE)</f>
        <v>53.086541301565397</v>
      </c>
      <c r="M36" s="47">
        <f>VLOOKUP($A36,'Occupancy Raw Data'!$B$8:$BE$45,'Occupancy Raw Data'!AT$3,FALSE)</f>
        <v>-6.3168613134154104</v>
      </c>
      <c r="N36" s="48">
        <f>VLOOKUP($A36,'Occupancy Raw Data'!$B$8:$BE$45,'Occupancy Raw Data'!AU$3,FALSE)</f>
        <v>-9.2052035529165099</v>
      </c>
      <c r="O36" s="48">
        <f>VLOOKUP($A36,'Occupancy Raw Data'!$B$8:$BE$45,'Occupancy Raw Data'!AV$3,FALSE)</f>
        <v>-6.4158523152320504</v>
      </c>
      <c r="P36" s="48">
        <f>VLOOKUP($A36,'Occupancy Raw Data'!$B$8:$BE$45,'Occupancy Raw Data'!AW$3,FALSE)</f>
        <v>-3.3852798869785401</v>
      </c>
      <c r="Q36" s="48">
        <f>VLOOKUP($A36,'Occupancy Raw Data'!$B$8:$BE$45,'Occupancy Raw Data'!AX$3,FALSE)</f>
        <v>-3.85184677205695</v>
      </c>
      <c r="R36" s="49">
        <f>VLOOKUP($A36,'Occupancy Raw Data'!$B$8:$BE$45,'Occupancy Raw Data'!AY$3,FALSE)</f>
        <v>-5.7862356902856504</v>
      </c>
      <c r="S36" s="48">
        <f>VLOOKUP($A36,'Occupancy Raw Data'!$B$8:$BE$45,'Occupancy Raw Data'!BA$3,FALSE)</f>
        <v>-3.1720814874419299</v>
      </c>
      <c r="T36" s="48">
        <f>VLOOKUP($A36,'Occupancy Raw Data'!$B$8:$BE$45,'Occupancy Raw Data'!BB$3,FALSE)</f>
        <v>0.57560526522261002</v>
      </c>
      <c r="U36" s="49">
        <f>VLOOKUP($A36,'Occupancy Raw Data'!$B$8:$BE$45,'Occupancy Raw Data'!BC$3,FALSE)</f>
        <v>-1.27519205683044</v>
      </c>
      <c r="V36" s="50">
        <f>VLOOKUP($A36,'Occupancy Raw Data'!$B$8:$BE$45,'Occupancy Raw Data'!BE$3,FALSE)</f>
        <v>-4.4694024402829502</v>
      </c>
      <c r="X36" s="51">
        <f>VLOOKUP($A36,'ADR Raw Data'!$B$6:$BE$43,'ADR Raw Data'!AG$1,FALSE)</f>
        <v>85.386873553718999</v>
      </c>
      <c r="Y36" s="52">
        <f>VLOOKUP($A36,'ADR Raw Data'!$B$6:$BE$43,'ADR Raw Data'!AH$1,FALSE)</f>
        <v>87.114986809176202</v>
      </c>
      <c r="Z36" s="52">
        <f>VLOOKUP($A36,'ADR Raw Data'!$B$6:$BE$43,'ADR Raw Data'!AI$1,FALSE)</f>
        <v>88.047388827694704</v>
      </c>
      <c r="AA36" s="52">
        <f>VLOOKUP($A36,'ADR Raw Data'!$B$6:$BE$43,'ADR Raw Data'!AJ$1,FALSE)</f>
        <v>88.612183961117793</v>
      </c>
      <c r="AB36" s="52">
        <f>VLOOKUP($A36,'ADR Raw Data'!$B$6:$BE$43,'ADR Raw Data'!AK$1,FALSE)</f>
        <v>86.714385755580494</v>
      </c>
      <c r="AC36" s="53">
        <f>VLOOKUP($A36,'ADR Raw Data'!$B$6:$BE$43,'ADR Raw Data'!AL$1,FALSE)</f>
        <v>87.257636772565803</v>
      </c>
      <c r="AD36" s="52">
        <f>VLOOKUP($A36,'ADR Raw Data'!$B$6:$BE$43,'ADR Raw Data'!AN$1,FALSE)</f>
        <v>93.0252139140092</v>
      </c>
      <c r="AE36" s="52">
        <f>VLOOKUP($A36,'ADR Raw Data'!$B$6:$BE$43,'ADR Raw Data'!AO$1,FALSE)</f>
        <v>94.802309597615405</v>
      </c>
      <c r="AF36" s="53">
        <f>VLOOKUP($A36,'ADR Raw Data'!$B$6:$BE$43,'ADR Raw Data'!AP$1,FALSE)</f>
        <v>93.941552347652305</v>
      </c>
      <c r="AG36" s="54">
        <f>VLOOKUP($A36,'ADR Raw Data'!$B$6:$BE$43,'ADR Raw Data'!AR$1,FALSE)</f>
        <v>89.273998822329304</v>
      </c>
      <c r="AI36" s="47">
        <f>VLOOKUP($A36,'ADR Raw Data'!$B$6:$BE$43,'ADR Raw Data'!AT$1,FALSE)</f>
        <v>1.3044098486994</v>
      </c>
      <c r="AJ36" s="48">
        <f>VLOOKUP($A36,'ADR Raw Data'!$B$6:$BE$43,'ADR Raw Data'!AU$1,FALSE)</f>
        <v>4.2323926106790601</v>
      </c>
      <c r="AK36" s="48">
        <f>VLOOKUP($A36,'ADR Raw Data'!$B$6:$BE$43,'ADR Raw Data'!AV$1,FALSE)</f>
        <v>2.8641037923883501</v>
      </c>
      <c r="AL36" s="48">
        <f>VLOOKUP($A36,'ADR Raw Data'!$B$6:$BE$43,'ADR Raw Data'!AW$1,FALSE)</f>
        <v>3.8284503631383702</v>
      </c>
      <c r="AM36" s="48">
        <f>VLOOKUP($A36,'ADR Raw Data'!$B$6:$BE$43,'ADR Raw Data'!AX$1,FALSE)</f>
        <v>3.4269314489729199</v>
      </c>
      <c r="AN36" s="49">
        <f>VLOOKUP($A36,'ADR Raw Data'!$B$6:$BE$43,'ADR Raw Data'!AY$1,FALSE)</f>
        <v>3.1906777449249701</v>
      </c>
      <c r="AO36" s="48">
        <f>VLOOKUP($A36,'ADR Raw Data'!$B$6:$BE$43,'ADR Raw Data'!BA$1,FALSE)</f>
        <v>0.42625435745108597</v>
      </c>
      <c r="AP36" s="48">
        <f>VLOOKUP($A36,'ADR Raw Data'!$B$6:$BE$43,'ADR Raw Data'!BB$1,FALSE)</f>
        <v>2.06905850038358</v>
      </c>
      <c r="AQ36" s="49">
        <f>VLOOKUP($A36,'ADR Raw Data'!$B$6:$BE$43,'ADR Raw Data'!BC$1,FALSE)</f>
        <v>1.27704550091575</v>
      </c>
      <c r="AR36" s="50">
        <f>VLOOKUP($A36,'ADR Raw Data'!$B$6:$BE$43,'ADR Raw Data'!BE$1,FALSE)</f>
        <v>2.6698012439663801</v>
      </c>
      <c r="AT36" s="51">
        <f>VLOOKUP($A36,'RevPAR Raw Data'!$B$6:$BE$43,'RevPAR Raw Data'!AG$1,FALSE)</f>
        <v>38.272562293245997</v>
      </c>
      <c r="AU36" s="52">
        <f>VLOOKUP($A36,'RevPAR Raw Data'!$B$6:$BE$43,'RevPAR Raw Data'!AH$1,FALSE)</f>
        <v>43.1822565558235</v>
      </c>
      <c r="AV36" s="52">
        <f>VLOOKUP($A36,'RevPAR Raw Data'!$B$6:$BE$43,'RevPAR Raw Data'!AI$1,FALSE)</f>
        <v>48.203063059958602</v>
      </c>
      <c r="AW36" s="52">
        <f>VLOOKUP($A36,'RevPAR Raw Data'!$B$6:$BE$43,'RevPAR Raw Data'!AJ$1,FALSE)</f>
        <v>50.260391040661602</v>
      </c>
      <c r="AX36" s="52">
        <f>VLOOKUP($A36,'RevPAR Raw Data'!$B$6:$BE$43,'RevPAR Raw Data'!AK$1,FALSE)</f>
        <v>46.517098561337001</v>
      </c>
      <c r="AY36" s="53">
        <f>VLOOKUP($A36,'RevPAR Raw Data'!$B$6:$BE$43,'RevPAR Raw Data'!AL$1,FALSE)</f>
        <v>45.287074302205298</v>
      </c>
      <c r="AZ36" s="52">
        <f>VLOOKUP($A36,'RevPAR Raw Data'!$B$6:$BE$43,'RevPAR Raw Data'!AN$1,FALSE)</f>
        <v>50.511537155409997</v>
      </c>
      <c r="BA36" s="52">
        <f>VLOOKUP($A36,'RevPAR Raw Data'!$B$6:$BE$43,'RevPAR Raw Data'!AO$1,FALSE)</f>
        <v>54.800439128187399</v>
      </c>
      <c r="BB36" s="53">
        <f>VLOOKUP($A36,'RevPAR Raw Data'!$B$6:$BE$43,'RevPAR Raw Data'!AP$1,FALSE)</f>
        <v>52.655988141798701</v>
      </c>
      <c r="BC36" s="54">
        <f>VLOOKUP($A36,'RevPAR Raw Data'!$B$6:$BE$43,'RevPAR Raw Data'!AR$1,FALSE)</f>
        <v>47.392478256374901</v>
      </c>
      <c r="BE36" s="47">
        <f>VLOOKUP($A36,'RevPAR Raw Data'!$B$6:$BE$43,'RevPAR Raw Data'!AT$1,FALSE)</f>
        <v>-5.0948492258168798</v>
      </c>
      <c r="BF36" s="48">
        <f>VLOOKUP($A36,'RevPAR Raw Data'!$B$6:$BE$43,'RevPAR Raw Data'!AU$1,FALSE)</f>
        <v>-5.3624112972090403</v>
      </c>
      <c r="BG36" s="48">
        <f>VLOOKUP($A36,'RevPAR Raw Data'!$B$6:$BE$43,'RevPAR Raw Data'!AV$1,FALSE)</f>
        <v>-3.73550519231829</v>
      </c>
      <c r="BH36" s="48">
        <f>VLOOKUP($A36,'RevPAR Raw Data'!$B$6:$BE$43,'RevPAR Raw Data'!AW$1,FALSE)</f>
        <v>0.31356671603354203</v>
      </c>
      <c r="BI36" s="48">
        <f>VLOOKUP($A36,'RevPAR Raw Data'!$B$6:$BE$43,'RevPAR Raw Data'!AX$1,FALSE)</f>
        <v>-0.55691547148189102</v>
      </c>
      <c r="BJ36" s="49">
        <f>VLOOKUP($A36,'RevPAR Raw Data'!$B$6:$BE$43,'RevPAR Raw Data'!AY$1,FALSE)</f>
        <v>-2.7801780797995299</v>
      </c>
      <c r="BK36" s="48">
        <f>VLOOKUP($A36,'RevPAR Raw Data'!$B$6:$BE$43,'RevPAR Raw Data'!BA$1,FALSE)</f>
        <v>-2.7593482655529602</v>
      </c>
      <c r="BL36" s="48">
        <f>VLOOKUP($A36,'RevPAR Raw Data'!$B$6:$BE$43,'RevPAR Raw Data'!BB$1,FALSE)</f>
        <v>2.6565733752749301</v>
      </c>
      <c r="BM36" s="49">
        <f>VLOOKUP($A36,'RevPAR Raw Data'!$B$6:$BE$43,'RevPAR Raw Data'!BC$1,FALSE)</f>
        <v>-1.44313387044793E-2</v>
      </c>
      <c r="BN36" s="50">
        <f>VLOOKUP($A36,'RevPAR Raw Data'!$B$6:$BE$43,'RevPAR Raw Data'!BE$1,FALSE)</f>
        <v>-1.9189253582651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Data'!AG$3,FALSE)</f>
        <v>43.029821476873103</v>
      </c>
      <c r="C39" s="48">
        <f>VLOOKUP($A39,'Occupancy Raw Data'!$B$8:$BE$45,'Occupancy Raw Data'!AH$3,FALSE)</f>
        <v>49.431971869083</v>
      </c>
      <c r="D39" s="48">
        <f>VLOOKUP($A39,'Occupancy Raw Data'!$B$8:$BE$45,'Occupancy Raw Data'!AI$3,FALSE)</f>
        <v>56.525561265891199</v>
      </c>
      <c r="E39" s="48">
        <f>VLOOKUP($A39,'Occupancy Raw Data'!$B$8:$BE$45,'Occupancy Raw Data'!AJ$3,FALSE)</f>
        <v>57.041182039491403</v>
      </c>
      <c r="F39" s="48">
        <f>VLOOKUP($A39,'Occupancy Raw Data'!$B$8:$BE$45,'Occupancy Raw Data'!AK$3,FALSE)</f>
        <v>51.927238301325303</v>
      </c>
      <c r="G39" s="49">
        <f>VLOOKUP($A39,'Occupancy Raw Data'!$B$8:$BE$45,'Occupancy Raw Data'!AL$3,FALSE)</f>
        <v>51.5911549905328</v>
      </c>
      <c r="H39" s="48">
        <f>VLOOKUP($A39,'Occupancy Raw Data'!$B$8:$BE$45,'Occupancy Raw Data'!AN$3,FALSE)</f>
        <v>52.6939072220719</v>
      </c>
      <c r="I39" s="48">
        <f>VLOOKUP($A39,'Occupancy Raw Data'!$B$8:$BE$45,'Occupancy Raw Data'!AO$3,FALSE)</f>
        <v>55.742832025966997</v>
      </c>
      <c r="J39" s="49">
        <f>VLOOKUP($A39,'Occupancy Raw Data'!$B$8:$BE$45,'Occupancy Raw Data'!AP$3,FALSE)</f>
        <v>54.218369624019402</v>
      </c>
      <c r="K39" s="50">
        <f>VLOOKUP($A39,'Occupancy Raw Data'!$B$8:$BE$45,'Occupancy Raw Data'!AR$3,FALSE)</f>
        <v>52.3417877429576</v>
      </c>
      <c r="M39" s="47">
        <f>VLOOKUP($A39,'Occupancy Raw Data'!$B$8:$BE$45,'Occupancy Raw Data'!AT$3,FALSE)</f>
        <v>-9.6488361588070202</v>
      </c>
      <c r="N39" s="48">
        <f>VLOOKUP($A39,'Occupancy Raw Data'!$B$8:$BE$45,'Occupancy Raw Data'!AU$3,FALSE)</f>
        <v>-9.0683943222350596</v>
      </c>
      <c r="O39" s="48">
        <f>VLOOKUP($A39,'Occupancy Raw Data'!$B$8:$BE$45,'Occupancy Raw Data'!AV$3,FALSE)</f>
        <v>-2.2520670746900899</v>
      </c>
      <c r="P39" s="48">
        <f>VLOOKUP($A39,'Occupancy Raw Data'!$B$8:$BE$45,'Occupancy Raw Data'!AW$3,FALSE)</f>
        <v>-2.2282583084523702</v>
      </c>
      <c r="Q39" s="48">
        <f>VLOOKUP($A39,'Occupancy Raw Data'!$B$8:$BE$45,'Occupancy Raw Data'!AX$3,FALSE)</f>
        <v>-6.6592561620523298</v>
      </c>
      <c r="R39" s="49">
        <f>VLOOKUP($A39,'Occupancy Raw Data'!$B$8:$BE$45,'Occupancy Raw Data'!AY$3,FALSE)</f>
        <v>-5.78257648749838</v>
      </c>
      <c r="S39" s="48">
        <f>VLOOKUP($A39,'Occupancy Raw Data'!$B$8:$BE$45,'Occupancy Raw Data'!BA$3,FALSE)</f>
        <v>-5.9965839389959399</v>
      </c>
      <c r="T39" s="48">
        <f>VLOOKUP($A39,'Occupancy Raw Data'!$B$8:$BE$45,'Occupancy Raw Data'!BB$3,FALSE)</f>
        <v>-0.66612145327014105</v>
      </c>
      <c r="U39" s="49">
        <f>VLOOKUP($A39,'Occupancy Raw Data'!$B$8:$BE$45,'Occupancy Raw Data'!BC$3,FALSE)</f>
        <v>-3.3298955766368499</v>
      </c>
      <c r="V39" s="50">
        <f>VLOOKUP($A39,'Occupancy Raw Data'!$B$8:$BE$45,'Occupancy Raw Data'!BE$3,FALSE)</f>
        <v>-5.0697507995870597</v>
      </c>
      <c r="X39" s="51">
        <f>VLOOKUP($A39,'ADR Raw Data'!$B$6:$BE$43,'ADR Raw Data'!AG$1,FALSE)</f>
        <v>97.830364986445602</v>
      </c>
      <c r="Y39" s="52">
        <f>VLOOKUP($A39,'ADR Raw Data'!$B$6:$BE$43,'ADR Raw Data'!AH$1,FALSE)</f>
        <v>99.5521480848153</v>
      </c>
      <c r="Z39" s="52">
        <f>VLOOKUP($A39,'ADR Raw Data'!$B$6:$BE$43,'ADR Raw Data'!AI$1,FALSE)</f>
        <v>104.076546686206</v>
      </c>
      <c r="AA39" s="52">
        <f>VLOOKUP($A39,'ADR Raw Data'!$B$6:$BE$43,'ADR Raw Data'!AJ$1,FALSE)</f>
        <v>103.428318218191</v>
      </c>
      <c r="AB39" s="52">
        <f>VLOOKUP($A39,'ADR Raw Data'!$B$6:$BE$43,'ADR Raw Data'!AK$1,FALSE)</f>
        <v>99.076553587706698</v>
      </c>
      <c r="AC39" s="53">
        <f>VLOOKUP($A39,'ADR Raw Data'!$B$6:$BE$43,'ADR Raw Data'!AL$1,FALSE)</f>
        <v>101.017752677178</v>
      </c>
      <c r="AD39" s="52">
        <f>VLOOKUP($A39,'ADR Raw Data'!$B$6:$BE$43,'ADR Raw Data'!AN$1,FALSE)</f>
        <v>106.313894031023</v>
      </c>
      <c r="AE39" s="52">
        <f>VLOOKUP($A39,'ADR Raw Data'!$B$6:$BE$43,'ADR Raw Data'!AO$1,FALSE)</f>
        <v>109.891110605647</v>
      </c>
      <c r="AF39" s="53">
        <f>VLOOKUP($A39,'ADR Raw Data'!$B$6:$BE$43,'ADR Raw Data'!AP$1,FALSE)</f>
        <v>108.152792766106</v>
      </c>
      <c r="AG39" s="54">
        <f>VLOOKUP($A39,'ADR Raw Data'!$B$6:$BE$43,'ADR Raw Data'!AR$1,FALSE)</f>
        <v>103.129423772138</v>
      </c>
      <c r="AI39" s="47">
        <f>VLOOKUP($A39,'ADR Raw Data'!$B$6:$BE$43,'ADR Raw Data'!AT$1,FALSE)</f>
        <v>2.9471017985380099</v>
      </c>
      <c r="AJ39" s="48">
        <f>VLOOKUP($A39,'ADR Raw Data'!$B$6:$BE$43,'ADR Raw Data'!AU$1,FALSE)</f>
        <v>4.9928516996757404</v>
      </c>
      <c r="AK39" s="48">
        <f>VLOOKUP($A39,'ADR Raw Data'!$B$6:$BE$43,'ADR Raw Data'!AV$1,FALSE)</f>
        <v>7.4473761041390603</v>
      </c>
      <c r="AL39" s="48">
        <f>VLOOKUP($A39,'ADR Raw Data'!$B$6:$BE$43,'ADR Raw Data'!AW$1,FALSE)</f>
        <v>6.9116927395058099</v>
      </c>
      <c r="AM39" s="48">
        <f>VLOOKUP($A39,'ADR Raw Data'!$B$6:$BE$43,'ADR Raw Data'!AX$1,FALSE)</f>
        <v>3.0525402271867299</v>
      </c>
      <c r="AN39" s="49">
        <f>VLOOKUP($A39,'ADR Raw Data'!$B$6:$BE$43,'ADR Raw Data'!AY$1,FALSE)</f>
        <v>5.26447954548913</v>
      </c>
      <c r="AO39" s="48">
        <f>VLOOKUP($A39,'ADR Raw Data'!$B$6:$BE$43,'ADR Raw Data'!BA$1,FALSE)</f>
        <v>0.520463563751138</v>
      </c>
      <c r="AP39" s="48">
        <f>VLOOKUP($A39,'ADR Raw Data'!$B$6:$BE$43,'ADR Raw Data'!BB$1,FALSE)</f>
        <v>1.57938415047539</v>
      </c>
      <c r="AQ39" s="49">
        <f>VLOOKUP($A39,'ADR Raw Data'!$B$6:$BE$43,'ADR Raw Data'!BC$1,FALSE)</f>
        <v>1.1022977183651499</v>
      </c>
      <c r="AR39" s="50">
        <f>VLOOKUP($A39,'ADR Raw Data'!$B$6:$BE$43,'ADR Raw Data'!BE$1,FALSE)</f>
        <v>3.9978908542533098</v>
      </c>
      <c r="AT39" s="51">
        <f>VLOOKUP($A39,'RevPAR Raw Data'!$B$6:$BE$43,'RevPAR Raw Data'!AG$1,FALSE)</f>
        <v>42.096231403840903</v>
      </c>
      <c r="AU39" s="52">
        <f>VLOOKUP($A39,'RevPAR Raw Data'!$B$6:$BE$43,'RevPAR Raw Data'!AH$1,FALSE)</f>
        <v>49.210589836353797</v>
      </c>
      <c r="AV39" s="52">
        <f>VLOOKUP($A39,'RevPAR Raw Data'!$B$6:$BE$43,'RevPAR Raw Data'!AI$1,FALSE)</f>
        <v>58.829852160535502</v>
      </c>
      <c r="AW39" s="52">
        <f>VLOOKUP($A39,'RevPAR Raw Data'!$B$6:$BE$43,'RevPAR Raw Data'!AJ$1,FALSE)</f>
        <v>58.996735275223102</v>
      </c>
      <c r="AX39" s="52">
        <f>VLOOKUP($A39,'RevPAR Raw Data'!$B$6:$BE$43,'RevPAR Raw Data'!AK$1,FALSE)</f>
        <v>51.447718082228803</v>
      </c>
      <c r="AY39" s="53">
        <f>VLOOKUP($A39,'RevPAR Raw Data'!$B$6:$BE$43,'RevPAR Raw Data'!AL$1,FALSE)</f>
        <v>52.116225351636402</v>
      </c>
      <c r="AZ39" s="52">
        <f>VLOOKUP($A39,'RevPAR Raw Data'!$B$6:$BE$43,'RevPAR Raw Data'!AN$1,FALSE)</f>
        <v>56.020944684879602</v>
      </c>
      <c r="BA39" s="52">
        <f>VLOOKUP($A39,'RevPAR Raw Data'!$B$6:$BE$43,'RevPAR Raw Data'!AO$1,FALSE)</f>
        <v>61.256417196375402</v>
      </c>
      <c r="BB39" s="53">
        <f>VLOOKUP($A39,'RevPAR Raw Data'!$B$6:$BE$43,'RevPAR Raw Data'!AP$1,FALSE)</f>
        <v>58.638680940627502</v>
      </c>
      <c r="BC39" s="54">
        <f>VLOOKUP($A39,'RevPAR Raw Data'!$B$6:$BE$43,'RevPAR Raw Data'!AR$1,FALSE)</f>
        <v>53.979784091348101</v>
      </c>
      <c r="BE39" s="47">
        <f>VLOOKUP($A39,'RevPAR Raw Data'!$B$6:$BE$43,'RevPAR Raw Data'!AT$1,FALSE)</f>
        <v>-6.9860953842431899</v>
      </c>
      <c r="BF39" s="48">
        <f>VLOOKUP($A39,'RevPAR Raw Data'!$B$6:$BE$43,'RevPAR Raw Data'!AU$1,FALSE)</f>
        <v>-4.52831410261033</v>
      </c>
      <c r="BG39" s="48">
        <f>VLOOKUP($A39,'RevPAR Raw Data'!$B$6:$BE$43,'RevPAR Raw Data'!AV$1,FALSE)</f>
        <v>5.0275891242792996</v>
      </c>
      <c r="BH39" s="48">
        <f>VLOOKUP($A39,'RevPAR Raw Data'!$B$6:$BE$43,'RevPAR Raw Data'!AW$1,FALSE)</f>
        <v>4.5294240633306897</v>
      </c>
      <c r="BI39" s="48">
        <f>VLOOKUP($A39,'RevPAR Raw Data'!$B$6:$BE$43,'RevPAR Raw Data'!AX$1,FALSE)</f>
        <v>-3.8099924080436498</v>
      </c>
      <c r="BJ39" s="49">
        <f>VLOOKUP($A39,'RevPAR Raw Data'!$B$6:$BE$43,'RevPAR Raw Data'!AY$1,FALSE)</f>
        <v>-0.82251949839587302</v>
      </c>
      <c r="BK39" s="48">
        <f>VLOOKUP($A39,'RevPAR Raw Data'!$B$6:$BE$43,'RevPAR Raw Data'!BA$1,FALSE)</f>
        <v>-5.5073304097170297</v>
      </c>
      <c r="BL39" s="48">
        <f>VLOOKUP($A39,'RevPAR Raw Data'!$B$6:$BE$43,'RevPAR Raw Data'!BB$1,FALSE)</f>
        <v>0.90274208054938598</v>
      </c>
      <c r="BM39" s="49">
        <f>VLOOKUP($A39,'RevPAR Raw Data'!$B$6:$BE$43,'RevPAR Raw Data'!BC$1,FALSE)</f>
        <v>-2.2643032212369101</v>
      </c>
      <c r="BN39" s="50">
        <f>VLOOKUP($A39,'RevPAR Raw Data'!$B$6:$BE$43,'RevPAR Raw Data'!BE$1,FALSE)</f>
        <v>-1.27454304888387</v>
      </c>
    </row>
    <row r="40" spans="1:66" x14ac:dyDescent="0.45">
      <c r="A40" s="63" t="s">
        <v>79</v>
      </c>
      <c r="B40" s="47">
        <f>VLOOKUP($A40,'Occupancy Raw Data'!$B$8:$BE$45,'Occupancy Raw Data'!AG$3,FALSE)</f>
        <v>31.571495988673899</v>
      </c>
      <c r="C40" s="48">
        <f>VLOOKUP($A40,'Occupancy Raw Data'!$B$8:$BE$45,'Occupancy Raw Data'!AH$3,FALSE)</f>
        <v>41.938579654510498</v>
      </c>
      <c r="D40" s="48">
        <f>VLOOKUP($A40,'Occupancy Raw Data'!$B$8:$BE$45,'Occupancy Raw Data'!AI$3,FALSE)</f>
        <v>48.872360844529702</v>
      </c>
      <c r="E40" s="48">
        <f>VLOOKUP($A40,'Occupancy Raw Data'!$B$8:$BE$45,'Occupancy Raw Data'!AJ$3,FALSE)</f>
        <v>50</v>
      </c>
      <c r="F40" s="48">
        <f>VLOOKUP($A40,'Occupancy Raw Data'!$B$8:$BE$45,'Occupancy Raw Data'!AK$3,FALSE)</f>
        <v>45.177543186180401</v>
      </c>
      <c r="G40" s="49">
        <f>VLOOKUP($A40,'Occupancy Raw Data'!$B$8:$BE$45,'Occupancy Raw Data'!AL$3,FALSE)</f>
        <v>43.472022955523599</v>
      </c>
      <c r="H40" s="48">
        <f>VLOOKUP($A40,'Occupancy Raw Data'!$B$8:$BE$45,'Occupancy Raw Data'!AN$3,FALSE)</f>
        <v>41.170825335892502</v>
      </c>
      <c r="I40" s="48">
        <f>VLOOKUP($A40,'Occupancy Raw Data'!$B$8:$BE$45,'Occupancy Raw Data'!AO$3,FALSE)</f>
        <v>40.355086372360802</v>
      </c>
      <c r="J40" s="49">
        <f>VLOOKUP($A40,'Occupancy Raw Data'!$B$8:$BE$45,'Occupancy Raw Data'!AP$3,FALSE)</f>
        <v>40.762955854126602</v>
      </c>
      <c r="K40" s="50">
        <f>VLOOKUP($A40,'Occupancy Raw Data'!$B$8:$BE$45,'Occupancy Raw Data'!AR$3,FALSE)</f>
        <v>42.699856390617498</v>
      </c>
      <c r="M40" s="47">
        <f>VLOOKUP($A40,'Occupancy Raw Data'!$B$8:$BE$45,'Occupancy Raw Data'!AT$3,FALSE)</f>
        <v>-6.0742360593912696</v>
      </c>
      <c r="N40" s="48">
        <f>VLOOKUP($A40,'Occupancy Raw Data'!$B$8:$BE$45,'Occupancy Raw Data'!AU$3,FALSE)</f>
        <v>-10.6796116504854</v>
      </c>
      <c r="O40" s="48">
        <f>VLOOKUP($A40,'Occupancy Raw Data'!$B$8:$BE$45,'Occupancy Raw Data'!AV$3,FALSE)</f>
        <v>-6.3878676470588198</v>
      </c>
      <c r="P40" s="48">
        <f>VLOOKUP($A40,'Occupancy Raw Data'!$B$8:$BE$45,'Occupancy Raw Data'!AW$3,FALSE)</f>
        <v>-4.3158861340679504</v>
      </c>
      <c r="Q40" s="48">
        <f>VLOOKUP($A40,'Occupancy Raw Data'!$B$8:$BE$45,'Occupancy Raw Data'!AX$3,FALSE)</f>
        <v>-5.1385390428211499</v>
      </c>
      <c r="R40" s="49">
        <f>VLOOKUP($A40,'Occupancy Raw Data'!$B$8:$BE$45,'Occupancy Raw Data'!AY$3,FALSE)</f>
        <v>-6.5734806235832304</v>
      </c>
      <c r="S40" s="48">
        <f>VLOOKUP($A40,'Occupancy Raw Data'!$B$8:$BE$45,'Occupancy Raw Data'!BA$3,FALSE)</f>
        <v>-3.2148900169204699</v>
      </c>
      <c r="T40" s="48">
        <f>VLOOKUP($A40,'Occupancy Raw Data'!$B$8:$BE$45,'Occupancy Raw Data'!BB$3,FALSE)</f>
        <v>6.1868686868686797</v>
      </c>
      <c r="U40" s="49">
        <f>VLOOKUP($A40,'Occupancy Raw Data'!$B$8:$BE$45,'Occupancy Raw Data'!BC$3,FALSE)</f>
        <v>1.22132856717307</v>
      </c>
      <c r="V40" s="50">
        <f>VLOOKUP($A40,'Occupancy Raw Data'!$B$8:$BE$45,'Occupancy Raw Data'!BE$3,FALSE)</f>
        <v>-4.5648069516886096</v>
      </c>
      <c r="X40" s="51">
        <f>VLOOKUP($A40,'ADR Raw Data'!$B$6:$BE$43,'ADR Raw Data'!AG$1,FALSE)</f>
        <v>89.059387144992499</v>
      </c>
      <c r="Y40" s="52">
        <f>VLOOKUP($A40,'ADR Raw Data'!$B$6:$BE$43,'ADR Raw Data'!AH$1,FALSE)</f>
        <v>86.236601830663602</v>
      </c>
      <c r="Z40" s="52">
        <f>VLOOKUP($A40,'ADR Raw Data'!$B$6:$BE$43,'ADR Raw Data'!AI$1,FALSE)</f>
        <v>89.463446244477097</v>
      </c>
      <c r="AA40" s="52">
        <f>VLOOKUP($A40,'ADR Raw Data'!$B$6:$BE$43,'ADR Raw Data'!AJ$1,FALSE)</f>
        <v>87.699414587332001</v>
      </c>
      <c r="AB40" s="52">
        <f>VLOOKUP($A40,'ADR Raw Data'!$B$6:$BE$43,'ADR Raw Data'!AK$1,FALSE)</f>
        <v>86.623520977164006</v>
      </c>
      <c r="AC40" s="53">
        <f>VLOOKUP($A40,'ADR Raw Data'!$B$6:$BE$43,'ADR Raw Data'!AL$1,FALSE)</f>
        <v>87.790731573157302</v>
      </c>
      <c r="AD40" s="52">
        <f>VLOOKUP($A40,'ADR Raw Data'!$B$6:$BE$43,'ADR Raw Data'!AN$1,FALSE)</f>
        <v>92.525448717948706</v>
      </c>
      <c r="AE40" s="52">
        <f>VLOOKUP($A40,'ADR Raw Data'!$B$6:$BE$43,'ADR Raw Data'!AO$1,FALSE)</f>
        <v>95.007889417360204</v>
      </c>
      <c r="AF40" s="53">
        <f>VLOOKUP($A40,'ADR Raw Data'!$B$6:$BE$43,'ADR Raw Data'!AP$1,FALSE)</f>
        <v>93.754249558563799</v>
      </c>
      <c r="AG40" s="54">
        <f>VLOOKUP($A40,'ADR Raw Data'!$B$6:$BE$43,'ADR Raw Data'!AR$1,FALSE)</f>
        <v>89.413412075592504</v>
      </c>
      <c r="AI40" s="47">
        <f>VLOOKUP($A40,'ADR Raw Data'!$B$6:$BE$43,'ADR Raw Data'!AT$1,FALSE)</f>
        <v>6.3907429238737903</v>
      </c>
      <c r="AJ40" s="48">
        <f>VLOOKUP($A40,'ADR Raw Data'!$B$6:$BE$43,'ADR Raw Data'!AU$1,FALSE)</f>
        <v>-0.51817323504085899</v>
      </c>
      <c r="AK40" s="48">
        <f>VLOOKUP($A40,'ADR Raw Data'!$B$6:$BE$43,'ADR Raw Data'!AV$1,FALSE)</f>
        <v>1.3043671627201301</v>
      </c>
      <c r="AL40" s="48">
        <f>VLOOKUP($A40,'ADR Raw Data'!$B$6:$BE$43,'ADR Raw Data'!AW$1,FALSE)</f>
        <v>-0.190989080847667</v>
      </c>
      <c r="AM40" s="48">
        <f>VLOOKUP($A40,'ADR Raw Data'!$B$6:$BE$43,'ADR Raw Data'!AX$1,FALSE)</f>
        <v>0.32637529772783702</v>
      </c>
      <c r="AN40" s="49">
        <f>VLOOKUP($A40,'ADR Raw Data'!$B$6:$BE$43,'ADR Raw Data'!AY$1,FALSE)</f>
        <v>1.12327243691637</v>
      </c>
      <c r="AO40" s="48">
        <f>VLOOKUP($A40,'ADR Raw Data'!$B$6:$BE$43,'ADR Raw Data'!BA$1,FALSE)</f>
        <v>2.95760964229608</v>
      </c>
      <c r="AP40" s="48">
        <f>VLOOKUP($A40,'ADR Raw Data'!$B$6:$BE$43,'ADR Raw Data'!BB$1,FALSE)</f>
        <v>5.9047977737481299</v>
      </c>
      <c r="AQ40" s="49">
        <f>VLOOKUP($A40,'ADR Raw Data'!$B$6:$BE$43,'ADR Raw Data'!BC$1,FALSE)</f>
        <v>4.41094989370702</v>
      </c>
      <c r="AR40" s="50">
        <f>VLOOKUP($A40,'ADR Raw Data'!$B$6:$BE$43,'ADR Raw Data'!BE$1,FALSE)</f>
        <v>2.0918138852652102</v>
      </c>
      <c r="AT40" s="51">
        <f>VLOOKUP($A40,'RevPAR Raw Data'!$B$6:$BE$43,'RevPAR Raw Data'!AG$1,FALSE)</f>
        <v>28.1173808400188</v>
      </c>
      <c r="AU40" s="52">
        <f>VLOOKUP($A40,'RevPAR Raw Data'!$B$6:$BE$43,'RevPAR Raw Data'!AH$1,FALSE)</f>
        <v>36.1664059500959</v>
      </c>
      <c r="AV40" s="52">
        <f>VLOOKUP($A40,'RevPAR Raw Data'!$B$6:$BE$43,'RevPAR Raw Data'!AI$1,FALSE)</f>
        <v>43.722898272552698</v>
      </c>
      <c r="AW40" s="52">
        <f>VLOOKUP($A40,'RevPAR Raw Data'!$B$6:$BE$43,'RevPAR Raw Data'!AJ$1,FALSE)</f>
        <v>43.849707293666</v>
      </c>
      <c r="AX40" s="52">
        <f>VLOOKUP($A40,'RevPAR Raw Data'!$B$6:$BE$43,'RevPAR Raw Data'!AK$1,FALSE)</f>
        <v>39.134378598848301</v>
      </c>
      <c r="AY40" s="53">
        <f>VLOOKUP($A40,'RevPAR Raw Data'!$B$6:$BE$43,'RevPAR Raw Data'!AL$1,FALSE)</f>
        <v>38.164406982305103</v>
      </c>
      <c r="AZ40" s="52">
        <f>VLOOKUP($A40,'RevPAR Raw Data'!$B$6:$BE$43,'RevPAR Raw Data'!AN$1,FALSE)</f>
        <v>38.093490882917401</v>
      </c>
      <c r="BA40" s="52">
        <f>VLOOKUP($A40,'RevPAR Raw Data'!$B$6:$BE$43,'RevPAR Raw Data'!AO$1,FALSE)</f>
        <v>38.340515834932802</v>
      </c>
      <c r="BB40" s="53">
        <f>VLOOKUP($A40,'RevPAR Raw Data'!$B$6:$BE$43,'RevPAR Raw Data'!AP$1,FALSE)</f>
        <v>38.217003358925098</v>
      </c>
      <c r="BC40" s="54">
        <f>VLOOKUP($A40,'RevPAR Raw Data'!$B$6:$BE$43,'RevPAR Raw Data'!AR$1,FALSE)</f>
        <v>38.179398550229003</v>
      </c>
      <c r="BE40" s="47">
        <f>VLOOKUP($A40,'RevPAR Raw Data'!$B$6:$BE$43,'RevPAR Raw Data'!AT$1,FALSE)</f>
        <v>-7.1681946662420296E-2</v>
      </c>
      <c r="BF40" s="48">
        <f>VLOOKUP($A40,'RevPAR Raw Data'!$B$6:$BE$43,'RevPAR Raw Data'!AU$1,FALSE)</f>
        <v>-11.142445996347099</v>
      </c>
      <c r="BG40" s="48">
        <f>VLOOKUP($A40,'RevPAR Raw Data'!$B$6:$BE$43,'RevPAR Raw Data'!AV$1,FALSE)</f>
        <v>-5.1668217323249399</v>
      </c>
      <c r="BH40" s="48">
        <f>VLOOKUP($A40,'RevPAR Raw Data'!$B$6:$BE$43,'RevPAR Raw Data'!AW$1,FALSE)</f>
        <v>-4.4986323436577296</v>
      </c>
      <c r="BI40" s="48">
        <f>VLOOKUP($A40,'RevPAR Raw Data'!$B$6:$BE$43,'RevPAR Raw Data'!AX$1,FALSE)</f>
        <v>-4.8289346671931899</v>
      </c>
      <c r="BJ40" s="49">
        <f>VLOOKUP($A40,'RevPAR Raw Data'!$B$6:$BE$43,'RevPAR Raw Data'!AY$1,FALSE)</f>
        <v>-5.5240462826575998</v>
      </c>
      <c r="BK40" s="48">
        <f>VLOOKUP($A40,'RevPAR Raw Data'!$B$6:$BE$43,'RevPAR Raw Data'!BA$1,FALSE)</f>
        <v>-0.35236427175404</v>
      </c>
      <c r="BL40" s="48">
        <f>VLOOKUP($A40,'RevPAR Raw Data'!$B$6:$BE$43,'RevPAR Raw Data'!BB$1,FALSE)</f>
        <v>12.4569885451037</v>
      </c>
      <c r="BM40" s="49">
        <f>VLOOKUP($A40,'RevPAR Raw Data'!$B$6:$BE$43,'RevPAR Raw Data'!BC$1,FALSE)</f>
        <v>5.6861506520156304</v>
      </c>
      <c r="BN40" s="50">
        <f>VLOOKUP($A40,'RevPAR Raw Data'!$B$6:$BE$43,'RevPAR Raw Data'!BE$1,FALSE)</f>
        <v>-2.5684803320743801</v>
      </c>
    </row>
    <row r="41" spans="1:66" x14ac:dyDescent="0.45">
      <c r="A41" s="63" t="s">
        <v>80</v>
      </c>
      <c r="B41" s="47">
        <f>VLOOKUP($A41,'Occupancy Raw Data'!$B$8:$BE$45,'Occupancy Raw Data'!AG$3,FALSE)</f>
        <v>31.245268735806199</v>
      </c>
      <c r="C41" s="48">
        <f>VLOOKUP($A41,'Occupancy Raw Data'!$B$8:$BE$45,'Occupancy Raw Data'!AH$3,FALSE)</f>
        <v>36.619984859954499</v>
      </c>
      <c r="D41" s="48">
        <f>VLOOKUP($A41,'Occupancy Raw Data'!$B$8:$BE$45,'Occupancy Raw Data'!AI$3,FALSE)</f>
        <v>42.316426949280803</v>
      </c>
      <c r="E41" s="48">
        <f>VLOOKUP($A41,'Occupancy Raw Data'!$B$8:$BE$45,'Occupancy Raw Data'!AJ$3,FALSE)</f>
        <v>40.121120363361001</v>
      </c>
      <c r="F41" s="48">
        <f>VLOOKUP($A41,'Occupancy Raw Data'!$B$8:$BE$45,'Occupancy Raw Data'!AK$3,FALSE)</f>
        <v>39.818319454958299</v>
      </c>
      <c r="G41" s="49">
        <f>VLOOKUP($A41,'Occupancy Raw Data'!$B$8:$BE$45,'Occupancy Raw Data'!AL$3,FALSE)</f>
        <v>38.024224072672197</v>
      </c>
      <c r="H41" s="48">
        <f>VLOOKUP($A41,'Occupancy Raw Data'!$B$8:$BE$45,'Occupancy Raw Data'!AN$3,FALSE)</f>
        <v>42.600302800908402</v>
      </c>
      <c r="I41" s="48">
        <f>VLOOKUP($A41,'Occupancy Raw Data'!$B$8:$BE$45,'Occupancy Raw Data'!AO$3,FALSE)</f>
        <v>43.489780469341397</v>
      </c>
      <c r="J41" s="49">
        <f>VLOOKUP($A41,'Occupancy Raw Data'!$B$8:$BE$45,'Occupancy Raw Data'!AP$3,FALSE)</f>
        <v>43.045041635124903</v>
      </c>
      <c r="K41" s="50">
        <f>VLOOKUP($A41,'Occupancy Raw Data'!$B$8:$BE$45,'Occupancy Raw Data'!AR$3,FALSE)</f>
        <v>39.458743376230103</v>
      </c>
      <c r="M41" s="47">
        <f>VLOOKUP($A41,'Occupancy Raw Data'!$B$8:$BE$45,'Occupancy Raw Data'!AT$3,FALSE)</f>
        <v>8.1204977079240308</v>
      </c>
      <c r="N41" s="48">
        <f>VLOOKUP($A41,'Occupancy Raw Data'!$B$8:$BE$45,'Occupancy Raw Data'!AU$3,FALSE)</f>
        <v>1.4682747771368601</v>
      </c>
      <c r="O41" s="48">
        <f>VLOOKUP($A41,'Occupancy Raw Data'!$B$8:$BE$45,'Occupancy Raw Data'!AV$3,FALSE)</f>
        <v>6.1224489795918302</v>
      </c>
      <c r="P41" s="48">
        <f>VLOOKUP($A41,'Occupancy Raw Data'!$B$8:$BE$45,'Occupancy Raw Data'!AW$3,FALSE)</f>
        <v>-1.30353817504655</v>
      </c>
      <c r="Q41" s="48">
        <f>VLOOKUP($A41,'Occupancy Raw Data'!$B$8:$BE$45,'Occupancy Raw Data'!AX$3,FALSE)</f>
        <v>4.3650793650793602</v>
      </c>
      <c r="R41" s="49">
        <f>VLOOKUP($A41,'Occupancy Raw Data'!$B$8:$BE$45,'Occupancy Raw Data'!AY$3,FALSE)</f>
        <v>3.5136527563111701</v>
      </c>
      <c r="S41" s="48">
        <f>VLOOKUP($A41,'Occupancy Raw Data'!$B$8:$BE$45,'Occupancy Raw Data'!BA$3,FALSE)</f>
        <v>15.1406649616368</v>
      </c>
      <c r="T41" s="48">
        <f>VLOOKUP($A41,'Occupancy Raw Data'!$B$8:$BE$45,'Occupancy Raw Data'!BB$3,FALSE)</f>
        <v>13.9315815567674</v>
      </c>
      <c r="U41" s="49">
        <f>VLOOKUP($A41,'Occupancy Raw Data'!$B$8:$BE$45,'Occupancy Raw Data'!BC$3,FALSE)</f>
        <v>14.526686807653499</v>
      </c>
      <c r="V41" s="50">
        <f>VLOOKUP($A41,'Occupancy Raw Data'!$B$8:$BE$45,'Occupancy Raw Data'!BE$3,FALSE)</f>
        <v>6.7119982452292097</v>
      </c>
      <c r="X41" s="51">
        <f>VLOOKUP($A41,'ADR Raw Data'!$B$6:$BE$43,'ADR Raw Data'!AG$1,FALSE)</f>
        <v>92.993725015142303</v>
      </c>
      <c r="Y41" s="52">
        <f>VLOOKUP($A41,'ADR Raw Data'!$B$6:$BE$43,'ADR Raw Data'!AH$1,FALSE)</f>
        <v>92.761855297157595</v>
      </c>
      <c r="Z41" s="52">
        <f>VLOOKUP($A41,'ADR Raw Data'!$B$6:$BE$43,'ADR Raw Data'!AI$1,FALSE)</f>
        <v>95.088899821109095</v>
      </c>
      <c r="AA41" s="52">
        <f>VLOOKUP($A41,'ADR Raw Data'!$B$6:$BE$43,'ADR Raw Data'!AJ$1,FALSE)</f>
        <v>91.342580188679193</v>
      </c>
      <c r="AB41" s="52">
        <f>VLOOKUP($A41,'ADR Raw Data'!$B$6:$BE$43,'ADR Raw Data'!AK$1,FALSE)</f>
        <v>93.131801330798396</v>
      </c>
      <c r="AC41" s="53">
        <f>VLOOKUP($A41,'ADR Raw Data'!$B$6:$BE$43,'ADR Raw Data'!AL$1,FALSE)</f>
        <v>93.095877961377596</v>
      </c>
      <c r="AD41" s="52">
        <f>VLOOKUP($A41,'ADR Raw Data'!$B$6:$BE$43,'ADR Raw Data'!AN$1,FALSE)</f>
        <v>98.625650821856894</v>
      </c>
      <c r="AE41" s="52">
        <f>VLOOKUP($A41,'ADR Raw Data'!$B$6:$BE$43,'ADR Raw Data'!AO$1,FALSE)</f>
        <v>102.129934725848</v>
      </c>
      <c r="AF41" s="53">
        <f>VLOOKUP($A41,'ADR Raw Data'!$B$6:$BE$43,'ADR Raw Data'!AP$1,FALSE)</f>
        <v>100.395895801275</v>
      </c>
      <c r="AG41" s="54">
        <f>VLOOKUP($A41,'ADR Raw Data'!$B$6:$BE$43,'ADR Raw Data'!AR$1,FALSE)</f>
        <v>95.371162726961202</v>
      </c>
      <c r="AI41" s="47">
        <f>VLOOKUP($A41,'ADR Raw Data'!$B$6:$BE$43,'ADR Raw Data'!AT$1,FALSE)</f>
        <v>6.9153579126192097</v>
      </c>
      <c r="AJ41" s="48">
        <f>VLOOKUP($A41,'ADR Raw Data'!$B$6:$BE$43,'ADR Raw Data'!AU$1,FALSE)</f>
        <v>4.1728216299829803</v>
      </c>
      <c r="AK41" s="48">
        <f>VLOOKUP($A41,'ADR Raw Data'!$B$6:$BE$43,'ADR Raw Data'!AV$1,FALSE)</f>
        <v>6.0646196985782099</v>
      </c>
      <c r="AL41" s="48">
        <f>VLOOKUP($A41,'ADR Raw Data'!$B$6:$BE$43,'ADR Raw Data'!AW$1,FALSE)</f>
        <v>0.91613912804978204</v>
      </c>
      <c r="AM41" s="48">
        <f>VLOOKUP($A41,'ADR Raw Data'!$B$6:$BE$43,'ADR Raw Data'!AX$1,FALSE)</f>
        <v>3.9142328430281998</v>
      </c>
      <c r="AN41" s="49">
        <f>VLOOKUP($A41,'ADR Raw Data'!$B$6:$BE$43,'ADR Raw Data'!AY$1,FALSE)</f>
        <v>4.2541099477252402</v>
      </c>
      <c r="AO41" s="48">
        <f>VLOOKUP($A41,'ADR Raw Data'!$B$6:$BE$43,'ADR Raw Data'!BA$1,FALSE)</f>
        <v>6.0230148594927</v>
      </c>
      <c r="AP41" s="48">
        <f>VLOOKUP($A41,'ADR Raw Data'!$B$6:$BE$43,'ADR Raw Data'!BB$1,FALSE)</f>
        <v>7.1424985128684204</v>
      </c>
      <c r="AQ41" s="49">
        <f>VLOOKUP($A41,'ADR Raw Data'!$B$6:$BE$43,'ADR Raw Data'!BC$1,FALSE)</f>
        <v>6.5885054925905502</v>
      </c>
      <c r="AR41" s="50">
        <f>VLOOKUP($A41,'ADR Raw Data'!$B$6:$BE$43,'ADR Raw Data'!BE$1,FALSE)</f>
        <v>5.1291375077922101</v>
      </c>
      <c r="AT41" s="51">
        <f>VLOOKUP($A41,'RevPAR Raw Data'!$B$6:$BE$43,'RevPAR Raw Data'!AG$1,FALSE)</f>
        <v>29.0561392884178</v>
      </c>
      <c r="AU41" s="52">
        <f>VLOOKUP($A41,'RevPAR Raw Data'!$B$6:$BE$43,'RevPAR Raw Data'!AH$1,FALSE)</f>
        <v>33.969377365631999</v>
      </c>
      <c r="AV41" s="52">
        <f>VLOOKUP($A41,'RevPAR Raw Data'!$B$6:$BE$43,'RevPAR Raw Data'!AI$1,FALSE)</f>
        <v>40.238224829674401</v>
      </c>
      <c r="AW41" s="52">
        <f>VLOOKUP($A41,'RevPAR Raw Data'!$B$6:$BE$43,'RevPAR Raw Data'!AJ$1,FALSE)</f>
        <v>36.6476665404996</v>
      </c>
      <c r="AX41" s="52">
        <f>VLOOKUP($A41,'RevPAR Raw Data'!$B$6:$BE$43,'RevPAR Raw Data'!AK$1,FALSE)</f>
        <v>37.083518168054503</v>
      </c>
      <c r="AY41" s="53">
        <f>VLOOKUP($A41,'RevPAR Raw Data'!$B$6:$BE$43,'RevPAR Raw Data'!AL$1,FALSE)</f>
        <v>35.398985238455701</v>
      </c>
      <c r="AZ41" s="52">
        <f>VLOOKUP($A41,'RevPAR Raw Data'!$B$6:$BE$43,'RevPAR Raw Data'!AN$1,FALSE)</f>
        <v>42.014825889477599</v>
      </c>
      <c r="BA41" s="52">
        <f>VLOOKUP($A41,'RevPAR Raw Data'!$B$6:$BE$43,'RevPAR Raw Data'!AO$1,FALSE)</f>
        <v>44.416084405753203</v>
      </c>
      <c r="BB41" s="53">
        <f>VLOOKUP($A41,'RevPAR Raw Data'!$B$6:$BE$43,'RevPAR Raw Data'!AP$1,FALSE)</f>
        <v>43.215455147615401</v>
      </c>
      <c r="BC41" s="54">
        <f>VLOOKUP($A41,'RevPAR Raw Data'!$B$6:$BE$43,'RevPAR Raw Data'!AR$1,FALSE)</f>
        <v>37.632262355358399</v>
      </c>
      <c r="BE41" s="47">
        <f>VLOOKUP($A41,'RevPAR Raw Data'!$B$6:$BE$43,'RevPAR Raw Data'!AT$1,FALSE)</f>
        <v>15.5974171013322</v>
      </c>
      <c r="BF41" s="48">
        <f>VLOOKUP($A41,'RevPAR Raw Data'!$B$6:$BE$43,'RevPAR Raw Data'!AU$1,FALSE)</f>
        <v>5.7023648946077898</v>
      </c>
      <c r="BG41" s="48">
        <f>VLOOKUP($A41,'RevPAR Raw Data'!$B$6:$BE$43,'RevPAR Raw Data'!AV$1,FALSE)</f>
        <v>12.558371925021699</v>
      </c>
      <c r="BH41" s="48">
        <f>VLOOKUP($A41,'RevPAR Raw Data'!$B$6:$BE$43,'RevPAR Raw Data'!AW$1,FALSE)</f>
        <v>-0.39934127026743899</v>
      </c>
      <c r="BI41" s="48">
        <f>VLOOKUP($A41,'RevPAR Raw Data'!$B$6:$BE$43,'RevPAR Raw Data'!AX$1,FALSE)</f>
        <v>8.4501715782397504</v>
      </c>
      <c r="BJ41" s="49">
        <f>VLOOKUP($A41,'RevPAR Raw Data'!$B$6:$BE$43,'RevPAR Raw Data'!AY$1,FALSE)</f>
        <v>7.9172373554711699</v>
      </c>
      <c r="BK41" s="48">
        <f>VLOOKUP($A41,'RevPAR Raw Data'!$B$6:$BE$43,'RevPAR Raw Data'!BA$1,FALSE)</f>
        <v>22.075604321594898</v>
      </c>
      <c r="BL41" s="48">
        <f>VLOOKUP($A41,'RevPAR Raw Data'!$B$6:$BE$43,'RevPAR Raw Data'!BB$1,FALSE)</f>
        <v>22.069143075147</v>
      </c>
      <c r="BM41" s="49">
        <f>VLOOKUP($A41,'RevPAR Raw Data'!$B$6:$BE$43,'RevPAR Raw Data'!BC$1,FALSE)</f>
        <v>22.072283858457801</v>
      </c>
      <c r="BN41" s="50">
        <f>VLOOKUP($A41,'RevPAR Raw Data'!$B$6:$BE$43,'RevPAR Raw Data'!BE$1,FALSE)</f>
        <v>12.185403372539801</v>
      </c>
    </row>
    <row r="42" spans="1:66" x14ac:dyDescent="0.45">
      <c r="A42" s="63" t="s">
        <v>81</v>
      </c>
      <c r="B42" s="47">
        <f>VLOOKUP($A42,'Occupancy Raw Data'!$B$8:$BE$45,'Occupancy Raw Data'!AG$3,FALSE)</f>
        <v>39.246691367522999</v>
      </c>
      <c r="C42" s="48">
        <f>VLOOKUP($A42,'Occupancy Raw Data'!$B$8:$BE$45,'Occupancy Raw Data'!AH$3,FALSE)</f>
        <v>41.9894312729039</v>
      </c>
      <c r="D42" s="48">
        <f>VLOOKUP($A42,'Occupancy Raw Data'!$B$8:$BE$45,'Occupancy Raw Data'!AI$3,FALSE)</f>
        <v>46.086827317916502</v>
      </c>
      <c r="E42" s="48">
        <f>VLOOKUP($A42,'Occupancy Raw Data'!$B$8:$BE$45,'Occupancy Raw Data'!AJ$3,FALSE)</f>
        <v>46.912146098984202</v>
      </c>
      <c r="F42" s="48">
        <f>VLOOKUP($A42,'Occupancy Raw Data'!$B$8:$BE$45,'Occupancy Raw Data'!AK$3,FALSE)</f>
        <v>45.650179443589899</v>
      </c>
      <c r="G42" s="49">
        <f>VLOOKUP($A42,'Occupancy Raw Data'!$B$8:$BE$45,'Occupancy Raw Data'!AL$3,FALSE)</f>
        <v>43.9764550228834</v>
      </c>
      <c r="H42" s="48">
        <f>VLOOKUP($A42,'Occupancy Raw Data'!$B$8:$BE$45,'Occupancy Raw Data'!AN$3,FALSE)</f>
        <v>51.898998893656</v>
      </c>
      <c r="I42" s="48">
        <f>VLOOKUP($A42,'Occupancy Raw Data'!$B$8:$BE$45,'Occupancy Raw Data'!AO$3,FALSE)</f>
        <v>54.498232548098898</v>
      </c>
      <c r="J42" s="49">
        <f>VLOOKUP($A42,'Occupancy Raw Data'!$B$8:$BE$45,'Occupancy Raw Data'!AP$3,FALSE)</f>
        <v>53.198615720877498</v>
      </c>
      <c r="K42" s="50">
        <f>VLOOKUP($A42,'Occupancy Raw Data'!$B$8:$BE$45,'Occupancy Raw Data'!AR$3,FALSE)</f>
        <v>46.612552088254503</v>
      </c>
      <c r="M42" s="47">
        <f>VLOOKUP($A42,'Occupancy Raw Data'!$B$8:$BE$45,'Occupancy Raw Data'!AT$3,FALSE)</f>
        <v>7.4115402300626601</v>
      </c>
      <c r="N42" s="48">
        <f>VLOOKUP($A42,'Occupancy Raw Data'!$B$8:$BE$45,'Occupancy Raw Data'!AU$3,FALSE)</f>
        <v>10.5875470326681</v>
      </c>
      <c r="O42" s="48">
        <f>VLOOKUP($A42,'Occupancy Raw Data'!$B$8:$BE$45,'Occupancy Raw Data'!AV$3,FALSE)</f>
        <v>14.626092685515101</v>
      </c>
      <c r="P42" s="48">
        <f>VLOOKUP($A42,'Occupancy Raw Data'!$B$8:$BE$45,'Occupancy Raw Data'!AW$3,FALSE)</f>
        <v>15.1177375786342</v>
      </c>
      <c r="Q42" s="48">
        <f>VLOOKUP($A42,'Occupancy Raw Data'!$B$8:$BE$45,'Occupancy Raw Data'!AX$3,FALSE)</f>
        <v>10.6919684578281</v>
      </c>
      <c r="R42" s="49">
        <f>VLOOKUP($A42,'Occupancy Raw Data'!$B$8:$BE$45,'Occupancy Raw Data'!AY$3,FALSE)</f>
        <v>11.781946193985799</v>
      </c>
      <c r="S42" s="48">
        <f>VLOOKUP($A42,'Occupancy Raw Data'!$B$8:$BE$45,'Occupancy Raw Data'!BA$3,FALSE)</f>
        <v>4.9852552227056997</v>
      </c>
      <c r="T42" s="48">
        <f>VLOOKUP($A42,'Occupancy Raw Data'!$B$8:$BE$45,'Occupancy Raw Data'!BB$3,FALSE)</f>
        <v>8.2697052469864794</v>
      </c>
      <c r="U42" s="49">
        <f>VLOOKUP($A42,'Occupancy Raw Data'!$B$8:$BE$45,'Occupancy Raw Data'!BC$3,FALSE)</f>
        <v>6.6423118322037604</v>
      </c>
      <c r="V42" s="50">
        <f>VLOOKUP($A42,'Occupancy Raw Data'!$B$8:$BE$45,'Occupancy Raw Data'!BE$3,FALSE)</f>
        <v>10.055177744609001</v>
      </c>
      <c r="X42" s="51">
        <f>VLOOKUP($A42,'ADR Raw Data'!$B$6:$BE$43,'ADR Raw Data'!AG$1,FALSE)</f>
        <v>92.836261757776796</v>
      </c>
      <c r="Y42" s="52">
        <f>VLOOKUP($A42,'ADR Raw Data'!$B$6:$BE$43,'ADR Raw Data'!AH$1,FALSE)</f>
        <v>89.750234501824195</v>
      </c>
      <c r="Z42" s="52">
        <f>VLOOKUP($A42,'ADR Raw Data'!$B$6:$BE$43,'ADR Raw Data'!AI$1,FALSE)</f>
        <v>92.010780503531706</v>
      </c>
      <c r="AA42" s="52">
        <f>VLOOKUP($A42,'ADR Raw Data'!$B$6:$BE$43,'ADR Raw Data'!AJ$1,FALSE)</f>
        <v>91.198372300604603</v>
      </c>
      <c r="AB42" s="52">
        <f>VLOOKUP($A42,'ADR Raw Data'!$B$6:$BE$43,'ADR Raw Data'!AK$1,FALSE)</f>
        <v>91.389365597753795</v>
      </c>
      <c r="AC42" s="53">
        <f>VLOOKUP($A42,'ADR Raw Data'!$B$6:$BE$43,'ADR Raw Data'!AL$1,FALSE)</f>
        <v>91.424047608814405</v>
      </c>
      <c r="AD42" s="52">
        <f>VLOOKUP($A42,'ADR Raw Data'!$B$6:$BE$43,'ADR Raw Data'!AN$1,FALSE)</f>
        <v>105.24665579140201</v>
      </c>
      <c r="AE42" s="52">
        <f>VLOOKUP($A42,'ADR Raw Data'!$B$6:$BE$43,'ADR Raw Data'!AO$1,FALSE)</f>
        <v>110.00628141014499</v>
      </c>
      <c r="AF42" s="53">
        <f>VLOOKUP($A42,'ADR Raw Data'!$B$6:$BE$43,'ADR Raw Data'!AP$1,FALSE)</f>
        <v>107.68460629347101</v>
      </c>
      <c r="AG42" s="54">
        <f>VLOOKUP($A42,'ADR Raw Data'!$B$6:$BE$43,'ADR Raw Data'!AR$1,FALSE)</f>
        <v>96.728757345534305</v>
      </c>
      <c r="AI42" s="47">
        <f>VLOOKUP($A42,'ADR Raw Data'!$B$6:$BE$43,'ADR Raw Data'!AT$1,FALSE)</f>
        <v>12.652508528988401</v>
      </c>
      <c r="AJ42" s="48">
        <f>VLOOKUP($A42,'ADR Raw Data'!$B$6:$BE$43,'ADR Raw Data'!AU$1,FALSE)</f>
        <v>12.2978722599627</v>
      </c>
      <c r="AK42" s="48">
        <f>VLOOKUP($A42,'ADR Raw Data'!$B$6:$BE$43,'ADR Raw Data'!AV$1,FALSE)</f>
        <v>14.4579837407595</v>
      </c>
      <c r="AL42" s="48">
        <f>VLOOKUP($A42,'ADR Raw Data'!$B$6:$BE$43,'ADR Raw Data'!AW$1,FALSE)</f>
        <v>13.342894077119499</v>
      </c>
      <c r="AM42" s="48">
        <f>VLOOKUP($A42,'ADR Raw Data'!$B$6:$BE$43,'ADR Raw Data'!AX$1,FALSE)</f>
        <v>12.1947598019562</v>
      </c>
      <c r="AN42" s="49">
        <f>VLOOKUP($A42,'ADR Raw Data'!$B$6:$BE$43,'ADR Raw Data'!AY$1,FALSE)</f>
        <v>12.990804403627401</v>
      </c>
      <c r="AO42" s="48">
        <f>VLOOKUP($A42,'ADR Raw Data'!$B$6:$BE$43,'ADR Raw Data'!BA$1,FALSE)</f>
        <v>10.5984550352981</v>
      </c>
      <c r="AP42" s="48">
        <f>VLOOKUP($A42,'ADR Raw Data'!$B$6:$BE$43,'ADR Raw Data'!BB$1,FALSE)</f>
        <v>9.3302944014565892</v>
      </c>
      <c r="AQ42" s="49">
        <f>VLOOKUP($A42,'ADR Raw Data'!$B$6:$BE$43,'ADR Raw Data'!BC$1,FALSE)</f>
        <v>9.9784045385706595</v>
      </c>
      <c r="AR42" s="50">
        <f>VLOOKUP($A42,'ADR Raw Data'!$B$6:$BE$43,'ADR Raw Data'!BE$1,FALSE)</f>
        <v>11.6519850081822</v>
      </c>
      <c r="AT42" s="51">
        <f>VLOOKUP($A42,'RevPAR Raw Data'!$B$6:$BE$43,'RevPAR Raw Data'!AG$1,FALSE)</f>
        <v>36.435161129220504</v>
      </c>
      <c r="AU42" s="52">
        <f>VLOOKUP($A42,'RevPAR Raw Data'!$B$6:$BE$43,'RevPAR Raw Data'!AH$1,FALSE)</f>
        <v>37.685613033413603</v>
      </c>
      <c r="AV42" s="52">
        <f>VLOOKUP($A42,'RevPAR Raw Data'!$B$6:$BE$43,'RevPAR Raw Data'!AI$1,FALSE)</f>
        <v>42.404849524529901</v>
      </c>
      <c r="AW42" s="52">
        <f>VLOOKUP($A42,'RevPAR Raw Data'!$B$6:$BE$43,'RevPAR Raw Data'!AJ$1,FALSE)</f>
        <v>42.783113653555198</v>
      </c>
      <c r="AX42" s="52">
        <f>VLOOKUP($A42,'RevPAR Raw Data'!$B$6:$BE$43,'RevPAR Raw Data'!AK$1,FALSE)</f>
        <v>41.719409387733002</v>
      </c>
      <c r="AY42" s="53">
        <f>VLOOKUP($A42,'RevPAR Raw Data'!$B$6:$BE$43,'RevPAR Raw Data'!AL$1,FALSE)</f>
        <v>40.205055176789799</v>
      </c>
      <c r="AZ42" s="52">
        <f>VLOOKUP($A42,'RevPAR Raw Data'!$B$6:$BE$43,'RevPAR Raw Data'!AN$1,FALSE)</f>
        <v>54.6219607247901</v>
      </c>
      <c r="BA42" s="52">
        <f>VLOOKUP($A42,'RevPAR Raw Data'!$B$6:$BE$43,'RevPAR Raw Data'!AO$1,FALSE)</f>
        <v>59.9514790604171</v>
      </c>
      <c r="BB42" s="53">
        <f>VLOOKUP($A42,'RevPAR Raw Data'!$B$6:$BE$43,'RevPAR Raw Data'!AP$1,FALSE)</f>
        <v>57.2867198926036</v>
      </c>
      <c r="BC42" s="54">
        <f>VLOOKUP($A42,'RevPAR Raw Data'!$B$6:$BE$43,'RevPAR Raw Data'!AR$1,FALSE)</f>
        <v>45.087742402008502</v>
      </c>
      <c r="BE42" s="47">
        <f>VLOOKUP($A42,'RevPAR Raw Data'!$B$6:$BE$43,'RevPAR Raw Data'!AT$1,FALSE)</f>
        <v>21.0017945187892</v>
      </c>
      <c r="BF42" s="48">
        <f>VLOOKUP($A42,'RevPAR Raw Data'!$B$6:$BE$43,'RevPAR Raw Data'!AU$1,FALSE)</f>
        <v>24.187462302171902</v>
      </c>
      <c r="BG42" s="48">
        <f>VLOOKUP($A42,'RevPAR Raw Data'!$B$6:$BE$43,'RevPAR Raw Data'!AV$1,FALSE)</f>
        <v>31.198714528654801</v>
      </c>
      <c r="BH42" s="48">
        <f>VLOOKUP($A42,'RevPAR Raw Data'!$B$6:$BE$43,'RevPAR Raw Data'!AW$1,FALSE)</f>
        <v>30.477775367727801</v>
      </c>
      <c r="BI42" s="48">
        <f>VLOOKUP($A42,'RevPAR Raw Data'!$B$6:$BE$43,'RevPAR Raw Data'!AX$1,FALSE)</f>
        <v>24.190588131317401</v>
      </c>
      <c r="BJ42" s="49">
        <f>VLOOKUP($A42,'RevPAR Raw Data'!$B$6:$BE$43,'RevPAR Raw Data'!AY$1,FALSE)</f>
        <v>26.303320182614598</v>
      </c>
      <c r="BK42" s="48">
        <f>VLOOKUP($A42,'RevPAR Raw Data'!$B$6:$BE$43,'RevPAR Raw Data'!BA$1,FALSE)</f>
        <v>16.112070291177101</v>
      </c>
      <c r="BL42" s="48">
        <f>VLOOKUP($A42,'RevPAR Raw Data'!$B$6:$BE$43,'RevPAR Raw Data'!BB$1,FALSE)</f>
        <v>18.371587494119598</v>
      </c>
      <c r="BM42" s="49">
        <f>VLOOKUP($A42,'RevPAR Raw Data'!$B$6:$BE$43,'RevPAR Raw Data'!BC$1,FALSE)</f>
        <v>17.283513116104999</v>
      </c>
      <c r="BN42" s="50">
        <f>VLOOKUP($A42,'RevPAR Raw Data'!$B$6:$BE$43,'RevPAR Raw Data'!BE$1,FALSE)</f>
        <v>22.878790556139201</v>
      </c>
    </row>
    <row r="43" spans="1:66" x14ac:dyDescent="0.45">
      <c r="A43" s="66" t="s">
        <v>82</v>
      </c>
      <c r="B43" s="47">
        <f>VLOOKUP($A43,'Occupancy Raw Data'!$B$8:$BE$45,'Occupancy Raw Data'!AG$3,FALSE)</f>
        <v>40.937962944172703</v>
      </c>
      <c r="C43" s="48">
        <f>VLOOKUP($A43,'Occupancy Raw Data'!$B$8:$BE$45,'Occupancy Raw Data'!AH$3,FALSE)</f>
        <v>47.754023175112103</v>
      </c>
      <c r="D43" s="48">
        <f>VLOOKUP($A43,'Occupancy Raw Data'!$B$8:$BE$45,'Occupancy Raw Data'!AI$3,FALSE)</f>
        <v>55.825740203340303</v>
      </c>
      <c r="E43" s="48">
        <f>VLOOKUP($A43,'Occupancy Raw Data'!$B$8:$BE$45,'Occupancy Raw Data'!AJ$3,FALSE)</f>
        <v>57.096109746940698</v>
      </c>
      <c r="F43" s="48">
        <f>VLOOKUP($A43,'Occupancy Raw Data'!$B$8:$BE$45,'Occupancy Raw Data'!AK$3,FALSE)</f>
        <v>51.036487610852902</v>
      </c>
      <c r="G43" s="49">
        <f>VLOOKUP($A43,'Occupancy Raw Data'!$B$8:$BE$45,'Occupancy Raw Data'!AL$3,FALSE)</f>
        <v>50.530064736083702</v>
      </c>
      <c r="H43" s="48">
        <f>VLOOKUP($A43,'Occupancy Raw Data'!$B$8:$BE$45,'Occupancy Raw Data'!AN$3,FALSE)</f>
        <v>48.043712076627997</v>
      </c>
      <c r="I43" s="48">
        <f>VLOOKUP($A43,'Occupancy Raw Data'!$B$8:$BE$45,'Occupancy Raw Data'!AO$3,FALSE)</f>
        <v>51.399232907847399</v>
      </c>
      <c r="J43" s="49">
        <f>VLOOKUP($A43,'Occupancy Raw Data'!$B$8:$BE$45,'Occupancy Raw Data'!AP$3,FALSE)</f>
        <v>49.721472492237702</v>
      </c>
      <c r="K43" s="50">
        <f>VLOOKUP($A43,'Occupancy Raw Data'!$B$8:$BE$45,'Occupancy Raw Data'!AR$3,FALSE)</f>
        <v>50.299038380699102</v>
      </c>
      <c r="M43" s="47">
        <f>VLOOKUP($A43,'Occupancy Raw Data'!$B$8:$BE$45,'Occupancy Raw Data'!AT$3,FALSE)</f>
        <v>7.2494700523730602</v>
      </c>
      <c r="N43" s="48">
        <f>VLOOKUP($A43,'Occupancy Raw Data'!$B$8:$BE$45,'Occupancy Raw Data'!AU$3,FALSE)</f>
        <v>15.309247605824099</v>
      </c>
      <c r="O43" s="48">
        <f>VLOOKUP($A43,'Occupancy Raw Data'!$B$8:$BE$45,'Occupancy Raw Data'!AV$3,FALSE)</f>
        <v>27.7103922511603</v>
      </c>
      <c r="P43" s="48">
        <f>VLOOKUP($A43,'Occupancy Raw Data'!$B$8:$BE$45,'Occupancy Raw Data'!AW$3,FALSE)</f>
        <v>30.575844708503499</v>
      </c>
      <c r="Q43" s="48">
        <f>VLOOKUP($A43,'Occupancy Raw Data'!$B$8:$BE$45,'Occupancy Raw Data'!AX$3,FALSE)</f>
        <v>17.9724374918842</v>
      </c>
      <c r="R43" s="49">
        <f>VLOOKUP($A43,'Occupancy Raw Data'!$B$8:$BE$45,'Occupancy Raw Data'!AY$3,FALSE)</f>
        <v>20.1465203243283</v>
      </c>
      <c r="S43" s="48">
        <f>VLOOKUP($A43,'Occupancy Raw Data'!$B$8:$BE$45,'Occupancy Raw Data'!BA$3,FALSE)</f>
        <v>10.844350993195899</v>
      </c>
      <c r="T43" s="48">
        <f>VLOOKUP($A43,'Occupancy Raw Data'!$B$8:$BE$45,'Occupancy Raw Data'!BB$3,FALSE)</f>
        <v>16.884814592213299</v>
      </c>
      <c r="U43" s="49">
        <f>VLOOKUP($A43,'Occupancy Raw Data'!$B$8:$BE$45,'Occupancy Raw Data'!BC$3,FALSE)</f>
        <v>13.8864035852864</v>
      </c>
      <c r="V43" s="50">
        <f>VLOOKUP($A43,'Occupancy Raw Data'!$B$8:$BE$45,'Occupancy Raw Data'!BE$3,FALSE)</f>
        <v>18.310093639591901</v>
      </c>
      <c r="X43" s="51">
        <f>VLOOKUP($A43,'ADR Raw Data'!$B$6:$BE$43,'ADR Raw Data'!AG$1,FALSE)</f>
        <v>110.458780176473</v>
      </c>
      <c r="Y43" s="52">
        <f>VLOOKUP($A43,'ADR Raw Data'!$B$6:$BE$43,'ADR Raw Data'!AH$1,FALSE)</f>
        <v>124.010063212468</v>
      </c>
      <c r="Z43" s="52">
        <f>VLOOKUP($A43,'ADR Raw Data'!$B$6:$BE$43,'ADR Raw Data'!AI$1,FALSE)</f>
        <v>131.33906794987101</v>
      </c>
      <c r="AA43" s="52">
        <f>VLOOKUP($A43,'ADR Raw Data'!$B$6:$BE$43,'ADR Raw Data'!AJ$1,FALSE)</f>
        <v>130.89783012413201</v>
      </c>
      <c r="AB43" s="52">
        <f>VLOOKUP($A43,'ADR Raw Data'!$B$6:$BE$43,'ADR Raw Data'!AK$1,FALSE)</f>
        <v>120.197413938785</v>
      </c>
      <c r="AC43" s="53">
        <f>VLOOKUP($A43,'ADR Raw Data'!$B$6:$BE$43,'ADR Raw Data'!AL$1,FALSE)</f>
        <v>124.22009919798199</v>
      </c>
      <c r="AD43" s="52">
        <f>VLOOKUP($A43,'ADR Raw Data'!$B$6:$BE$43,'ADR Raw Data'!AN$1,FALSE)</f>
        <v>107.94192179349</v>
      </c>
      <c r="AE43" s="52">
        <f>VLOOKUP($A43,'ADR Raw Data'!$B$6:$BE$43,'ADR Raw Data'!AO$1,FALSE)</f>
        <v>109.56051227890001</v>
      </c>
      <c r="AF43" s="53">
        <f>VLOOKUP($A43,'ADR Raw Data'!$B$6:$BE$43,'ADR Raw Data'!AP$1,FALSE)</f>
        <v>108.77852522830401</v>
      </c>
      <c r="AG43" s="54">
        <f>VLOOKUP($A43,'ADR Raw Data'!$B$6:$BE$43,'ADR Raw Data'!AR$1,FALSE)</f>
        <v>119.858880943049</v>
      </c>
      <c r="AI43" s="47">
        <f>VLOOKUP($A43,'ADR Raw Data'!$B$6:$BE$43,'ADR Raw Data'!AT$1,FALSE)</f>
        <v>16.097681323599002</v>
      </c>
      <c r="AJ43" s="48">
        <f>VLOOKUP($A43,'ADR Raw Data'!$B$6:$BE$43,'ADR Raw Data'!AU$1,FALSE)</f>
        <v>23.1464055997596</v>
      </c>
      <c r="AK43" s="48">
        <f>VLOOKUP($A43,'ADR Raw Data'!$B$6:$BE$43,'ADR Raw Data'!AV$1,FALSE)</f>
        <v>26.339713659553102</v>
      </c>
      <c r="AL43" s="48">
        <f>VLOOKUP($A43,'ADR Raw Data'!$B$6:$BE$43,'ADR Raw Data'!AW$1,FALSE)</f>
        <v>26.200798622394</v>
      </c>
      <c r="AM43" s="48">
        <f>VLOOKUP($A43,'ADR Raw Data'!$B$6:$BE$43,'ADR Raw Data'!AX$1,FALSE)</f>
        <v>18.414180274384702</v>
      </c>
      <c r="AN43" s="49">
        <f>VLOOKUP($A43,'ADR Raw Data'!$B$6:$BE$43,'ADR Raw Data'!AY$1,FALSE)</f>
        <v>22.792296867671801</v>
      </c>
      <c r="AO43" s="48">
        <f>VLOOKUP($A43,'ADR Raw Data'!$B$6:$BE$43,'ADR Raw Data'!BA$1,FALSE)</f>
        <v>10.040273096926001</v>
      </c>
      <c r="AP43" s="48">
        <f>VLOOKUP($A43,'ADR Raw Data'!$B$6:$BE$43,'ADR Raw Data'!BB$1,FALSE)</f>
        <v>9.5995604740555898</v>
      </c>
      <c r="AQ43" s="49">
        <f>VLOOKUP($A43,'ADR Raw Data'!$B$6:$BE$43,'ADR Raw Data'!BC$1,FALSE)</f>
        <v>9.8379131876037302</v>
      </c>
      <c r="AR43" s="50">
        <f>VLOOKUP($A43,'ADR Raw Data'!$B$6:$BE$43,'ADR Raw Data'!BE$1,FALSE)</f>
        <v>19.216567164953901</v>
      </c>
      <c r="AT43" s="51">
        <f>VLOOKUP($A43,'RevPAR Raw Data'!$B$6:$BE$43,'RevPAR Raw Data'!AG$1,FALSE)</f>
        <v>45.2195744972299</v>
      </c>
      <c r="AU43" s="52">
        <f>VLOOKUP($A43,'RevPAR Raw Data'!$B$6:$BE$43,'RevPAR Raw Data'!AH$1,FALSE)</f>
        <v>59.219794325953202</v>
      </c>
      <c r="AV43" s="52">
        <f>VLOOKUP($A43,'RevPAR Raw Data'!$B$6:$BE$43,'RevPAR Raw Data'!AI$1,FALSE)</f>
        <v>73.321006859183697</v>
      </c>
      <c r="AW43" s="52">
        <f>VLOOKUP($A43,'RevPAR Raw Data'!$B$6:$BE$43,'RevPAR Raw Data'!AJ$1,FALSE)</f>
        <v>74.737568744038796</v>
      </c>
      <c r="AX43" s="52">
        <f>VLOOKUP($A43,'RevPAR Raw Data'!$B$6:$BE$43,'RevPAR Raw Data'!AK$1,FALSE)</f>
        <v>61.344538273433798</v>
      </c>
      <c r="AY43" s="53">
        <f>VLOOKUP($A43,'RevPAR Raw Data'!$B$6:$BE$43,'RevPAR Raw Data'!AL$1,FALSE)</f>
        <v>62.768496539967899</v>
      </c>
      <c r="AZ43" s="52">
        <f>VLOOKUP($A43,'RevPAR Raw Data'!$B$6:$BE$43,'RevPAR Raw Data'!AN$1,FALSE)</f>
        <v>51.859306116443697</v>
      </c>
      <c r="BA43" s="52">
        <f>VLOOKUP($A43,'RevPAR Raw Data'!$B$6:$BE$43,'RevPAR Raw Data'!AO$1,FALSE)</f>
        <v>56.313262881263</v>
      </c>
      <c r="BB43" s="53">
        <f>VLOOKUP($A43,'RevPAR Raw Data'!$B$6:$BE$43,'RevPAR Raw Data'!AP$1,FALSE)</f>
        <v>54.086284498853402</v>
      </c>
      <c r="BC43" s="54">
        <f>VLOOKUP($A43,'RevPAR Raw Data'!$B$6:$BE$43,'RevPAR Raw Data'!AR$1,FALSE)</f>
        <v>60.287864528220901</v>
      </c>
      <c r="BE43" s="47">
        <f>VLOOKUP($A43,'RevPAR Raw Data'!$B$6:$BE$43,'RevPAR Raw Data'!AT$1,FALSE)</f>
        <v>24.514147962652899</v>
      </c>
      <c r="BF43" s="48">
        <f>VLOOKUP($A43,'RevPAR Raw Data'!$B$6:$BE$43,'RevPAR Raw Data'!AU$1,FALSE)</f>
        <v>41.999193750699298</v>
      </c>
      <c r="BG43" s="48">
        <f>VLOOKUP($A43,'RevPAR Raw Data'!$B$6:$BE$43,'RevPAR Raw Data'!AV$1,FALSE)</f>
        <v>61.348943883608001</v>
      </c>
      <c r="BH43" s="48">
        <f>VLOOKUP($A43,'RevPAR Raw Data'!$B$6:$BE$43,'RevPAR Raw Data'!AW$1,FALSE)</f>
        <v>64.787758830068498</v>
      </c>
      <c r="BI43" s="48">
        <f>VLOOKUP($A43,'RevPAR Raw Data'!$B$6:$BE$43,'RevPAR Raw Data'!AX$1,FALSE)</f>
        <v>39.6960948057257</v>
      </c>
      <c r="BJ43" s="49">
        <f>VLOOKUP($A43,'RevPAR Raw Data'!$B$6:$BE$43,'RevPAR Raw Data'!AY$1,FALSE)</f>
        <v>47.530671912826897</v>
      </c>
      <c r="BK43" s="48">
        <f>VLOOKUP($A43,'RevPAR Raw Data'!$B$6:$BE$43,'RevPAR Raw Data'!BA$1,FALSE)</f>
        <v>21.973426545428001</v>
      </c>
      <c r="BL43" s="48">
        <f>VLOOKUP($A43,'RevPAR Raw Data'!$B$6:$BE$43,'RevPAR Raw Data'!BB$1,FALSE)</f>
        <v>28.105243053980502</v>
      </c>
      <c r="BM43" s="49">
        <f>VLOOKUP($A43,'RevPAR Raw Data'!$B$6:$BE$43,'RevPAR Raw Data'!BC$1,FALSE)</f>
        <v>25.090449102490901</v>
      </c>
      <c r="BN43" s="50">
        <f>VLOOKUP($A43,'RevPAR Raw Data'!$B$6:$BE$43,'RevPAR Raw Data'!BE$1,FALSE)</f>
        <v>41.045232246764101</v>
      </c>
    </row>
    <row r="44" spans="1:66" x14ac:dyDescent="0.45">
      <c r="A44" s="63" t="s">
        <v>83</v>
      </c>
      <c r="B44" s="47">
        <f>VLOOKUP($A44,'Occupancy Raw Data'!$B$8:$BE$45,'Occupancy Raw Data'!AG$3,FALSE)</f>
        <v>35.9497024916325</v>
      </c>
      <c r="C44" s="48">
        <f>VLOOKUP($A44,'Occupancy Raw Data'!$B$8:$BE$45,'Occupancy Raw Data'!AH$3,FALSE)</f>
        <v>40.568055039047898</v>
      </c>
      <c r="D44" s="48">
        <f>VLOOKUP($A44,'Occupancy Raw Data'!$B$8:$BE$45,'Occupancy Raw Data'!AI$3,FALSE)</f>
        <v>45.028356266269903</v>
      </c>
      <c r="E44" s="48">
        <f>VLOOKUP($A44,'Occupancy Raw Data'!$B$8:$BE$45,'Occupancy Raw Data'!AJ$3,FALSE)</f>
        <v>44.768036444774999</v>
      </c>
      <c r="F44" s="48">
        <f>VLOOKUP($A44,'Occupancy Raw Data'!$B$8:$BE$45,'Occupancy Raw Data'!AK$3,FALSE)</f>
        <v>43.652380066939301</v>
      </c>
      <c r="G44" s="49">
        <f>VLOOKUP($A44,'Occupancy Raw Data'!$B$8:$BE$45,'Occupancy Raw Data'!AL$3,FALSE)</f>
        <v>41.993306061732902</v>
      </c>
      <c r="H44" s="48">
        <f>VLOOKUP($A44,'Occupancy Raw Data'!$B$8:$BE$45,'Occupancy Raw Data'!AN$3,FALSE)</f>
        <v>47.782632949051603</v>
      </c>
      <c r="I44" s="48">
        <f>VLOOKUP($A44,'Occupancy Raw Data'!$B$8:$BE$45,'Occupancy Raw Data'!AO$3,FALSE)</f>
        <v>48.870397917441402</v>
      </c>
      <c r="J44" s="49">
        <f>VLOOKUP($A44,'Occupancy Raw Data'!$B$8:$BE$45,'Occupancy Raw Data'!AP$3,FALSE)</f>
        <v>48.326515433246499</v>
      </c>
      <c r="K44" s="50">
        <f>VLOOKUP($A44,'Occupancy Raw Data'!$B$8:$BE$45,'Occupancy Raw Data'!AR$3,FALSE)</f>
        <v>43.802794453593997</v>
      </c>
      <c r="M44" s="47">
        <f>VLOOKUP($A44,'Occupancy Raw Data'!$B$8:$BE$45,'Occupancy Raw Data'!AT$3,FALSE)</f>
        <v>0.14442780547109699</v>
      </c>
      <c r="N44" s="48">
        <f>VLOOKUP($A44,'Occupancy Raw Data'!$B$8:$BE$45,'Occupancy Raw Data'!AU$3,FALSE)</f>
        <v>5.2227770451848903</v>
      </c>
      <c r="O44" s="48">
        <f>VLOOKUP($A44,'Occupancy Raw Data'!$B$8:$BE$45,'Occupancy Raw Data'!AV$3,FALSE)</f>
        <v>9.4244635185779497</v>
      </c>
      <c r="P44" s="48">
        <f>VLOOKUP($A44,'Occupancy Raw Data'!$B$8:$BE$45,'Occupancy Raw Data'!AW$3,FALSE)</f>
        <v>8.0421165376810393</v>
      </c>
      <c r="Q44" s="48">
        <f>VLOOKUP($A44,'Occupancy Raw Data'!$B$8:$BE$45,'Occupancy Raw Data'!AX$3,FALSE)</f>
        <v>5.6959073947247401</v>
      </c>
      <c r="R44" s="49">
        <f>VLOOKUP($A44,'Occupancy Raw Data'!$B$8:$BE$45,'Occupancy Raw Data'!AY$3,FALSE)</f>
        <v>5.8628955239373104</v>
      </c>
      <c r="S44" s="48">
        <f>VLOOKUP($A44,'Occupancy Raw Data'!$B$8:$BE$45,'Occupancy Raw Data'!BA$3,FALSE)</f>
        <v>5.3441978489748898</v>
      </c>
      <c r="T44" s="48">
        <f>VLOOKUP($A44,'Occupancy Raw Data'!$B$8:$BE$45,'Occupancy Raw Data'!BB$3,FALSE)</f>
        <v>8.5545846222713706</v>
      </c>
      <c r="U44" s="49">
        <f>VLOOKUP($A44,'Occupancy Raw Data'!$B$8:$BE$45,'Occupancy Raw Data'!BC$3,FALSE)</f>
        <v>6.9433633941950097</v>
      </c>
      <c r="V44" s="50">
        <f>VLOOKUP($A44,'Occupancy Raw Data'!$B$8:$BE$45,'Occupancy Raw Data'!BE$3,FALSE)</f>
        <v>6.20111820453383</v>
      </c>
      <c r="X44" s="51">
        <f>VLOOKUP($A44,'ADR Raw Data'!$B$6:$BE$43,'ADR Raw Data'!AG$1,FALSE)</f>
        <v>86.750615503976206</v>
      </c>
      <c r="Y44" s="52">
        <f>VLOOKUP($A44,'ADR Raw Data'!$B$6:$BE$43,'ADR Raw Data'!AH$1,FALSE)</f>
        <v>87.7389400710438</v>
      </c>
      <c r="Z44" s="52">
        <f>VLOOKUP($A44,'ADR Raw Data'!$B$6:$BE$43,'ADR Raw Data'!AI$1,FALSE)</f>
        <v>89.076199349610206</v>
      </c>
      <c r="AA44" s="52">
        <f>VLOOKUP($A44,'ADR Raw Data'!$B$6:$BE$43,'ADR Raw Data'!AJ$1,FALSE)</f>
        <v>89.621297959607404</v>
      </c>
      <c r="AB44" s="52">
        <f>VLOOKUP($A44,'ADR Raw Data'!$B$6:$BE$43,'ADR Raw Data'!AK$1,FALSE)</f>
        <v>88.695830360470595</v>
      </c>
      <c r="AC44" s="53">
        <f>VLOOKUP($A44,'ADR Raw Data'!$B$6:$BE$43,'ADR Raw Data'!AL$1,FALSE)</f>
        <v>88.456790758944294</v>
      </c>
      <c r="AD44" s="52">
        <f>VLOOKUP($A44,'ADR Raw Data'!$B$6:$BE$43,'ADR Raw Data'!AN$1,FALSE)</f>
        <v>94.962376690339497</v>
      </c>
      <c r="AE44" s="52">
        <f>VLOOKUP($A44,'ADR Raw Data'!$B$6:$BE$43,'ADR Raw Data'!AO$1,FALSE)</f>
        <v>96.083793874250901</v>
      </c>
      <c r="AF44" s="53">
        <f>VLOOKUP($A44,'ADR Raw Data'!$B$6:$BE$43,'ADR Raw Data'!AP$1,FALSE)</f>
        <v>95.529395681031104</v>
      </c>
      <c r="AG44" s="54">
        <f>VLOOKUP($A44,'ADR Raw Data'!$B$6:$BE$43,'ADR Raw Data'!AR$1,FALSE)</f>
        <v>90.686226804123706</v>
      </c>
      <c r="AI44" s="47">
        <f>VLOOKUP($A44,'ADR Raw Data'!$B$6:$BE$43,'ADR Raw Data'!AT$1,FALSE)</f>
        <v>3.79276893991945</v>
      </c>
      <c r="AJ44" s="48">
        <f>VLOOKUP($A44,'ADR Raw Data'!$B$6:$BE$43,'ADR Raw Data'!AU$1,FALSE)</f>
        <v>6.7873154746763902</v>
      </c>
      <c r="AK44" s="48">
        <f>VLOOKUP($A44,'ADR Raw Data'!$B$6:$BE$43,'ADR Raw Data'!AV$1,FALSE)</f>
        <v>8.0685920794461907</v>
      </c>
      <c r="AL44" s="48">
        <f>VLOOKUP($A44,'ADR Raw Data'!$B$6:$BE$43,'ADR Raw Data'!AW$1,FALSE)</f>
        <v>9.2859740051749604</v>
      </c>
      <c r="AM44" s="48">
        <f>VLOOKUP($A44,'ADR Raw Data'!$B$6:$BE$43,'ADR Raw Data'!AX$1,FALSE)</f>
        <v>6.4167194137766197</v>
      </c>
      <c r="AN44" s="49">
        <f>VLOOKUP($A44,'ADR Raw Data'!$B$6:$BE$43,'ADR Raw Data'!AY$1,FALSE)</f>
        <v>6.9767630578213602</v>
      </c>
      <c r="AO44" s="48">
        <f>VLOOKUP($A44,'ADR Raw Data'!$B$6:$BE$43,'ADR Raw Data'!BA$1,FALSE)</f>
        <v>1.2208505451509499</v>
      </c>
      <c r="AP44" s="48">
        <f>VLOOKUP($A44,'ADR Raw Data'!$B$6:$BE$43,'ADR Raw Data'!BB$1,FALSE)</f>
        <v>-0.35613934883364101</v>
      </c>
      <c r="AQ44" s="49">
        <f>VLOOKUP($A44,'ADR Raw Data'!$B$6:$BE$43,'ADR Raw Data'!BC$1,FALSE)</f>
        <v>0.43334582071493399</v>
      </c>
      <c r="AR44" s="50">
        <f>VLOOKUP($A44,'ADR Raw Data'!$B$6:$BE$43,'ADR Raw Data'!BE$1,FALSE)</f>
        <v>4.7443181217907</v>
      </c>
      <c r="AT44" s="51">
        <f>VLOOKUP($A44,'RevPAR Raw Data'!$B$6:$BE$43,'RevPAR Raw Data'!AG$1,FALSE)</f>
        <v>31.186588183339499</v>
      </c>
      <c r="AU44" s="52">
        <f>VLOOKUP($A44,'RevPAR Raw Data'!$B$6:$BE$43,'RevPAR Raw Data'!AH$1,FALSE)</f>
        <v>35.593981498698398</v>
      </c>
      <c r="AV44" s="52">
        <f>VLOOKUP($A44,'RevPAR Raw Data'!$B$6:$BE$43,'RevPAR Raw Data'!AI$1,FALSE)</f>
        <v>40.109548391595297</v>
      </c>
      <c r="AW44" s="52">
        <f>VLOOKUP($A44,'RevPAR Raw Data'!$B$6:$BE$43,'RevPAR Raw Data'!AJ$1,FALSE)</f>
        <v>40.121695332837398</v>
      </c>
      <c r="AX44" s="52">
        <f>VLOOKUP($A44,'RevPAR Raw Data'!$B$6:$BE$43,'RevPAR Raw Data'!AK$1,FALSE)</f>
        <v>38.717840972480403</v>
      </c>
      <c r="AY44" s="53">
        <f>VLOOKUP($A44,'RevPAR Raw Data'!$B$6:$BE$43,'RevPAR Raw Data'!AL$1,FALSE)</f>
        <v>37.145930875790199</v>
      </c>
      <c r="AZ44" s="52">
        <f>VLOOKUP($A44,'RevPAR Raw Data'!$B$6:$BE$43,'RevPAR Raw Data'!AN$1,FALSE)</f>
        <v>45.375523893640697</v>
      </c>
      <c r="BA44" s="52">
        <f>VLOOKUP($A44,'RevPAR Raw Data'!$B$6:$BE$43,'RevPAR Raw Data'!AO$1,FALSE)</f>
        <v>46.956532400520601</v>
      </c>
      <c r="BB44" s="53">
        <f>VLOOKUP($A44,'RevPAR Raw Data'!$B$6:$BE$43,'RevPAR Raw Data'!AP$1,FALSE)</f>
        <v>46.166028147080603</v>
      </c>
      <c r="BC44" s="54">
        <f>VLOOKUP($A44,'RevPAR Raw Data'!$B$6:$BE$43,'RevPAR Raw Data'!AR$1,FALSE)</f>
        <v>39.723101524730303</v>
      </c>
      <c r="BE44" s="47">
        <f>VLOOKUP($A44,'RevPAR Raw Data'!$B$6:$BE$43,'RevPAR Raw Data'!AT$1,FALSE)</f>
        <v>3.9426745583370701</v>
      </c>
      <c r="BF44" s="48">
        <f>VLOOKUP($A44,'RevPAR Raw Data'!$B$6:$BE$43,'RevPAR Raw Data'!AU$1,FALSE)</f>
        <v>12.3645788744569</v>
      </c>
      <c r="BG44" s="48">
        <f>VLOOKUP($A44,'RevPAR Raw Data'!$B$6:$BE$43,'RevPAR Raw Data'!AV$1,FALSE)</f>
        <v>18.253477115014402</v>
      </c>
      <c r="BH44" s="48">
        <f>VLOOKUP($A44,'RevPAR Raw Data'!$B$6:$BE$43,'RevPAR Raw Data'!AW$1,FALSE)</f>
        <v>18.0748793940109</v>
      </c>
      <c r="BI44" s="48">
        <f>VLOOKUP($A44,'RevPAR Raw Data'!$B$6:$BE$43,'RevPAR Raw Data'!AX$1,FALSE)</f>
        <v>12.478117204089401</v>
      </c>
      <c r="BJ44" s="49">
        <f>VLOOKUP($A44,'RevPAR Raw Data'!$B$6:$BE$43,'RevPAR Raw Data'!AY$1,FALSE)</f>
        <v>13.248698910791401</v>
      </c>
      <c r="BK44" s="48">
        <f>VLOOKUP($A44,'RevPAR Raw Data'!$B$6:$BE$43,'RevPAR Raw Data'!BA$1,FALSE)</f>
        <v>6.6302930626989998</v>
      </c>
      <c r="BL44" s="48">
        <f>VLOOKUP($A44,'RevPAR Raw Data'!$B$6:$BE$43,'RevPAR Raw Data'!BB$1,FALSE)</f>
        <v>8.1679790314685494</v>
      </c>
      <c r="BM44" s="49">
        <f>VLOOKUP($A44,'RevPAR Raw Data'!$B$6:$BE$43,'RevPAR Raw Data'!BC$1,FALSE)</f>
        <v>7.4067979899957397</v>
      </c>
      <c r="BN44" s="50">
        <f>VLOOKUP($A44,'RevPAR Raw Data'!$B$6:$BE$43,'RevPAR Raw Data'!BE$1,FALSE)</f>
        <v>11.2396371010559</v>
      </c>
    </row>
    <row r="45" spans="1:66" x14ac:dyDescent="0.45">
      <c r="A45" s="63" t="s">
        <v>84</v>
      </c>
      <c r="B45" s="47">
        <f>VLOOKUP($A45,'Occupancy Raw Data'!$B$8:$BE$45,'Occupancy Raw Data'!AG$3,FALSE)</f>
        <v>36.003031834259701</v>
      </c>
      <c r="C45" s="48">
        <f>VLOOKUP($A45,'Occupancy Raw Data'!$B$8:$BE$45,'Occupancy Raw Data'!AH$3,FALSE)</f>
        <v>45.351187468418303</v>
      </c>
      <c r="D45" s="48">
        <f>VLOOKUP($A45,'Occupancy Raw Data'!$B$8:$BE$45,'Occupancy Raw Data'!AI$3,FALSE)</f>
        <v>50.221071248105098</v>
      </c>
      <c r="E45" s="48">
        <f>VLOOKUP($A45,'Occupancy Raw Data'!$B$8:$BE$45,'Occupancy Raw Data'!AJ$3,FALSE)</f>
        <v>50.486356745831202</v>
      </c>
      <c r="F45" s="48">
        <f>VLOOKUP($A45,'Occupancy Raw Data'!$B$8:$BE$45,'Occupancy Raw Data'!AK$3,FALSE)</f>
        <v>46.778676099039899</v>
      </c>
      <c r="G45" s="49">
        <f>VLOOKUP($A45,'Occupancy Raw Data'!$B$8:$BE$45,'Occupancy Raw Data'!AL$3,FALSE)</f>
        <v>45.768064679130802</v>
      </c>
      <c r="H45" s="48">
        <f>VLOOKUP($A45,'Occupancy Raw Data'!$B$8:$BE$45,'Occupancy Raw Data'!AN$3,FALSE)</f>
        <v>42.237241030823597</v>
      </c>
      <c r="I45" s="48">
        <f>VLOOKUP($A45,'Occupancy Raw Data'!$B$8:$BE$45,'Occupancy Raw Data'!AO$3,FALSE)</f>
        <v>42.167761495704902</v>
      </c>
      <c r="J45" s="49">
        <f>VLOOKUP($A45,'Occupancy Raw Data'!$B$8:$BE$45,'Occupancy Raw Data'!AP$3,FALSE)</f>
        <v>42.202501263264203</v>
      </c>
      <c r="K45" s="50">
        <f>VLOOKUP($A45,'Occupancy Raw Data'!$B$8:$BE$45,'Occupancy Raw Data'!AR$3,FALSE)</f>
        <v>44.749332274597499</v>
      </c>
      <c r="M45" s="47">
        <f>VLOOKUP($A45,'Occupancy Raw Data'!$B$8:$BE$45,'Occupancy Raw Data'!AT$3,FALSE)</f>
        <v>-7.15100179182277</v>
      </c>
      <c r="N45" s="48">
        <f>VLOOKUP($A45,'Occupancy Raw Data'!$B$8:$BE$45,'Occupancy Raw Data'!AU$3,FALSE)</f>
        <v>-3.8178164768921601</v>
      </c>
      <c r="O45" s="48">
        <f>VLOOKUP($A45,'Occupancy Raw Data'!$B$8:$BE$45,'Occupancy Raw Data'!AV$3,FALSE)</f>
        <v>3.5016922676386302</v>
      </c>
      <c r="P45" s="48">
        <f>VLOOKUP($A45,'Occupancy Raw Data'!$B$8:$BE$45,'Occupancy Raw Data'!AW$3,FALSE)</f>
        <v>5.8675496688741697</v>
      </c>
      <c r="Q45" s="48">
        <f>VLOOKUP($A45,'Occupancy Raw Data'!$B$8:$BE$45,'Occupancy Raw Data'!AX$3,FALSE)</f>
        <v>4.2217844075429198</v>
      </c>
      <c r="R45" s="49">
        <f>VLOOKUP($A45,'Occupancy Raw Data'!$B$8:$BE$45,'Occupancy Raw Data'!AY$3,FALSE)</f>
        <v>0.80129096878303896</v>
      </c>
      <c r="S45" s="48">
        <f>VLOOKUP($A45,'Occupancy Raw Data'!$B$8:$BE$45,'Occupancy Raw Data'!BA$3,FALSE)</f>
        <v>4.0454333281468804</v>
      </c>
      <c r="T45" s="48">
        <f>VLOOKUP($A45,'Occupancy Raw Data'!$B$8:$BE$45,'Occupancy Raw Data'!BB$3,FALSE)</f>
        <v>5.2664774519079103</v>
      </c>
      <c r="U45" s="49">
        <f>VLOOKUP($A45,'Occupancy Raw Data'!$B$8:$BE$45,'Occupancy Raw Data'!BC$3,FALSE)</f>
        <v>4.6518912992403401</v>
      </c>
      <c r="V45" s="50">
        <f>VLOOKUP($A45,'Occupancy Raw Data'!$B$8:$BE$45,'Occupancy Raw Data'!BE$3,FALSE)</f>
        <v>1.81067931268091</v>
      </c>
      <c r="X45" s="51">
        <f>VLOOKUP($A45,'ADR Raw Data'!$B$6:$BE$43,'ADR Raw Data'!AG$1,FALSE)</f>
        <v>83.593791228070103</v>
      </c>
      <c r="Y45" s="52">
        <f>VLOOKUP($A45,'ADR Raw Data'!$B$6:$BE$43,'ADR Raw Data'!AH$1,FALSE)</f>
        <v>88.634371866295197</v>
      </c>
      <c r="Z45" s="52">
        <f>VLOOKUP($A45,'ADR Raw Data'!$B$6:$BE$43,'ADR Raw Data'!AI$1,FALSE)</f>
        <v>91.673880015092394</v>
      </c>
      <c r="AA45" s="52">
        <f>VLOOKUP($A45,'ADR Raw Data'!$B$6:$BE$43,'ADR Raw Data'!AJ$1,FALSE)</f>
        <v>90.795364694107306</v>
      </c>
      <c r="AB45" s="52">
        <f>VLOOKUP($A45,'ADR Raw Data'!$B$6:$BE$43,'ADR Raw Data'!AK$1,FALSE)</f>
        <v>87.788578179854099</v>
      </c>
      <c r="AC45" s="53">
        <f>VLOOKUP($A45,'ADR Raw Data'!$B$6:$BE$43,'ADR Raw Data'!AL$1,FALSE)</f>
        <v>88.812254485233197</v>
      </c>
      <c r="AD45" s="52">
        <f>VLOOKUP($A45,'ADR Raw Data'!$B$6:$BE$43,'ADR Raw Data'!AN$1,FALSE)</f>
        <v>86.668730372364195</v>
      </c>
      <c r="AE45" s="52">
        <f>VLOOKUP($A45,'ADR Raw Data'!$B$6:$BE$43,'ADR Raw Data'!AO$1,FALSE)</f>
        <v>86.763028759736301</v>
      </c>
      <c r="AF45" s="53">
        <f>VLOOKUP($A45,'ADR Raw Data'!$B$6:$BE$43,'ADR Raw Data'!AP$1,FALSE)</f>
        <v>86.715840754321604</v>
      </c>
      <c r="AG45" s="54">
        <f>VLOOKUP($A45,'ADR Raw Data'!$B$6:$BE$43,'ADR Raw Data'!AR$1,FALSE)</f>
        <v>88.247368781884504</v>
      </c>
      <c r="AI45" s="47">
        <f>VLOOKUP($A45,'ADR Raw Data'!$B$6:$BE$43,'ADR Raw Data'!AT$1,FALSE)</f>
        <v>2.2431540394548199</v>
      </c>
      <c r="AJ45" s="48">
        <f>VLOOKUP($A45,'ADR Raw Data'!$B$6:$BE$43,'ADR Raw Data'!AU$1,FALSE)</f>
        <v>5.2467836068513698</v>
      </c>
      <c r="AK45" s="48">
        <f>VLOOKUP($A45,'ADR Raw Data'!$B$6:$BE$43,'ADR Raw Data'!AV$1,FALSE)</f>
        <v>9.17640042360037</v>
      </c>
      <c r="AL45" s="48">
        <f>VLOOKUP($A45,'ADR Raw Data'!$B$6:$BE$43,'ADR Raw Data'!AW$1,FALSE)</f>
        <v>8.9286854489246394</v>
      </c>
      <c r="AM45" s="48">
        <f>VLOOKUP($A45,'ADR Raw Data'!$B$6:$BE$43,'ADR Raw Data'!AX$1,FALSE)</f>
        <v>8.5959769239452992</v>
      </c>
      <c r="AN45" s="49">
        <f>VLOOKUP($A45,'ADR Raw Data'!$B$6:$BE$43,'ADR Raw Data'!AY$1,FALSE)</f>
        <v>7.1386003206727802</v>
      </c>
      <c r="AO45" s="48">
        <f>VLOOKUP($A45,'ADR Raw Data'!$B$6:$BE$43,'ADR Raw Data'!BA$1,FALSE)</f>
        <v>6.6286619156367896</v>
      </c>
      <c r="AP45" s="48">
        <f>VLOOKUP($A45,'ADR Raw Data'!$B$6:$BE$43,'ADR Raw Data'!BB$1,FALSE)</f>
        <v>5.1148219989441799</v>
      </c>
      <c r="AQ45" s="49">
        <f>VLOOKUP($A45,'ADR Raw Data'!$B$6:$BE$43,'ADR Raw Data'!BC$1,FALSE)</f>
        <v>5.8712932906151103</v>
      </c>
      <c r="AR45" s="50">
        <f>VLOOKUP($A45,'ADR Raw Data'!$B$6:$BE$43,'ADR Raw Data'!BE$1,FALSE)</f>
        <v>6.7907627111946001</v>
      </c>
      <c r="AT45" s="51">
        <f>VLOOKUP($A45,'RevPAR Raw Data'!$B$6:$BE$43,'RevPAR Raw Data'!AG$1,FALSE)</f>
        <v>30.096299267306701</v>
      </c>
      <c r="AU45" s="52">
        <f>VLOOKUP($A45,'RevPAR Raw Data'!$B$6:$BE$43,'RevPAR Raw Data'!AH$1,FALSE)</f>
        <v>40.196740146538602</v>
      </c>
      <c r="AV45" s="52">
        <f>VLOOKUP($A45,'RevPAR Raw Data'!$B$6:$BE$43,'RevPAR Raw Data'!AI$1,FALSE)</f>
        <v>46.039604598281898</v>
      </c>
      <c r="AW45" s="52">
        <f>VLOOKUP($A45,'RevPAR Raw Data'!$B$6:$BE$43,'RevPAR Raw Data'!AJ$1,FALSE)</f>
        <v>45.839271728145498</v>
      </c>
      <c r="AX45" s="52">
        <f>VLOOKUP($A45,'RevPAR Raw Data'!$B$6:$BE$43,'RevPAR Raw Data'!AK$1,FALSE)</f>
        <v>41.066334638706401</v>
      </c>
      <c r="AY45" s="53">
        <f>VLOOKUP($A45,'RevPAR Raw Data'!$B$6:$BE$43,'RevPAR Raw Data'!AL$1,FALSE)</f>
        <v>40.647650075795802</v>
      </c>
      <c r="AZ45" s="52">
        <f>VLOOKUP($A45,'RevPAR Raw Data'!$B$6:$BE$43,'RevPAR Raw Data'!AN$1,FALSE)</f>
        <v>36.606480545730101</v>
      </c>
      <c r="BA45" s="52">
        <f>VLOOKUP($A45,'RevPAR Raw Data'!$B$6:$BE$43,'RevPAR Raw Data'!AO$1,FALSE)</f>
        <v>36.586027033855402</v>
      </c>
      <c r="BB45" s="53">
        <f>VLOOKUP($A45,'RevPAR Raw Data'!$B$6:$BE$43,'RevPAR Raw Data'!AP$1,FALSE)</f>
        <v>36.596253789792797</v>
      </c>
      <c r="BC45" s="54">
        <f>VLOOKUP($A45,'RevPAR Raw Data'!$B$6:$BE$43,'RevPAR Raw Data'!AR$1,FALSE)</f>
        <v>39.490108279794903</v>
      </c>
      <c r="BE45" s="47">
        <f>VLOOKUP($A45,'RevPAR Raw Data'!$B$6:$BE$43,'RevPAR Raw Data'!AT$1,FALSE)</f>
        <v>-5.0682557379226996</v>
      </c>
      <c r="BF45" s="48">
        <f>VLOOKUP($A45,'RevPAR Raw Data'!$B$6:$BE$43,'RevPAR Raw Data'!AU$1,FALSE)</f>
        <v>1.22865456090995</v>
      </c>
      <c r="BG45" s="48">
        <f>VLOOKUP($A45,'RevPAR Raw Data'!$B$6:$BE$43,'RevPAR Raw Data'!AV$1,FALSE)</f>
        <v>12.9994219953197</v>
      </c>
      <c r="BH45" s="48">
        <f>VLOOKUP($A45,'RevPAR Raw Data'!$B$6:$BE$43,'RevPAR Raw Data'!AW$1,FALSE)</f>
        <v>15.320130171292</v>
      </c>
      <c r="BI45" s="48">
        <f>VLOOKUP($A45,'RevPAR Raw Data'!$B$6:$BE$43,'RevPAR Raw Data'!AX$1,FALSE)</f>
        <v>13.1806649449393</v>
      </c>
      <c r="BJ45" s="49">
        <f>VLOOKUP($A45,'RevPAR Raw Data'!$B$6:$BE$43,'RevPAR Raw Data'!AY$1,FALSE)</f>
        <v>7.9970922491228897</v>
      </c>
      <c r="BK45" s="48">
        <f>VLOOKUP($A45,'RevPAR Raw Data'!$B$6:$BE$43,'RevPAR Raw Data'!BA$1,FALSE)</f>
        <v>10.942253342129</v>
      </c>
      <c r="BL45" s="48">
        <f>VLOOKUP($A45,'RevPAR Raw Data'!$B$6:$BE$43,'RevPAR Raw Data'!BB$1,FALSE)</f>
        <v>10.6506703981317</v>
      </c>
      <c r="BM45" s="49">
        <f>VLOOKUP($A45,'RevPAR Raw Data'!$B$6:$BE$43,'RevPAR Raw Data'!BC$1,FALSE)</f>
        <v>10.796310771594399</v>
      </c>
      <c r="BN45" s="50">
        <f>VLOOKUP($A45,'RevPAR Raw Data'!$B$6:$BE$43,'RevPAR Raw Data'!BE$1,FALSE)</f>
        <v>8.72440095946037</v>
      </c>
    </row>
    <row r="46" spans="1:66" x14ac:dyDescent="0.45">
      <c r="A46" s="66" t="s">
        <v>85</v>
      </c>
      <c r="B46" s="47">
        <f>VLOOKUP($A46,'Occupancy Raw Data'!$B$8:$BE$45,'Occupancy Raw Data'!AG$3,FALSE)</f>
        <v>32.379118798131501</v>
      </c>
      <c r="C46" s="48">
        <f>VLOOKUP($A46,'Occupancy Raw Data'!$B$8:$BE$45,'Occupancy Raw Data'!AH$3,FALSE)</f>
        <v>36.437949753818899</v>
      </c>
      <c r="D46" s="48">
        <f>VLOOKUP($A46,'Occupancy Raw Data'!$B$8:$BE$45,'Occupancy Raw Data'!AI$3,FALSE)</f>
        <v>39.553086731473201</v>
      </c>
      <c r="E46" s="48">
        <f>VLOOKUP($A46,'Occupancy Raw Data'!$B$8:$BE$45,'Occupancy Raw Data'!AJ$3,FALSE)</f>
        <v>40.332660017674499</v>
      </c>
      <c r="F46" s="48">
        <f>VLOOKUP($A46,'Occupancy Raw Data'!$B$8:$BE$45,'Occupancy Raw Data'!AK$3,FALSE)</f>
        <v>39.600429238732403</v>
      </c>
      <c r="G46" s="49">
        <f>VLOOKUP($A46,'Occupancy Raw Data'!$B$8:$BE$45,'Occupancy Raw Data'!AL$3,FALSE)</f>
        <v>37.660648907966099</v>
      </c>
      <c r="H46" s="48">
        <f>VLOOKUP($A46,'Occupancy Raw Data'!$B$8:$BE$45,'Occupancy Raw Data'!AN$3,FALSE)</f>
        <v>41.834995581365902</v>
      </c>
      <c r="I46" s="48">
        <f>VLOOKUP($A46,'Occupancy Raw Data'!$B$8:$BE$45,'Occupancy Raw Data'!AO$3,FALSE)</f>
        <v>40.660901401338201</v>
      </c>
      <c r="J46" s="49">
        <f>VLOOKUP($A46,'Occupancy Raw Data'!$B$8:$BE$45,'Occupancy Raw Data'!AP$3,FALSE)</f>
        <v>41.247948491352098</v>
      </c>
      <c r="K46" s="50">
        <f>VLOOKUP($A46,'Occupancy Raw Data'!$B$8:$BE$45,'Occupancy Raw Data'!AR$3,FALSE)</f>
        <v>38.685591646076404</v>
      </c>
      <c r="M46" s="47">
        <f>VLOOKUP($A46,'Occupancy Raw Data'!$B$8:$BE$45,'Occupancy Raw Data'!AT$3,FALSE)</f>
        <v>8.8170428999037505</v>
      </c>
      <c r="N46" s="48">
        <f>VLOOKUP($A46,'Occupancy Raw Data'!$B$8:$BE$45,'Occupancy Raw Data'!AU$3,FALSE)</f>
        <v>7.3218847512193896</v>
      </c>
      <c r="O46" s="48">
        <f>VLOOKUP($A46,'Occupancy Raw Data'!$B$8:$BE$45,'Occupancy Raw Data'!AV$3,FALSE)</f>
        <v>7.1419529987711998</v>
      </c>
      <c r="P46" s="48">
        <f>VLOOKUP($A46,'Occupancy Raw Data'!$B$8:$BE$45,'Occupancy Raw Data'!AW$3,FALSE)</f>
        <v>6.8084662807729499</v>
      </c>
      <c r="Q46" s="48">
        <f>VLOOKUP($A46,'Occupancy Raw Data'!$B$8:$BE$45,'Occupancy Raw Data'!AX$3,FALSE)</f>
        <v>8.0216000266329193</v>
      </c>
      <c r="R46" s="49">
        <f>VLOOKUP($A46,'Occupancy Raw Data'!$B$8:$BE$45,'Occupancy Raw Data'!AY$3,FALSE)</f>
        <v>7.5738800583713504</v>
      </c>
      <c r="S46" s="48">
        <f>VLOOKUP($A46,'Occupancy Raw Data'!$B$8:$BE$45,'Occupancy Raw Data'!BA$3,FALSE)</f>
        <v>10.029221515358</v>
      </c>
      <c r="T46" s="48">
        <f>VLOOKUP($A46,'Occupancy Raw Data'!$B$8:$BE$45,'Occupancy Raw Data'!BB$3,FALSE)</f>
        <v>18.657936891554598</v>
      </c>
      <c r="U46" s="49">
        <f>VLOOKUP($A46,'Occupancy Raw Data'!$B$8:$BE$45,'Occupancy Raw Data'!BC$3,FALSE)</f>
        <v>14.119509635141499</v>
      </c>
      <c r="V46" s="50">
        <f>VLOOKUP($A46,'Occupancy Raw Data'!$B$8:$BE$45,'Occupancy Raw Data'!BE$3,FALSE)</f>
        <v>9.4869863293371992</v>
      </c>
      <c r="X46" s="51">
        <f>VLOOKUP($A46,'ADR Raw Data'!$B$6:$BE$43,'ADR Raw Data'!AG$1,FALSE)</f>
        <v>92.967644994638803</v>
      </c>
      <c r="Y46" s="52">
        <f>VLOOKUP($A46,'ADR Raw Data'!$B$6:$BE$43,'ADR Raw Data'!AH$1,FALSE)</f>
        <v>90.683794716327398</v>
      </c>
      <c r="Z46" s="52">
        <f>VLOOKUP($A46,'ADR Raw Data'!$B$6:$BE$43,'ADR Raw Data'!AI$1,FALSE)</f>
        <v>90.966085221832103</v>
      </c>
      <c r="AA46" s="52">
        <f>VLOOKUP($A46,'ADR Raw Data'!$B$6:$BE$43,'ADR Raw Data'!AJ$1,FALSE)</f>
        <v>90.190298927928595</v>
      </c>
      <c r="AB46" s="52">
        <f>VLOOKUP($A46,'ADR Raw Data'!$B$6:$BE$43,'ADR Raw Data'!AK$1,FALSE)</f>
        <v>91.725057782736897</v>
      </c>
      <c r="AC46" s="53">
        <f>VLOOKUP($A46,'ADR Raw Data'!$B$6:$BE$43,'ADR Raw Data'!AL$1,FALSE)</f>
        <v>91.249079648687598</v>
      </c>
      <c r="AD46" s="52">
        <f>VLOOKUP($A46,'ADR Raw Data'!$B$6:$BE$43,'ADR Raw Data'!AN$1,FALSE)</f>
        <v>103.25224519049399</v>
      </c>
      <c r="AE46" s="52">
        <f>VLOOKUP($A46,'ADR Raw Data'!$B$6:$BE$43,'ADR Raw Data'!AO$1,FALSE)</f>
        <v>103.677747419079</v>
      </c>
      <c r="AF46" s="53">
        <f>VLOOKUP($A46,'ADR Raw Data'!$B$6:$BE$43,'ADR Raw Data'!AP$1,FALSE)</f>
        <v>103.46196839850001</v>
      </c>
      <c r="AG46" s="54">
        <f>VLOOKUP($A46,'ADR Raw Data'!$B$6:$BE$43,'ADR Raw Data'!AR$1,FALSE)</f>
        <v>94.969598135198098</v>
      </c>
      <c r="AI46" s="47">
        <f>VLOOKUP($A46,'ADR Raw Data'!$B$6:$BE$43,'ADR Raw Data'!AT$1,FALSE)</f>
        <v>13.2625100277432</v>
      </c>
      <c r="AJ46" s="48">
        <f>VLOOKUP($A46,'ADR Raw Data'!$B$6:$BE$43,'ADR Raw Data'!AU$1,FALSE)</f>
        <v>10.0090631407651</v>
      </c>
      <c r="AK46" s="48">
        <f>VLOOKUP($A46,'ADR Raw Data'!$B$6:$BE$43,'ADR Raw Data'!AV$1,FALSE)</f>
        <v>9.4963709891524104</v>
      </c>
      <c r="AL46" s="48">
        <f>VLOOKUP($A46,'ADR Raw Data'!$B$6:$BE$43,'ADR Raw Data'!AW$1,FALSE)</f>
        <v>4.8959310145121799</v>
      </c>
      <c r="AM46" s="48">
        <f>VLOOKUP($A46,'ADR Raw Data'!$B$6:$BE$43,'ADR Raw Data'!AX$1,FALSE)</f>
        <v>2.3095423815107998</v>
      </c>
      <c r="AN46" s="49">
        <f>VLOOKUP($A46,'ADR Raw Data'!$B$6:$BE$43,'ADR Raw Data'!AY$1,FALSE)</f>
        <v>7.6218453291804398</v>
      </c>
      <c r="AO46" s="48">
        <f>VLOOKUP($A46,'ADR Raw Data'!$B$6:$BE$43,'ADR Raw Data'!BA$1,FALSE)</f>
        <v>3.1047895632214799</v>
      </c>
      <c r="AP46" s="48">
        <f>VLOOKUP($A46,'ADR Raw Data'!$B$6:$BE$43,'ADR Raw Data'!BB$1,FALSE)</f>
        <v>5.68069328888261</v>
      </c>
      <c r="AQ46" s="49">
        <f>VLOOKUP($A46,'ADR Raw Data'!$B$6:$BE$43,'ADR Raw Data'!BC$1,FALSE)</f>
        <v>4.32073931390451</v>
      </c>
      <c r="AR46" s="50">
        <f>VLOOKUP($A46,'ADR Raw Data'!$B$6:$BE$43,'ADR Raw Data'!BE$1,FALSE)</f>
        <v>6.7163201483322101</v>
      </c>
      <c r="AT46" s="51">
        <f>VLOOKUP($A46,'RevPAR Raw Data'!$B$6:$BE$43,'RevPAR Raw Data'!AG$1,FALSE)</f>
        <v>30.102104216639301</v>
      </c>
      <c r="AU46" s="52">
        <f>VLOOKUP($A46,'RevPAR Raw Data'!$B$6:$BE$43,'RevPAR Raw Data'!AH$1,FALSE)</f>
        <v>33.043315553591697</v>
      </c>
      <c r="AV46" s="52">
        <f>VLOOKUP($A46,'RevPAR Raw Data'!$B$6:$BE$43,'RevPAR Raw Data'!AI$1,FALSE)</f>
        <v>35.979894584017103</v>
      </c>
      <c r="AW46" s="52">
        <f>VLOOKUP($A46,'RevPAR Raw Data'!$B$6:$BE$43,'RevPAR Raw Data'!AJ$1,FALSE)</f>
        <v>36.376146635525799</v>
      </c>
      <c r="AX46" s="52">
        <f>VLOOKUP($A46,'RevPAR Raw Data'!$B$6:$BE$43,'RevPAR Raw Data'!AK$1,FALSE)</f>
        <v>36.323516601439202</v>
      </c>
      <c r="AY46" s="53">
        <f>VLOOKUP($A46,'RevPAR Raw Data'!$B$6:$BE$43,'RevPAR Raw Data'!AL$1,FALSE)</f>
        <v>34.364995518242601</v>
      </c>
      <c r="AZ46" s="52">
        <f>VLOOKUP($A46,'RevPAR Raw Data'!$B$6:$BE$43,'RevPAR Raw Data'!AN$1,FALSE)</f>
        <v>43.195572213104398</v>
      </c>
      <c r="BA46" s="52">
        <f>VLOOKUP($A46,'RevPAR Raw Data'!$B$6:$BE$43,'RevPAR Raw Data'!AO$1,FALSE)</f>
        <v>42.156306653200303</v>
      </c>
      <c r="BB46" s="53">
        <f>VLOOKUP($A46,'RevPAR Raw Data'!$B$6:$BE$43,'RevPAR Raw Data'!AP$1,FALSE)</f>
        <v>42.675939433152301</v>
      </c>
      <c r="BC46" s="54">
        <f>VLOOKUP($A46,'RevPAR Raw Data'!$B$6:$BE$43,'RevPAR Raw Data'!AR$1,FALSE)</f>
        <v>36.739550922502502</v>
      </c>
      <c r="BE46" s="47">
        <f>VLOOKUP($A46,'RevPAR Raw Data'!$B$6:$BE$43,'RevPAR Raw Data'!AT$1,FALSE)</f>
        <v>23.248914126397199</v>
      </c>
      <c r="BF46" s="48">
        <f>VLOOKUP($A46,'RevPAR Raw Data'!$B$6:$BE$43,'RevPAR Raw Data'!AU$1,FALSE)</f>
        <v>18.063799959828199</v>
      </c>
      <c r="BG46" s="48">
        <f>VLOOKUP($A46,'RevPAR Raw Data'!$B$6:$BE$43,'RevPAR Raw Data'!AV$1,FALSE)</f>
        <v>17.3165503405578</v>
      </c>
      <c r="BH46" s="48">
        <f>VLOOKUP($A46,'RevPAR Raw Data'!$B$6:$BE$43,'RevPAR Raw Data'!AW$1,FALSE)</f>
        <v>12.037735107538101</v>
      </c>
      <c r="BI46" s="48">
        <f>VLOOKUP($A46,'RevPAR Raw Data'!$B$6:$BE$43,'RevPAR Raw Data'!AX$1,FALSE)</f>
        <v>10.516404660434</v>
      </c>
      <c r="BJ46" s="49">
        <f>VLOOKUP($A46,'RevPAR Raw Data'!$B$6:$BE$43,'RevPAR Raw Data'!AY$1,FALSE)</f>
        <v>15.7729948110184</v>
      </c>
      <c r="BK46" s="48">
        <f>VLOOKUP($A46,'RevPAR Raw Data'!$B$6:$BE$43,'RevPAR Raw Data'!BA$1,FALSE)</f>
        <v>13.4453973014607</v>
      </c>
      <c r="BL46" s="48">
        <f>VLOOKUP($A46,'RevPAR Raw Data'!$B$6:$BE$43,'RevPAR Raw Data'!BB$1,FALSE)</f>
        <v>25.398530349279699</v>
      </c>
      <c r="BM46" s="49">
        <f>VLOOKUP($A46,'RevPAR Raw Data'!$B$6:$BE$43,'RevPAR Raw Data'!BC$1,FALSE)</f>
        <v>19.050316152782099</v>
      </c>
      <c r="BN46" s="50">
        <f>VLOOKUP($A46,'RevPAR Raw Data'!$B$6:$BE$43,'RevPAR Raw Data'!BE$1,FALSE)</f>
        <v>16.840482851976201</v>
      </c>
    </row>
    <row r="47" spans="1:66" x14ac:dyDescent="0.45">
      <c r="A47" s="63" t="s">
        <v>86</v>
      </c>
      <c r="B47" s="47">
        <f>VLOOKUP($A47,'Occupancy Raw Data'!$B$8:$BE$45,'Occupancy Raw Data'!AG$3,FALSE)</f>
        <v>32.503481894150397</v>
      </c>
      <c r="C47" s="48">
        <f>VLOOKUP($A47,'Occupancy Raw Data'!$B$8:$BE$45,'Occupancy Raw Data'!AH$3,FALSE)</f>
        <v>44.846796657381603</v>
      </c>
      <c r="D47" s="48">
        <f>VLOOKUP($A47,'Occupancy Raw Data'!$B$8:$BE$45,'Occupancy Raw Data'!AI$3,FALSE)</f>
        <v>50.383008356545901</v>
      </c>
      <c r="E47" s="48">
        <f>VLOOKUP($A47,'Occupancy Raw Data'!$B$8:$BE$45,'Occupancy Raw Data'!AJ$3,FALSE)</f>
        <v>49.965181058495801</v>
      </c>
      <c r="F47" s="48">
        <f>VLOOKUP($A47,'Occupancy Raw Data'!$B$8:$BE$45,'Occupancy Raw Data'!AK$3,FALSE)</f>
        <v>42.809888579387099</v>
      </c>
      <c r="G47" s="49">
        <f>VLOOKUP($A47,'Occupancy Raw Data'!$B$8:$BE$45,'Occupancy Raw Data'!AL$3,FALSE)</f>
        <v>44.101671309192199</v>
      </c>
      <c r="H47" s="48">
        <f>VLOOKUP($A47,'Occupancy Raw Data'!$B$8:$BE$45,'Occupancy Raw Data'!AN$3,FALSE)</f>
        <v>40.546657381615503</v>
      </c>
      <c r="I47" s="48">
        <f>VLOOKUP($A47,'Occupancy Raw Data'!$B$8:$BE$45,'Occupancy Raw Data'!AO$3,FALSE)</f>
        <v>39.937325905292397</v>
      </c>
      <c r="J47" s="49">
        <f>VLOOKUP($A47,'Occupancy Raw Data'!$B$8:$BE$45,'Occupancy Raw Data'!AP$3,FALSE)</f>
        <v>40.241991643454</v>
      </c>
      <c r="K47" s="50">
        <f>VLOOKUP($A47,'Occupancy Raw Data'!$B$8:$BE$45,'Occupancy Raw Data'!AR$3,FALSE)</f>
        <v>42.998905690409799</v>
      </c>
      <c r="M47" s="47">
        <f>VLOOKUP($A47,'Occupancy Raw Data'!$B$8:$BE$45,'Occupancy Raw Data'!AT$3,FALSE)</f>
        <v>-1.4775725593667499</v>
      </c>
      <c r="N47" s="48">
        <f>VLOOKUP($A47,'Occupancy Raw Data'!$B$8:$BE$45,'Occupancy Raw Data'!AU$3,FALSE)</f>
        <v>4.9714751426242803</v>
      </c>
      <c r="O47" s="48">
        <f>VLOOKUP($A47,'Occupancy Raw Data'!$B$8:$BE$45,'Occupancy Raw Data'!AV$3,FALSE)</f>
        <v>7.1455016660496096</v>
      </c>
      <c r="P47" s="48">
        <f>VLOOKUP($A47,'Occupancy Raw Data'!$B$8:$BE$45,'Occupancy Raw Data'!AW$3,FALSE)</f>
        <v>8.0165600301091402</v>
      </c>
      <c r="Q47" s="48">
        <f>VLOOKUP($A47,'Occupancy Raw Data'!$B$8:$BE$45,'Occupancy Raw Data'!AX$3,FALSE)</f>
        <v>-1.16559485530546</v>
      </c>
      <c r="R47" s="49">
        <f>VLOOKUP($A47,'Occupancy Raw Data'!$B$8:$BE$45,'Occupancy Raw Data'!AY$3,FALSE)</f>
        <v>3.86223862238622</v>
      </c>
      <c r="S47" s="48">
        <f>VLOOKUP($A47,'Occupancy Raw Data'!$B$8:$BE$45,'Occupancy Raw Data'!BA$3,FALSE)</f>
        <v>8.6794213719085302</v>
      </c>
      <c r="T47" s="48">
        <f>VLOOKUP($A47,'Occupancy Raw Data'!$B$8:$BE$45,'Occupancy Raw Data'!BB$3,FALSE)</f>
        <v>13.9592647789369</v>
      </c>
      <c r="U47" s="49">
        <f>VLOOKUP($A47,'Occupancy Raw Data'!$B$8:$BE$45,'Occupancy Raw Data'!BC$3,FALSE)</f>
        <v>11.236766121270399</v>
      </c>
      <c r="V47" s="50">
        <f>VLOOKUP($A47,'Occupancy Raw Data'!$B$8:$BE$45,'Occupancy Raw Data'!BE$3,FALSE)</f>
        <v>5.7366521925264502</v>
      </c>
      <c r="X47" s="51">
        <f>VLOOKUP($A47,'ADR Raw Data'!$B$6:$BE$43,'ADR Raw Data'!AG$1,FALSE)</f>
        <v>81.016598821638894</v>
      </c>
      <c r="Y47" s="52">
        <f>VLOOKUP($A47,'ADR Raw Data'!$B$6:$BE$43,'ADR Raw Data'!AH$1,FALSE)</f>
        <v>86.487131211180099</v>
      </c>
      <c r="Z47" s="52">
        <f>VLOOKUP($A47,'ADR Raw Data'!$B$6:$BE$43,'ADR Raw Data'!AI$1,FALSE)</f>
        <v>87.586855563234195</v>
      </c>
      <c r="AA47" s="52">
        <f>VLOOKUP($A47,'ADR Raw Data'!$B$6:$BE$43,'ADR Raw Data'!AJ$1,FALSE)</f>
        <v>86.699243902438994</v>
      </c>
      <c r="AB47" s="52">
        <f>VLOOKUP($A47,'ADR Raw Data'!$B$6:$BE$43,'ADR Raw Data'!AK$1,FALSE)</f>
        <v>86.365392435949502</v>
      </c>
      <c r="AC47" s="53">
        <f>VLOOKUP($A47,'ADR Raw Data'!$B$6:$BE$43,'ADR Raw Data'!AL$1,FALSE)</f>
        <v>85.956460603189598</v>
      </c>
      <c r="AD47" s="52">
        <f>VLOOKUP($A47,'ADR Raw Data'!$B$6:$BE$43,'ADR Raw Data'!AN$1,FALSE)</f>
        <v>83.623945899527598</v>
      </c>
      <c r="AE47" s="52">
        <f>VLOOKUP($A47,'ADR Raw Data'!$B$6:$BE$43,'ADR Raw Data'!AO$1,FALSE)</f>
        <v>84.382550130775897</v>
      </c>
      <c r="AF47" s="53">
        <f>VLOOKUP($A47,'ADR Raw Data'!$B$6:$BE$43,'ADR Raw Data'!AP$1,FALSE)</f>
        <v>84.000376378974593</v>
      </c>
      <c r="AG47" s="54">
        <f>VLOOKUP($A47,'ADR Raw Data'!$B$6:$BE$43,'ADR Raw Data'!AR$1,FALSE)</f>
        <v>85.433412574469301</v>
      </c>
      <c r="AI47" s="47">
        <f>VLOOKUP($A47,'ADR Raw Data'!$B$6:$BE$43,'ADR Raw Data'!AT$1,FALSE)</f>
        <v>10.108076493068801</v>
      </c>
      <c r="AJ47" s="48">
        <f>VLOOKUP($A47,'ADR Raw Data'!$B$6:$BE$43,'ADR Raw Data'!AU$1,FALSE)</f>
        <v>12.184772161183901</v>
      </c>
      <c r="AK47" s="48">
        <f>VLOOKUP($A47,'ADR Raw Data'!$B$6:$BE$43,'ADR Raw Data'!AV$1,FALSE)</f>
        <v>11.0945796761581</v>
      </c>
      <c r="AL47" s="48">
        <f>VLOOKUP($A47,'ADR Raw Data'!$B$6:$BE$43,'ADR Raw Data'!AW$1,FALSE)</f>
        <v>10.3065788111958</v>
      </c>
      <c r="AM47" s="48">
        <f>VLOOKUP($A47,'ADR Raw Data'!$B$6:$BE$43,'ADR Raw Data'!AX$1,FALSE)</f>
        <v>12.8216883833373</v>
      </c>
      <c r="AN47" s="49">
        <f>VLOOKUP($A47,'ADR Raw Data'!$B$6:$BE$43,'ADR Raw Data'!AY$1,FALSE)</f>
        <v>11.412889865455201</v>
      </c>
      <c r="AO47" s="48">
        <f>VLOOKUP($A47,'ADR Raw Data'!$B$6:$BE$43,'ADR Raw Data'!BA$1,FALSE)</f>
        <v>7.0158601184956204</v>
      </c>
      <c r="AP47" s="48">
        <f>VLOOKUP($A47,'ADR Raw Data'!$B$6:$BE$43,'ADR Raw Data'!BB$1,FALSE)</f>
        <v>8.4623919025773393</v>
      </c>
      <c r="AQ47" s="49">
        <f>VLOOKUP($A47,'ADR Raw Data'!$B$6:$BE$43,'ADR Raw Data'!BC$1,FALSE)</f>
        <v>7.7264472670994397</v>
      </c>
      <c r="AR47" s="50">
        <f>VLOOKUP($A47,'ADR Raw Data'!$B$6:$BE$43,'ADR Raw Data'!BE$1,FALSE)</f>
        <v>10.435014377171401</v>
      </c>
      <c r="AT47" s="51">
        <f>VLOOKUP($A47,'RevPAR Raw Data'!$B$6:$BE$43,'RevPAR Raw Data'!AG$1,FALSE)</f>
        <v>26.333215529247902</v>
      </c>
      <c r="AU47" s="52">
        <f>VLOOKUP($A47,'RevPAR Raw Data'!$B$6:$BE$43,'RevPAR Raw Data'!AH$1,FALSE)</f>
        <v>38.786707869080701</v>
      </c>
      <c r="AV47" s="52">
        <f>VLOOKUP($A47,'RevPAR Raw Data'!$B$6:$BE$43,'RevPAR Raw Data'!AI$1,FALSE)</f>
        <v>44.128892757660097</v>
      </c>
      <c r="AW47" s="52">
        <f>VLOOKUP($A47,'RevPAR Raw Data'!$B$6:$BE$43,'RevPAR Raw Data'!AJ$1,FALSE)</f>
        <v>43.319434192200497</v>
      </c>
      <c r="AX47" s="52">
        <f>VLOOKUP($A47,'RevPAR Raw Data'!$B$6:$BE$43,'RevPAR Raw Data'!AK$1,FALSE)</f>
        <v>36.972928272980504</v>
      </c>
      <c r="AY47" s="53">
        <f>VLOOKUP($A47,'RevPAR Raw Data'!$B$6:$BE$43,'RevPAR Raw Data'!AL$1,FALSE)</f>
        <v>37.908235724233897</v>
      </c>
      <c r="AZ47" s="52">
        <f>VLOOKUP($A47,'RevPAR Raw Data'!$B$6:$BE$43,'RevPAR Raw Data'!AN$1,FALSE)</f>
        <v>33.906714832869</v>
      </c>
      <c r="BA47" s="52">
        <f>VLOOKUP($A47,'RevPAR Raw Data'!$B$6:$BE$43,'RevPAR Raw Data'!AO$1,FALSE)</f>
        <v>33.700134052924703</v>
      </c>
      <c r="BB47" s="53">
        <f>VLOOKUP($A47,'RevPAR Raw Data'!$B$6:$BE$43,'RevPAR Raw Data'!AP$1,FALSE)</f>
        <v>33.803424442896898</v>
      </c>
      <c r="BC47" s="54">
        <f>VLOOKUP($A47,'RevPAR Raw Data'!$B$6:$BE$43,'RevPAR Raw Data'!AR$1,FALSE)</f>
        <v>36.735432500994797</v>
      </c>
      <c r="BE47" s="47">
        <f>VLOOKUP($A47,'RevPAR Raw Data'!$B$6:$BE$43,'RevPAR Raw Data'!AT$1,FALSE)</f>
        <v>8.4811497691607194</v>
      </c>
      <c r="BF47" s="48">
        <f>VLOOKUP($A47,'RevPAR Raw Data'!$B$6:$BE$43,'RevPAR Raw Data'!AU$1,FALSE)</f>
        <v>17.762010222986799</v>
      </c>
      <c r="BG47" s="48">
        <f>VLOOKUP($A47,'RevPAR Raw Data'!$B$6:$BE$43,'RevPAR Raw Data'!AV$1,FALSE)</f>
        <v>19.0328447178087</v>
      </c>
      <c r="BH47" s="48">
        <f>VLOOKUP($A47,'RevPAR Raw Data'!$B$6:$BE$43,'RevPAR Raw Data'!AW$1,FALSE)</f>
        <v>19.149371918755001</v>
      </c>
      <c r="BI47" s="48">
        <f>VLOOKUP($A47,'RevPAR Raw Data'!$B$6:$BE$43,'RevPAR Raw Data'!AX$1,FALSE)</f>
        <v>11.5066445878723</v>
      </c>
      <c r="BJ47" s="49">
        <f>VLOOKUP($A47,'RevPAR Raw Data'!$B$6:$BE$43,'RevPAR Raw Data'!AY$1,FALSE)</f>
        <v>15.7159215281554</v>
      </c>
      <c r="BK47" s="48">
        <f>VLOOKUP($A47,'RevPAR Raw Data'!$B$6:$BE$43,'RevPAR Raw Data'!BA$1,FALSE)</f>
        <v>16.304217552952</v>
      </c>
      <c r="BL47" s="48">
        <f>VLOOKUP($A47,'RevPAR Raw Data'!$B$6:$BE$43,'RevPAR Raw Data'!BB$1,FALSE)</f>
        <v>23.602944373826301</v>
      </c>
      <c r="BM47" s="49">
        <f>VLOOKUP($A47,'RevPAR Raw Data'!$B$6:$BE$43,'RevPAR Raw Data'!BC$1,FALSE)</f>
        <v>19.831416197257099</v>
      </c>
      <c r="BN47" s="50">
        <f>VLOOKUP($A47,'RevPAR Raw Data'!$B$6:$BE$43,'RevPAR Raw Data'!BE$1,FALSE)</f>
        <v>16.770287050756298</v>
      </c>
    </row>
    <row r="48" spans="1:66" ht="16.5" thickBot="1" x14ac:dyDescent="0.5">
      <c r="A48" s="63" t="s">
        <v>87</v>
      </c>
      <c r="B48" s="67">
        <f>VLOOKUP($A48,'Occupancy Raw Data'!$B$8:$BE$45,'Occupancy Raw Data'!AG$3,FALSE)</f>
        <v>35.265211735799902</v>
      </c>
      <c r="C48" s="68">
        <f>VLOOKUP($A48,'Occupancy Raw Data'!$B$8:$BE$45,'Occupancy Raw Data'!AH$3,FALSE)</f>
        <v>42.773522185286801</v>
      </c>
      <c r="D48" s="68">
        <f>VLOOKUP($A48,'Occupancy Raw Data'!$B$8:$BE$45,'Occupancy Raw Data'!AI$3,FALSE)</f>
        <v>49.252059546177101</v>
      </c>
      <c r="E48" s="68">
        <f>VLOOKUP($A48,'Occupancy Raw Data'!$B$8:$BE$45,'Occupancy Raw Data'!AJ$3,FALSE)</f>
        <v>49.096690273160803</v>
      </c>
      <c r="F48" s="68">
        <f>VLOOKUP($A48,'Occupancy Raw Data'!$B$8:$BE$45,'Occupancy Raw Data'!AK$3,FALSE)</f>
        <v>46.144674085850497</v>
      </c>
      <c r="G48" s="69">
        <f>VLOOKUP($A48,'Occupancy Raw Data'!$B$8:$BE$45,'Occupancy Raw Data'!AL$3,FALSE)</f>
        <v>44.506431565254999</v>
      </c>
      <c r="H48" s="68">
        <f>VLOOKUP($A48,'Occupancy Raw Data'!$B$8:$BE$45,'Occupancy Raw Data'!AN$3,FALSE)</f>
        <v>46.148287324757902</v>
      </c>
      <c r="I48" s="68">
        <f>VLOOKUP($A48,'Occupancy Raw Data'!$B$8:$BE$45,'Occupancy Raw Data'!AO$3,FALSE)</f>
        <v>45.255817314640801</v>
      </c>
      <c r="J48" s="69">
        <f>VLOOKUP($A48,'Occupancy Raw Data'!$B$8:$BE$45,'Occupancy Raw Data'!AP$3,FALSE)</f>
        <v>45.702052319699298</v>
      </c>
      <c r="K48" s="70">
        <f>VLOOKUP($A48,'Occupancy Raw Data'!$B$8:$BE$45,'Occupancy Raw Data'!AR$3,FALSE)</f>
        <v>44.8480374950963</v>
      </c>
      <c r="M48" s="67">
        <f>VLOOKUP($A48,'Occupancy Raw Data'!$B$8:$BE$45,'Occupancy Raw Data'!AT$3,FALSE)</f>
        <v>-2.1736613991249398</v>
      </c>
      <c r="N48" s="68">
        <f>VLOOKUP($A48,'Occupancy Raw Data'!$B$8:$BE$45,'Occupancy Raw Data'!AU$3,FALSE)</f>
        <v>8.3654479195129898</v>
      </c>
      <c r="O48" s="68">
        <f>VLOOKUP($A48,'Occupancy Raw Data'!$B$8:$BE$45,'Occupancy Raw Data'!AV$3,FALSE)</f>
        <v>14.8309401550858</v>
      </c>
      <c r="P48" s="68">
        <f>VLOOKUP($A48,'Occupancy Raw Data'!$B$8:$BE$45,'Occupancy Raw Data'!AW$3,FALSE)</f>
        <v>14.468697441662901</v>
      </c>
      <c r="Q48" s="68">
        <f>VLOOKUP($A48,'Occupancy Raw Data'!$B$8:$BE$45,'Occupancy Raw Data'!AX$3,FALSE)</f>
        <v>11.2766050879844</v>
      </c>
      <c r="R48" s="69">
        <f>VLOOKUP($A48,'Occupancy Raw Data'!$B$8:$BE$45,'Occupancy Raw Data'!AY$3,FALSE)</f>
        <v>9.7457465677939208</v>
      </c>
      <c r="S48" s="68">
        <f>VLOOKUP($A48,'Occupancy Raw Data'!$B$8:$BE$45,'Occupancy Raw Data'!BA$3,FALSE)</f>
        <v>6.5370289909153803</v>
      </c>
      <c r="T48" s="68">
        <f>VLOOKUP($A48,'Occupancy Raw Data'!$B$8:$BE$45,'Occupancy Raw Data'!BB$3,FALSE)</f>
        <v>7.5816200196072598</v>
      </c>
      <c r="U48" s="69">
        <f>VLOOKUP($A48,'Occupancy Raw Data'!$B$8:$BE$45,'Occupancy Raw Data'!BC$3,FALSE)</f>
        <v>7.0516771233733904</v>
      </c>
      <c r="V48" s="70">
        <f>VLOOKUP($A48,'Occupancy Raw Data'!$B$8:$BE$45,'Occupancy Raw Data'!BE$3,FALSE)</f>
        <v>8.9474639892837207</v>
      </c>
      <c r="X48" s="71">
        <f>VLOOKUP($A48,'ADR Raw Data'!$B$6:$BE$43,'ADR Raw Data'!AG$1,FALSE)</f>
        <v>92.204183401639298</v>
      </c>
      <c r="Y48" s="72">
        <f>VLOOKUP($A48,'ADR Raw Data'!$B$6:$BE$43,'ADR Raw Data'!AH$1,FALSE)</f>
        <v>90.180495016050003</v>
      </c>
      <c r="Z48" s="72">
        <f>VLOOKUP($A48,'ADR Raw Data'!$B$6:$BE$43,'ADR Raw Data'!AI$1,FALSE)</f>
        <v>93.390700608906101</v>
      </c>
      <c r="AA48" s="72">
        <f>VLOOKUP($A48,'ADR Raw Data'!$B$6:$BE$43,'ADR Raw Data'!AJ$1,FALSE)</f>
        <v>93.619685016190701</v>
      </c>
      <c r="AB48" s="72">
        <f>VLOOKUP($A48,'ADR Raw Data'!$B$6:$BE$43,'ADR Raw Data'!AK$1,FALSE)</f>
        <v>89.511001487745602</v>
      </c>
      <c r="AC48" s="73">
        <f>VLOOKUP($A48,'ADR Raw Data'!$B$6:$BE$43,'ADR Raw Data'!AL$1,FALSE)</f>
        <v>91.831646586997394</v>
      </c>
      <c r="AD48" s="72">
        <f>VLOOKUP($A48,'ADR Raw Data'!$B$6:$BE$43,'ADR Raw Data'!AN$1,FALSE)</f>
        <v>97.013278264954494</v>
      </c>
      <c r="AE48" s="72">
        <f>VLOOKUP($A48,'ADR Raw Data'!$B$6:$BE$43,'ADR Raw Data'!AO$1,FALSE)</f>
        <v>100.21032495009899</v>
      </c>
      <c r="AF48" s="73">
        <f>VLOOKUP($A48,'ADR Raw Data'!$B$6:$BE$43,'ADR Raw Data'!AP$1,FALSE)</f>
        <v>98.596193619796793</v>
      </c>
      <c r="AG48" s="74">
        <f>VLOOKUP($A48,'ADR Raw Data'!$B$6:$BE$43,'ADR Raw Data'!AR$1,FALSE)</f>
        <v>93.801178108994606</v>
      </c>
      <c r="AI48" s="67">
        <f>VLOOKUP($A48,'ADR Raw Data'!$B$6:$BE$43,'ADR Raw Data'!AT$1,FALSE)</f>
        <v>4.1824924815336102</v>
      </c>
      <c r="AJ48" s="68">
        <f>VLOOKUP($A48,'ADR Raw Data'!$B$6:$BE$43,'ADR Raw Data'!AU$1,FALSE)</f>
        <v>7.0855876130640603</v>
      </c>
      <c r="AK48" s="68">
        <f>VLOOKUP($A48,'ADR Raw Data'!$B$6:$BE$43,'ADR Raw Data'!AV$1,FALSE)</f>
        <v>9.2962908786796099</v>
      </c>
      <c r="AL48" s="68">
        <f>VLOOKUP($A48,'ADR Raw Data'!$B$6:$BE$43,'ADR Raw Data'!AW$1,FALSE)</f>
        <v>10.8427779737092</v>
      </c>
      <c r="AM48" s="68">
        <f>VLOOKUP($A48,'ADR Raw Data'!$B$6:$BE$43,'ADR Raw Data'!AX$1,FALSE)</f>
        <v>5.46385440662542</v>
      </c>
      <c r="AN48" s="69">
        <f>VLOOKUP($A48,'ADR Raw Data'!$B$6:$BE$43,'ADR Raw Data'!AY$1,FALSE)</f>
        <v>7.5003805715588596</v>
      </c>
      <c r="AO48" s="68">
        <f>VLOOKUP($A48,'ADR Raw Data'!$B$6:$BE$43,'ADR Raw Data'!BA$1,FALSE)</f>
        <v>-1.8790177403819099</v>
      </c>
      <c r="AP48" s="68">
        <f>VLOOKUP($A48,'ADR Raw Data'!$B$6:$BE$43,'ADR Raw Data'!BB$1,FALSE)</f>
        <v>-2.9664203918478602</v>
      </c>
      <c r="AQ48" s="69">
        <f>VLOOKUP($A48,'ADR Raw Data'!$B$6:$BE$43,'ADR Raw Data'!BC$1,FALSE)</f>
        <v>-2.4188843781480101</v>
      </c>
      <c r="AR48" s="70">
        <f>VLOOKUP($A48,'ADR Raw Data'!$B$6:$BE$43,'ADR Raw Data'!BE$1,FALSE)</f>
        <v>4.1638036107620602</v>
      </c>
      <c r="AT48" s="71">
        <f>VLOOKUP($A48,'RevPAR Raw Data'!$B$6:$BE$43,'RevPAR Raw Data'!AG$1,FALSE)</f>
        <v>32.516000505853398</v>
      </c>
      <c r="AU48" s="72">
        <f>VLOOKUP($A48,'RevPAR Raw Data'!$B$6:$BE$43,'RevPAR Raw Data'!AH$1,FALSE)</f>
        <v>38.573374042491601</v>
      </c>
      <c r="AV48" s="72">
        <f>VLOOKUP($A48,'RevPAR Raw Data'!$B$6:$BE$43,'RevPAR Raw Data'!AI$1,FALSE)</f>
        <v>45.996843474490497</v>
      </c>
      <c r="AW48" s="72">
        <f>VLOOKUP($A48,'RevPAR Raw Data'!$B$6:$BE$43,'RevPAR Raw Data'!AJ$1,FALSE)</f>
        <v>45.964166787107899</v>
      </c>
      <c r="AX48" s="72">
        <f>VLOOKUP($A48,'RevPAR Raw Data'!$B$6:$BE$43,'RevPAR Raw Data'!AK$1,FALSE)</f>
        <v>41.304559907501002</v>
      </c>
      <c r="AY48" s="73">
        <f>VLOOKUP($A48,'RevPAR Raw Data'!$B$6:$BE$43,'RevPAR Raw Data'!AL$1,FALSE)</f>
        <v>40.870988943488904</v>
      </c>
      <c r="AZ48" s="72">
        <f>VLOOKUP($A48,'RevPAR Raw Data'!$B$6:$BE$43,'RevPAR Raw Data'!AN$1,FALSE)</f>
        <v>44.769966396878097</v>
      </c>
      <c r="BA48" s="72">
        <f>VLOOKUP($A48,'RevPAR Raw Data'!$B$6:$BE$43,'RevPAR Raw Data'!AO$1,FALSE)</f>
        <v>45.351001589825103</v>
      </c>
      <c r="BB48" s="73">
        <f>VLOOKUP($A48,'RevPAR Raw Data'!$B$6:$BE$43,'RevPAR Raw Data'!AP$1,FALSE)</f>
        <v>45.060483993351603</v>
      </c>
      <c r="BC48" s="74">
        <f>VLOOKUP($A48,'RevPAR Raw Data'!$B$6:$BE$43,'RevPAR Raw Data'!AR$1,FALSE)</f>
        <v>42.067987529163901</v>
      </c>
      <c r="BE48" s="67">
        <f>VLOOKUP($A48,'RevPAR Raw Data'!$B$6:$BE$43,'RevPAR Raw Data'!AT$1,FALSE)</f>
        <v>1.9179178578162701</v>
      </c>
      <c r="BF48" s="68">
        <f>VLOOKUP($A48,'RevPAR Raw Data'!$B$6:$BE$43,'RevPAR Raw Data'!AU$1,FALSE)</f>
        <v>16.043776674139298</v>
      </c>
      <c r="BG48" s="68">
        <f>VLOOKUP($A48,'RevPAR Raw Data'!$B$6:$BE$43,'RevPAR Raw Data'!AV$1,FALSE)</f>
        <v>25.505958370625098</v>
      </c>
      <c r="BH48" s="68">
        <f>VLOOKUP($A48,'RevPAR Raw Data'!$B$6:$BE$43,'RevPAR Raw Data'!AW$1,FALSE)</f>
        <v>26.8802841546593</v>
      </c>
      <c r="BI48" s="68">
        <f>VLOOKUP($A48,'RevPAR Raw Data'!$B$6:$BE$43,'RevPAR Raw Data'!AX$1,FALSE)</f>
        <v>17.356596778627399</v>
      </c>
      <c r="BJ48" s="69">
        <f>VLOOKUP($A48,'RevPAR Raw Data'!$B$6:$BE$43,'RevPAR Raw Data'!AY$1,FALSE)</f>
        <v>17.977095221476901</v>
      </c>
      <c r="BK48" s="68">
        <f>VLOOKUP($A48,'RevPAR Raw Data'!$B$6:$BE$43,'RevPAR Raw Data'!BA$1,FALSE)</f>
        <v>4.5351793161002503</v>
      </c>
      <c r="BL48" s="68">
        <f>VLOOKUP($A48,'RevPAR Raw Data'!$B$6:$BE$43,'RevPAR Raw Data'!BB$1,FALSE)</f>
        <v>4.3902969054653402</v>
      </c>
      <c r="BM48" s="69">
        <f>VLOOKUP($A48,'RevPAR Raw Data'!$B$6:$BE$43,'RevPAR Raw Data'!BC$1,FALSE)</f>
        <v>4.4622208288906497</v>
      </c>
      <c r="BN48" s="70">
        <f>VLOOKUP($A48,'RevPAR Raw Data'!$B$6:$BE$43,'RevPAR Raw Data'!BE$1,FALSE)</f>
        <v>13.483822428703199</v>
      </c>
    </row>
    <row r="49" spans="1:11" ht="14.25" customHeight="1" x14ac:dyDescent="0.45">
      <c r="A49" s="164" t="s">
        <v>108</v>
      </c>
      <c r="B49" s="164"/>
      <c r="C49" s="164"/>
      <c r="D49" s="164"/>
      <c r="E49" s="164"/>
      <c r="F49" s="164"/>
      <c r="G49" s="164"/>
      <c r="H49" s="164"/>
      <c r="I49" s="164"/>
      <c r="J49" s="164"/>
      <c r="K49" s="164"/>
    </row>
    <row r="50" spans="1:11" x14ac:dyDescent="0.45">
      <c r="A50" s="164"/>
      <c r="B50" s="164"/>
      <c r="C50" s="164"/>
      <c r="D50" s="164"/>
      <c r="E50" s="164"/>
      <c r="F50" s="164"/>
      <c r="G50" s="164"/>
      <c r="H50" s="164"/>
      <c r="I50" s="164"/>
      <c r="J50" s="164"/>
      <c r="K50" s="164"/>
    </row>
    <row r="51" spans="1:11" x14ac:dyDescent="0.45">
      <c r="A51" s="164"/>
      <c r="B51" s="164"/>
      <c r="C51" s="164"/>
      <c r="D51" s="164"/>
      <c r="E51" s="164"/>
      <c r="F51" s="164"/>
      <c r="G51" s="164"/>
      <c r="H51" s="164"/>
      <c r="I51" s="164"/>
      <c r="J51" s="164"/>
      <c r="K51" s="164"/>
    </row>
  </sheetData>
  <sheetProtection algorithmName="SHA-512" hashValue="RdVbTLhjub/sDFIKe5jXfw8kqQewJnSAuAsIHAASslqhyW3hTVYwVioQZ3cOz3KR2XMhh+FhWyIVK8Om/iscVw==" saltValue="YrcrLMN3Mg6pvqwqkwjGuw=="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101" zoomScaleNormal="85" workbookViewId="0">
      <selection activeCell="T36" sqref="T36"/>
    </sheetView>
  </sheetViews>
  <sheetFormatPr defaultRowHeight="12.5" x14ac:dyDescent="0.25"/>
  <cols>
    <col min="1" max="1" width="51.54296875" customWidth="1"/>
    <col min="2" max="2" width="51.6328125" bestFit="1" customWidth="1"/>
    <col min="3" max="3" width="2.90625" customWidth="1"/>
    <col min="4" max="5" width="5.36328125" customWidth="1"/>
    <col min="6" max="6" width="4.453125" customWidth="1"/>
  </cols>
  <sheetData>
    <row r="1" spans="1:57" ht="18" x14ac:dyDescent="0.4">
      <c r="A1" s="115" t="s">
        <v>111</v>
      </c>
      <c r="B1" s="115" t="s">
        <v>120</v>
      </c>
    </row>
    <row r="2" spans="1:57" ht="36" x14ac:dyDescent="0.4">
      <c r="A2" s="115" t="s">
        <v>110</v>
      </c>
      <c r="B2" s="116" t="s">
        <v>121</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4" t="s">
        <v>5</v>
      </c>
      <c r="E4" s="185"/>
      <c r="G4" s="178" t="s">
        <v>6</v>
      </c>
      <c r="H4" s="179"/>
      <c r="I4" s="179"/>
      <c r="J4" s="179"/>
      <c r="K4" s="179"/>
      <c r="L4" s="179"/>
      <c r="M4" s="179"/>
      <c r="N4" s="179"/>
      <c r="O4" s="179"/>
      <c r="P4" s="179"/>
      <c r="Q4" s="179"/>
      <c r="R4" s="179"/>
      <c r="T4" s="178" t="s">
        <v>7</v>
      </c>
      <c r="U4" s="179"/>
      <c r="V4" s="179"/>
      <c r="W4" s="179"/>
      <c r="X4" s="179"/>
      <c r="Y4" s="179"/>
      <c r="Z4" s="179"/>
      <c r="AA4" s="179"/>
      <c r="AB4" s="179"/>
      <c r="AC4" s="179"/>
      <c r="AD4" s="179"/>
      <c r="AE4" s="179"/>
      <c r="AF4" s="4"/>
      <c r="AG4" s="178" t="s">
        <v>34</v>
      </c>
      <c r="AH4" s="179"/>
      <c r="AI4" s="179"/>
      <c r="AJ4" s="179"/>
      <c r="AK4" s="179"/>
      <c r="AL4" s="179"/>
      <c r="AM4" s="179"/>
      <c r="AN4" s="179"/>
      <c r="AO4" s="179"/>
      <c r="AP4" s="179"/>
      <c r="AQ4" s="179"/>
      <c r="AR4" s="179"/>
      <c r="AT4" s="178" t="s">
        <v>35</v>
      </c>
      <c r="AU4" s="179"/>
      <c r="AV4" s="179"/>
      <c r="AW4" s="179"/>
      <c r="AX4" s="179"/>
      <c r="AY4" s="179"/>
      <c r="AZ4" s="179"/>
      <c r="BA4" s="179"/>
      <c r="BB4" s="179"/>
      <c r="BC4" s="179"/>
      <c r="BD4" s="179"/>
      <c r="BE4" s="179"/>
    </row>
    <row r="5" spans="1:57" ht="13" x14ac:dyDescent="0.25">
      <c r="A5" s="32"/>
      <c r="B5" s="32"/>
      <c r="C5" s="3"/>
      <c r="D5" s="186" t="s">
        <v>8</v>
      </c>
      <c r="E5" s="188" t="s">
        <v>9</v>
      </c>
      <c r="F5" s="5"/>
      <c r="G5" s="176" t="s">
        <v>0</v>
      </c>
      <c r="H5" s="172" t="s">
        <v>1</v>
      </c>
      <c r="I5" s="172" t="s">
        <v>10</v>
      </c>
      <c r="J5" s="172" t="s">
        <v>2</v>
      </c>
      <c r="K5" s="172" t="s">
        <v>11</v>
      </c>
      <c r="L5" s="174" t="s">
        <v>12</v>
      </c>
      <c r="M5" s="5"/>
      <c r="N5" s="176" t="s">
        <v>3</v>
      </c>
      <c r="O5" s="172" t="s">
        <v>4</v>
      </c>
      <c r="P5" s="174" t="s">
        <v>13</v>
      </c>
      <c r="Q5" s="2"/>
      <c r="R5" s="180" t="s">
        <v>14</v>
      </c>
      <c r="S5" s="2"/>
      <c r="T5" s="176" t="s">
        <v>0</v>
      </c>
      <c r="U5" s="172" t="s">
        <v>1</v>
      </c>
      <c r="V5" s="172" t="s">
        <v>10</v>
      </c>
      <c r="W5" s="172" t="s">
        <v>2</v>
      </c>
      <c r="X5" s="172" t="s">
        <v>11</v>
      </c>
      <c r="Y5" s="174" t="s">
        <v>12</v>
      </c>
      <c r="Z5" s="2"/>
      <c r="AA5" s="176" t="s">
        <v>3</v>
      </c>
      <c r="AB5" s="172" t="s">
        <v>4</v>
      </c>
      <c r="AC5" s="174" t="s">
        <v>13</v>
      </c>
      <c r="AD5" s="1"/>
      <c r="AE5" s="182" t="s">
        <v>14</v>
      </c>
      <c r="AF5" s="38"/>
      <c r="AG5" s="176" t="s">
        <v>0</v>
      </c>
      <c r="AH5" s="172" t="s">
        <v>1</v>
      </c>
      <c r="AI5" s="172" t="s">
        <v>10</v>
      </c>
      <c r="AJ5" s="172" t="s">
        <v>2</v>
      </c>
      <c r="AK5" s="172" t="s">
        <v>11</v>
      </c>
      <c r="AL5" s="174" t="s">
        <v>12</v>
      </c>
      <c r="AM5" s="5"/>
      <c r="AN5" s="176" t="s">
        <v>3</v>
      </c>
      <c r="AO5" s="172" t="s">
        <v>4</v>
      </c>
      <c r="AP5" s="174" t="s">
        <v>13</v>
      </c>
      <c r="AQ5" s="2"/>
      <c r="AR5" s="180" t="s">
        <v>14</v>
      </c>
      <c r="AS5" s="2"/>
      <c r="AT5" s="176" t="s">
        <v>0</v>
      </c>
      <c r="AU5" s="172" t="s">
        <v>1</v>
      </c>
      <c r="AV5" s="172" t="s">
        <v>10</v>
      </c>
      <c r="AW5" s="172" t="s">
        <v>2</v>
      </c>
      <c r="AX5" s="172" t="s">
        <v>11</v>
      </c>
      <c r="AY5" s="174" t="s">
        <v>12</v>
      </c>
      <c r="AZ5" s="2"/>
      <c r="BA5" s="176" t="s">
        <v>3</v>
      </c>
      <c r="BB5" s="172" t="s">
        <v>4</v>
      </c>
      <c r="BC5" s="174" t="s">
        <v>13</v>
      </c>
      <c r="BD5" s="1"/>
      <c r="BE5" s="182" t="s">
        <v>14</v>
      </c>
    </row>
    <row r="6" spans="1:57" ht="13" x14ac:dyDescent="0.25">
      <c r="A6" s="32"/>
      <c r="B6" s="32"/>
      <c r="C6" s="3"/>
      <c r="D6" s="187"/>
      <c r="E6" s="189"/>
      <c r="F6" s="5"/>
      <c r="G6" s="177"/>
      <c r="H6" s="173"/>
      <c r="I6" s="173"/>
      <c r="J6" s="173"/>
      <c r="K6" s="173"/>
      <c r="L6" s="175"/>
      <c r="M6" s="5"/>
      <c r="N6" s="177"/>
      <c r="O6" s="173"/>
      <c r="P6" s="175"/>
      <c r="Q6" s="2"/>
      <c r="R6" s="181"/>
      <c r="S6" s="2"/>
      <c r="T6" s="177"/>
      <c r="U6" s="173"/>
      <c r="V6" s="173"/>
      <c r="W6" s="173"/>
      <c r="X6" s="173"/>
      <c r="Y6" s="175"/>
      <c r="Z6" s="2"/>
      <c r="AA6" s="177"/>
      <c r="AB6" s="173"/>
      <c r="AC6" s="175"/>
      <c r="AD6" s="1"/>
      <c r="AE6" s="183"/>
      <c r="AF6" s="39"/>
      <c r="AG6" s="177"/>
      <c r="AH6" s="173"/>
      <c r="AI6" s="173"/>
      <c r="AJ6" s="173"/>
      <c r="AK6" s="173"/>
      <c r="AL6" s="175"/>
      <c r="AM6" s="5"/>
      <c r="AN6" s="177"/>
      <c r="AO6" s="173"/>
      <c r="AP6" s="175"/>
      <c r="AQ6" s="2"/>
      <c r="AR6" s="181"/>
      <c r="AS6" s="2"/>
      <c r="AT6" s="177"/>
      <c r="AU6" s="173"/>
      <c r="AV6" s="173"/>
      <c r="AW6" s="173"/>
      <c r="AX6" s="173"/>
      <c r="AY6" s="175"/>
      <c r="AZ6" s="2"/>
      <c r="BA6" s="177"/>
      <c r="BB6" s="173"/>
      <c r="BC6" s="175"/>
      <c r="BD6" s="1"/>
      <c r="BE6" s="183"/>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1">
        <v>43.184821162230001</v>
      </c>
      <c r="H8" s="122">
        <v>54.674424218420803</v>
      </c>
      <c r="I8" s="122">
        <v>60.220341635050801</v>
      </c>
      <c r="J8" s="122">
        <v>59.936573486691103</v>
      </c>
      <c r="K8" s="122">
        <v>56.2926420332129</v>
      </c>
      <c r="L8" s="123">
        <v>54.861768266828101</v>
      </c>
      <c r="M8" s="124"/>
      <c r="N8" s="125">
        <v>58.997549884322602</v>
      </c>
      <c r="O8" s="126">
        <v>60.8115937525574</v>
      </c>
      <c r="P8" s="127">
        <v>59.904571818439997</v>
      </c>
      <c r="Q8" s="124"/>
      <c r="R8" s="128">
        <v>56.302630566389197</v>
      </c>
      <c r="S8" s="129"/>
      <c r="T8" s="121">
        <v>9.2497198109672407</v>
      </c>
      <c r="U8" s="122">
        <v>19.074137493912499</v>
      </c>
      <c r="V8" s="122">
        <v>23.291265633031699</v>
      </c>
      <c r="W8" s="122">
        <v>20.266914662107599</v>
      </c>
      <c r="X8" s="122">
        <v>14.3972469184472</v>
      </c>
      <c r="Y8" s="123">
        <v>17.561024615504898</v>
      </c>
      <c r="Z8" s="124"/>
      <c r="AA8" s="125">
        <v>5.5413485029362501</v>
      </c>
      <c r="AB8" s="126">
        <v>6.2030988173572403</v>
      </c>
      <c r="AC8" s="127">
        <v>5.8761942971259202</v>
      </c>
      <c r="AD8" s="124"/>
      <c r="AE8" s="128">
        <v>13.7451929773376</v>
      </c>
      <c r="AF8" s="29"/>
      <c r="AG8" s="121">
        <v>44.709246285606902</v>
      </c>
      <c r="AH8" s="122">
        <v>48.608229982097797</v>
      </c>
      <c r="AI8" s="122">
        <v>54.161743959955302</v>
      </c>
      <c r="AJ8" s="122">
        <v>55.2865518925788</v>
      </c>
      <c r="AK8" s="122">
        <v>53.0519935879069</v>
      </c>
      <c r="AL8" s="123">
        <v>51.163466000198099</v>
      </c>
      <c r="AM8" s="124"/>
      <c r="AN8" s="125">
        <v>56.600846701157103</v>
      </c>
      <c r="AO8" s="126">
        <v>59.384819541444202</v>
      </c>
      <c r="AP8" s="127">
        <v>57.992833907173498</v>
      </c>
      <c r="AQ8" s="124"/>
      <c r="AR8" s="128">
        <v>53.114786601069497</v>
      </c>
      <c r="AS8" s="129"/>
      <c r="AT8" s="121">
        <v>7.2777216989603497</v>
      </c>
      <c r="AU8" s="122">
        <v>10.530962140491701</v>
      </c>
      <c r="AV8" s="122">
        <v>16.505902585345499</v>
      </c>
      <c r="AW8" s="122">
        <v>16.462071252866199</v>
      </c>
      <c r="AX8" s="122">
        <v>11.7966641220718</v>
      </c>
      <c r="AY8" s="123">
        <v>12.6614768312007</v>
      </c>
      <c r="AZ8" s="124"/>
      <c r="BA8" s="125">
        <v>6.5518945543778804</v>
      </c>
      <c r="BB8" s="126">
        <v>6.2917372348892604</v>
      </c>
      <c r="BC8" s="127">
        <v>6.4185261528830004</v>
      </c>
      <c r="BD8" s="124"/>
      <c r="BE8" s="128">
        <v>10.636908644976399</v>
      </c>
    </row>
    <row r="9" spans="1:57" x14ac:dyDescent="0.25">
      <c r="A9" s="20" t="s">
        <v>18</v>
      </c>
      <c r="B9" s="3" t="str">
        <f>TRIM(A9)</f>
        <v>Virginia</v>
      </c>
      <c r="C9" s="10"/>
      <c r="D9" s="24" t="s">
        <v>16</v>
      </c>
      <c r="E9" s="27" t="s">
        <v>17</v>
      </c>
      <c r="F9" s="3"/>
      <c r="G9" s="130">
        <v>39.713645561378499</v>
      </c>
      <c r="H9" s="124">
        <v>53.6579449632641</v>
      </c>
      <c r="I9" s="124">
        <v>58.707128221168198</v>
      </c>
      <c r="J9" s="124">
        <v>57.576009038740096</v>
      </c>
      <c r="K9" s="124">
        <v>51.547628926521902</v>
      </c>
      <c r="L9" s="131">
        <v>52.240471342214597</v>
      </c>
      <c r="M9" s="124"/>
      <c r="N9" s="132">
        <v>51.744234292316399</v>
      </c>
      <c r="O9" s="133">
        <v>53.0642988912223</v>
      </c>
      <c r="P9" s="134">
        <v>52.4042665917693</v>
      </c>
      <c r="Q9" s="124"/>
      <c r="R9" s="135">
        <v>52.287269984944501</v>
      </c>
      <c r="S9" s="129"/>
      <c r="T9" s="130">
        <v>10.411860517169799</v>
      </c>
      <c r="U9" s="124">
        <v>25.889203265272901</v>
      </c>
      <c r="V9" s="124">
        <v>30.196120832124802</v>
      </c>
      <c r="W9" s="124">
        <v>26.130446334846098</v>
      </c>
      <c r="X9" s="124">
        <v>16.391700294772502</v>
      </c>
      <c r="Y9" s="131">
        <v>22.274788453254601</v>
      </c>
      <c r="Z9" s="124"/>
      <c r="AA9" s="132">
        <v>6.5154710691725999</v>
      </c>
      <c r="AB9" s="133">
        <v>13.072187255637299</v>
      </c>
      <c r="AC9" s="134">
        <v>9.7372096090532505</v>
      </c>
      <c r="AD9" s="124"/>
      <c r="AE9" s="135">
        <v>18.401156585438901</v>
      </c>
      <c r="AF9" s="30"/>
      <c r="AG9" s="130">
        <v>39.513994476557201</v>
      </c>
      <c r="AH9" s="124">
        <v>45.195169080583902</v>
      </c>
      <c r="AI9" s="124">
        <v>51.396416237368399</v>
      </c>
      <c r="AJ9" s="124">
        <v>52.121595138237197</v>
      </c>
      <c r="AK9" s="124">
        <v>48.216428197633597</v>
      </c>
      <c r="AL9" s="131">
        <v>47.288254592338198</v>
      </c>
      <c r="AM9" s="124"/>
      <c r="AN9" s="132">
        <v>49.167326126080098</v>
      </c>
      <c r="AO9" s="133">
        <v>51.598657255542598</v>
      </c>
      <c r="AP9" s="134">
        <v>50.382991690811302</v>
      </c>
      <c r="AQ9" s="124"/>
      <c r="AR9" s="135">
        <v>48.172545812293997</v>
      </c>
      <c r="AS9" s="129"/>
      <c r="AT9" s="130">
        <v>2.06365229198838</v>
      </c>
      <c r="AU9" s="124">
        <v>6.0417701986981198</v>
      </c>
      <c r="AV9" s="124">
        <v>13.4270758677812</v>
      </c>
      <c r="AW9" s="124">
        <v>14.299291798194099</v>
      </c>
      <c r="AX9" s="124">
        <v>7.9722541868551202</v>
      </c>
      <c r="AY9" s="131">
        <v>9.0069350731651703</v>
      </c>
      <c r="AZ9" s="124"/>
      <c r="BA9" s="132">
        <v>4.8309418492273597</v>
      </c>
      <c r="BB9" s="133">
        <v>9.7186353891779707</v>
      </c>
      <c r="BC9" s="134">
        <v>7.2780830404418602</v>
      </c>
      <c r="BD9" s="124"/>
      <c r="BE9" s="135">
        <v>8.4848774734371695</v>
      </c>
    </row>
    <row r="10" spans="1:57" x14ac:dyDescent="0.25">
      <c r="A10" s="21" t="s">
        <v>19</v>
      </c>
      <c r="B10" s="3" t="str">
        <f t="shared" ref="B10:B45" si="0">TRIM(A10)</f>
        <v>Norfolk/Virginia Beach, VA</v>
      </c>
      <c r="C10" s="3"/>
      <c r="D10" s="24" t="s">
        <v>16</v>
      </c>
      <c r="E10" s="27" t="s">
        <v>17</v>
      </c>
      <c r="F10" s="3"/>
      <c r="G10" s="130">
        <v>40.949250591638098</v>
      </c>
      <c r="H10" s="124">
        <v>49.855377333683897</v>
      </c>
      <c r="I10" s="124">
        <v>53.281619773862701</v>
      </c>
      <c r="J10" s="124">
        <v>52.492768866684102</v>
      </c>
      <c r="K10" s="124">
        <v>48.369708125164301</v>
      </c>
      <c r="L10" s="131">
        <v>48.989744938206599</v>
      </c>
      <c r="M10" s="124"/>
      <c r="N10" s="132">
        <v>54.5884827767551</v>
      </c>
      <c r="O10" s="133">
        <v>57.530896660531099</v>
      </c>
      <c r="P10" s="134">
        <v>56.059689718643099</v>
      </c>
      <c r="Q10" s="124"/>
      <c r="R10" s="135">
        <v>51.009729161188503</v>
      </c>
      <c r="S10" s="129"/>
      <c r="T10" s="130">
        <v>5.2217336958793599</v>
      </c>
      <c r="U10" s="124">
        <v>19.9002796105123</v>
      </c>
      <c r="V10" s="124">
        <v>22.535733144999899</v>
      </c>
      <c r="W10" s="124">
        <v>18.713980963920701</v>
      </c>
      <c r="X10" s="124">
        <v>10.5869125169305</v>
      </c>
      <c r="Y10" s="131">
        <v>15.576055983391001</v>
      </c>
      <c r="Z10" s="124"/>
      <c r="AA10" s="132">
        <v>-2.7119134559936402</v>
      </c>
      <c r="AB10" s="133">
        <v>2.3872842417756899</v>
      </c>
      <c r="AC10" s="134">
        <v>-0.16051302510721999</v>
      </c>
      <c r="AD10" s="124"/>
      <c r="AE10" s="135">
        <v>10.1256862374695</v>
      </c>
      <c r="AF10" s="30"/>
      <c r="AG10" s="130">
        <v>39.353005780726903</v>
      </c>
      <c r="AH10" s="124">
        <v>42.176946802843602</v>
      </c>
      <c r="AI10" s="124">
        <v>46.303340616526697</v>
      </c>
      <c r="AJ10" s="124">
        <v>47.1602127043462</v>
      </c>
      <c r="AK10" s="124">
        <v>45.885485143307903</v>
      </c>
      <c r="AL10" s="131">
        <v>44.175206872508603</v>
      </c>
      <c r="AM10" s="124"/>
      <c r="AN10" s="132">
        <v>51.984617407309997</v>
      </c>
      <c r="AO10" s="133">
        <v>54.543123849592398</v>
      </c>
      <c r="AP10" s="134">
        <v>53.263870628451201</v>
      </c>
      <c r="AQ10" s="124"/>
      <c r="AR10" s="135">
        <v>46.773114612399802</v>
      </c>
      <c r="AS10" s="129"/>
      <c r="AT10" s="130">
        <v>7.5762643923473298</v>
      </c>
      <c r="AU10" s="124">
        <v>10.7782166755806</v>
      </c>
      <c r="AV10" s="124">
        <v>14.678857848861499</v>
      </c>
      <c r="AW10" s="124">
        <v>15.3408591991534</v>
      </c>
      <c r="AX10" s="124">
        <v>10.8854007049058</v>
      </c>
      <c r="AY10" s="131">
        <v>11.949315169142601</v>
      </c>
      <c r="AZ10" s="124"/>
      <c r="BA10" s="132">
        <v>5.0220667272697499</v>
      </c>
      <c r="BB10" s="133">
        <v>8.4266137479067797</v>
      </c>
      <c r="BC10" s="134">
        <v>6.7380778913760002</v>
      </c>
      <c r="BD10" s="124"/>
      <c r="BE10" s="135">
        <v>10.2014560474588</v>
      </c>
    </row>
    <row r="11" spans="1:57" x14ac:dyDescent="0.25">
      <c r="A11" s="21" t="s">
        <v>20</v>
      </c>
      <c r="B11" s="2" t="s">
        <v>72</v>
      </c>
      <c r="C11" s="3"/>
      <c r="D11" s="24" t="s">
        <v>16</v>
      </c>
      <c r="E11" s="27" t="s">
        <v>17</v>
      </c>
      <c r="F11" s="3"/>
      <c r="G11" s="130">
        <v>46.682761087267501</v>
      </c>
      <c r="H11" s="124">
        <v>61.641630901287499</v>
      </c>
      <c r="I11" s="124">
        <v>66.434191702432003</v>
      </c>
      <c r="J11" s="124">
        <v>64.735336194563601</v>
      </c>
      <c r="K11" s="124">
        <v>58.999463519313302</v>
      </c>
      <c r="L11" s="131">
        <v>59.698676680972802</v>
      </c>
      <c r="M11" s="124"/>
      <c r="N11" s="132">
        <v>57.179899856938398</v>
      </c>
      <c r="O11" s="133">
        <v>58.4003934191702</v>
      </c>
      <c r="P11" s="134">
        <v>57.790146638054303</v>
      </c>
      <c r="Q11" s="124"/>
      <c r="R11" s="135">
        <v>59.153382382996099</v>
      </c>
      <c r="S11" s="129"/>
      <c r="T11" s="130">
        <v>1.70532200050723</v>
      </c>
      <c r="U11" s="124">
        <v>9.1424371382822809</v>
      </c>
      <c r="V11" s="124">
        <v>13.893037397217601</v>
      </c>
      <c r="W11" s="124">
        <v>10.605485698738301</v>
      </c>
      <c r="X11" s="124">
        <v>3.8689407616624498</v>
      </c>
      <c r="Y11" s="131">
        <v>8.1346995286439601</v>
      </c>
      <c r="Z11" s="124"/>
      <c r="AA11" s="132">
        <v>4.6494728005380601</v>
      </c>
      <c r="AB11" s="133">
        <v>11.059105002652201</v>
      </c>
      <c r="AC11" s="134">
        <v>7.7928826310746899</v>
      </c>
      <c r="AD11" s="124"/>
      <c r="AE11" s="135">
        <v>8.0390703446395904</v>
      </c>
      <c r="AF11" s="30"/>
      <c r="AG11" s="130">
        <v>45.4209138054363</v>
      </c>
      <c r="AH11" s="124">
        <v>50.932135193133</v>
      </c>
      <c r="AI11" s="124">
        <v>57.8549713876967</v>
      </c>
      <c r="AJ11" s="124">
        <v>58.715575822603697</v>
      </c>
      <c r="AK11" s="124">
        <v>53.378710658082902</v>
      </c>
      <c r="AL11" s="131">
        <v>53.260461373390498</v>
      </c>
      <c r="AM11" s="124"/>
      <c r="AN11" s="132">
        <v>53.289297210300397</v>
      </c>
      <c r="AO11" s="133">
        <v>56.920600858368999</v>
      </c>
      <c r="AP11" s="134">
        <v>55.104949034334702</v>
      </c>
      <c r="AQ11" s="124"/>
      <c r="AR11" s="135">
        <v>53.787457847946001</v>
      </c>
      <c r="AS11" s="129"/>
      <c r="AT11" s="130">
        <v>-8.4108503852123793</v>
      </c>
      <c r="AU11" s="124">
        <v>-7.9980985252003496</v>
      </c>
      <c r="AV11" s="124">
        <v>-2.5037607872932699</v>
      </c>
      <c r="AW11" s="124">
        <v>-1.0553584395456701</v>
      </c>
      <c r="AX11" s="124">
        <v>-6.0208528501179099</v>
      </c>
      <c r="AY11" s="131">
        <v>-5.0388586963906699</v>
      </c>
      <c r="AZ11" s="124"/>
      <c r="BA11" s="132">
        <v>-6.1522770107932798</v>
      </c>
      <c r="BB11" s="133">
        <v>-0.66943766108519898</v>
      </c>
      <c r="BC11" s="134">
        <v>-3.3983263662896199</v>
      </c>
      <c r="BD11" s="124"/>
      <c r="BE11" s="135">
        <v>-4.5644508519208404</v>
      </c>
    </row>
    <row r="12" spans="1:57" x14ac:dyDescent="0.25">
      <c r="A12" s="21" t="s">
        <v>21</v>
      </c>
      <c r="B12" s="3" t="str">
        <f t="shared" si="0"/>
        <v>Virginia Area</v>
      </c>
      <c r="C12" s="3"/>
      <c r="D12" s="24" t="s">
        <v>16</v>
      </c>
      <c r="E12" s="27" t="s">
        <v>17</v>
      </c>
      <c r="F12" s="3"/>
      <c r="G12" s="130">
        <v>32.7552895716507</v>
      </c>
      <c r="H12" s="124">
        <v>46.993544130813802</v>
      </c>
      <c r="I12" s="124">
        <v>50.636162292069102</v>
      </c>
      <c r="J12" s="124">
        <v>48.334197257433601</v>
      </c>
      <c r="K12" s="124">
        <v>47.090146552942798</v>
      </c>
      <c r="L12" s="131">
        <v>45.161867960982001</v>
      </c>
      <c r="M12" s="124"/>
      <c r="N12" s="132">
        <v>51.776542104519102</v>
      </c>
      <c r="O12" s="133">
        <v>50.433532821261899</v>
      </c>
      <c r="P12" s="134">
        <v>51.1050374628905</v>
      </c>
      <c r="Q12" s="124"/>
      <c r="R12" s="135">
        <v>46.859916390098697</v>
      </c>
      <c r="S12" s="129"/>
      <c r="T12" s="130">
        <v>5.9057686723038998</v>
      </c>
      <c r="U12" s="124">
        <v>15.860138580417599</v>
      </c>
      <c r="V12" s="124">
        <v>16.492331426925102</v>
      </c>
      <c r="W12" s="124">
        <v>9.4894313803187291</v>
      </c>
      <c r="X12" s="124">
        <v>7.7432933367862198</v>
      </c>
      <c r="Y12" s="131">
        <v>11.341643454750301</v>
      </c>
      <c r="Z12" s="124"/>
      <c r="AA12" s="132">
        <v>10.8144125731176</v>
      </c>
      <c r="AB12" s="133">
        <v>16.558048540036101</v>
      </c>
      <c r="AC12" s="134">
        <v>13.5759875897221</v>
      </c>
      <c r="AD12" s="124"/>
      <c r="AE12" s="135">
        <v>12.0283729933551</v>
      </c>
      <c r="AF12" s="30"/>
      <c r="AG12" s="130">
        <v>35.568132346538903</v>
      </c>
      <c r="AH12" s="124">
        <v>42.280528285895798</v>
      </c>
      <c r="AI12" s="124">
        <v>47.699931727758504</v>
      </c>
      <c r="AJ12" s="124">
        <v>47.635190809143701</v>
      </c>
      <c r="AK12" s="124">
        <v>44.911952350683798</v>
      </c>
      <c r="AL12" s="131">
        <v>43.618483774908398</v>
      </c>
      <c r="AM12" s="124"/>
      <c r="AN12" s="132">
        <v>46.435129599547899</v>
      </c>
      <c r="AO12" s="133">
        <v>47.0189749746921</v>
      </c>
      <c r="AP12" s="134">
        <v>46.727052287120003</v>
      </c>
      <c r="AQ12" s="124"/>
      <c r="AR12" s="135">
        <v>44.506593936907301</v>
      </c>
      <c r="AS12" s="129"/>
      <c r="AT12" s="130">
        <v>-1.8573795530283801</v>
      </c>
      <c r="AU12" s="124">
        <v>0.79124333470635699</v>
      </c>
      <c r="AV12" s="124">
        <v>6.6178278605818601</v>
      </c>
      <c r="AW12" s="124">
        <v>5.1957758111110897</v>
      </c>
      <c r="AX12" s="124">
        <v>3.4776069707071602</v>
      </c>
      <c r="AY12" s="131">
        <v>3.0614065210764401</v>
      </c>
      <c r="AZ12" s="124"/>
      <c r="BA12" s="132">
        <v>4.8678051390564496</v>
      </c>
      <c r="BB12" s="133">
        <v>9.0539693185593499</v>
      </c>
      <c r="BC12" s="134">
        <v>6.9330013167554103</v>
      </c>
      <c r="BD12" s="124"/>
      <c r="BE12" s="135">
        <v>4.1928821604107602</v>
      </c>
    </row>
    <row r="13" spans="1:57" x14ac:dyDescent="0.25">
      <c r="A13" s="34" t="s">
        <v>22</v>
      </c>
      <c r="B13" s="2" t="s">
        <v>88</v>
      </c>
      <c r="C13" s="3"/>
      <c r="D13" s="24" t="s">
        <v>16</v>
      </c>
      <c r="E13" s="27" t="s">
        <v>17</v>
      </c>
      <c r="F13" s="3"/>
      <c r="G13" s="130">
        <v>41.909574705961198</v>
      </c>
      <c r="H13" s="124">
        <v>56.573498501855902</v>
      </c>
      <c r="I13" s="124">
        <v>64.965788649881404</v>
      </c>
      <c r="J13" s="124">
        <v>66.189347524708097</v>
      </c>
      <c r="K13" s="124">
        <v>56.5341442690398</v>
      </c>
      <c r="L13" s="131">
        <v>57.234470730289303</v>
      </c>
      <c r="M13" s="124"/>
      <c r="N13" s="132">
        <v>49.938732614820402</v>
      </c>
      <c r="O13" s="133">
        <v>52.206073073654998</v>
      </c>
      <c r="P13" s="134">
        <v>51.0724028442377</v>
      </c>
      <c r="Q13" s="124"/>
      <c r="R13" s="135">
        <v>55.4738799057031</v>
      </c>
      <c r="S13" s="129"/>
      <c r="T13" s="130">
        <v>36.843140837882999</v>
      </c>
      <c r="U13" s="124">
        <v>65.209117022078402</v>
      </c>
      <c r="V13" s="124">
        <v>76.592523784700006</v>
      </c>
      <c r="W13" s="124">
        <v>77.0094015121892</v>
      </c>
      <c r="X13" s="124">
        <v>57.825683638721401</v>
      </c>
      <c r="Y13" s="131">
        <v>63.646903405675097</v>
      </c>
      <c r="Z13" s="124"/>
      <c r="AA13" s="132">
        <v>27.015315178847899</v>
      </c>
      <c r="AB13" s="133">
        <v>31.346375316461099</v>
      </c>
      <c r="AC13" s="134">
        <v>29.192616601446598</v>
      </c>
      <c r="AD13" s="124"/>
      <c r="AE13" s="135">
        <v>52.9194184861392</v>
      </c>
      <c r="AF13" s="30"/>
      <c r="AG13" s="130">
        <v>41.576541520185302</v>
      </c>
      <c r="AH13" s="124">
        <v>45.636198552630397</v>
      </c>
      <c r="AI13" s="124">
        <v>53.486478991671802</v>
      </c>
      <c r="AJ13" s="124">
        <v>54.526528111345101</v>
      </c>
      <c r="AK13" s="124">
        <v>49.813502090833801</v>
      </c>
      <c r="AL13" s="131">
        <v>49.007936152969499</v>
      </c>
      <c r="AM13" s="124"/>
      <c r="AN13" s="132">
        <v>49.011829423734802</v>
      </c>
      <c r="AO13" s="133">
        <v>54.168250631722501</v>
      </c>
      <c r="AP13" s="134">
        <v>51.590040027728698</v>
      </c>
      <c r="AQ13" s="124"/>
      <c r="AR13" s="135">
        <v>49.745705099698903</v>
      </c>
      <c r="AS13" s="129"/>
      <c r="AT13" s="130">
        <v>22.637050751171799</v>
      </c>
      <c r="AU13" s="124">
        <v>28.6447498182525</v>
      </c>
      <c r="AV13" s="124">
        <v>43.541888146086599</v>
      </c>
      <c r="AW13" s="124">
        <v>45.904405676229302</v>
      </c>
      <c r="AX13" s="124">
        <v>32.496647919880701</v>
      </c>
      <c r="AY13" s="131">
        <v>34.929227726485401</v>
      </c>
      <c r="AZ13" s="124"/>
      <c r="BA13" s="132">
        <v>22.4550078534396</v>
      </c>
      <c r="BB13" s="133">
        <v>26.815881767589001</v>
      </c>
      <c r="BC13" s="134">
        <v>24.7063283582205</v>
      </c>
      <c r="BD13" s="124"/>
      <c r="BE13" s="135">
        <v>31.730136321093099</v>
      </c>
    </row>
    <row r="14" spans="1:57" x14ac:dyDescent="0.25">
      <c r="A14" s="21" t="s">
        <v>23</v>
      </c>
      <c r="B14" s="3" t="str">
        <f t="shared" si="0"/>
        <v>Arlington, VA</v>
      </c>
      <c r="C14" s="3"/>
      <c r="D14" s="24" t="s">
        <v>16</v>
      </c>
      <c r="E14" s="27" t="s">
        <v>17</v>
      </c>
      <c r="F14" s="3"/>
      <c r="G14" s="130">
        <v>39.717573221757299</v>
      </c>
      <c r="H14" s="124">
        <v>62.322175732217502</v>
      </c>
      <c r="I14" s="124">
        <v>73.995815899581501</v>
      </c>
      <c r="J14" s="124">
        <v>75.2510460251046</v>
      </c>
      <c r="K14" s="124">
        <v>59.748953974895301</v>
      </c>
      <c r="L14" s="131">
        <v>62.207112970711201</v>
      </c>
      <c r="M14" s="124"/>
      <c r="N14" s="132">
        <v>48.922594142259399</v>
      </c>
      <c r="O14" s="133">
        <v>48.598326359832598</v>
      </c>
      <c r="P14" s="134">
        <v>48.760460251045998</v>
      </c>
      <c r="Q14" s="124"/>
      <c r="R14" s="135">
        <v>58.365212193664</v>
      </c>
      <c r="S14" s="129"/>
      <c r="T14" s="130">
        <v>40.926305277345598</v>
      </c>
      <c r="U14" s="124">
        <v>117.010730193008</v>
      </c>
      <c r="V14" s="124">
        <v>137.72134638374101</v>
      </c>
      <c r="W14" s="124">
        <v>140.007850339425</v>
      </c>
      <c r="X14" s="124">
        <v>100.92111037248399</v>
      </c>
      <c r="Y14" s="131">
        <v>108.580831956395</v>
      </c>
      <c r="Z14" s="124"/>
      <c r="AA14" s="132">
        <v>40.491576143083101</v>
      </c>
      <c r="AB14" s="133">
        <v>49.978634239445299</v>
      </c>
      <c r="AC14" s="134">
        <v>45.064422397461897</v>
      </c>
      <c r="AD14" s="124"/>
      <c r="AE14" s="135">
        <v>88.844145743178402</v>
      </c>
      <c r="AF14" s="30"/>
      <c r="AG14" s="130">
        <v>37.1260460251046</v>
      </c>
      <c r="AH14" s="124">
        <v>47.356171548117103</v>
      </c>
      <c r="AI14" s="124">
        <v>59.490062761506202</v>
      </c>
      <c r="AJ14" s="124">
        <v>62.311715481171497</v>
      </c>
      <c r="AK14" s="124">
        <v>54.100418410041797</v>
      </c>
      <c r="AL14" s="131">
        <v>52.076882845188202</v>
      </c>
      <c r="AM14" s="124"/>
      <c r="AN14" s="132">
        <v>47.947175732217502</v>
      </c>
      <c r="AO14" s="133">
        <v>48.566945606694503</v>
      </c>
      <c r="AP14" s="134">
        <v>48.257060669456003</v>
      </c>
      <c r="AQ14" s="124"/>
      <c r="AR14" s="135">
        <v>50.985505080693301</v>
      </c>
      <c r="AS14" s="129"/>
      <c r="AT14" s="130">
        <v>10.561586982570599</v>
      </c>
      <c r="AU14" s="124">
        <v>42.413003123342499</v>
      </c>
      <c r="AV14" s="124">
        <v>72.637132321121101</v>
      </c>
      <c r="AW14" s="124">
        <v>82.323112988353699</v>
      </c>
      <c r="AX14" s="124">
        <v>43.612422939697097</v>
      </c>
      <c r="AY14" s="131">
        <v>50.3899755777189</v>
      </c>
      <c r="AZ14" s="124"/>
      <c r="BA14" s="132">
        <v>26.3119279339688</v>
      </c>
      <c r="BB14" s="133">
        <v>27.3060037960303</v>
      </c>
      <c r="BC14" s="134">
        <v>26.810209468154</v>
      </c>
      <c r="BD14" s="124"/>
      <c r="BE14" s="135">
        <v>43.189794256026403</v>
      </c>
    </row>
    <row r="15" spans="1:57" x14ac:dyDescent="0.25">
      <c r="A15" s="21" t="s">
        <v>24</v>
      </c>
      <c r="B15" s="3" t="str">
        <f t="shared" si="0"/>
        <v>Suburban Virginia Area</v>
      </c>
      <c r="C15" s="3"/>
      <c r="D15" s="24" t="s">
        <v>16</v>
      </c>
      <c r="E15" s="27" t="s">
        <v>17</v>
      </c>
      <c r="F15" s="3"/>
      <c r="G15" s="130">
        <v>39.180445722501702</v>
      </c>
      <c r="H15" s="124">
        <v>53.328540618260199</v>
      </c>
      <c r="I15" s="124">
        <v>57.598849748382399</v>
      </c>
      <c r="J15" s="124">
        <v>57.167505391804397</v>
      </c>
      <c r="K15" s="124">
        <v>48.296189791516802</v>
      </c>
      <c r="L15" s="131">
        <v>51.114306254493101</v>
      </c>
      <c r="M15" s="124"/>
      <c r="N15" s="132">
        <v>43.652048885693702</v>
      </c>
      <c r="O15" s="133">
        <v>48.598130841121403</v>
      </c>
      <c r="P15" s="134">
        <v>46.125089863407602</v>
      </c>
      <c r="Q15" s="124"/>
      <c r="R15" s="135">
        <v>49.688815857040098</v>
      </c>
      <c r="S15" s="129"/>
      <c r="T15" s="130">
        <v>4.8611769735351</v>
      </c>
      <c r="U15" s="124">
        <v>15.665746205302799</v>
      </c>
      <c r="V15" s="124">
        <v>24.125890905131001</v>
      </c>
      <c r="W15" s="124">
        <v>19.588722338307399</v>
      </c>
      <c r="X15" s="124">
        <v>2.3056512460681202</v>
      </c>
      <c r="Y15" s="131">
        <v>13.645641513449901</v>
      </c>
      <c r="Z15" s="124"/>
      <c r="AA15" s="132">
        <v>-7.9096738085348699</v>
      </c>
      <c r="AB15" s="133">
        <v>-0.96010664700126203</v>
      </c>
      <c r="AC15" s="134">
        <v>-4.37481369781346</v>
      </c>
      <c r="AD15" s="124"/>
      <c r="AE15" s="135">
        <v>8.2359140534859101</v>
      </c>
      <c r="AF15" s="30"/>
      <c r="AG15" s="130">
        <v>39.626168224299001</v>
      </c>
      <c r="AH15" s="124">
        <v>46.973400431344302</v>
      </c>
      <c r="AI15" s="124">
        <v>52.239396117900696</v>
      </c>
      <c r="AJ15" s="124">
        <v>51.671459381739702</v>
      </c>
      <c r="AK15" s="124">
        <v>46.793673616103497</v>
      </c>
      <c r="AL15" s="131">
        <v>47.4608195542774</v>
      </c>
      <c r="AM15" s="124"/>
      <c r="AN15" s="132">
        <v>46.081955427749797</v>
      </c>
      <c r="AO15" s="133">
        <v>52.731847591660603</v>
      </c>
      <c r="AP15" s="134">
        <v>49.4069015097052</v>
      </c>
      <c r="AQ15" s="124"/>
      <c r="AR15" s="135">
        <v>48.016842970113899</v>
      </c>
      <c r="AS15" s="129"/>
      <c r="AT15" s="130">
        <v>-3.86932094430338</v>
      </c>
      <c r="AU15" s="124">
        <v>0.82352050390837594</v>
      </c>
      <c r="AV15" s="124">
        <v>7.3565554496415597</v>
      </c>
      <c r="AW15" s="124">
        <v>5.2233054581902802</v>
      </c>
      <c r="AX15" s="124">
        <v>-1.69119489021974</v>
      </c>
      <c r="AY15" s="131">
        <v>1.77049809422599</v>
      </c>
      <c r="AZ15" s="124"/>
      <c r="BA15" s="132">
        <v>-1.9672641541770799</v>
      </c>
      <c r="BB15" s="133">
        <v>5.4636951833213496</v>
      </c>
      <c r="BC15" s="134">
        <v>1.86286264589215</v>
      </c>
      <c r="BD15" s="124"/>
      <c r="BE15" s="135">
        <v>1.7976345489286301</v>
      </c>
    </row>
    <row r="16" spans="1:57" x14ac:dyDescent="0.25">
      <c r="A16" s="21" t="s">
        <v>25</v>
      </c>
      <c r="B16" s="3" t="str">
        <f t="shared" si="0"/>
        <v>Alexandria, VA</v>
      </c>
      <c r="C16" s="3"/>
      <c r="D16" s="24" t="s">
        <v>16</v>
      </c>
      <c r="E16" s="27" t="s">
        <v>17</v>
      </c>
      <c r="F16" s="3"/>
      <c r="G16" s="130">
        <v>45.111349291413603</v>
      </c>
      <c r="H16" s="124">
        <v>55.912826009288999</v>
      </c>
      <c r="I16" s="124">
        <v>64.451589853519096</v>
      </c>
      <c r="J16" s="124">
        <v>63.7846850065499</v>
      </c>
      <c r="K16" s="124">
        <v>55.9604620697868</v>
      </c>
      <c r="L16" s="131">
        <v>57.044182446111698</v>
      </c>
      <c r="M16" s="124"/>
      <c r="N16" s="132">
        <v>51.220674050256001</v>
      </c>
      <c r="O16" s="133">
        <v>53.650113135643601</v>
      </c>
      <c r="P16" s="134">
        <v>52.435393592949801</v>
      </c>
      <c r="Q16" s="124"/>
      <c r="R16" s="135">
        <v>55.727385630922598</v>
      </c>
      <c r="S16" s="129"/>
      <c r="T16" s="130">
        <v>44.9629754399608</v>
      </c>
      <c r="U16" s="124">
        <v>62.5188931387396</v>
      </c>
      <c r="V16" s="124">
        <v>72.5707063830381</v>
      </c>
      <c r="W16" s="124">
        <v>74.944981899846695</v>
      </c>
      <c r="X16" s="124">
        <v>50.177929550652202</v>
      </c>
      <c r="Y16" s="131">
        <v>61.512530899365601</v>
      </c>
      <c r="Z16" s="124"/>
      <c r="AA16" s="132">
        <v>31.861553615128301</v>
      </c>
      <c r="AB16" s="133">
        <v>35.568376875189301</v>
      </c>
      <c r="AC16" s="134">
        <v>33.732216982329398</v>
      </c>
      <c r="AD16" s="124"/>
      <c r="AE16" s="135">
        <v>52.969839194890099</v>
      </c>
      <c r="AF16" s="30"/>
      <c r="AG16" s="130">
        <v>41.672621174228802</v>
      </c>
      <c r="AH16" s="124">
        <v>43.1046802429439</v>
      </c>
      <c r="AI16" s="124">
        <v>50.050613314278898</v>
      </c>
      <c r="AJ16" s="124">
        <v>52.286530903894203</v>
      </c>
      <c r="AK16" s="124">
        <v>50.190544241991098</v>
      </c>
      <c r="AL16" s="131">
        <v>47.4609979754674</v>
      </c>
      <c r="AM16" s="124"/>
      <c r="AN16" s="132">
        <v>50.729427176372504</v>
      </c>
      <c r="AO16" s="133">
        <v>55.579373585804397</v>
      </c>
      <c r="AP16" s="134">
        <v>53.154400381088401</v>
      </c>
      <c r="AQ16" s="124"/>
      <c r="AR16" s="135">
        <v>49.087684377073401</v>
      </c>
      <c r="AS16" s="129"/>
      <c r="AT16" s="130">
        <v>20.4200598534023</v>
      </c>
      <c r="AU16" s="124">
        <v>11.748603717406199</v>
      </c>
      <c r="AV16" s="124">
        <v>22.9088177296609</v>
      </c>
      <c r="AW16" s="124">
        <v>33.6698184529413</v>
      </c>
      <c r="AX16" s="124">
        <v>26.495682068777199</v>
      </c>
      <c r="AY16" s="131">
        <v>23.150857730921899</v>
      </c>
      <c r="AZ16" s="124"/>
      <c r="BA16" s="132">
        <v>22.510728281977801</v>
      </c>
      <c r="BB16" s="133">
        <v>27.686543005956501</v>
      </c>
      <c r="BC16" s="134">
        <v>25.163224444457999</v>
      </c>
      <c r="BD16" s="124"/>
      <c r="BE16" s="135">
        <v>23.7716728900348</v>
      </c>
    </row>
    <row r="17" spans="1:57" x14ac:dyDescent="0.25">
      <c r="A17" s="21" t="s">
        <v>26</v>
      </c>
      <c r="B17" s="3" t="str">
        <f t="shared" si="0"/>
        <v>Fairfax/Tysons Corner, VA</v>
      </c>
      <c r="C17" s="3"/>
      <c r="D17" s="24" t="s">
        <v>16</v>
      </c>
      <c r="E17" s="27" t="s">
        <v>17</v>
      </c>
      <c r="F17" s="3"/>
      <c r="G17" s="130">
        <v>39.299745782297201</v>
      </c>
      <c r="H17" s="124">
        <v>59.3020568523226</v>
      </c>
      <c r="I17" s="124">
        <v>70.857406979431403</v>
      </c>
      <c r="J17" s="124">
        <v>68.384562052230095</v>
      </c>
      <c r="K17" s="124">
        <v>52.299514675294603</v>
      </c>
      <c r="L17" s="131">
        <v>58.0286572683152</v>
      </c>
      <c r="M17" s="124"/>
      <c r="N17" s="132">
        <v>44.152992835682902</v>
      </c>
      <c r="O17" s="133">
        <v>51.051536861566902</v>
      </c>
      <c r="P17" s="134">
        <v>47.602264848624898</v>
      </c>
      <c r="Q17" s="124"/>
      <c r="R17" s="135">
        <v>55.0496880055465</v>
      </c>
      <c r="S17" s="129"/>
      <c r="T17" s="130">
        <v>32.079239849416503</v>
      </c>
      <c r="U17" s="124">
        <v>68.310877538422304</v>
      </c>
      <c r="V17" s="124">
        <v>78.972972482718603</v>
      </c>
      <c r="W17" s="124">
        <v>76.689360448865102</v>
      </c>
      <c r="X17" s="124">
        <v>44.460743988551798</v>
      </c>
      <c r="Y17" s="131">
        <v>61.652338654249597</v>
      </c>
      <c r="Z17" s="124"/>
      <c r="AA17" s="132">
        <v>13.9432073178914</v>
      </c>
      <c r="AB17" s="133">
        <v>27.2571798296484</v>
      </c>
      <c r="AC17" s="134">
        <v>20.715564243587298</v>
      </c>
      <c r="AD17" s="124"/>
      <c r="AE17" s="135">
        <v>49.155654772432698</v>
      </c>
      <c r="AF17" s="30"/>
      <c r="AG17" s="130">
        <v>37.849549341345003</v>
      </c>
      <c r="AH17" s="124">
        <v>45.253639935290003</v>
      </c>
      <c r="AI17" s="124">
        <v>56.190778830598497</v>
      </c>
      <c r="AJ17" s="124">
        <v>55.630344349433699</v>
      </c>
      <c r="AK17" s="124">
        <v>46.917610353593702</v>
      </c>
      <c r="AL17" s="131">
        <v>48.368384562052199</v>
      </c>
      <c r="AM17" s="124"/>
      <c r="AN17" s="132">
        <v>44.291657037208203</v>
      </c>
      <c r="AO17" s="133">
        <v>49.644672983591398</v>
      </c>
      <c r="AP17" s="134">
        <v>46.968165010399801</v>
      </c>
      <c r="AQ17" s="124"/>
      <c r="AR17" s="135">
        <v>47.968321833008602</v>
      </c>
      <c r="AS17" s="129"/>
      <c r="AT17" s="130">
        <v>19.356103283077299</v>
      </c>
      <c r="AU17" s="124">
        <v>26.944505274809998</v>
      </c>
      <c r="AV17" s="124">
        <v>41.551814829288901</v>
      </c>
      <c r="AW17" s="124">
        <v>41.925563707965999</v>
      </c>
      <c r="AX17" s="124">
        <v>23.0154666136035</v>
      </c>
      <c r="AY17" s="131">
        <v>31.156035178398</v>
      </c>
      <c r="AZ17" s="124"/>
      <c r="BA17" s="132">
        <v>14.577390220157801</v>
      </c>
      <c r="BB17" s="133">
        <v>24.767586828990702</v>
      </c>
      <c r="BC17" s="134">
        <v>19.746088604325301</v>
      </c>
      <c r="BD17" s="124"/>
      <c r="BE17" s="135">
        <v>27.750648661446199</v>
      </c>
    </row>
    <row r="18" spans="1:57" x14ac:dyDescent="0.25">
      <c r="A18" s="21" t="s">
        <v>27</v>
      </c>
      <c r="B18" s="3" t="str">
        <f t="shared" si="0"/>
        <v>I-95 Fredericksburg, VA</v>
      </c>
      <c r="C18" s="3"/>
      <c r="D18" s="24" t="s">
        <v>16</v>
      </c>
      <c r="E18" s="27" t="s">
        <v>17</v>
      </c>
      <c r="F18" s="3"/>
      <c r="G18" s="130">
        <v>42.3090379008746</v>
      </c>
      <c r="H18" s="124">
        <v>51.580174927113703</v>
      </c>
      <c r="I18" s="124">
        <v>54.379008746355602</v>
      </c>
      <c r="J18" s="124">
        <v>55.4635568513119</v>
      </c>
      <c r="K18" s="124">
        <v>52.688046647230301</v>
      </c>
      <c r="L18" s="131">
        <v>51.283965014577198</v>
      </c>
      <c r="M18" s="124"/>
      <c r="N18" s="132">
        <v>53.341107871720098</v>
      </c>
      <c r="O18" s="133">
        <v>55.930029154518898</v>
      </c>
      <c r="P18" s="134">
        <v>54.635568513119502</v>
      </c>
      <c r="Q18" s="124"/>
      <c r="R18" s="135">
        <v>52.241566014160703</v>
      </c>
      <c r="S18" s="129"/>
      <c r="T18" s="130">
        <v>-0.118906661280497</v>
      </c>
      <c r="U18" s="124">
        <v>10.4569945296954</v>
      </c>
      <c r="V18" s="124">
        <v>10.1619284243439</v>
      </c>
      <c r="W18" s="124">
        <v>9.3544955623031605</v>
      </c>
      <c r="X18" s="124">
        <v>4.7758342184982396</v>
      </c>
      <c r="Y18" s="131">
        <v>7.0982890833282699</v>
      </c>
      <c r="Z18" s="124"/>
      <c r="AA18" s="132">
        <v>4.5431933150371497</v>
      </c>
      <c r="AB18" s="133">
        <v>16.1937185714356</v>
      </c>
      <c r="AC18" s="134">
        <v>10.198801436790699</v>
      </c>
      <c r="AD18" s="124"/>
      <c r="AE18" s="135">
        <v>8.0063123323947298</v>
      </c>
      <c r="AF18" s="30"/>
      <c r="AG18" s="130">
        <v>43.329446064139901</v>
      </c>
      <c r="AH18" s="124">
        <v>46.084548104956198</v>
      </c>
      <c r="AI18" s="124">
        <v>49.247813411078702</v>
      </c>
      <c r="AJ18" s="124">
        <v>50.9475218658892</v>
      </c>
      <c r="AK18" s="124">
        <v>49.032069970845399</v>
      </c>
      <c r="AL18" s="131">
        <v>47.728279883381902</v>
      </c>
      <c r="AM18" s="124"/>
      <c r="AN18" s="132">
        <v>50.224489795918302</v>
      </c>
      <c r="AO18" s="133">
        <v>54</v>
      </c>
      <c r="AP18" s="134">
        <v>52.112244897959101</v>
      </c>
      <c r="AQ18" s="124"/>
      <c r="AR18" s="135">
        <v>48.980841316118202</v>
      </c>
      <c r="AS18" s="129"/>
      <c r="AT18" s="130">
        <v>-3.1878912783205502</v>
      </c>
      <c r="AU18" s="124">
        <v>-7.7392147131626201</v>
      </c>
      <c r="AV18" s="124">
        <v>-5.8839128354471502</v>
      </c>
      <c r="AW18" s="124">
        <v>-5.1471148195580199</v>
      </c>
      <c r="AX18" s="124">
        <v>-7.1005605669510103</v>
      </c>
      <c r="AY18" s="131">
        <v>-5.8706931740994204</v>
      </c>
      <c r="AZ18" s="124"/>
      <c r="BA18" s="132">
        <v>-6.0741092763769897</v>
      </c>
      <c r="BB18" s="133">
        <v>1.0141615178522601</v>
      </c>
      <c r="BC18" s="134">
        <v>-2.53045827575761</v>
      </c>
      <c r="BD18" s="124"/>
      <c r="BE18" s="135">
        <v>-4.8798011518965296</v>
      </c>
    </row>
    <row r="19" spans="1:57" x14ac:dyDescent="0.25">
      <c r="A19" s="21" t="s">
        <v>28</v>
      </c>
      <c r="B19" s="3" t="str">
        <f t="shared" si="0"/>
        <v>Dulles Airport Area, VA</v>
      </c>
      <c r="C19" s="3"/>
      <c r="D19" s="24" t="s">
        <v>16</v>
      </c>
      <c r="E19" s="27" t="s">
        <v>17</v>
      </c>
      <c r="F19" s="3"/>
      <c r="G19" s="130">
        <v>45.636501612597201</v>
      </c>
      <c r="H19" s="124">
        <v>66.6666666666666</v>
      </c>
      <c r="I19" s="124">
        <v>72.472016695124196</v>
      </c>
      <c r="J19" s="124">
        <v>71.684689812179798</v>
      </c>
      <c r="K19" s="124">
        <v>57.114399544678399</v>
      </c>
      <c r="L19" s="131">
        <v>62.714854866249198</v>
      </c>
      <c r="M19" s="124"/>
      <c r="N19" s="132">
        <v>45.551128818061002</v>
      </c>
      <c r="O19" s="133">
        <v>45.418326693227002</v>
      </c>
      <c r="P19" s="134">
        <v>45.484727755644002</v>
      </c>
      <c r="Q19" s="124"/>
      <c r="R19" s="135">
        <v>57.791961406076297</v>
      </c>
      <c r="S19" s="129"/>
      <c r="T19" s="130">
        <v>29.853063833930999</v>
      </c>
      <c r="U19" s="124">
        <v>49.560117302052703</v>
      </c>
      <c r="V19" s="124">
        <v>50.275953301990398</v>
      </c>
      <c r="W19" s="124">
        <v>44.666106630572102</v>
      </c>
      <c r="X19" s="124">
        <v>36.022952884924599</v>
      </c>
      <c r="Y19" s="131">
        <v>42.867251375660402</v>
      </c>
      <c r="Z19" s="124"/>
      <c r="AA19" s="132">
        <v>1.53019555492908</v>
      </c>
      <c r="AB19" s="133">
        <v>9.9277466405564105</v>
      </c>
      <c r="AC19" s="134">
        <v>5.5561070992303803</v>
      </c>
      <c r="AD19" s="124"/>
      <c r="AE19" s="135">
        <v>32.347598943505602</v>
      </c>
      <c r="AF19" s="30"/>
      <c r="AG19" s="130">
        <v>44.595427812559201</v>
      </c>
      <c r="AH19" s="124">
        <v>55.0109087459685</v>
      </c>
      <c r="AI19" s="124">
        <v>63.498387402769801</v>
      </c>
      <c r="AJ19" s="124">
        <v>64.487288939480095</v>
      </c>
      <c r="AK19" s="124">
        <v>55.148453803832197</v>
      </c>
      <c r="AL19" s="131">
        <v>56.548093340922001</v>
      </c>
      <c r="AM19" s="124"/>
      <c r="AN19" s="132">
        <v>47.699677480553902</v>
      </c>
      <c r="AO19" s="133">
        <v>49.886169607285098</v>
      </c>
      <c r="AP19" s="134">
        <v>48.7929235439195</v>
      </c>
      <c r="AQ19" s="124"/>
      <c r="AR19" s="135">
        <v>54.332330541778397</v>
      </c>
      <c r="AS19" s="129"/>
      <c r="AT19" s="130">
        <v>7.9238576143961001</v>
      </c>
      <c r="AU19" s="124">
        <v>25.6822212509887</v>
      </c>
      <c r="AV19" s="124">
        <v>38.789332466054098</v>
      </c>
      <c r="AW19" s="124">
        <v>38.339281831113198</v>
      </c>
      <c r="AX19" s="124">
        <v>27.444155839690101</v>
      </c>
      <c r="AY19" s="131">
        <v>28.092993873007799</v>
      </c>
      <c r="AZ19" s="124"/>
      <c r="BA19" s="132">
        <v>13.5820234154261</v>
      </c>
      <c r="BB19" s="133">
        <v>19.419060459102301</v>
      </c>
      <c r="BC19" s="134">
        <v>16.492816040433201</v>
      </c>
      <c r="BD19" s="124"/>
      <c r="BE19" s="135">
        <v>24.901717794588802</v>
      </c>
    </row>
    <row r="20" spans="1:57" x14ac:dyDescent="0.25">
      <c r="A20" s="21" t="s">
        <v>29</v>
      </c>
      <c r="B20" s="3" t="str">
        <f t="shared" si="0"/>
        <v>Williamsburg, VA</v>
      </c>
      <c r="C20" s="3"/>
      <c r="D20" s="24" t="s">
        <v>16</v>
      </c>
      <c r="E20" s="27" t="s">
        <v>17</v>
      </c>
      <c r="F20" s="3"/>
      <c r="G20" s="130">
        <v>27.2434607645875</v>
      </c>
      <c r="H20" s="124">
        <v>30.570087189805399</v>
      </c>
      <c r="I20" s="124">
        <v>31.938296445338601</v>
      </c>
      <c r="J20" s="124">
        <v>34.942991281019403</v>
      </c>
      <c r="K20" s="124">
        <v>36.338028169014002</v>
      </c>
      <c r="L20" s="131">
        <v>32.206572769952999</v>
      </c>
      <c r="M20" s="124"/>
      <c r="N20" s="132">
        <v>39.4366197183098</v>
      </c>
      <c r="O20" s="133">
        <v>41.730382293762503</v>
      </c>
      <c r="P20" s="134">
        <v>40.583501006036201</v>
      </c>
      <c r="Q20" s="124"/>
      <c r="R20" s="135">
        <v>34.599980837405298</v>
      </c>
      <c r="S20" s="129"/>
      <c r="T20" s="130">
        <v>0.94759361905491202</v>
      </c>
      <c r="U20" s="124">
        <v>15.7340270579707</v>
      </c>
      <c r="V20" s="124">
        <v>25.806342697981499</v>
      </c>
      <c r="W20" s="124">
        <v>28.777120276559302</v>
      </c>
      <c r="X20" s="124">
        <v>28.1834631317315</v>
      </c>
      <c r="Y20" s="131">
        <v>19.930685287415798</v>
      </c>
      <c r="Z20" s="124"/>
      <c r="AA20" s="132">
        <v>5.6529311681382</v>
      </c>
      <c r="AB20" s="133">
        <v>11.878020627340501</v>
      </c>
      <c r="AC20" s="134">
        <v>8.7643630823194396</v>
      </c>
      <c r="AD20" s="124"/>
      <c r="AE20" s="135">
        <v>15.941643431913599</v>
      </c>
      <c r="AF20" s="30"/>
      <c r="AG20" s="130">
        <v>29.450903958599302</v>
      </c>
      <c r="AH20" s="124">
        <v>26.728946837825099</v>
      </c>
      <c r="AI20" s="124">
        <v>27.034746958800898</v>
      </c>
      <c r="AJ20" s="124">
        <v>28.325156260501299</v>
      </c>
      <c r="AK20" s="124">
        <v>30.660630449362799</v>
      </c>
      <c r="AL20" s="131">
        <v>28.441001800445999</v>
      </c>
      <c r="AM20" s="124"/>
      <c r="AN20" s="132">
        <v>36.301140174379597</v>
      </c>
      <c r="AO20" s="133">
        <v>38.993963782696099</v>
      </c>
      <c r="AP20" s="134">
        <v>37.647551978537798</v>
      </c>
      <c r="AQ20" s="124"/>
      <c r="AR20" s="135">
        <v>31.0745736047426</v>
      </c>
      <c r="AS20" s="129"/>
      <c r="AT20" s="130">
        <v>24.304040582016199</v>
      </c>
      <c r="AU20" s="124">
        <v>14.8360426974277</v>
      </c>
      <c r="AV20" s="124">
        <v>13.769803903535299</v>
      </c>
      <c r="AW20" s="124">
        <v>17.064298458287102</v>
      </c>
      <c r="AX20" s="124">
        <v>19.176606610538599</v>
      </c>
      <c r="AY20" s="131">
        <v>17.8614863013206</v>
      </c>
      <c r="AZ20" s="124"/>
      <c r="BA20" s="132">
        <v>15.412298482514901</v>
      </c>
      <c r="BB20" s="133">
        <v>18.519514451126401</v>
      </c>
      <c r="BC20" s="134">
        <v>17.000849764145901</v>
      </c>
      <c r="BD20" s="124"/>
      <c r="BE20" s="135">
        <v>17.573956785322899</v>
      </c>
    </row>
    <row r="21" spans="1:57" x14ac:dyDescent="0.25">
      <c r="A21" s="21" t="s">
        <v>30</v>
      </c>
      <c r="B21" s="3" t="str">
        <f t="shared" si="0"/>
        <v>Virginia Beach, VA</v>
      </c>
      <c r="C21" s="3"/>
      <c r="D21" s="24" t="s">
        <v>16</v>
      </c>
      <c r="E21" s="27" t="s">
        <v>17</v>
      </c>
      <c r="F21" s="3"/>
      <c r="G21" s="130">
        <v>32.398397252432702</v>
      </c>
      <c r="H21" s="124">
        <v>40.076866464960297</v>
      </c>
      <c r="I21" s="124">
        <v>45.809142202960103</v>
      </c>
      <c r="J21" s="124">
        <v>42.530051516885997</v>
      </c>
      <c r="K21" s="124">
        <v>37.321121923297</v>
      </c>
      <c r="L21" s="131">
        <v>39.627115872107197</v>
      </c>
      <c r="M21" s="124"/>
      <c r="N21" s="132">
        <v>51.8030910131654</v>
      </c>
      <c r="O21" s="133">
        <v>56.341483359228</v>
      </c>
      <c r="P21" s="134">
        <v>54.072287186196696</v>
      </c>
      <c r="Q21" s="124"/>
      <c r="R21" s="135">
        <v>43.754307676132797</v>
      </c>
      <c r="S21" s="129"/>
      <c r="T21" s="130">
        <v>-1.63378183598733</v>
      </c>
      <c r="U21" s="124">
        <v>17.058053368924799</v>
      </c>
      <c r="V21" s="124">
        <v>25.855597367631699</v>
      </c>
      <c r="W21" s="124">
        <v>13.6565726908842</v>
      </c>
      <c r="X21" s="124">
        <v>1.9209979385590501</v>
      </c>
      <c r="Y21" s="131">
        <v>11.557225800826799</v>
      </c>
      <c r="Z21" s="124"/>
      <c r="AA21" s="132">
        <v>11.6774317364272</v>
      </c>
      <c r="AB21" s="133">
        <v>17.5045833609257</v>
      </c>
      <c r="AC21" s="134">
        <v>14.6392498761862</v>
      </c>
      <c r="AD21" s="124"/>
      <c r="AE21" s="135">
        <v>12.626351045137101</v>
      </c>
      <c r="AF21" s="30"/>
      <c r="AG21" s="130">
        <v>32.508790579769403</v>
      </c>
      <c r="AH21" s="124">
        <v>32.866546733175198</v>
      </c>
      <c r="AI21" s="124">
        <v>37.501536696307802</v>
      </c>
      <c r="AJ21" s="124">
        <v>37.388845633733503</v>
      </c>
      <c r="AK21" s="124">
        <v>36.166080628015301</v>
      </c>
      <c r="AL21" s="131">
        <v>35.284416434768303</v>
      </c>
      <c r="AM21" s="124"/>
      <c r="AN21" s="132">
        <v>50.169678632758099</v>
      </c>
      <c r="AO21" s="133">
        <v>53.741107204186697</v>
      </c>
      <c r="AP21" s="134">
        <v>51.955392918472398</v>
      </c>
      <c r="AQ21" s="124"/>
      <c r="AR21" s="135">
        <v>40.050614859493997</v>
      </c>
      <c r="AS21" s="129"/>
      <c r="AT21" s="130">
        <v>6.1723743628260799</v>
      </c>
      <c r="AU21" s="124">
        <v>8.8490400580852899</v>
      </c>
      <c r="AV21" s="124">
        <v>15.9481043218873</v>
      </c>
      <c r="AW21" s="124">
        <v>13.387143179091</v>
      </c>
      <c r="AX21" s="124">
        <v>7.0543102675948903</v>
      </c>
      <c r="AY21" s="131">
        <v>10.322891264211499</v>
      </c>
      <c r="AZ21" s="124"/>
      <c r="BA21" s="132">
        <v>11.306485665709101</v>
      </c>
      <c r="BB21" s="133">
        <v>15.713252506728701</v>
      </c>
      <c r="BC21" s="134">
        <v>13.5428509770303</v>
      </c>
      <c r="BD21" s="124"/>
      <c r="BE21" s="135">
        <v>11.5034294320232</v>
      </c>
    </row>
    <row r="22" spans="1:57" x14ac:dyDescent="0.25">
      <c r="A22" s="34" t="s">
        <v>31</v>
      </c>
      <c r="B22" s="3" t="str">
        <f t="shared" si="0"/>
        <v>Norfolk/Portsmouth, VA</v>
      </c>
      <c r="C22" s="3"/>
      <c r="D22" s="24" t="s">
        <v>16</v>
      </c>
      <c r="E22" s="27" t="s">
        <v>17</v>
      </c>
      <c r="F22" s="3"/>
      <c r="G22" s="130">
        <v>57.223198594024602</v>
      </c>
      <c r="H22" s="124">
        <v>69.472759226713507</v>
      </c>
      <c r="I22" s="124">
        <v>72.126537785588695</v>
      </c>
      <c r="J22" s="124">
        <v>71.054481546572902</v>
      </c>
      <c r="K22" s="124">
        <v>66.414762741651998</v>
      </c>
      <c r="L22" s="131">
        <v>67.258347978910294</v>
      </c>
      <c r="M22" s="124"/>
      <c r="N22" s="132">
        <v>66.256590509665998</v>
      </c>
      <c r="O22" s="133">
        <v>67.328646748681805</v>
      </c>
      <c r="P22" s="134">
        <v>66.792618629173901</v>
      </c>
      <c r="Q22" s="124"/>
      <c r="R22" s="135">
        <v>67.125282450414204</v>
      </c>
      <c r="S22" s="129"/>
      <c r="T22" s="130">
        <v>16.659902004723499</v>
      </c>
      <c r="U22" s="124">
        <v>34.594603648214203</v>
      </c>
      <c r="V22" s="124">
        <v>35.403777399594702</v>
      </c>
      <c r="W22" s="124">
        <v>32.127444940572701</v>
      </c>
      <c r="X22" s="124">
        <v>18.5427499295965</v>
      </c>
      <c r="Y22" s="131">
        <v>27.509497966945698</v>
      </c>
      <c r="Z22" s="124"/>
      <c r="AA22" s="132">
        <v>-2.1197733763251101</v>
      </c>
      <c r="AB22" s="133">
        <v>0.930907899261881</v>
      </c>
      <c r="AC22" s="134">
        <v>-0.60559863078213105</v>
      </c>
      <c r="AD22" s="124"/>
      <c r="AE22" s="135">
        <v>18.018698877164599</v>
      </c>
      <c r="AF22" s="30"/>
      <c r="AG22" s="130">
        <v>47.712992662243501</v>
      </c>
      <c r="AH22" s="124">
        <v>54.743178522782102</v>
      </c>
      <c r="AI22" s="124">
        <v>60.764499121265303</v>
      </c>
      <c r="AJ22" s="124">
        <v>63.000878734622098</v>
      </c>
      <c r="AK22" s="124">
        <v>58.611599297012297</v>
      </c>
      <c r="AL22" s="131">
        <v>56.966730522504697</v>
      </c>
      <c r="AM22" s="124"/>
      <c r="AN22" s="132">
        <v>61.133567662565902</v>
      </c>
      <c r="AO22" s="133">
        <v>63.405096660808397</v>
      </c>
      <c r="AP22" s="134">
        <v>62.269332161687103</v>
      </c>
      <c r="AQ22" s="124"/>
      <c r="AR22" s="135">
        <v>58.481778581202299</v>
      </c>
      <c r="AS22" s="129"/>
      <c r="AT22" s="130">
        <v>4.5754155693069096</v>
      </c>
      <c r="AU22" s="124">
        <v>13.2981264072997</v>
      </c>
      <c r="AV22" s="124">
        <v>18.9277156359468</v>
      </c>
      <c r="AW22" s="124">
        <v>22.525327328083701</v>
      </c>
      <c r="AX22" s="124">
        <v>10.680011013882</v>
      </c>
      <c r="AY22" s="131">
        <v>14.202313997850601</v>
      </c>
      <c r="AZ22" s="124"/>
      <c r="BA22" s="132">
        <v>1.0886098148958101</v>
      </c>
      <c r="BB22" s="133">
        <v>2.5872115387497399</v>
      </c>
      <c r="BC22" s="134">
        <v>1.8460654902692699</v>
      </c>
      <c r="BD22" s="124"/>
      <c r="BE22" s="135">
        <v>10.137331385464501</v>
      </c>
    </row>
    <row r="23" spans="1:57" x14ac:dyDescent="0.25">
      <c r="A23" s="35" t="s">
        <v>32</v>
      </c>
      <c r="B23" s="3" t="str">
        <f t="shared" si="0"/>
        <v>Newport News/Hampton, VA</v>
      </c>
      <c r="C23" s="3"/>
      <c r="D23" s="24" t="s">
        <v>16</v>
      </c>
      <c r="E23" s="27" t="s">
        <v>17</v>
      </c>
      <c r="F23" s="3"/>
      <c r="G23" s="130">
        <v>47.309190592988003</v>
      </c>
      <c r="H23" s="124">
        <v>55.446544510171599</v>
      </c>
      <c r="I23" s="124">
        <v>58.721685182513298</v>
      </c>
      <c r="J23" s="124">
        <v>59.067955561967899</v>
      </c>
      <c r="K23" s="124">
        <v>54.364449574375897</v>
      </c>
      <c r="L23" s="131">
        <v>54.981965084403399</v>
      </c>
      <c r="M23" s="124"/>
      <c r="N23" s="132">
        <v>63.324195642764302</v>
      </c>
      <c r="O23" s="133">
        <v>65.026691675082901</v>
      </c>
      <c r="P23" s="134">
        <v>64.175443658923598</v>
      </c>
      <c r="Q23" s="124"/>
      <c r="R23" s="135">
        <v>57.608673248552002</v>
      </c>
      <c r="S23" s="129"/>
      <c r="T23" s="130">
        <v>9.1238496367711299</v>
      </c>
      <c r="U23" s="124">
        <v>20.891646227095599</v>
      </c>
      <c r="V23" s="124">
        <v>20.328243852190798</v>
      </c>
      <c r="W23" s="124">
        <v>21.319935535056</v>
      </c>
      <c r="X23" s="124">
        <v>13.4107739123339</v>
      </c>
      <c r="Y23" s="131">
        <v>17.160783518730199</v>
      </c>
      <c r="Z23" s="124"/>
      <c r="AA23" s="132">
        <v>-14.208676708466999</v>
      </c>
      <c r="AB23" s="133">
        <v>-12.2394888727436</v>
      </c>
      <c r="AC23" s="134">
        <v>-13.2221940625833</v>
      </c>
      <c r="AD23" s="124"/>
      <c r="AE23" s="135">
        <v>5.4136603168176203</v>
      </c>
      <c r="AF23" s="30"/>
      <c r="AG23" s="130">
        <v>45.469629202135302</v>
      </c>
      <c r="AH23" s="124">
        <v>49.924253354494297</v>
      </c>
      <c r="AI23" s="124">
        <v>54.277881979512301</v>
      </c>
      <c r="AJ23" s="124">
        <v>55.706247294762598</v>
      </c>
      <c r="AK23" s="124">
        <v>56.434857884865004</v>
      </c>
      <c r="AL23" s="131">
        <v>52.362573943153897</v>
      </c>
      <c r="AM23" s="124"/>
      <c r="AN23" s="132">
        <v>59.789352185831703</v>
      </c>
      <c r="AO23" s="133">
        <v>59.756889337757798</v>
      </c>
      <c r="AP23" s="134">
        <v>59.7731207617948</v>
      </c>
      <c r="AQ23" s="124"/>
      <c r="AR23" s="135">
        <v>54.4798730341941</v>
      </c>
      <c r="AS23" s="129"/>
      <c r="AT23" s="130">
        <v>6.6340900759717103</v>
      </c>
      <c r="AU23" s="124">
        <v>10.822252210936901</v>
      </c>
      <c r="AV23" s="124">
        <v>14.887708152115399</v>
      </c>
      <c r="AW23" s="124">
        <v>16.945376273034601</v>
      </c>
      <c r="AX23" s="124">
        <v>16.471764962791401</v>
      </c>
      <c r="AY23" s="131">
        <v>13.328047321970599</v>
      </c>
      <c r="AZ23" s="124"/>
      <c r="BA23" s="132">
        <v>1.65343549395276</v>
      </c>
      <c r="BB23" s="133">
        <v>3.68647703184133</v>
      </c>
      <c r="BC23" s="134">
        <v>2.6596158250330202</v>
      </c>
      <c r="BD23" s="124"/>
      <c r="BE23" s="135">
        <v>9.7527022802708601</v>
      </c>
    </row>
    <row r="24" spans="1:57" x14ac:dyDescent="0.25">
      <c r="A24" s="36" t="s">
        <v>33</v>
      </c>
      <c r="B24" s="3" t="str">
        <f t="shared" si="0"/>
        <v>Chesapeake/Suffolk, VA</v>
      </c>
      <c r="C24" s="3"/>
      <c r="D24" s="25" t="s">
        <v>16</v>
      </c>
      <c r="E24" s="28" t="s">
        <v>17</v>
      </c>
      <c r="F24" s="3"/>
      <c r="G24" s="136">
        <v>53.187772925764101</v>
      </c>
      <c r="H24" s="137">
        <v>69.589519650655006</v>
      </c>
      <c r="I24" s="137">
        <v>71.720524017467199</v>
      </c>
      <c r="J24" s="137">
        <v>70.218340611353696</v>
      </c>
      <c r="K24" s="137">
        <v>62.445414847161501</v>
      </c>
      <c r="L24" s="138">
        <v>65.432314410480302</v>
      </c>
      <c r="M24" s="124"/>
      <c r="N24" s="139">
        <v>58.096069868995599</v>
      </c>
      <c r="O24" s="140">
        <v>61.834061135371101</v>
      </c>
      <c r="P24" s="141">
        <v>59.9650655021834</v>
      </c>
      <c r="Q24" s="124"/>
      <c r="R24" s="142">
        <v>63.870243293823997</v>
      </c>
      <c r="S24" s="129"/>
      <c r="T24" s="136">
        <v>3.5362121727303601</v>
      </c>
      <c r="U24" s="137">
        <v>13.375071143995401</v>
      </c>
      <c r="V24" s="137">
        <v>9.4058086863842192</v>
      </c>
      <c r="W24" s="137">
        <v>6.9717935071846702</v>
      </c>
      <c r="X24" s="137">
        <v>1.9680547632629699</v>
      </c>
      <c r="Y24" s="138">
        <v>7.2000915750915704</v>
      </c>
      <c r="Z24" s="124"/>
      <c r="AA24" s="139">
        <v>-13.9456662354463</v>
      </c>
      <c r="AB24" s="140">
        <v>-5.5496264674492997</v>
      </c>
      <c r="AC24" s="141">
        <v>-9.8121634047024795</v>
      </c>
      <c r="AD24" s="124"/>
      <c r="AE24" s="142">
        <v>2.0370739485748399</v>
      </c>
      <c r="AF24" s="31"/>
      <c r="AG24" s="136">
        <v>51.126637554585102</v>
      </c>
      <c r="AH24" s="137">
        <v>60.2707423580786</v>
      </c>
      <c r="AI24" s="137">
        <v>66.074235807860205</v>
      </c>
      <c r="AJ24" s="137">
        <v>66.371179039301296</v>
      </c>
      <c r="AK24" s="137">
        <v>61.052401746724797</v>
      </c>
      <c r="AL24" s="138">
        <v>60.979039301310003</v>
      </c>
      <c r="AM24" s="124"/>
      <c r="AN24" s="139">
        <v>57.742358078602599</v>
      </c>
      <c r="AO24" s="140">
        <v>61.384279475982503</v>
      </c>
      <c r="AP24" s="141">
        <v>59.563318777292501</v>
      </c>
      <c r="AQ24" s="124"/>
      <c r="AR24" s="142">
        <v>60.5745477230193</v>
      </c>
      <c r="AS24" s="75"/>
      <c r="AT24" s="136">
        <v>3.61978936189043</v>
      </c>
      <c r="AU24" s="137">
        <v>9.6353959806179894</v>
      </c>
      <c r="AV24" s="137">
        <v>10.7929999267774</v>
      </c>
      <c r="AW24" s="137">
        <v>10.002171238329501</v>
      </c>
      <c r="AX24" s="137">
        <v>6.4003044140030401</v>
      </c>
      <c r="AY24" s="138">
        <v>8.2462559300486795</v>
      </c>
      <c r="AZ24" s="124"/>
      <c r="BA24" s="139">
        <v>-3.5943423738699298</v>
      </c>
      <c r="BB24" s="140">
        <v>1.26062527013398</v>
      </c>
      <c r="BC24" s="141">
        <v>-1.15225740995724</v>
      </c>
      <c r="BD24" s="124"/>
      <c r="BE24" s="142">
        <v>5.4299674267100899</v>
      </c>
    </row>
    <row r="25" spans="1:57" ht="13" x14ac:dyDescent="0.3">
      <c r="A25" s="19" t="s">
        <v>43</v>
      </c>
      <c r="B25" s="3" t="str">
        <f t="shared" si="0"/>
        <v>Richmond CBD/Airport, VA</v>
      </c>
      <c r="C25" s="9"/>
      <c r="D25" s="23" t="s">
        <v>16</v>
      </c>
      <c r="E25" s="26" t="s">
        <v>17</v>
      </c>
      <c r="F25" s="3"/>
      <c r="G25" s="121">
        <v>48.464870973818002</v>
      </c>
      <c r="H25" s="122">
        <v>66.151817668110695</v>
      </c>
      <c r="I25" s="122">
        <v>72.744396308155899</v>
      </c>
      <c r="J25" s="122">
        <v>69.749482011678197</v>
      </c>
      <c r="K25" s="122">
        <v>61.442832925221303</v>
      </c>
      <c r="L25" s="123">
        <v>63.710679977396801</v>
      </c>
      <c r="M25" s="124"/>
      <c r="N25" s="125">
        <v>61.3863251083066</v>
      </c>
      <c r="O25" s="126">
        <v>62.9497080429459</v>
      </c>
      <c r="P25" s="127">
        <v>62.168016575626197</v>
      </c>
      <c r="Q25" s="124"/>
      <c r="R25" s="128">
        <v>63.269919005462398</v>
      </c>
      <c r="S25" s="129"/>
      <c r="T25" s="121">
        <v>15.804363716797299</v>
      </c>
      <c r="U25" s="122">
        <v>17.0464735846429</v>
      </c>
      <c r="V25" s="122">
        <v>31.525706480105601</v>
      </c>
      <c r="W25" s="122">
        <v>28.338061391321801</v>
      </c>
      <c r="X25" s="122">
        <v>10.2879795683934</v>
      </c>
      <c r="Y25" s="123">
        <v>20.785024021786398</v>
      </c>
      <c r="Z25" s="124"/>
      <c r="AA25" s="125">
        <v>8.91054750993505</v>
      </c>
      <c r="AB25" s="126">
        <v>17.025349463135399</v>
      </c>
      <c r="AC25" s="127">
        <v>12.8731956578729</v>
      </c>
      <c r="AD25" s="124"/>
      <c r="AE25" s="128">
        <v>18.454048916418898</v>
      </c>
      <c r="AF25" s="29"/>
      <c r="AG25" s="121">
        <v>45.229798455453</v>
      </c>
      <c r="AH25" s="122">
        <v>51.012431719721199</v>
      </c>
      <c r="AI25" s="122">
        <v>60.378602373328299</v>
      </c>
      <c r="AJ25" s="122">
        <v>62.229233377283798</v>
      </c>
      <c r="AK25" s="122">
        <v>53.432849877566298</v>
      </c>
      <c r="AL25" s="123">
        <v>54.456583160670498</v>
      </c>
      <c r="AM25" s="124"/>
      <c r="AN25" s="125">
        <v>51.332642682237697</v>
      </c>
      <c r="AO25" s="126">
        <v>55.956865699755099</v>
      </c>
      <c r="AP25" s="127">
        <v>53.644754190996402</v>
      </c>
      <c r="AQ25" s="124"/>
      <c r="AR25" s="128">
        <v>54.224632026477899</v>
      </c>
      <c r="AS25" s="129"/>
      <c r="AT25" s="121">
        <v>-0.48489117024088702</v>
      </c>
      <c r="AU25" s="122">
        <v>6.58794898837861</v>
      </c>
      <c r="AV25" s="122">
        <v>17.431957346277201</v>
      </c>
      <c r="AW25" s="122">
        <v>22.263866727872301</v>
      </c>
      <c r="AX25" s="122">
        <v>3.6617188127535698</v>
      </c>
      <c r="AY25" s="123">
        <v>10.160909391818601</v>
      </c>
      <c r="AZ25" s="124"/>
      <c r="BA25" s="125">
        <v>-7.5968083864272202</v>
      </c>
      <c r="BB25" s="126">
        <v>-4.9956817822722002E-2</v>
      </c>
      <c r="BC25" s="127">
        <v>-3.80876950743533</v>
      </c>
      <c r="BD25" s="124"/>
      <c r="BE25" s="128">
        <v>5.8171130629630898</v>
      </c>
    </row>
    <row r="26" spans="1:57" x14ac:dyDescent="0.25">
      <c r="A26" s="20" t="s">
        <v>44</v>
      </c>
      <c r="B26" s="3" t="str">
        <f t="shared" si="0"/>
        <v>Richmond North/Glen Allen, VA</v>
      </c>
      <c r="C26" s="10"/>
      <c r="D26" s="24" t="s">
        <v>16</v>
      </c>
      <c r="E26" s="27" t="s">
        <v>17</v>
      </c>
      <c r="F26" s="3"/>
      <c r="G26" s="130">
        <v>40.582808280827997</v>
      </c>
      <c r="H26" s="124">
        <v>58.3483348334833</v>
      </c>
      <c r="I26" s="124">
        <v>64.8177317731773</v>
      </c>
      <c r="J26" s="124">
        <v>60.857335733573301</v>
      </c>
      <c r="K26" s="124">
        <v>54.129162916291598</v>
      </c>
      <c r="L26" s="131">
        <v>55.747074707470702</v>
      </c>
      <c r="M26" s="124"/>
      <c r="N26" s="132">
        <v>52.700270027002702</v>
      </c>
      <c r="O26" s="133">
        <v>54.320432043204299</v>
      </c>
      <c r="P26" s="134">
        <v>53.510351035103497</v>
      </c>
      <c r="Q26" s="124"/>
      <c r="R26" s="135">
        <v>55.108010801080098</v>
      </c>
      <c r="S26" s="129"/>
      <c r="T26" s="130">
        <v>-4.4635199507378696</v>
      </c>
      <c r="U26" s="124">
        <v>12.927397390901801</v>
      </c>
      <c r="V26" s="124">
        <v>16.353459791755</v>
      </c>
      <c r="W26" s="124">
        <v>8.0785879417817306</v>
      </c>
      <c r="X26" s="124">
        <v>3.1840755655629098</v>
      </c>
      <c r="Y26" s="131">
        <v>7.7768783546455298</v>
      </c>
      <c r="Z26" s="124"/>
      <c r="AA26" s="132">
        <v>3.30862093842972</v>
      </c>
      <c r="AB26" s="133">
        <v>12.7556681765174</v>
      </c>
      <c r="AC26" s="134">
        <v>7.8970353569288498</v>
      </c>
      <c r="AD26" s="124"/>
      <c r="AE26" s="135">
        <v>7.8101868022623098</v>
      </c>
      <c r="AF26" s="30"/>
      <c r="AG26" s="130">
        <v>43.617799279927901</v>
      </c>
      <c r="AH26" s="124">
        <v>48.922704770476997</v>
      </c>
      <c r="AI26" s="124">
        <v>57.743586858685802</v>
      </c>
      <c r="AJ26" s="124">
        <v>57.186656165616498</v>
      </c>
      <c r="AK26" s="124">
        <v>51.6989198919891</v>
      </c>
      <c r="AL26" s="131">
        <v>51.833933393339301</v>
      </c>
      <c r="AM26" s="124"/>
      <c r="AN26" s="132">
        <v>53.715684068406802</v>
      </c>
      <c r="AO26" s="133">
        <v>58.075495049504902</v>
      </c>
      <c r="AP26" s="134">
        <v>55.895589558955798</v>
      </c>
      <c r="AQ26" s="124"/>
      <c r="AR26" s="135">
        <v>52.994406583515399</v>
      </c>
      <c r="AS26" s="129"/>
      <c r="AT26" s="130">
        <v>-10.626517741253201</v>
      </c>
      <c r="AU26" s="124">
        <v>-11.2578667049348</v>
      </c>
      <c r="AV26" s="124">
        <v>-3.2620021088781699</v>
      </c>
      <c r="AW26" s="124">
        <v>-5.8015824032691903</v>
      </c>
      <c r="AX26" s="124">
        <v>-7.7715690985562604</v>
      </c>
      <c r="AY26" s="131">
        <v>-7.5674037320898799</v>
      </c>
      <c r="AZ26" s="124"/>
      <c r="BA26" s="132">
        <v>-4.3256738356520801</v>
      </c>
      <c r="BB26" s="133">
        <v>2.8689066374243399</v>
      </c>
      <c r="BC26" s="134">
        <v>-0.71843111389840597</v>
      </c>
      <c r="BD26" s="124"/>
      <c r="BE26" s="135">
        <v>-5.6050143436137496</v>
      </c>
    </row>
    <row r="27" spans="1:57" x14ac:dyDescent="0.25">
      <c r="A27" s="21" t="s">
        <v>45</v>
      </c>
      <c r="B27" s="3" t="str">
        <f t="shared" si="0"/>
        <v>Richmond West/Midlothian, VA</v>
      </c>
      <c r="C27" s="3"/>
      <c r="D27" s="24" t="s">
        <v>16</v>
      </c>
      <c r="E27" s="27" t="s">
        <v>17</v>
      </c>
      <c r="F27" s="3"/>
      <c r="G27" s="130">
        <v>44.521019986216402</v>
      </c>
      <c r="H27" s="124">
        <v>54.789800137835897</v>
      </c>
      <c r="I27" s="124">
        <v>58.959338387319001</v>
      </c>
      <c r="J27" s="124">
        <v>61.061337008959299</v>
      </c>
      <c r="K27" s="124">
        <v>60.613370089593303</v>
      </c>
      <c r="L27" s="131">
        <v>55.988973121984799</v>
      </c>
      <c r="M27" s="124"/>
      <c r="N27" s="132">
        <v>57.891109579600197</v>
      </c>
      <c r="O27" s="133">
        <v>58.683666436940001</v>
      </c>
      <c r="P27" s="134">
        <v>58.287388008270099</v>
      </c>
      <c r="Q27" s="124"/>
      <c r="R27" s="135">
        <v>56.645663089494903</v>
      </c>
      <c r="S27" s="129"/>
      <c r="T27" s="130">
        <v>8.0426426443745296</v>
      </c>
      <c r="U27" s="124">
        <v>3.0417771723244602</v>
      </c>
      <c r="V27" s="124">
        <v>8.1480590279730301</v>
      </c>
      <c r="W27" s="124">
        <v>10.191585143734899</v>
      </c>
      <c r="X27" s="124">
        <v>13.5521791084113</v>
      </c>
      <c r="Y27" s="131">
        <v>8.6364392170186193</v>
      </c>
      <c r="Z27" s="124"/>
      <c r="AA27" s="132">
        <v>12.5229341694643</v>
      </c>
      <c r="AB27" s="133">
        <v>15.928223887688</v>
      </c>
      <c r="AC27" s="134">
        <v>14.2117737999888</v>
      </c>
      <c r="AD27" s="124"/>
      <c r="AE27" s="135">
        <v>10.218246019049801</v>
      </c>
      <c r="AF27" s="30"/>
      <c r="AG27" s="130">
        <v>44.822536181943399</v>
      </c>
      <c r="AH27" s="124">
        <v>49.569262577532697</v>
      </c>
      <c r="AI27" s="124">
        <v>54.746726395589199</v>
      </c>
      <c r="AJ27" s="124">
        <v>56.719503790489298</v>
      </c>
      <c r="AK27" s="124">
        <v>53.644038594073002</v>
      </c>
      <c r="AL27" s="131">
        <v>51.900413507925499</v>
      </c>
      <c r="AM27" s="124"/>
      <c r="AN27" s="132">
        <v>54.298759476223204</v>
      </c>
      <c r="AO27" s="133">
        <v>57.804962095106802</v>
      </c>
      <c r="AP27" s="134">
        <v>56.051860785664999</v>
      </c>
      <c r="AQ27" s="124"/>
      <c r="AR27" s="135">
        <v>53.086541301565397</v>
      </c>
      <c r="AS27" s="129"/>
      <c r="AT27" s="130">
        <v>-6.3168613134154104</v>
      </c>
      <c r="AU27" s="124">
        <v>-9.2052035529165099</v>
      </c>
      <c r="AV27" s="124">
        <v>-6.4158523152320504</v>
      </c>
      <c r="AW27" s="124">
        <v>-3.3852798869785401</v>
      </c>
      <c r="AX27" s="124">
        <v>-3.85184677205695</v>
      </c>
      <c r="AY27" s="131">
        <v>-5.7862356902856504</v>
      </c>
      <c r="AZ27" s="124"/>
      <c r="BA27" s="132">
        <v>-3.1720814874419299</v>
      </c>
      <c r="BB27" s="133">
        <v>0.57560526522261002</v>
      </c>
      <c r="BC27" s="134">
        <v>-1.27519205683044</v>
      </c>
      <c r="BD27" s="124"/>
      <c r="BE27" s="135">
        <v>-4.4694024402829502</v>
      </c>
    </row>
    <row r="28" spans="1:57" x14ac:dyDescent="0.25">
      <c r="A28" s="21" t="s">
        <v>46</v>
      </c>
      <c r="B28" s="3" t="str">
        <f t="shared" si="0"/>
        <v>Petersburg/Chester, VA</v>
      </c>
      <c r="C28" s="3"/>
      <c r="D28" s="24" t="s">
        <v>16</v>
      </c>
      <c r="E28" s="27" t="s">
        <v>17</v>
      </c>
      <c r="F28" s="3"/>
      <c r="G28" s="130">
        <v>56.3674321503131</v>
      </c>
      <c r="H28" s="124">
        <v>66.426266843803305</v>
      </c>
      <c r="I28" s="124">
        <v>66.919719111785895</v>
      </c>
      <c r="J28" s="124">
        <v>68.248244448661893</v>
      </c>
      <c r="K28" s="124">
        <v>63.864110836970902</v>
      </c>
      <c r="L28" s="131">
        <v>64.365154678306993</v>
      </c>
      <c r="M28" s="124"/>
      <c r="N28" s="132">
        <v>60.106282026949998</v>
      </c>
      <c r="O28" s="133">
        <v>60.5427974947807</v>
      </c>
      <c r="P28" s="134">
        <v>60.324539760865399</v>
      </c>
      <c r="Q28" s="124"/>
      <c r="R28" s="135">
        <v>63.210693273323699</v>
      </c>
      <c r="S28" s="129"/>
      <c r="T28" s="130">
        <v>-3.83719811811011</v>
      </c>
      <c r="U28" s="124">
        <v>-0.408973071641133</v>
      </c>
      <c r="V28" s="124">
        <v>-1.7581876017221501</v>
      </c>
      <c r="W28" s="124">
        <v>-0.20633119964112501</v>
      </c>
      <c r="X28" s="124">
        <v>-5.27130303230848</v>
      </c>
      <c r="Y28" s="131">
        <v>-2.25202079273972</v>
      </c>
      <c r="Z28" s="124"/>
      <c r="AA28" s="132">
        <v>-1.5068342589264201</v>
      </c>
      <c r="AB28" s="133">
        <v>0.61794598180069205</v>
      </c>
      <c r="AC28" s="134">
        <v>-0.45193775274946502</v>
      </c>
      <c r="AD28" s="124"/>
      <c r="AE28" s="135">
        <v>-1.767681679409</v>
      </c>
      <c r="AF28" s="30"/>
      <c r="AG28" s="130">
        <v>48.984627063959003</v>
      </c>
      <c r="AH28" s="124">
        <v>54.991459479977202</v>
      </c>
      <c r="AI28" s="124">
        <v>57.211994685898603</v>
      </c>
      <c r="AJ28" s="124">
        <v>58.853672423609702</v>
      </c>
      <c r="AK28" s="124">
        <v>56.0115771493642</v>
      </c>
      <c r="AL28" s="131">
        <v>55.210666160561701</v>
      </c>
      <c r="AM28" s="124"/>
      <c r="AN28" s="132">
        <v>53.985576010628201</v>
      </c>
      <c r="AO28" s="133">
        <v>55.456443347883798</v>
      </c>
      <c r="AP28" s="134">
        <v>54.721009679255999</v>
      </c>
      <c r="AQ28" s="124"/>
      <c r="AR28" s="135">
        <v>55.070764308760097</v>
      </c>
      <c r="AS28" s="129"/>
      <c r="AT28" s="130">
        <v>-12.752357297967899</v>
      </c>
      <c r="AU28" s="124">
        <v>-13.7858538094904</v>
      </c>
      <c r="AV28" s="124">
        <v>-14.8930240900808</v>
      </c>
      <c r="AW28" s="124">
        <v>-10.6365212879063</v>
      </c>
      <c r="AX28" s="124">
        <v>-12.453207534838199</v>
      </c>
      <c r="AY28" s="131">
        <v>-12.914314998494801</v>
      </c>
      <c r="AZ28" s="124"/>
      <c r="BA28" s="132">
        <v>-9.3281906586055197</v>
      </c>
      <c r="BB28" s="133">
        <v>-7.6114860295976099</v>
      </c>
      <c r="BC28" s="134">
        <v>-8.4663513749981192</v>
      </c>
      <c r="BD28" s="124"/>
      <c r="BE28" s="135">
        <v>-11.696096162339201</v>
      </c>
    </row>
    <row r="29" spans="1:57" x14ac:dyDescent="0.25">
      <c r="A29" s="77" t="s">
        <v>99</v>
      </c>
      <c r="B29" s="37" t="s">
        <v>71</v>
      </c>
      <c r="C29" s="3"/>
      <c r="D29" s="24" t="s">
        <v>16</v>
      </c>
      <c r="E29" s="27" t="s">
        <v>17</v>
      </c>
      <c r="F29" s="3"/>
      <c r="G29" s="130">
        <v>32.378658568511398</v>
      </c>
      <c r="H29" s="124">
        <v>45.049479030315702</v>
      </c>
      <c r="I29" s="124">
        <v>47.840201057646901</v>
      </c>
      <c r="J29" s="124">
        <v>45.332216346405502</v>
      </c>
      <c r="K29" s="124">
        <v>44.635844808628697</v>
      </c>
      <c r="L29" s="131">
        <v>43.047279962301602</v>
      </c>
      <c r="M29" s="124"/>
      <c r="N29" s="132">
        <v>47.636001884915402</v>
      </c>
      <c r="O29" s="133">
        <v>46.295617571600602</v>
      </c>
      <c r="P29" s="134">
        <v>46.965809728258002</v>
      </c>
      <c r="Q29" s="124"/>
      <c r="R29" s="135">
        <v>44.166859895431998</v>
      </c>
      <c r="S29" s="129"/>
      <c r="T29" s="130">
        <v>6.3308860271747003</v>
      </c>
      <c r="U29" s="124">
        <v>10.220515602201001</v>
      </c>
      <c r="V29" s="124">
        <v>10.524343021581799</v>
      </c>
      <c r="W29" s="124">
        <v>4.6536065854496398</v>
      </c>
      <c r="X29" s="124">
        <v>2.8829608621374101</v>
      </c>
      <c r="Y29" s="131">
        <v>6.9182808462601697</v>
      </c>
      <c r="Z29" s="124"/>
      <c r="AA29" s="132">
        <v>5.1656349305440799</v>
      </c>
      <c r="AB29" s="133">
        <v>10.6677925342325</v>
      </c>
      <c r="AC29" s="134">
        <v>7.80736401753071</v>
      </c>
      <c r="AD29" s="124"/>
      <c r="AE29" s="135">
        <v>7.1868478837198904</v>
      </c>
      <c r="AF29" s="30"/>
      <c r="AG29" s="130">
        <v>34.305406887188902</v>
      </c>
      <c r="AH29" s="124">
        <v>41.132277620988802</v>
      </c>
      <c r="AI29" s="124">
        <v>45.824187310546598</v>
      </c>
      <c r="AJ29" s="124">
        <v>45.7484059788857</v>
      </c>
      <c r="AK29" s="124">
        <v>43.0150517403574</v>
      </c>
      <c r="AL29" s="131">
        <v>42.003657740039102</v>
      </c>
      <c r="AM29" s="124"/>
      <c r="AN29" s="132">
        <v>43.186213023936403</v>
      </c>
      <c r="AO29" s="133">
        <v>43.319483641684897</v>
      </c>
      <c r="AP29" s="134">
        <v>43.2528483328107</v>
      </c>
      <c r="AQ29" s="124"/>
      <c r="AR29" s="135">
        <v>42.360522710900199</v>
      </c>
      <c r="AS29" s="129"/>
      <c r="AT29" s="130">
        <v>-3.5034897356873098</v>
      </c>
      <c r="AU29" s="124">
        <v>-1.4061851189207</v>
      </c>
      <c r="AV29" s="124">
        <v>4.1194447548184998</v>
      </c>
      <c r="AW29" s="124">
        <v>4.9938019968332501</v>
      </c>
      <c r="AX29" s="124">
        <v>1.9606091527309299</v>
      </c>
      <c r="AY29" s="131">
        <v>1.4378138256595001</v>
      </c>
      <c r="AZ29" s="124"/>
      <c r="BA29" s="132">
        <v>4.2445720806744003</v>
      </c>
      <c r="BB29" s="133">
        <v>7.4887344493011803</v>
      </c>
      <c r="BC29" s="134">
        <v>5.8442983041955801</v>
      </c>
      <c r="BD29" s="124"/>
      <c r="BE29" s="135">
        <v>2.6848444597313801</v>
      </c>
    </row>
    <row r="30" spans="1:57" x14ac:dyDescent="0.25">
      <c r="A30" s="21" t="s">
        <v>48</v>
      </c>
      <c r="B30" s="3" t="str">
        <f t="shared" si="0"/>
        <v>Roanoke, VA</v>
      </c>
      <c r="C30" s="3"/>
      <c r="D30" s="24" t="s">
        <v>16</v>
      </c>
      <c r="E30" s="27" t="s">
        <v>17</v>
      </c>
      <c r="F30" s="3"/>
      <c r="G30" s="130">
        <v>35.769230769230703</v>
      </c>
      <c r="H30" s="124">
        <v>50.457875457875403</v>
      </c>
      <c r="I30" s="124">
        <v>58.443223443223403</v>
      </c>
      <c r="J30" s="124">
        <v>55.842490842490797</v>
      </c>
      <c r="K30" s="124">
        <v>52.472527472527403</v>
      </c>
      <c r="L30" s="131">
        <v>50.597069597069499</v>
      </c>
      <c r="M30" s="124"/>
      <c r="N30" s="132">
        <v>58.553113553113498</v>
      </c>
      <c r="O30" s="133">
        <v>49.230769230769198</v>
      </c>
      <c r="P30" s="134">
        <v>53.891941391941302</v>
      </c>
      <c r="Q30" s="124"/>
      <c r="R30" s="135">
        <v>51.538461538461497</v>
      </c>
      <c r="S30" s="129"/>
      <c r="T30" s="130">
        <v>4.1716124556805898</v>
      </c>
      <c r="U30" s="124">
        <v>27.3053949811762</v>
      </c>
      <c r="V30" s="124">
        <v>32.914889622636103</v>
      </c>
      <c r="W30" s="124">
        <v>27.298980104862402</v>
      </c>
      <c r="X30" s="124">
        <v>16.066515295967299</v>
      </c>
      <c r="Y30" s="131">
        <v>22.2040741099242</v>
      </c>
      <c r="Z30" s="124"/>
      <c r="AA30" s="132">
        <v>21.4303421634852</v>
      </c>
      <c r="AB30" s="133">
        <v>20.0413009808982</v>
      </c>
      <c r="AC30" s="134">
        <v>20.7919241609235</v>
      </c>
      <c r="AD30" s="124"/>
      <c r="AE30" s="135">
        <v>21.7787316916287</v>
      </c>
      <c r="AF30" s="30"/>
      <c r="AG30" s="130">
        <v>37.948717948717899</v>
      </c>
      <c r="AH30" s="124">
        <v>46.034798534798497</v>
      </c>
      <c r="AI30" s="124">
        <v>53.383699633699599</v>
      </c>
      <c r="AJ30" s="124">
        <v>53.319597069597002</v>
      </c>
      <c r="AK30" s="124">
        <v>50.668498168498097</v>
      </c>
      <c r="AL30" s="131">
        <v>48.271062271062199</v>
      </c>
      <c r="AM30" s="124"/>
      <c r="AN30" s="132">
        <v>50.650183150183103</v>
      </c>
      <c r="AO30" s="133">
        <v>49.514652014652</v>
      </c>
      <c r="AP30" s="134">
        <v>50.082417582417499</v>
      </c>
      <c r="AQ30" s="124"/>
      <c r="AR30" s="135">
        <v>48.7885923600209</v>
      </c>
      <c r="AS30" s="129"/>
      <c r="AT30" s="130">
        <v>-1.5855911506145699</v>
      </c>
      <c r="AU30" s="124">
        <v>10.112245194026899</v>
      </c>
      <c r="AV30" s="124">
        <v>16.815149998379798</v>
      </c>
      <c r="AW30" s="124">
        <v>16.543266691320799</v>
      </c>
      <c r="AX30" s="124">
        <v>13.8853474542213</v>
      </c>
      <c r="AY30" s="131">
        <v>11.579324392271699</v>
      </c>
      <c r="AZ30" s="124"/>
      <c r="BA30" s="132">
        <v>11.3260287936533</v>
      </c>
      <c r="BB30" s="133">
        <v>13.2292180020346</v>
      </c>
      <c r="BC30" s="134">
        <v>12.2587722202124</v>
      </c>
      <c r="BD30" s="124"/>
      <c r="BE30" s="135">
        <v>11.777746532190999</v>
      </c>
    </row>
    <row r="31" spans="1:57" x14ac:dyDescent="0.25">
      <c r="A31" s="21" t="s">
        <v>49</v>
      </c>
      <c r="B31" s="3" t="str">
        <f t="shared" si="0"/>
        <v>Charlottesville, VA</v>
      </c>
      <c r="C31" s="3"/>
      <c r="D31" s="24" t="s">
        <v>16</v>
      </c>
      <c r="E31" s="27" t="s">
        <v>17</v>
      </c>
      <c r="F31" s="3"/>
      <c r="G31" s="130">
        <v>40.361302590919799</v>
      </c>
      <c r="H31" s="124">
        <v>57.309246493938602</v>
      </c>
      <c r="I31" s="124">
        <v>61.754219158545197</v>
      </c>
      <c r="J31" s="124">
        <v>58.2600427858331</v>
      </c>
      <c r="K31" s="124">
        <v>55.574043261231203</v>
      </c>
      <c r="L31" s="131">
        <v>54.651770858093599</v>
      </c>
      <c r="M31" s="124"/>
      <c r="N31" s="132">
        <v>56.643689089612501</v>
      </c>
      <c r="O31" s="133">
        <v>60.518183979082401</v>
      </c>
      <c r="P31" s="134">
        <v>58.580936534347501</v>
      </c>
      <c r="Q31" s="124"/>
      <c r="R31" s="135">
        <v>55.774389622737601</v>
      </c>
      <c r="S31" s="129"/>
      <c r="T31" s="130">
        <v>-3.9979267435545398</v>
      </c>
      <c r="U31" s="124">
        <v>8.6083353509259997</v>
      </c>
      <c r="V31" s="124">
        <v>17.195274648466</v>
      </c>
      <c r="W31" s="124">
        <v>3.1356804236421798</v>
      </c>
      <c r="X31" s="124">
        <v>4.8334377269600699</v>
      </c>
      <c r="Y31" s="131">
        <v>6.3251868256738097</v>
      </c>
      <c r="Z31" s="124"/>
      <c r="AA31" s="132">
        <v>1.55084558471363</v>
      </c>
      <c r="AB31" s="133">
        <v>12.0890083313255</v>
      </c>
      <c r="AC31" s="134">
        <v>6.7341266144435599</v>
      </c>
      <c r="AD31" s="124"/>
      <c r="AE31" s="135">
        <v>6.4475766429549903</v>
      </c>
      <c r="AF31" s="30"/>
      <c r="AG31" s="130">
        <v>38.412170192536202</v>
      </c>
      <c r="AH31" s="124">
        <v>46.024483004516199</v>
      </c>
      <c r="AI31" s="124">
        <v>53.274304730211497</v>
      </c>
      <c r="AJ31" s="124">
        <v>51.770858093653402</v>
      </c>
      <c r="AK31" s="124">
        <v>46.999049203708097</v>
      </c>
      <c r="AL31" s="131">
        <v>47.296173044925098</v>
      </c>
      <c r="AM31" s="124"/>
      <c r="AN31" s="132">
        <v>47.706203945804603</v>
      </c>
      <c r="AO31" s="133">
        <v>54.789636320418303</v>
      </c>
      <c r="AP31" s="134">
        <v>51.2479201331114</v>
      </c>
      <c r="AQ31" s="124"/>
      <c r="AR31" s="135">
        <v>48.425243641549699</v>
      </c>
      <c r="AS31" s="129"/>
      <c r="AT31" s="130">
        <v>-16.788063616858199</v>
      </c>
      <c r="AU31" s="124">
        <v>-16.8944451904744</v>
      </c>
      <c r="AV31" s="124">
        <v>-4.2270229918855504</v>
      </c>
      <c r="AW31" s="124">
        <v>-12.1503336638701</v>
      </c>
      <c r="AX31" s="124">
        <v>-14.7861855946974</v>
      </c>
      <c r="AY31" s="131">
        <v>-12.8192946761715</v>
      </c>
      <c r="AZ31" s="124"/>
      <c r="BA31" s="132">
        <v>-14.8553973933503</v>
      </c>
      <c r="BB31" s="133">
        <v>-5.1961128132237899</v>
      </c>
      <c r="BC31" s="134">
        <v>-9.9509494143799895</v>
      </c>
      <c r="BD31" s="124"/>
      <c r="BE31" s="135">
        <v>-11.9714580342335</v>
      </c>
    </row>
    <row r="32" spans="1:57" x14ac:dyDescent="0.25">
      <c r="A32" s="21" t="s">
        <v>50</v>
      </c>
      <c r="B32" t="s">
        <v>73</v>
      </c>
      <c r="C32" s="3"/>
      <c r="D32" s="24" t="s">
        <v>16</v>
      </c>
      <c r="E32" s="27" t="s">
        <v>17</v>
      </c>
      <c r="F32" s="3"/>
      <c r="G32" s="130">
        <v>31.884489431378299</v>
      </c>
      <c r="H32" s="124">
        <v>47.4248288181006</v>
      </c>
      <c r="I32" s="124">
        <v>50.967549866031497</v>
      </c>
      <c r="J32" s="124">
        <v>51.592735933313399</v>
      </c>
      <c r="K32" s="124">
        <v>45.504614468591797</v>
      </c>
      <c r="L32" s="131">
        <v>45.474843703483103</v>
      </c>
      <c r="M32" s="124"/>
      <c r="N32" s="132">
        <v>41.232509675498598</v>
      </c>
      <c r="O32" s="133">
        <v>41.262280440607299</v>
      </c>
      <c r="P32" s="134">
        <v>41.247395058052902</v>
      </c>
      <c r="Q32" s="124"/>
      <c r="R32" s="135">
        <v>44.267001233360197</v>
      </c>
      <c r="S32" s="129"/>
      <c r="T32" s="130">
        <v>-0.55585415122349802</v>
      </c>
      <c r="U32" s="124">
        <v>7.35766746366133</v>
      </c>
      <c r="V32" s="124">
        <v>9.5095374598419102</v>
      </c>
      <c r="W32" s="124">
        <v>11.8129047242296</v>
      </c>
      <c r="X32" s="124">
        <v>5.8087997614933897</v>
      </c>
      <c r="Y32" s="131">
        <v>7.2887050822677502</v>
      </c>
      <c r="Z32" s="124"/>
      <c r="AA32" s="132">
        <v>-6.5951573994448802</v>
      </c>
      <c r="AB32" s="133">
        <v>-3.7460033895334299</v>
      </c>
      <c r="AC32" s="134">
        <v>-5.1914671444293301</v>
      </c>
      <c r="AD32" s="124"/>
      <c r="AE32" s="135">
        <v>3.6561144619102901</v>
      </c>
      <c r="AF32" s="30"/>
      <c r="AG32" s="130">
        <v>33.239059243822503</v>
      </c>
      <c r="AH32" s="124">
        <v>42.832688300089302</v>
      </c>
      <c r="AI32" s="124">
        <v>48.876153617147899</v>
      </c>
      <c r="AJ32" s="124">
        <v>49.780440607323598</v>
      </c>
      <c r="AK32" s="124">
        <v>44.898035129502802</v>
      </c>
      <c r="AL32" s="131">
        <v>43.925275379577201</v>
      </c>
      <c r="AM32" s="124"/>
      <c r="AN32" s="132">
        <v>44.559392676391703</v>
      </c>
      <c r="AO32" s="133">
        <v>43.640220303661799</v>
      </c>
      <c r="AP32" s="134">
        <v>44.099806490026701</v>
      </c>
      <c r="AQ32" s="124"/>
      <c r="AR32" s="135">
        <v>43.975141411134203</v>
      </c>
      <c r="AS32" s="129"/>
      <c r="AT32" s="130">
        <v>1.7782418827201301</v>
      </c>
      <c r="AU32" s="124">
        <v>6.0184402055853301</v>
      </c>
      <c r="AV32" s="124">
        <v>8.7139334814237994</v>
      </c>
      <c r="AW32" s="124">
        <v>11.6509684017055</v>
      </c>
      <c r="AX32" s="124">
        <v>5.3680644070864396</v>
      </c>
      <c r="AY32" s="131">
        <v>7.0228786141857897</v>
      </c>
      <c r="AZ32" s="124"/>
      <c r="BA32" s="132">
        <v>2.9577941055153798</v>
      </c>
      <c r="BB32" s="133">
        <v>14.071222698121201</v>
      </c>
      <c r="BC32" s="134">
        <v>8.1722384746177692</v>
      </c>
      <c r="BD32" s="124"/>
      <c r="BE32" s="135">
        <v>7.34969394006629</v>
      </c>
    </row>
    <row r="33" spans="1:57" x14ac:dyDescent="0.25">
      <c r="A33" s="21" t="s">
        <v>51</v>
      </c>
      <c r="B33" s="3" t="str">
        <f t="shared" si="0"/>
        <v>Staunton &amp; Harrisonburg, VA</v>
      </c>
      <c r="C33" s="3"/>
      <c r="D33" s="24" t="s">
        <v>16</v>
      </c>
      <c r="E33" s="27" t="s">
        <v>17</v>
      </c>
      <c r="F33" s="3"/>
      <c r="G33" s="130">
        <v>31.694388594406799</v>
      </c>
      <c r="H33" s="124">
        <v>45.329921403765297</v>
      </c>
      <c r="I33" s="124">
        <v>49.022116614878399</v>
      </c>
      <c r="J33" s="124">
        <v>46.079327362456503</v>
      </c>
      <c r="K33" s="124">
        <v>48.236154267958298</v>
      </c>
      <c r="L33" s="131">
        <v>44.072381648693103</v>
      </c>
      <c r="M33" s="124"/>
      <c r="N33" s="132">
        <v>60.848108206909103</v>
      </c>
      <c r="O33" s="133">
        <v>63.297386218241598</v>
      </c>
      <c r="P33" s="134">
        <v>62.072747212575301</v>
      </c>
      <c r="Q33" s="124"/>
      <c r="R33" s="135">
        <v>49.215343238373698</v>
      </c>
      <c r="S33" s="129"/>
      <c r="T33" s="130">
        <v>11.155578604027699</v>
      </c>
      <c r="U33" s="124">
        <v>27.444921440208098</v>
      </c>
      <c r="V33" s="124">
        <v>26.0734585988513</v>
      </c>
      <c r="W33" s="124">
        <v>13.6595494097123</v>
      </c>
      <c r="X33" s="124">
        <v>13.4636401736333</v>
      </c>
      <c r="Y33" s="131">
        <v>18.461709065627701</v>
      </c>
      <c r="Z33" s="124"/>
      <c r="AA33" s="132">
        <v>11.0028156771874</v>
      </c>
      <c r="AB33" s="133">
        <v>22.118518045072399</v>
      </c>
      <c r="AC33" s="134">
        <v>16.405162216605099</v>
      </c>
      <c r="AD33" s="124"/>
      <c r="AE33" s="135">
        <v>17.712297129329599</v>
      </c>
      <c r="AF33" s="30"/>
      <c r="AG33" s="130">
        <v>38.160299762383403</v>
      </c>
      <c r="AH33" s="124">
        <v>43.314750502650298</v>
      </c>
      <c r="AI33" s="124">
        <v>48.400658014988103</v>
      </c>
      <c r="AJ33" s="124">
        <v>47.733503929811697</v>
      </c>
      <c r="AK33" s="124">
        <v>45.494425150795102</v>
      </c>
      <c r="AL33" s="131">
        <v>44.620727472125701</v>
      </c>
      <c r="AM33" s="124"/>
      <c r="AN33" s="132">
        <v>49.1226466825077</v>
      </c>
      <c r="AO33" s="133">
        <v>53.047888868579697</v>
      </c>
      <c r="AP33" s="134">
        <v>51.085267775543699</v>
      </c>
      <c r="AQ33" s="124"/>
      <c r="AR33" s="135">
        <v>46.467738987388003</v>
      </c>
      <c r="AS33" s="129"/>
      <c r="AT33" s="130">
        <v>8.1133815577194408</v>
      </c>
      <c r="AU33" s="124">
        <v>12.9199426069093</v>
      </c>
      <c r="AV33" s="124">
        <v>15.009157397251499</v>
      </c>
      <c r="AW33" s="124">
        <v>9.6678767816114703</v>
      </c>
      <c r="AX33" s="124">
        <v>10.5591916489107</v>
      </c>
      <c r="AY33" s="131">
        <v>11.321138479927701</v>
      </c>
      <c r="AZ33" s="124"/>
      <c r="BA33" s="132">
        <v>5.1811669648332304</v>
      </c>
      <c r="BB33" s="133">
        <v>7.3114070489127698</v>
      </c>
      <c r="BC33" s="134">
        <v>6.2765411710215604</v>
      </c>
      <c r="BD33" s="124"/>
      <c r="BE33" s="135">
        <v>9.6857705702080992</v>
      </c>
    </row>
    <row r="34" spans="1:57" x14ac:dyDescent="0.25">
      <c r="A34" s="21" t="s">
        <v>52</v>
      </c>
      <c r="B34" s="3" t="str">
        <f t="shared" si="0"/>
        <v>Blacksburg &amp; Wytheville, VA</v>
      </c>
      <c r="C34" s="3"/>
      <c r="D34" s="24" t="s">
        <v>16</v>
      </c>
      <c r="E34" s="27" t="s">
        <v>17</v>
      </c>
      <c r="F34" s="3"/>
      <c r="G34" s="130">
        <v>27.396726422447301</v>
      </c>
      <c r="H34" s="124">
        <v>41.777084957131699</v>
      </c>
      <c r="I34" s="124">
        <v>42.225253312548702</v>
      </c>
      <c r="J34" s="124">
        <v>42.166796570537798</v>
      </c>
      <c r="K34" s="124">
        <v>40.432579890880703</v>
      </c>
      <c r="L34" s="131">
        <v>38.799688230709201</v>
      </c>
      <c r="M34" s="124"/>
      <c r="N34" s="132">
        <v>40.413094310210397</v>
      </c>
      <c r="O34" s="133">
        <v>43.141075604053</v>
      </c>
      <c r="P34" s="134">
        <v>41.777084957131699</v>
      </c>
      <c r="Q34" s="124"/>
      <c r="R34" s="135">
        <v>39.650373009687101</v>
      </c>
      <c r="S34" s="129"/>
      <c r="T34" s="130">
        <v>18.2045471380614</v>
      </c>
      <c r="U34" s="124">
        <v>23.810771710043699</v>
      </c>
      <c r="V34" s="124">
        <v>14.188481546323001</v>
      </c>
      <c r="W34" s="124">
        <v>10.308855893349699</v>
      </c>
      <c r="X34" s="124">
        <v>12.7890890920164</v>
      </c>
      <c r="Y34" s="131">
        <v>15.494023803840401</v>
      </c>
      <c r="Z34" s="124"/>
      <c r="AA34" s="132">
        <v>27.189677184895402</v>
      </c>
      <c r="AB34" s="133">
        <v>39.630105898291397</v>
      </c>
      <c r="AC34" s="134">
        <v>33.322827888078201</v>
      </c>
      <c r="AD34" s="124"/>
      <c r="AE34" s="135">
        <v>20.338479950799801</v>
      </c>
      <c r="AF34" s="30"/>
      <c r="AG34" s="130">
        <v>33.8172252533125</v>
      </c>
      <c r="AH34" s="124">
        <v>37.105416991426303</v>
      </c>
      <c r="AI34" s="124">
        <v>40.257209664847998</v>
      </c>
      <c r="AJ34" s="124">
        <v>41.382501948558001</v>
      </c>
      <c r="AK34" s="124">
        <v>41.109703819173802</v>
      </c>
      <c r="AL34" s="131">
        <v>38.7344115354637</v>
      </c>
      <c r="AM34" s="124"/>
      <c r="AN34" s="132">
        <v>43.5648869836321</v>
      </c>
      <c r="AO34" s="133">
        <v>42.293452844894702</v>
      </c>
      <c r="AP34" s="134">
        <v>42.929169914263397</v>
      </c>
      <c r="AQ34" s="124"/>
      <c r="AR34" s="135">
        <v>39.932913929406503</v>
      </c>
      <c r="AS34" s="129"/>
      <c r="AT34" s="130">
        <v>11.2422991660746</v>
      </c>
      <c r="AU34" s="124">
        <v>7.9545096645496303</v>
      </c>
      <c r="AV34" s="124">
        <v>7.5482283976931601</v>
      </c>
      <c r="AW34" s="124">
        <v>7.2183005030822596</v>
      </c>
      <c r="AX34" s="124">
        <v>9.8256896718456694</v>
      </c>
      <c r="AY34" s="131">
        <v>8.6635119771028197</v>
      </c>
      <c r="AZ34" s="124"/>
      <c r="BA34" s="132">
        <v>12.3336869696068</v>
      </c>
      <c r="BB34" s="133">
        <v>24.282063923419798</v>
      </c>
      <c r="BC34" s="134">
        <v>17.918019763159801</v>
      </c>
      <c r="BD34" s="124"/>
      <c r="BE34" s="135">
        <v>11.3476677567254</v>
      </c>
    </row>
    <row r="35" spans="1:57" x14ac:dyDescent="0.25">
      <c r="A35" s="21" t="s">
        <v>53</v>
      </c>
      <c r="B35" s="3" t="str">
        <f t="shared" si="0"/>
        <v>Lynchburg, VA</v>
      </c>
      <c r="C35" s="3"/>
      <c r="D35" s="24" t="s">
        <v>16</v>
      </c>
      <c r="E35" s="27" t="s">
        <v>17</v>
      </c>
      <c r="F35" s="3"/>
      <c r="G35" s="130">
        <v>30.1659616010413</v>
      </c>
      <c r="H35" s="124">
        <v>50.471851610803697</v>
      </c>
      <c r="I35" s="124">
        <v>55.841197526846699</v>
      </c>
      <c r="J35" s="124">
        <v>54.376830458835002</v>
      </c>
      <c r="K35" s="124">
        <v>50.2440611780019</v>
      </c>
      <c r="L35" s="131">
        <v>48.2199804751057</v>
      </c>
      <c r="M35" s="124"/>
      <c r="N35" s="132">
        <v>61.633582818092997</v>
      </c>
      <c r="O35" s="133">
        <v>53.758542141230002</v>
      </c>
      <c r="P35" s="134">
        <v>57.696062479661499</v>
      </c>
      <c r="Q35" s="124"/>
      <c r="R35" s="135">
        <v>50.927432476407397</v>
      </c>
      <c r="S35" s="129"/>
      <c r="T35" s="130">
        <v>1.15880986894654</v>
      </c>
      <c r="U35" s="124">
        <v>13.3504064714474</v>
      </c>
      <c r="V35" s="124">
        <v>10.373324783472601</v>
      </c>
      <c r="W35" s="124">
        <v>9.0863539660245607</v>
      </c>
      <c r="X35" s="124">
        <v>9.7485007670494106</v>
      </c>
      <c r="Y35" s="131">
        <v>9.3080061315387095</v>
      </c>
      <c r="Z35" s="124"/>
      <c r="AA35" s="132">
        <v>19.658357168547699</v>
      </c>
      <c r="AB35" s="133">
        <v>12.3523072654177</v>
      </c>
      <c r="AC35" s="134">
        <v>16.139891116972201</v>
      </c>
      <c r="AD35" s="124"/>
      <c r="AE35" s="135">
        <v>11.4297185324804</v>
      </c>
      <c r="AF35" s="30"/>
      <c r="AG35" s="130">
        <v>33.623494956068903</v>
      </c>
      <c r="AH35" s="124">
        <v>44.4354051415554</v>
      </c>
      <c r="AI35" s="124">
        <v>52.831109664822598</v>
      </c>
      <c r="AJ35" s="124">
        <v>53.888708102831103</v>
      </c>
      <c r="AK35" s="124">
        <v>48.950536934591597</v>
      </c>
      <c r="AL35" s="131">
        <v>46.7458509599739</v>
      </c>
      <c r="AM35" s="124"/>
      <c r="AN35" s="132">
        <v>57.443865929059498</v>
      </c>
      <c r="AO35" s="133">
        <v>52.1396029938171</v>
      </c>
      <c r="AP35" s="134">
        <v>54.791734461438303</v>
      </c>
      <c r="AQ35" s="124"/>
      <c r="AR35" s="135">
        <v>49.044674817535203</v>
      </c>
      <c r="AS35" s="129"/>
      <c r="AT35" s="130">
        <v>-1.90515707824064</v>
      </c>
      <c r="AU35" s="124">
        <v>-1.0161309132060901</v>
      </c>
      <c r="AV35" s="124">
        <v>5.5549117270762602</v>
      </c>
      <c r="AW35" s="124">
        <v>5.0020320973618997</v>
      </c>
      <c r="AX35" s="124">
        <v>3.4208229776121799</v>
      </c>
      <c r="AY35" s="131">
        <v>2.5704559319526901</v>
      </c>
      <c r="AZ35" s="124"/>
      <c r="BA35" s="132">
        <v>17.089862446316499</v>
      </c>
      <c r="BB35" s="133">
        <v>18.882726238944802</v>
      </c>
      <c r="BC35" s="134">
        <v>17.936111156604301</v>
      </c>
      <c r="BD35" s="124"/>
      <c r="BE35" s="135">
        <v>7.0211638626551398</v>
      </c>
    </row>
    <row r="36" spans="1:57" x14ac:dyDescent="0.25">
      <c r="A36" s="21" t="s">
        <v>78</v>
      </c>
      <c r="B36" s="3" t="str">
        <f t="shared" si="0"/>
        <v>Central Virginia</v>
      </c>
      <c r="C36" s="3"/>
      <c r="D36" s="24" t="s">
        <v>16</v>
      </c>
      <c r="E36" s="27" t="s">
        <v>17</v>
      </c>
      <c r="F36" s="3"/>
      <c r="G36" s="130">
        <v>44.323099810657197</v>
      </c>
      <c r="H36" s="124">
        <v>60.430754665945301</v>
      </c>
      <c r="I36" s="124">
        <v>65.018934271030503</v>
      </c>
      <c r="J36" s="124">
        <v>62.642007032729197</v>
      </c>
      <c r="K36" s="124">
        <v>57.658236407898201</v>
      </c>
      <c r="L36" s="131">
        <v>58.014606437652098</v>
      </c>
      <c r="M36" s="124"/>
      <c r="N36" s="132">
        <v>57.451988098458202</v>
      </c>
      <c r="O36" s="133">
        <v>58.172166621584999</v>
      </c>
      <c r="P36" s="134">
        <v>57.812077360021597</v>
      </c>
      <c r="Q36" s="124"/>
      <c r="R36" s="135">
        <v>57.956740986900499</v>
      </c>
      <c r="S36" s="129"/>
      <c r="T36" s="130">
        <v>1.20548816583674</v>
      </c>
      <c r="U36" s="124">
        <v>10.668235575622599</v>
      </c>
      <c r="V36" s="124">
        <v>14.626686313483299</v>
      </c>
      <c r="W36" s="124">
        <v>9.4121074825090592</v>
      </c>
      <c r="X36" s="124">
        <v>4.5167483256773702</v>
      </c>
      <c r="Y36" s="131">
        <v>8.4212535468166898</v>
      </c>
      <c r="Z36" s="124"/>
      <c r="AA36" s="132">
        <v>4.46103218806243</v>
      </c>
      <c r="AB36" s="133">
        <v>10.630464371916499</v>
      </c>
      <c r="AC36" s="134">
        <v>7.4764710390057099</v>
      </c>
      <c r="AD36" s="124"/>
      <c r="AE36" s="135">
        <v>8.1503013016242392</v>
      </c>
      <c r="AF36" s="30"/>
      <c r="AG36" s="130">
        <v>43.029821476873103</v>
      </c>
      <c r="AH36" s="124">
        <v>49.431971869083</v>
      </c>
      <c r="AI36" s="124">
        <v>56.525561265891199</v>
      </c>
      <c r="AJ36" s="124">
        <v>57.041182039491403</v>
      </c>
      <c r="AK36" s="124">
        <v>51.927238301325303</v>
      </c>
      <c r="AL36" s="131">
        <v>51.5911549905328</v>
      </c>
      <c r="AM36" s="124"/>
      <c r="AN36" s="132">
        <v>52.6939072220719</v>
      </c>
      <c r="AO36" s="133">
        <v>55.742832025966997</v>
      </c>
      <c r="AP36" s="134">
        <v>54.218369624019402</v>
      </c>
      <c r="AQ36" s="124"/>
      <c r="AR36" s="135">
        <v>52.3417877429576</v>
      </c>
      <c r="AS36" s="129"/>
      <c r="AT36" s="130">
        <v>-9.6488361588070202</v>
      </c>
      <c r="AU36" s="124">
        <v>-9.0683943222350596</v>
      </c>
      <c r="AV36" s="124">
        <v>-2.2520670746900899</v>
      </c>
      <c r="AW36" s="124">
        <v>-2.2282583084523702</v>
      </c>
      <c r="AX36" s="124">
        <v>-6.6592561620523298</v>
      </c>
      <c r="AY36" s="131">
        <v>-5.78257648749838</v>
      </c>
      <c r="AZ36" s="124"/>
      <c r="BA36" s="132">
        <v>-5.9965839389959399</v>
      </c>
      <c r="BB36" s="133">
        <v>-0.66612145327014105</v>
      </c>
      <c r="BC36" s="134">
        <v>-3.3298955766368499</v>
      </c>
      <c r="BD36" s="124"/>
      <c r="BE36" s="135">
        <v>-5.0697507995870597</v>
      </c>
    </row>
    <row r="37" spans="1:57" x14ac:dyDescent="0.25">
      <c r="A37" s="21" t="s">
        <v>79</v>
      </c>
      <c r="B37" s="3" t="str">
        <f t="shared" si="0"/>
        <v>Chesapeake Bay</v>
      </c>
      <c r="C37" s="3"/>
      <c r="D37" s="24" t="s">
        <v>16</v>
      </c>
      <c r="E37" s="27" t="s">
        <v>17</v>
      </c>
      <c r="F37" s="3"/>
      <c r="G37" s="130">
        <v>34.756703078450798</v>
      </c>
      <c r="H37" s="124">
        <v>49.155908639523297</v>
      </c>
      <c r="I37" s="124">
        <v>52.830188679245197</v>
      </c>
      <c r="J37" s="124">
        <v>55.511420059582903</v>
      </c>
      <c r="K37" s="124">
        <v>47.467725918569997</v>
      </c>
      <c r="L37" s="131">
        <v>47.9443892750744</v>
      </c>
      <c r="M37" s="124"/>
      <c r="N37" s="132">
        <v>45.580933465739797</v>
      </c>
      <c r="O37" s="133">
        <v>44.389275074478597</v>
      </c>
      <c r="P37" s="134">
        <v>44.985104270109197</v>
      </c>
      <c r="Q37" s="124"/>
      <c r="R37" s="135">
        <v>47.098879273655797</v>
      </c>
      <c r="S37" s="129"/>
      <c r="T37" s="130">
        <v>-0.56818181818181801</v>
      </c>
      <c r="U37" s="124">
        <v>3.7735849056603699</v>
      </c>
      <c r="V37" s="124">
        <v>8.3503054989816707</v>
      </c>
      <c r="W37" s="124">
        <v>17.190775681341702</v>
      </c>
      <c r="X37" s="124">
        <v>13.2701421800947</v>
      </c>
      <c r="Y37" s="131">
        <v>8.7877422262280298</v>
      </c>
      <c r="Z37" s="124"/>
      <c r="AA37" s="132">
        <v>-11.2185686653771</v>
      </c>
      <c r="AB37" s="133">
        <v>6.6825775656324504</v>
      </c>
      <c r="AC37" s="134">
        <v>-3.2051282051282</v>
      </c>
      <c r="AD37" s="124"/>
      <c r="AE37" s="135">
        <v>5.2297939778129896</v>
      </c>
      <c r="AF37" s="30"/>
      <c r="AG37" s="130">
        <v>31.571495988673899</v>
      </c>
      <c r="AH37" s="124">
        <v>41.938579654510498</v>
      </c>
      <c r="AI37" s="124">
        <v>48.872360844529702</v>
      </c>
      <c r="AJ37" s="124">
        <v>50</v>
      </c>
      <c r="AK37" s="124">
        <v>45.177543186180401</v>
      </c>
      <c r="AL37" s="131">
        <v>43.472022955523599</v>
      </c>
      <c r="AM37" s="124"/>
      <c r="AN37" s="132">
        <v>41.170825335892502</v>
      </c>
      <c r="AO37" s="133">
        <v>40.355086372360802</v>
      </c>
      <c r="AP37" s="134">
        <v>40.762955854126602</v>
      </c>
      <c r="AQ37" s="124"/>
      <c r="AR37" s="135">
        <v>42.699856390617498</v>
      </c>
      <c r="AS37" s="129"/>
      <c r="AT37" s="130">
        <v>-6.0742360593912696</v>
      </c>
      <c r="AU37" s="124">
        <v>-10.6796116504854</v>
      </c>
      <c r="AV37" s="124">
        <v>-6.3878676470588198</v>
      </c>
      <c r="AW37" s="124">
        <v>-4.3158861340679504</v>
      </c>
      <c r="AX37" s="124">
        <v>-5.1385390428211499</v>
      </c>
      <c r="AY37" s="131">
        <v>-6.5734806235832304</v>
      </c>
      <c r="AZ37" s="124"/>
      <c r="BA37" s="132">
        <v>-3.2148900169204699</v>
      </c>
      <c r="BB37" s="133">
        <v>6.1868686868686797</v>
      </c>
      <c r="BC37" s="134">
        <v>1.22132856717307</v>
      </c>
      <c r="BD37" s="124"/>
      <c r="BE37" s="135">
        <v>-4.5648069516886096</v>
      </c>
    </row>
    <row r="38" spans="1:57" x14ac:dyDescent="0.25">
      <c r="A38" s="21" t="s">
        <v>80</v>
      </c>
      <c r="B38" s="3" t="str">
        <f t="shared" si="0"/>
        <v>Coastal Virginia - Eastern Shore</v>
      </c>
      <c r="C38" s="3"/>
      <c r="D38" s="24" t="s">
        <v>16</v>
      </c>
      <c r="E38" s="27" t="s">
        <v>17</v>
      </c>
      <c r="F38" s="3"/>
      <c r="G38" s="130">
        <v>30.052990158970399</v>
      </c>
      <c r="H38" s="124">
        <v>46.101438304314897</v>
      </c>
      <c r="I38" s="124">
        <v>49.810749432248201</v>
      </c>
      <c r="J38" s="124">
        <v>42.619227857683498</v>
      </c>
      <c r="K38" s="124">
        <v>42.543527630582801</v>
      </c>
      <c r="L38" s="131">
        <v>42.225586676760003</v>
      </c>
      <c r="M38" s="124"/>
      <c r="N38" s="132">
        <v>49.6593489780469</v>
      </c>
      <c r="O38" s="133">
        <v>48.221044663133902</v>
      </c>
      <c r="P38" s="134">
        <v>48.940196820590401</v>
      </c>
      <c r="Q38" s="124"/>
      <c r="R38" s="135">
        <v>44.144046717854401</v>
      </c>
      <c r="S38" s="129"/>
      <c r="T38" s="130">
        <v>7.00808625336927</v>
      </c>
      <c r="U38" s="124">
        <v>13.197026022304801</v>
      </c>
      <c r="V38" s="124">
        <v>12.671232876712301</v>
      </c>
      <c r="W38" s="124">
        <v>-3.7606837606837602</v>
      </c>
      <c r="X38" s="124">
        <v>1.07913669064748</v>
      </c>
      <c r="Y38" s="131">
        <v>5.8845861807137396</v>
      </c>
      <c r="Z38" s="124"/>
      <c r="AA38" s="132">
        <v>16.312056737588598</v>
      </c>
      <c r="AB38" s="133">
        <v>17.7449168207024</v>
      </c>
      <c r="AC38" s="134">
        <v>17.013574660633399</v>
      </c>
      <c r="AD38" s="124"/>
      <c r="AE38" s="135">
        <v>9.1735758224124009</v>
      </c>
      <c r="AF38" s="30"/>
      <c r="AG38" s="130">
        <v>31.245268735806199</v>
      </c>
      <c r="AH38" s="124">
        <v>36.619984859954499</v>
      </c>
      <c r="AI38" s="124">
        <v>42.316426949280803</v>
      </c>
      <c r="AJ38" s="124">
        <v>40.121120363361001</v>
      </c>
      <c r="AK38" s="124">
        <v>39.818319454958299</v>
      </c>
      <c r="AL38" s="131">
        <v>38.024224072672197</v>
      </c>
      <c r="AM38" s="124"/>
      <c r="AN38" s="132">
        <v>42.600302800908402</v>
      </c>
      <c r="AO38" s="133">
        <v>43.489780469341397</v>
      </c>
      <c r="AP38" s="134">
        <v>43.045041635124903</v>
      </c>
      <c r="AQ38" s="124"/>
      <c r="AR38" s="135">
        <v>39.458743376230103</v>
      </c>
      <c r="AS38" s="129"/>
      <c r="AT38" s="130">
        <v>8.1204977079240308</v>
      </c>
      <c r="AU38" s="124">
        <v>1.4682747771368601</v>
      </c>
      <c r="AV38" s="124">
        <v>6.1224489795918302</v>
      </c>
      <c r="AW38" s="124">
        <v>-1.30353817504655</v>
      </c>
      <c r="AX38" s="124">
        <v>4.3650793650793602</v>
      </c>
      <c r="AY38" s="131">
        <v>3.5136527563111701</v>
      </c>
      <c r="AZ38" s="124"/>
      <c r="BA38" s="132">
        <v>15.1406649616368</v>
      </c>
      <c r="BB38" s="133">
        <v>13.9315815567674</v>
      </c>
      <c r="BC38" s="134">
        <v>14.526686807653499</v>
      </c>
      <c r="BD38" s="124"/>
      <c r="BE38" s="135">
        <v>6.7119982452292097</v>
      </c>
    </row>
    <row r="39" spans="1:57" x14ac:dyDescent="0.25">
      <c r="A39" s="21" t="s">
        <v>81</v>
      </c>
      <c r="B39" s="3" t="str">
        <f t="shared" si="0"/>
        <v>Coastal Virginia - Hampton Roads</v>
      </c>
      <c r="C39" s="3"/>
      <c r="D39" s="24" t="s">
        <v>16</v>
      </c>
      <c r="E39" s="27" t="s">
        <v>17</v>
      </c>
      <c r="F39" s="3"/>
      <c r="G39" s="130">
        <v>40.797107315361899</v>
      </c>
      <c r="H39" s="124">
        <v>49.612779621684297</v>
      </c>
      <c r="I39" s="124">
        <v>53.112604225694099</v>
      </c>
      <c r="J39" s="124">
        <v>52.216735475862798</v>
      </c>
      <c r="K39" s="124">
        <v>48.147548503737198</v>
      </c>
      <c r="L39" s="131">
        <v>48.777355028468101</v>
      </c>
      <c r="M39" s="124"/>
      <c r="N39" s="132">
        <v>54.531962546210003</v>
      </c>
      <c r="O39" s="133">
        <v>57.546075177419702</v>
      </c>
      <c r="P39" s="134">
        <v>56.039018861814903</v>
      </c>
      <c r="Q39" s="124"/>
      <c r="R39" s="135">
        <v>50.852116123709997</v>
      </c>
      <c r="S39" s="129"/>
      <c r="T39" s="130">
        <v>5.1461610410166703</v>
      </c>
      <c r="U39" s="124">
        <v>19.6221033517309</v>
      </c>
      <c r="V39" s="124">
        <v>22.5408666346638</v>
      </c>
      <c r="W39" s="124">
        <v>18.1877968440497</v>
      </c>
      <c r="X39" s="124">
        <v>10.2761985518729</v>
      </c>
      <c r="Y39" s="131">
        <v>15.334836678587999</v>
      </c>
      <c r="Z39" s="124"/>
      <c r="AA39" s="132">
        <v>-2.5595784849872998</v>
      </c>
      <c r="AB39" s="133">
        <v>2.1911847721952702</v>
      </c>
      <c r="AC39" s="134">
        <v>-0.17683955537826401</v>
      </c>
      <c r="AD39" s="124"/>
      <c r="AE39" s="135">
        <v>9.9551564098857099</v>
      </c>
      <c r="AF39" s="30"/>
      <c r="AG39" s="130">
        <v>39.246691367522999</v>
      </c>
      <c r="AH39" s="124">
        <v>41.9894312729039</v>
      </c>
      <c r="AI39" s="124">
        <v>46.086827317916502</v>
      </c>
      <c r="AJ39" s="124">
        <v>46.912146098984202</v>
      </c>
      <c r="AK39" s="124">
        <v>45.650179443589899</v>
      </c>
      <c r="AL39" s="131">
        <v>43.9764550228834</v>
      </c>
      <c r="AM39" s="124"/>
      <c r="AN39" s="132">
        <v>51.898998893656</v>
      </c>
      <c r="AO39" s="133">
        <v>54.498232548098898</v>
      </c>
      <c r="AP39" s="134">
        <v>53.198615720877498</v>
      </c>
      <c r="AQ39" s="124"/>
      <c r="AR39" s="135">
        <v>46.612552088254503</v>
      </c>
      <c r="AS39" s="129"/>
      <c r="AT39" s="130">
        <v>7.4115402300626601</v>
      </c>
      <c r="AU39" s="124">
        <v>10.5875470326681</v>
      </c>
      <c r="AV39" s="124">
        <v>14.626092685515101</v>
      </c>
      <c r="AW39" s="124">
        <v>15.1177375786342</v>
      </c>
      <c r="AX39" s="124">
        <v>10.6919684578281</v>
      </c>
      <c r="AY39" s="131">
        <v>11.781946193985799</v>
      </c>
      <c r="AZ39" s="124"/>
      <c r="BA39" s="132">
        <v>4.9852552227056997</v>
      </c>
      <c r="BB39" s="133">
        <v>8.2697052469864794</v>
      </c>
      <c r="BC39" s="134">
        <v>6.6423118322037604</v>
      </c>
      <c r="BD39" s="124"/>
      <c r="BE39" s="135">
        <v>10.055177744609001</v>
      </c>
    </row>
    <row r="40" spans="1:57" x14ac:dyDescent="0.25">
      <c r="A40" s="20" t="s">
        <v>82</v>
      </c>
      <c r="B40" s="3" t="str">
        <f t="shared" si="0"/>
        <v>Northern Virginia</v>
      </c>
      <c r="C40" s="3"/>
      <c r="D40" s="24" t="s">
        <v>16</v>
      </c>
      <c r="E40" s="27" t="s">
        <v>17</v>
      </c>
      <c r="F40" s="3"/>
      <c r="G40" s="130">
        <v>42.348357245773798</v>
      </c>
      <c r="H40" s="124">
        <v>59.163504271769703</v>
      </c>
      <c r="I40" s="124">
        <v>66.712665137893893</v>
      </c>
      <c r="J40" s="124">
        <v>66.422468900298298</v>
      </c>
      <c r="K40" s="124">
        <v>55.2042535056923</v>
      </c>
      <c r="L40" s="131">
        <v>57.970249812285601</v>
      </c>
      <c r="M40" s="124"/>
      <c r="N40" s="132">
        <v>48.186780851107002</v>
      </c>
      <c r="O40" s="133">
        <v>50.473851898451599</v>
      </c>
      <c r="P40" s="134">
        <v>49.330316374779301</v>
      </c>
      <c r="Q40" s="124"/>
      <c r="R40" s="135">
        <v>55.501697401569501</v>
      </c>
      <c r="S40" s="129"/>
      <c r="T40" s="130">
        <v>24.359198471481701</v>
      </c>
      <c r="U40" s="124">
        <v>50.5969044708417</v>
      </c>
      <c r="V40" s="124">
        <v>58.172546161390997</v>
      </c>
      <c r="W40" s="124">
        <v>56.301536592619797</v>
      </c>
      <c r="X40" s="124">
        <v>37.541011351945301</v>
      </c>
      <c r="Y40" s="131">
        <v>46.279185769652599</v>
      </c>
      <c r="Z40" s="124"/>
      <c r="AA40" s="132">
        <v>13.492881513508999</v>
      </c>
      <c r="AB40" s="133">
        <v>23.024266192237199</v>
      </c>
      <c r="AC40" s="134">
        <v>18.176919766036299</v>
      </c>
      <c r="AD40" s="124"/>
      <c r="AE40" s="135">
        <v>37.948780485491902</v>
      </c>
      <c r="AF40" s="30"/>
      <c r="AG40" s="130">
        <v>40.937962944172703</v>
      </c>
      <c r="AH40" s="124">
        <v>47.754023175112103</v>
      </c>
      <c r="AI40" s="124">
        <v>55.825740203340303</v>
      </c>
      <c r="AJ40" s="124">
        <v>57.096109746940698</v>
      </c>
      <c r="AK40" s="124">
        <v>51.036487610852902</v>
      </c>
      <c r="AL40" s="131">
        <v>50.530064736083702</v>
      </c>
      <c r="AM40" s="124"/>
      <c r="AN40" s="132">
        <v>48.043712076627997</v>
      </c>
      <c r="AO40" s="133">
        <v>51.399232907847399</v>
      </c>
      <c r="AP40" s="134">
        <v>49.721472492237702</v>
      </c>
      <c r="AQ40" s="124"/>
      <c r="AR40" s="135">
        <v>50.299038380699102</v>
      </c>
      <c r="AS40" s="129"/>
      <c r="AT40" s="130">
        <v>7.2494700523730602</v>
      </c>
      <c r="AU40" s="124">
        <v>15.309247605824099</v>
      </c>
      <c r="AV40" s="124">
        <v>27.7103922511603</v>
      </c>
      <c r="AW40" s="124">
        <v>30.575844708503499</v>
      </c>
      <c r="AX40" s="124">
        <v>17.9724374918842</v>
      </c>
      <c r="AY40" s="131">
        <v>20.1465203243283</v>
      </c>
      <c r="AZ40" s="124"/>
      <c r="BA40" s="132">
        <v>10.844350993195899</v>
      </c>
      <c r="BB40" s="133">
        <v>16.884814592213299</v>
      </c>
      <c r="BC40" s="134">
        <v>13.8864035852864</v>
      </c>
      <c r="BD40" s="124"/>
      <c r="BE40" s="135">
        <v>18.310093639591901</v>
      </c>
    </row>
    <row r="41" spans="1:57" x14ac:dyDescent="0.25">
      <c r="A41" s="22" t="s">
        <v>83</v>
      </c>
      <c r="B41" s="3" t="str">
        <f t="shared" si="0"/>
        <v>Shenandoah Valley</v>
      </c>
      <c r="C41" s="3"/>
      <c r="D41" s="25" t="s">
        <v>16</v>
      </c>
      <c r="E41" s="28" t="s">
        <v>17</v>
      </c>
      <c r="F41" s="3"/>
      <c r="G41" s="136">
        <v>31.210487169951602</v>
      </c>
      <c r="H41" s="137">
        <v>41.744142804016299</v>
      </c>
      <c r="I41" s="137">
        <v>45.304946076608402</v>
      </c>
      <c r="J41" s="137">
        <v>42.8226106359241</v>
      </c>
      <c r="K41" s="137">
        <v>46.309036816660402</v>
      </c>
      <c r="L41" s="138">
        <v>41.478244700632203</v>
      </c>
      <c r="M41" s="124"/>
      <c r="N41" s="139">
        <v>57.214577910003698</v>
      </c>
      <c r="O41" s="140">
        <v>56.424321309036799</v>
      </c>
      <c r="P41" s="141">
        <v>56.819449609520198</v>
      </c>
      <c r="Q41" s="124"/>
      <c r="R41" s="142">
        <v>45.861446103171602</v>
      </c>
      <c r="S41" s="129"/>
      <c r="T41" s="136">
        <v>8.5153689655773501</v>
      </c>
      <c r="U41" s="137">
        <v>16.1420133601716</v>
      </c>
      <c r="V41" s="137">
        <v>18.632539603886801</v>
      </c>
      <c r="W41" s="137">
        <v>7.2171364749896103</v>
      </c>
      <c r="X41" s="137">
        <v>5.4641412022921996</v>
      </c>
      <c r="Y41" s="138">
        <v>11.0571371822552</v>
      </c>
      <c r="Z41" s="124"/>
      <c r="AA41" s="139">
        <v>8.5643820672854307</v>
      </c>
      <c r="AB41" s="140">
        <v>16.0316087604586</v>
      </c>
      <c r="AC41" s="141">
        <v>12.147933341824899</v>
      </c>
      <c r="AD41" s="124"/>
      <c r="AE41" s="142">
        <v>11.440824882051199</v>
      </c>
      <c r="AF41" s="31"/>
      <c r="AG41" s="136">
        <v>35.9497024916325</v>
      </c>
      <c r="AH41" s="137">
        <v>40.568055039047898</v>
      </c>
      <c r="AI41" s="137">
        <v>45.028356266269903</v>
      </c>
      <c r="AJ41" s="137">
        <v>44.768036444774999</v>
      </c>
      <c r="AK41" s="137">
        <v>43.652380066939301</v>
      </c>
      <c r="AL41" s="138">
        <v>41.993306061732902</v>
      </c>
      <c r="AM41" s="124"/>
      <c r="AN41" s="139">
        <v>47.782632949051603</v>
      </c>
      <c r="AO41" s="140">
        <v>48.870397917441402</v>
      </c>
      <c r="AP41" s="141">
        <v>48.326515433246499</v>
      </c>
      <c r="AQ41" s="124"/>
      <c r="AR41" s="142">
        <v>43.802794453593997</v>
      </c>
      <c r="AS41" s="75"/>
      <c r="AT41" s="136">
        <v>0.14442780547109699</v>
      </c>
      <c r="AU41" s="137">
        <v>5.2227770451848903</v>
      </c>
      <c r="AV41" s="137">
        <v>9.4244635185779497</v>
      </c>
      <c r="AW41" s="137">
        <v>8.0421165376810393</v>
      </c>
      <c r="AX41" s="137">
        <v>5.6959073947247401</v>
      </c>
      <c r="AY41" s="138">
        <v>5.8628955239373104</v>
      </c>
      <c r="AZ41" s="124"/>
      <c r="BA41" s="139">
        <v>5.3441978489748898</v>
      </c>
      <c r="BB41" s="140">
        <v>8.5545846222713706</v>
      </c>
      <c r="BC41" s="141">
        <v>6.9433633941950097</v>
      </c>
      <c r="BD41" s="124"/>
      <c r="BE41" s="142">
        <v>6.20111820453383</v>
      </c>
    </row>
    <row r="42" spans="1:57" ht="13" x14ac:dyDescent="0.3">
      <c r="A42" s="19" t="s">
        <v>84</v>
      </c>
      <c r="B42" s="3" t="str">
        <f t="shared" si="0"/>
        <v>Southern Virginia</v>
      </c>
      <c r="C42" s="9"/>
      <c r="D42" s="23" t="s">
        <v>16</v>
      </c>
      <c r="E42" s="26" t="s">
        <v>17</v>
      </c>
      <c r="F42" s="3"/>
      <c r="G42" s="121">
        <v>33.021728145528002</v>
      </c>
      <c r="H42" s="122">
        <v>47.7261243052046</v>
      </c>
      <c r="I42" s="122">
        <v>50.050530570995399</v>
      </c>
      <c r="J42" s="122">
        <v>48.863062152602303</v>
      </c>
      <c r="K42" s="122">
        <v>47.321879737240998</v>
      </c>
      <c r="L42" s="123">
        <v>45.396664982314299</v>
      </c>
      <c r="M42" s="124"/>
      <c r="N42" s="125">
        <v>45.376452753916098</v>
      </c>
      <c r="O42" s="126">
        <v>43.431025770591198</v>
      </c>
      <c r="P42" s="127">
        <v>44.403739262253602</v>
      </c>
      <c r="Q42" s="124"/>
      <c r="R42" s="128">
        <v>45.112971919439801</v>
      </c>
      <c r="S42" s="129"/>
      <c r="T42" s="121">
        <v>-7.5671852899575596</v>
      </c>
      <c r="U42" s="122">
        <v>0.105988341282458</v>
      </c>
      <c r="V42" s="122">
        <v>0.86558044806517298</v>
      </c>
      <c r="W42" s="122">
        <v>-4.1150223103619199</v>
      </c>
      <c r="X42" s="122">
        <v>-0.74191838897721196</v>
      </c>
      <c r="Y42" s="123">
        <v>-2.0176682299051101</v>
      </c>
      <c r="Z42" s="124"/>
      <c r="AA42" s="125">
        <v>7.1599045346062002</v>
      </c>
      <c r="AB42" s="126">
        <v>13.540290620871801</v>
      </c>
      <c r="AC42" s="127">
        <v>10.188087774294599</v>
      </c>
      <c r="AD42" s="124"/>
      <c r="AE42" s="128">
        <v>1.13277773282628</v>
      </c>
      <c r="AF42" s="29"/>
      <c r="AG42" s="121">
        <v>36.003031834259701</v>
      </c>
      <c r="AH42" s="122">
        <v>45.351187468418303</v>
      </c>
      <c r="AI42" s="122">
        <v>50.221071248105098</v>
      </c>
      <c r="AJ42" s="122">
        <v>50.486356745831202</v>
      </c>
      <c r="AK42" s="122">
        <v>46.778676099039899</v>
      </c>
      <c r="AL42" s="123">
        <v>45.768064679130802</v>
      </c>
      <c r="AM42" s="124"/>
      <c r="AN42" s="125">
        <v>42.237241030823597</v>
      </c>
      <c r="AO42" s="126">
        <v>42.167761495704902</v>
      </c>
      <c r="AP42" s="127">
        <v>42.202501263264203</v>
      </c>
      <c r="AQ42" s="124"/>
      <c r="AR42" s="128">
        <v>44.749332274597499</v>
      </c>
      <c r="AS42" s="129"/>
      <c r="AT42" s="121">
        <v>-7.15100179182277</v>
      </c>
      <c r="AU42" s="122">
        <v>-3.8178164768921601</v>
      </c>
      <c r="AV42" s="122">
        <v>3.5016922676386302</v>
      </c>
      <c r="AW42" s="122">
        <v>5.8675496688741697</v>
      </c>
      <c r="AX42" s="122">
        <v>4.2217844075429198</v>
      </c>
      <c r="AY42" s="123">
        <v>0.80129096878303896</v>
      </c>
      <c r="AZ42" s="124"/>
      <c r="BA42" s="125">
        <v>4.0454333281468804</v>
      </c>
      <c r="BB42" s="126">
        <v>5.2664774519079103</v>
      </c>
      <c r="BC42" s="127">
        <v>4.6518912992403401</v>
      </c>
      <c r="BD42" s="124"/>
      <c r="BE42" s="128">
        <v>1.81067931268091</v>
      </c>
    </row>
    <row r="43" spans="1:57" x14ac:dyDescent="0.25">
      <c r="A43" s="20" t="s">
        <v>85</v>
      </c>
      <c r="B43" s="3" t="str">
        <f t="shared" si="0"/>
        <v>Southwest Virginia - Blue Ridge Highlands</v>
      </c>
      <c r="C43" s="10"/>
      <c r="D43" s="24" t="s">
        <v>16</v>
      </c>
      <c r="E43" s="27" t="s">
        <v>17</v>
      </c>
      <c r="F43" s="3"/>
      <c r="G43" s="130">
        <v>26.903168791819201</v>
      </c>
      <c r="H43" s="124">
        <v>40.171695492993301</v>
      </c>
      <c r="I43" s="124">
        <v>40.701931574296097</v>
      </c>
      <c r="J43" s="124">
        <v>40.6009342254765</v>
      </c>
      <c r="K43" s="124">
        <v>38.618861254892003</v>
      </c>
      <c r="L43" s="131">
        <v>37.399318267895403</v>
      </c>
      <c r="M43" s="124"/>
      <c r="N43" s="132">
        <v>38.454740563060199</v>
      </c>
      <c r="O43" s="133">
        <v>39.780330766317299</v>
      </c>
      <c r="P43" s="134">
        <v>39.117535664688802</v>
      </c>
      <c r="Q43" s="124"/>
      <c r="R43" s="135">
        <v>37.890237524122099</v>
      </c>
      <c r="S43" s="129"/>
      <c r="T43" s="130">
        <v>10.530059389893999</v>
      </c>
      <c r="U43" s="124">
        <v>16.676929772134201</v>
      </c>
      <c r="V43" s="124">
        <v>10.419243646529701</v>
      </c>
      <c r="W43" s="124">
        <v>6.9023571133654098</v>
      </c>
      <c r="X43" s="124">
        <v>9.5601851388324697</v>
      </c>
      <c r="Y43" s="131">
        <v>10.7408011081789</v>
      </c>
      <c r="Z43" s="124"/>
      <c r="AA43" s="132">
        <v>12.7116652707683</v>
      </c>
      <c r="AB43" s="133">
        <v>20.7381704513603</v>
      </c>
      <c r="AC43" s="134">
        <v>16.654892127615899</v>
      </c>
      <c r="AD43" s="124"/>
      <c r="AE43" s="135">
        <v>12.4219739645171</v>
      </c>
      <c r="AF43" s="30"/>
      <c r="AG43" s="130">
        <v>32.379118798131501</v>
      </c>
      <c r="AH43" s="124">
        <v>36.437949753818899</v>
      </c>
      <c r="AI43" s="124">
        <v>39.553086731473201</v>
      </c>
      <c r="AJ43" s="124">
        <v>40.332660017674499</v>
      </c>
      <c r="AK43" s="124">
        <v>39.600429238732403</v>
      </c>
      <c r="AL43" s="131">
        <v>37.660648907966099</v>
      </c>
      <c r="AM43" s="124"/>
      <c r="AN43" s="132">
        <v>41.834995581365902</v>
      </c>
      <c r="AO43" s="133">
        <v>40.660901401338201</v>
      </c>
      <c r="AP43" s="134">
        <v>41.247948491352098</v>
      </c>
      <c r="AQ43" s="124"/>
      <c r="AR43" s="135">
        <v>38.685591646076404</v>
      </c>
      <c r="AS43" s="129"/>
      <c r="AT43" s="130">
        <v>8.8170428999037505</v>
      </c>
      <c r="AU43" s="124">
        <v>7.3218847512193896</v>
      </c>
      <c r="AV43" s="124">
        <v>7.1419529987711998</v>
      </c>
      <c r="AW43" s="124">
        <v>6.8084662807729499</v>
      </c>
      <c r="AX43" s="124">
        <v>8.0216000266329193</v>
      </c>
      <c r="AY43" s="131">
        <v>7.5738800583713504</v>
      </c>
      <c r="AZ43" s="124"/>
      <c r="BA43" s="132">
        <v>10.029221515358</v>
      </c>
      <c r="BB43" s="133">
        <v>18.657936891554598</v>
      </c>
      <c r="BC43" s="134">
        <v>14.119509635141499</v>
      </c>
      <c r="BD43" s="124"/>
      <c r="BE43" s="135">
        <v>9.4869863293371992</v>
      </c>
    </row>
    <row r="44" spans="1:57" x14ac:dyDescent="0.25">
      <c r="A44" s="21" t="s">
        <v>86</v>
      </c>
      <c r="B44" s="3" t="str">
        <f t="shared" si="0"/>
        <v>Southwest Virginia - Heart of Appalachia</v>
      </c>
      <c r="C44" s="3"/>
      <c r="D44" s="24" t="s">
        <v>16</v>
      </c>
      <c r="E44" s="27" t="s">
        <v>17</v>
      </c>
      <c r="F44" s="3"/>
      <c r="G44" s="130">
        <v>29.944289693593301</v>
      </c>
      <c r="H44" s="124">
        <v>45.543175487465099</v>
      </c>
      <c r="I44" s="124">
        <v>48.607242339832801</v>
      </c>
      <c r="J44" s="124">
        <v>47.841225626740901</v>
      </c>
      <c r="K44" s="124">
        <v>41.364902506963702</v>
      </c>
      <c r="L44" s="131">
        <v>42.660167130919199</v>
      </c>
      <c r="M44" s="124"/>
      <c r="N44" s="132">
        <v>40.598885793871801</v>
      </c>
      <c r="O44" s="133">
        <v>41.225626740947</v>
      </c>
      <c r="P44" s="134">
        <v>40.912256267409397</v>
      </c>
      <c r="Q44" s="124"/>
      <c r="R44" s="135">
        <v>42.160764027059201</v>
      </c>
      <c r="S44" s="129"/>
      <c r="T44" s="130">
        <v>1.8957345971563899</v>
      </c>
      <c r="U44" s="124">
        <v>2.8301886792452802</v>
      </c>
      <c r="V44" s="124">
        <v>-1.2729844413012701</v>
      </c>
      <c r="W44" s="124">
        <v>6.8429237947122799</v>
      </c>
      <c r="X44" s="124">
        <v>5.1327433628318504</v>
      </c>
      <c r="Y44" s="131">
        <v>3.0272452068617501</v>
      </c>
      <c r="Z44" s="124"/>
      <c r="AA44" s="132">
        <v>13.8671875</v>
      </c>
      <c r="AB44" s="133">
        <v>12.5475285171102</v>
      </c>
      <c r="AC44" s="134">
        <v>13.1984585741811</v>
      </c>
      <c r="AD44" s="124"/>
      <c r="AE44" s="135">
        <v>5.6594365494889001</v>
      </c>
      <c r="AF44" s="30"/>
      <c r="AG44" s="130">
        <v>32.503481894150397</v>
      </c>
      <c r="AH44" s="124">
        <v>44.846796657381603</v>
      </c>
      <c r="AI44" s="124">
        <v>50.383008356545901</v>
      </c>
      <c r="AJ44" s="124">
        <v>49.965181058495801</v>
      </c>
      <c r="AK44" s="124">
        <v>42.809888579387099</v>
      </c>
      <c r="AL44" s="131">
        <v>44.101671309192199</v>
      </c>
      <c r="AM44" s="124"/>
      <c r="AN44" s="132">
        <v>40.546657381615503</v>
      </c>
      <c r="AO44" s="133">
        <v>39.937325905292397</v>
      </c>
      <c r="AP44" s="134">
        <v>40.241991643454</v>
      </c>
      <c r="AQ44" s="124"/>
      <c r="AR44" s="135">
        <v>42.998905690409799</v>
      </c>
      <c r="AS44" s="129"/>
      <c r="AT44" s="130">
        <v>-1.4775725593667499</v>
      </c>
      <c r="AU44" s="124">
        <v>4.9714751426242803</v>
      </c>
      <c r="AV44" s="124">
        <v>7.1455016660496096</v>
      </c>
      <c r="AW44" s="124">
        <v>8.0165600301091402</v>
      </c>
      <c r="AX44" s="124">
        <v>-1.16559485530546</v>
      </c>
      <c r="AY44" s="131">
        <v>3.86223862238622</v>
      </c>
      <c r="AZ44" s="124"/>
      <c r="BA44" s="132">
        <v>8.6794213719085302</v>
      </c>
      <c r="BB44" s="133">
        <v>13.9592647789369</v>
      </c>
      <c r="BC44" s="134">
        <v>11.236766121270399</v>
      </c>
      <c r="BD44" s="124"/>
      <c r="BE44" s="135">
        <v>5.7366521925264502</v>
      </c>
    </row>
    <row r="45" spans="1:57" x14ac:dyDescent="0.25">
      <c r="A45" s="22" t="s">
        <v>87</v>
      </c>
      <c r="B45" s="3" t="str">
        <f t="shared" si="0"/>
        <v>Virginia Mountains</v>
      </c>
      <c r="C45" s="3"/>
      <c r="D45" s="25" t="s">
        <v>16</v>
      </c>
      <c r="E45" s="28" t="s">
        <v>17</v>
      </c>
      <c r="F45" s="3"/>
      <c r="G45" s="136">
        <v>33.4585922821216</v>
      </c>
      <c r="H45" s="137">
        <v>47.738112443994702</v>
      </c>
      <c r="I45" s="137">
        <v>54.155224743460003</v>
      </c>
      <c r="J45" s="137">
        <v>51.221274750686497</v>
      </c>
      <c r="K45" s="137">
        <v>47.593582887700499</v>
      </c>
      <c r="L45" s="138">
        <v>46.833357421592702</v>
      </c>
      <c r="M45" s="124"/>
      <c r="N45" s="139">
        <v>51.799392975863498</v>
      </c>
      <c r="O45" s="140">
        <v>44.385026737967898</v>
      </c>
      <c r="P45" s="141">
        <v>48.092209856915701</v>
      </c>
      <c r="Q45" s="124"/>
      <c r="R45" s="142">
        <v>47.193029545970703</v>
      </c>
      <c r="S45" s="129"/>
      <c r="T45" s="136">
        <v>5.34473374273123</v>
      </c>
      <c r="U45" s="137">
        <v>26.373629328485599</v>
      </c>
      <c r="V45" s="137">
        <v>30.6470518020413</v>
      </c>
      <c r="W45" s="137">
        <v>24.5436121854517</v>
      </c>
      <c r="X45" s="137">
        <v>12.7946572024651</v>
      </c>
      <c r="Y45" s="138">
        <v>20.511932796259401</v>
      </c>
      <c r="Z45" s="124"/>
      <c r="AA45" s="139">
        <v>11.869150212613601</v>
      </c>
      <c r="AB45" s="140">
        <v>9.6144235094207602</v>
      </c>
      <c r="AC45" s="141">
        <v>10.8172721056741</v>
      </c>
      <c r="AD45" s="124"/>
      <c r="AE45" s="142">
        <v>17.5185623960027</v>
      </c>
      <c r="AF45" s="31"/>
      <c r="AG45" s="136">
        <v>35.265211735799902</v>
      </c>
      <c r="AH45" s="137">
        <v>42.773522185286801</v>
      </c>
      <c r="AI45" s="137">
        <v>49.252059546177101</v>
      </c>
      <c r="AJ45" s="137">
        <v>49.096690273160803</v>
      </c>
      <c r="AK45" s="137">
        <v>46.144674085850497</v>
      </c>
      <c r="AL45" s="138">
        <v>44.506431565254999</v>
      </c>
      <c r="AM45" s="124"/>
      <c r="AN45" s="139">
        <v>46.148287324757902</v>
      </c>
      <c r="AO45" s="140">
        <v>45.255817314640801</v>
      </c>
      <c r="AP45" s="141">
        <v>45.702052319699298</v>
      </c>
      <c r="AQ45" s="124"/>
      <c r="AR45" s="142">
        <v>44.8480374950963</v>
      </c>
      <c r="AS45" s="129"/>
      <c r="AT45" s="136">
        <v>-2.1736613991249398</v>
      </c>
      <c r="AU45" s="137">
        <v>8.3654479195129898</v>
      </c>
      <c r="AV45" s="137">
        <v>14.8309401550858</v>
      </c>
      <c r="AW45" s="137">
        <v>14.468697441662901</v>
      </c>
      <c r="AX45" s="137">
        <v>11.2766050879844</v>
      </c>
      <c r="AY45" s="138">
        <v>9.7457465677939208</v>
      </c>
      <c r="AZ45" s="124"/>
      <c r="BA45" s="139">
        <v>6.5370289909153803</v>
      </c>
      <c r="BB45" s="140">
        <v>7.5816200196072598</v>
      </c>
      <c r="BC45" s="141">
        <v>7.0516771233733904</v>
      </c>
      <c r="BD45" s="124"/>
      <c r="BE45" s="142">
        <v>8.9474639892837207</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T36" sqref="T36"/>
    </sheetView>
  </sheetViews>
  <sheetFormatPr defaultRowHeight="12.5" x14ac:dyDescent="0.25"/>
  <cols>
    <col min="1" max="1" width="38" bestFit="1" customWidth="1"/>
    <col min="2" max="2" width="22.54296875" customWidth="1"/>
    <col min="3" max="3" width="5.6328125" customWidth="1"/>
    <col min="4" max="4" width="8.36328125" customWidth="1"/>
    <col min="5" max="5" width="5.9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4" t="s">
        <v>5</v>
      </c>
      <c r="E2" s="185"/>
      <c r="G2" s="178" t="s">
        <v>36</v>
      </c>
      <c r="H2" s="179"/>
      <c r="I2" s="179"/>
      <c r="J2" s="179"/>
      <c r="K2" s="179"/>
      <c r="L2" s="179"/>
      <c r="M2" s="179"/>
      <c r="N2" s="179"/>
      <c r="O2" s="179"/>
      <c r="P2" s="179"/>
      <c r="Q2" s="179"/>
      <c r="R2" s="179"/>
      <c r="T2" s="178" t="s">
        <v>37</v>
      </c>
      <c r="U2" s="179"/>
      <c r="V2" s="179"/>
      <c r="W2" s="179"/>
      <c r="X2" s="179"/>
      <c r="Y2" s="179"/>
      <c r="Z2" s="179"/>
      <c r="AA2" s="179"/>
      <c r="AB2" s="179"/>
      <c r="AC2" s="179"/>
      <c r="AD2" s="179"/>
      <c r="AE2" s="179"/>
      <c r="AF2" s="4"/>
      <c r="AG2" s="178" t="s">
        <v>38</v>
      </c>
      <c r="AH2" s="179"/>
      <c r="AI2" s="179"/>
      <c r="AJ2" s="179"/>
      <c r="AK2" s="179"/>
      <c r="AL2" s="179"/>
      <c r="AM2" s="179"/>
      <c r="AN2" s="179"/>
      <c r="AO2" s="179"/>
      <c r="AP2" s="179"/>
      <c r="AQ2" s="179"/>
      <c r="AR2" s="179"/>
      <c r="AT2" s="178" t="s">
        <v>39</v>
      </c>
      <c r="AU2" s="179"/>
      <c r="AV2" s="179"/>
      <c r="AW2" s="179"/>
      <c r="AX2" s="179"/>
      <c r="AY2" s="179"/>
      <c r="AZ2" s="179"/>
      <c r="BA2" s="179"/>
      <c r="BB2" s="179"/>
      <c r="BC2" s="179"/>
      <c r="BD2" s="179"/>
      <c r="BE2" s="179"/>
    </row>
    <row r="3" spans="1:57" ht="13" x14ac:dyDescent="0.25">
      <c r="A3" s="32"/>
      <c r="B3" s="32"/>
      <c r="C3" s="3"/>
      <c r="D3" s="186" t="s">
        <v>8</v>
      </c>
      <c r="E3" s="188" t="s">
        <v>9</v>
      </c>
      <c r="F3" s="5"/>
      <c r="G3" s="176" t="s">
        <v>0</v>
      </c>
      <c r="H3" s="172" t="s">
        <v>1</v>
      </c>
      <c r="I3" s="172" t="s">
        <v>10</v>
      </c>
      <c r="J3" s="172" t="s">
        <v>2</v>
      </c>
      <c r="K3" s="172" t="s">
        <v>11</v>
      </c>
      <c r="L3" s="174" t="s">
        <v>12</v>
      </c>
      <c r="M3" s="5"/>
      <c r="N3" s="176" t="s">
        <v>3</v>
      </c>
      <c r="O3" s="172" t="s">
        <v>4</v>
      </c>
      <c r="P3" s="174" t="s">
        <v>13</v>
      </c>
      <c r="Q3" s="2"/>
      <c r="R3" s="180" t="s">
        <v>14</v>
      </c>
      <c r="S3" s="2"/>
      <c r="T3" s="176" t="s">
        <v>0</v>
      </c>
      <c r="U3" s="172" t="s">
        <v>1</v>
      </c>
      <c r="V3" s="172" t="s">
        <v>10</v>
      </c>
      <c r="W3" s="172" t="s">
        <v>2</v>
      </c>
      <c r="X3" s="172" t="s">
        <v>11</v>
      </c>
      <c r="Y3" s="174" t="s">
        <v>12</v>
      </c>
      <c r="Z3" s="2"/>
      <c r="AA3" s="176" t="s">
        <v>3</v>
      </c>
      <c r="AB3" s="172" t="s">
        <v>4</v>
      </c>
      <c r="AC3" s="174" t="s">
        <v>13</v>
      </c>
      <c r="AD3" s="1"/>
      <c r="AE3" s="182" t="s">
        <v>14</v>
      </c>
      <c r="AF3" s="38"/>
      <c r="AG3" s="176" t="s">
        <v>0</v>
      </c>
      <c r="AH3" s="172" t="s">
        <v>1</v>
      </c>
      <c r="AI3" s="172" t="s">
        <v>10</v>
      </c>
      <c r="AJ3" s="172" t="s">
        <v>2</v>
      </c>
      <c r="AK3" s="172" t="s">
        <v>11</v>
      </c>
      <c r="AL3" s="174" t="s">
        <v>12</v>
      </c>
      <c r="AM3" s="5"/>
      <c r="AN3" s="176" t="s">
        <v>3</v>
      </c>
      <c r="AO3" s="172" t="s">
        <v>4</v>
      </c>
      <c r="AP3" s="174" t="s">
        <v>13</v>
      </c>
      <c r="AQ3" s="2"/>
      <c r="AR3" s="180" t="s">
        <v>14</v>
      </c>
      <c r="AS3" s="2"/>
      <c r="AT3" s="176" t="s">
        <v>0</v>
      </c>
      <c r="AU3" s="172" t="s">
        <v>1</v>
      </c>
      <c r="AV3" s="172" t="s">
        <v>10</v>
      </c>
      <c r="AW3" s="172" t="s">
        <v>2</v>
      </c>
      <c r="AX3" s="172" t="s">
        <v>11</v>
      </c>
      <c r="AY3" s="174" t="s">
        <v>12</v>
      </c>
      <c r="AZ3" s="2"/>
      <c r="BA3" s="176" t="s">
        <v>3</v>
      </c>
      <c r="BB3" s="172" t="s">
        <v>4</v>
      </c>
      <c r="BC3" s="174" t="s">
        <v>13</v>
      </c>
      <c r="BD3" s="1"/>
      <c r="BE3" s="182" t="s">
        <v>14</v>
      </c>
    </row>
    <row r="4" spans="1:57" ht="13" x14ac:dyDescent="0.25">
      <c r="A4" s="32"/>
      <c r="B4" s="32"/>
      <c r="C4" s="3"/>
      <c r="D4" s="187"/>
      <c r="E4" s="189"/>
      <c r="F4" s="5"/>
      <c r="G4" s="177"/>
      <c r="H4" s="173"/>
      <c r="I4" s="173"/>
      <c r="J4" s="173"/>
      <c r="K4" s="173"/>
      <c r="L4" s="175"/>
      <c r="M4" s="5"/>
      <c r="N4" s="177"/>
      <c r="O4" s="173"/>
      <c r="P4" s="175"/>
      <c r="Q4" s="2"/>
      <c r="R4" s="181"/>
      <c r="S4" s="2"/>
      <c r="T4" s="177"/>
      <c r="U4" s="173"/>
      <c r="V4" s="173"/>
      <c r="W4" s="173"/>
      <c r="X4" s="173"/>
      <c r="Y4" s="175"/>
      <c r="Z4" s="2"/>
      <c r="AA4" s="177"/>
      <c r="AB4" s="173"/>
      <c r="AC4" s="175"/>
      <c r="AD4" s="1"/>
      <c r="AE4" s="183"/>
      <c r="AF4" s="39"/>
      <c r="AG4" s="177"/>
      <c r="AH4" s="173"/>
      <c r="AI4" s="173"/>
      <c r="AJ4" s="173"/>
      <c r="AK4" s="173"/>
      <c r="AL4" s="175"/>
      <c r="AM4" s="5"/>
      <c r="AN4" s="177"/>
      <c r="AO4" s="173"/>
      <c r="AP4" s="175"/>
      <c r="AQ4" s="2"/>
      <c r="AR4" s="181"/>
      <c r="AS4" s="2"/>
      <c r="AT4" s="177"/>
      <c r="AU4" s="173"/>
      <c r="AV4" s="173"/>
      <c r="AW4" s="173"/>
      <c r="AX4" s="173"/>
      <c r="AY4" s="175"/>
      <c r="AZ4" s="2"/>
      <c r="BA4" s="177"/>
      <c r="BB4" s="173"/>
      <c r="BC4" s="175"/>
      <c r="BD4" s="1"/>
      <c r="BE4" s="183"/>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3">
        <v>133.74166242288001</v>
      </c>
      <c r="H6" s="144">
        <v>139.55153336186299</v>
      </c>
      <c r="I6" s="144">
        <v>143.691232693139</v>
      </c>
      <c r="J6" s="144">
        <v>143.568190177454</v>
      </c>
      <c r="K6" s="144">
        <v>139.63561669193001</v>
      </c>
      <c r="L6" s="145">
        <v>140.44058117072399</v>
      </c>
      <c r="M6" s="146"/>
      <c r="N6" s="147">
        <v>145.88178246652799</v>
      </c>
      <c r="O6" s="148">
        <v>149.57641109911799</v>
      </c>
      <c r="P6" s="149">
        <v>147.75706717895901</v>
      </c>
      <c r="Q6" s="146"/>
      <c r="R6" s="150">
        <v>142.66483453630599</v>
      </c>
      <c r="S6" s="129"/>
      <c r="T6" s="121">
        <v>14.3261447976992</v>
      </c>
      <c r="U6" s="122">
        <v>19.050723469452901</v>
      </c>
      <c r="V6" s="122">
        <v>20.8820462987795</v>
      </c>
      <c r="W6" s="122">
        <v>20.301508115369</v>
      </c>
      <c r="X6" s="122">
        <v>15.897619621331099</v>
      </c>
      <c r="Y6" s="123">
        <v>18.349702282908101</v>
      </c>
      <c r="Z6" s="124"/>
      <c r="AA6" s="125">
        <v>11.970587187073299</v>
      </c>
      <c r="AB6" s="126">
        <v>11.742128095341</v>
      </c>
      <c r="AC6" s="127">
        <v>11.8578039304582</v>
      </c>
      <c r="AD6" s="124"/>
      <c r="AE6" s="128">
        <v>15.939565204538001</v>
      </c>
      <c r="AF6" s="29"/>
      <c r="AG6" s="143">
        <v>143.49875231501099</v>
      </c>
      <c r="AH6" s="144">
        <v>139.35541251613199</v>
      </c>
      <c r="AI6" s="144">
        <v>140.694624716742</v>
      </c>
      <c r="AJ6" s="144">
        <v>141.46007437228499</v>
      </c>
      <c r="AK6" s="144">
        <v>138.816839778663</v>
      </c>
      <c r="AL6" s="145">
        <v>140.706252125486</v>
      </c>
      <c r="AM6" s="146"/>
      <c r="AN6" s="147">
        <v>145.65347396012501</v>
      </c>
      <c r="AO6" s="148">
        <v>148.474885031914</v>
      </c>
      <c r="AP6" s="149">
        <v>147.098041078638</v>
      </c>
      <c r="AQ6" s="146"/>
      <c r="AR6" s="150">
        <v>142.700271794233</v>
      </c>
      <c r="AS6" s="129"/>
      <c r="AT6" s="121">
        <v>17.612306706340298</v>
      </c>
      <c r="AU6" s="122">
        <v>19.7658894310844</v>
      </c>
      <c r="AV6" s="122">
        <v>20.148208491719299</v>
      </c>
      <c r="AW6" s="122">
        <v>19.969319090465302</v>
      </c>
      <c r="AX6" s="122">
        <v>16.320502407054601</v>
      </c>
      <c r="AY6" s="123">
        <v>18.7438782775641</v>
      </c>
      <c r="AZ6" s="124"/>
      <c r="BA6" s="125">
        <v>11.891158697821</v>
      </c>
      <c r="BB6" s="126">
        <v>10.691939211310901</v>
      </c>
      <c r="BC6" s="127">
        <v>11.2661424223098</v>
      </c>
      <c r="BD6" s="124"/>
      <c r="BE6" s="128">
        <v>16.071753710982399</v>
      </c>
    </row>
    <row r="7" spans="1:57" x14ac:dyDescent="0.25">
      <c r="A7" s="20" t="s">
        <v>18</v>
      </c>
      <c r="B7" s="3" t="str">
        <f>TRIM(A7)</f>
        <v>Virginia</v>
      </c>
      <c r="C7" s="10"/>
      <c r="D7" s="24" t="s">
        <v>16</v>
      </c>
      <c r="E7" s="27" t="s">
        <v>17</v>
      </c>
      <c r="F7" s="3"/>
      <c r="G7" s="151">
        <v>100.513767232982</v>
      </c>
      <c r="H7" s="146">
        <v>111.11459887818199</v>
      </c>
      <c r="I7" s="146">
        <v>115.96956664781899</v>
      </c>
      <c r="J7" s="146">
        <v>114.196557709705</v>
      </c>
      <c r="K7" s="146">
        <v>106.297886759788</v>
      </c>
      <c r="L7" s="152">
        <v>110.322800300099</v>
      </c>
      <c r="M7" s="146"/>
      <c r="N7" s="153">
        <v>107.446214016431</v>
      </c>
      <c r="O7" s="154">
        <v>108.841866205942</v>
      </c>
      <c r="P7" s="155">
        <v>108.15282923833</v>
      </c>
      <c r="Q7" s="146"/>
      <c r="R7" s="156">
        <v>109.70142129113</v>
      </c>
      <c r="S7" s="129"/>
      <c r="T7" s="130">
        <v>14.5293736383762</v>
      </c>
      <c r="U7" s="124">
        <v>22.5846681534677</v>
      </c>
      <c r="V7" s="124">
        <v>25.221026832028102</v>
      </c>
      <c r="W7" s="124">
        <v>23.4336753979102</v>
      </c>
      <c r="X7" s="124">
        <v>16.188671112402201</v>
      </c>
      <c r="Y7" s="131">
        <v>21.035662557334302</v>
      </c>
      <c r="Z7" s="124"/>
      <c r="AA7" s="132">
        <v>9.0024327954601304</v>
      </c>
      <c r="AB7" s="133">
        <v>6.6797429333627401</v>
      </c>
      <c r="AC7" s="134">
        <v>7.8619311015374196</v>
      </c>
      <c r="AD7" s="124"/>
      <c r="AE7" s="135">
        <v>16.744689136155401</v>
      </c>
      <c r="AF7" s="30"/>
      <c r="AG7" s="151">
        <v>99.392078779570895</v>
      </c>
      <c r="AH7" s="146">
        <v>103.923806422377</v>
      </c>
      <c r="AI7" s="146">
        <v>108.854682860842</v>
      </c>
      <c r="AJ7" s="146">
        <v>108.36445429337699</v>
      </c>
      <c r="AK7" s="146">
        <v>102.843514080321</v>
      </c>
      <c r="AL7" s="152">
        <v>104.99648648587301</v>
      </c>
      <c r="AM7" s="146"/>
      <c r="AN7" s="153">
        <v>104.6083726478</v>
      </c>
      <c r="AO7" s="154">
        <v>107.52105257383801</v>
      </c>
      <c r="AP7" s="155">
        <v>106.099851896601</v>
      </c>
      <c r="AQ7" s="146"/>
      <c r="AR7" s="156">
        <v>105.326229247236</v>
      </c>
      <c r="AS7" s="129"/>
      <c r="AT7" s="130">
        <v>10.295002519813901</v>
      </c>
      <c r="AU7" s="124">
        <v>13.916330380131599</v>
      </c>
      <c r="AV7" s="124">
        <v>17.092333036091699</v>
      </c>
      <c r="AW7" s="124">
        <v>16.638049557120201</v>
      </c>
      <c r="AX7" s="124">
        <v>11.4432309384365</v>
      </c>
      <c r="AY7" s="131">
        <v>14.1733549119577</v>
      </c>
      <c r="AZ7" s="124"/>
      <c r="BA7" s="132">
        <v>6.3854869907346004</v>
      </c>
      <c r="BB7" s="133">
        <v>6.19415058539143</v>
      </c>
      <c r="BC7" s="134">
        <v>6.3215355615131701</v>
      </c>
      <c r="BD7" s="124"/>
      <c r="BE7" s="135">
        <v>11.6595397023377</v>
      </c>
    </row>
    <row r="8" spans="1:57" x14ac:dyDescent="0.25">
      <c r="A8" s="21" t="s">
        <v>19</v>
      </c>
      <c r="B8" s="3" t="str">
        <f t="shared" ref="B8:B43" si="0">TRIM(A8)</f>
        <v>Norfolk/Virginia Beach, VA</v>
      </c>
      <c r="C8" s="3"/>
      <c r="D8" s="24" t="s">
        <v>16</v>
      </c>
      <c r="E8" s="27" t="s">
        <v>17</v>
      </c>
      <c r="F8" s="3"/>
      <c r="G8" s="151">
        <v>90.103673383420002</v>
      </c>
      <c r="H8" s="146">
        <v>94.386071482067507</v>
      </c>
      <c r="I8" s="146">
        <v>96.657094151902399</v>
      </c>
      <c r="J8" s="146">
        <v>95.289463983369203</v>
      </c>
      <c r="K8" s="146">
        <v>94.983838075563995</v>
      </c>
      <c r="L8" s="152">
        <v>94.475796966313794</v>
      </c>
      <c r="M8" s="146"/>
      <c r="N8" s="153">
        <v>110.39052816955601</v>
      </c>
      <c r="O8" s="154">
        <v>113.46091711686999</v>
      </c>
      <c r="P8" s="155">
        <v>111.966011641924</v>
      </c>
      <c r="Q8" s="146"/>
      <c r="R8" s="156">
        <v>99.967724116854299</v>
      </c>
      <c r="S8" s="129"/>
      <c r="T8" s="130">
        <v>11.729385354745901</v>
      </c>
      <c r="U8" s="124">
        <v>16.248830637811601</v>
      </c>
      <c r="V8" s="124">
        <v>18.759796806561798</v>
      </c>
      <c r="W8" s="124">
        <v>15.038603856099501</v>
      </c>
      <c r="X8" s="124">
        <v>12.9503619476442</v>
      </c>
      <c r="Y8" s="131">
        <v>15.1117099632706</v>
      </c>
      <c r="Z8" s="124"/>
      <c r="AA8" s="132">
        <v>9.4863882079940804</v>
      </c>
      <c r="AB8" s="133">
        <v>6.9980967811293402</v>
      </c>
      <c r="AC8" s="134">
        <v>8.2479059618068593</v>
      </c>
      <c r="AD8" s="124"/>
      <c r="AE8" s="135">
        <v>11.731027526004301</v>
      </c>
      <c r="AF8" s="30"/>
      <c r="AG8" s="151">
        <v>92.865306372098402</v>
      </c>
      <c r="AH8" s="146">
        <v>89.8260589821152</v>
      </c>
      <c r="AI8" s="146">
        <v>92.108545345878795</v>
      </c>
      <c r="AJ8" s="146">
        <v>91.383901667620194</v>
      </c>
      <c r="AK8" s="146">
        <v>91.434128204466901</v>
      </c>
      <c r="AL8" s="152">
        <v>91.512632117192595</v>
      </c>
      <c r="AM8" s="146"/>
      <c r="AN8" s="153">
        <v>105.091884521807</v>
      </c>
      <c r="AO8" s="154">
        <v>109.79594502537</v>
      </c>
      <c r="AP8" s="155">
        <v>107.500404139463</v>
      </c>
      <c r="AQ8" s="146"/>
      <c r="AR8" s="156">
        <v>96.716761275834102</v>
      </c>
      <c r="AS8" s="129"/>
      <c r="AT8" s="130">
        <v>12.6840787266618</v>
      </c>
      <c r="AU8" s="124">
        <v>12.22066503994</v>
      </c>
      <c r="AV8" s="124">
        <v>14.3393759395945</v>
      </c>
      <c r="AW8" s="124">
        <v>13.3548168258493</v>
      </c>
      <c r="AX8" s="124">
        <v>12.095475302328101</v>
      </c>
      <c r="AY8" s="131">
        <v>12.9414279491481</v>
      </c>
      <c r="AZ8" s="124"/>
      <c r="BA8" s="132">
        <v>10.590258074134701</v>
      </c>
      <c r="BB8" s="133">
        <v>9.3794751022454097</v>
      </c>
      <c r="BC8" s="134">
        <v>10.0017837761238</v>
      </c>
      <c r="BD8" s="124"/>
      <c r="BE8" s="135">
        <v>11.635369684763299</v>
      </c>
    </row>
    <row r="9" spans="1:57" ht="16" x14ac:dyDescent="0.45">
      <c r="A9" s="21" t="s">
        <v>20</v>
      </c>
      <c r="B9" s="46" t="s">
        <v>72</v>
      </c>
      <c r="C9" s="3"/>
      <c r="D9" s="24" t="s">
        <v>16</v>
      </c>
      <c r="E9" s="27" t="s">
        <v>17</v>
      </c>
      <c r="F9" s="3"/>
      <c r="G9" s="151">
        <v>95.332575445316905</v>
      </c>
      <c r="H9" s="146">
        <v>104.46330623730699</v>
      </c>
      <c r="I9" s="146">
        <v>107.533978183041</v>
      </c>
      <c r="J9" s="146">
        <v>104.937369668508</v>
      </c>
      <c r="K9" s="146">
        <v>99.539706448435197</v>
      </c>
      <c r="L9" s="152">
        <v>102.848358527416</v>
      </c>
      <c r="M9" s="146"/>
      <c r="N9" s="153">
        <v>102.862453932759</v>
      </c>
      <c r="O9" s="154">
        <v>105.882504945265</v>
      </c>
      <c r="P9" s="155">
        <v>104.388424859784</v>
      </c>
      <c r="Q9" s="146"/>
      <c r="R9" s="156">
        <v>103.278236900237</v>
      </c>
      <c r="S9" s="129"/>
      <c r="T9" s="130">
        <v>10.1931844745066</v>
      </c>
      <c r="U9" s="124">
        <v>12.436334180607</v>
      </c>
      <c r="V9" s="124">
        <v>14.156967866896499</v>
      </c>
      <c r="W9" s="124">
        <v>12.335659472685901</v>
      </c>
      <c r="X9" s="124">
        <v>7.9769265907423303</v>
      </c>
      <c r="Y9" s="131">
        <v>11.6989276178314</v>
      </c>
      <c r="Z9" s="124"/>
      <c r="AA9" s="132">
        <v>6.9900730913651303</v>
      </c>
      <c r="AB9" s="133">
        <v>8.8258956196019795</v>
      </c>
      <c r="AC9" s="134">
        <v>7.9422740898424999</v>
      </c>
      <c r="AD9" s="124"/>
      <c r="AE9" s="135">
        <v>10.609342523786401</v>
      </c>
      <c r="AF9" s="30"/>
      <c r="AG9" s="151">
        <v>95.513006400255904</v>
      </c>
      <c r="AH9" s="146">
        <v>98.529883379416205</v>
      </c>
      <c r="AI9" s="146">
        <v>103.46429796383499</v>
      </c>
      <c r="AJ9" s="146">
        <v>102.79511734876399</v>
      </c>
      <c r="AK9" s="146">
        <v>97.527330427772696</v>
      </c>
      <c r="AL9" s="152">
        <v>99.826799632343594</v>
      </c>
      <c r="AM9" s="146"/>
      <c r="AN9" s="153">
        <v>101.61415663919099</v>
      </c>
      <c r="AO9" s="154">
        <v>105.218533735862</v>
      </c>
      <c r="AP9" s="155">
        <v>103.47572546066699</v>
      </c>
      <c r="AQ9" s="146"/>
      <c r="AR9" s="156">
        <v>100.89488650529999</v>
      </c>
      <c r="AS9" s="129"/>
      <c r="AT9" s="130">
        <v>3.4602839851771199</v>
      </c>
      <c r="AU9" s="124">
        <v>6.6109981049787097</v>
      </c>
      <c r="AV9" s="124">
        <v>8.98666837557934</v>
      </c>
      <c r="AW9" s="124">
        <v>8.4130384490782504</v>
      </c>
      <c r="AX9" s="124">
        <v>4.4132191646676304</v>
      </c>
      <c r="AY9" s="131">
        <v>6.6061074206350003</v>
      </c>
      <c r="AZ9" s="124"/>
      <c r="BA9" s="132">
        <v>-0.58088237863622605</v>
      </c>
      <c r="BB9" s="133">
        <v>1.0511925003460501</v>
      </c>
      <c r="BC9" s="134">
        <v>0.29603385917882502</v>
      </c>
      <c r="BD9" s="124"/>
      <c r="BE9" s="135">
        <v>4.6665161464980898</v>
      </c>
    </row>
    <row r="10" spans="1:57" x14ac:dyDescent="0.25">
      <c r="A10" s="21" t="s">
        <v>21</v>
      </c>
      <c r="B10" s="3" t="str">
        <f t="shared" si="0"/>
        <v>Virginia Area</v>
      </c>
      <c r="C10" s="3"/>
      <c r="D10" s="24" t="s">
        <v>16</v>
      </c>
      <c r="E10" s="27" t="s">
        <v>17</v>
      </c>
      <c r="F10" s="3"/>
      <c r="G10" s="151">
        <v>91.146330743777796</v>
      </c>
      <c r="H10" s="146">
        <v>96.340653296565506</v>
      </c>
      <c r="I10" s="146">
        <v>98.246806104881102</v>
      </c>
      <c r="J10" s="146">
        <v>96.718234376523299</v>
      </c>
      <c r="K10" s="146">
        <v>94.646530571399893</v>
      </c>
      <c r="L10" s="152">
        <v>95.742149773576202</v>
      </c>
      <c r="M10" s="146"/>
      <c r="N10" s="153">
        <v>105.122341296928</v>
      </c>
      <c r="O10" s="154">
        <v>105.585089932258</v>
      </c>
      <c r="P10" s="155">
        <v>105.350675426463</v>
      </c>
      <c r="Q10" s="146"/>
      <c r="R10" s="156">
        <v>98.736143673950195</v>
      </c>
      <c r="S10" s="129"/>
      <c r="T10" s="130">
        <v>5.2547934276051702</v>
      </c>
      <c r="U10" s="124">
        <v>11.8251633501181</v>
      </c>
      <c r="V10" s="124">
        <v>10.7038311406208</v>
      </c>
      <c r="W10" s="124">
        <v>9.6459972025427501</v>
      </c>
      <c r="X10" s="124">
        <v>6.8282384664016398</v>
      </c>
      <c r="Y10" s="131">
        <v>9.1067308636199797</v>
      </c>
      <c r="Z10" s="124"/>
      <c r="AA10" s="132">
        <v>5.1480950609098901</v>
      </c>
      <c r="AB10" s="133">
        <v>2.2354824923896901</v>
      </c>
      <c r="AC10" s="134">
        <v>3.72981453631014</v>
      </c>
      <c r="AD10" s="124"/>
      <c r="AE10" s="135">
        <v>7.3266189306022396</v>
      </c>
      <c r="AF10" s="30"/>
      <c r="AG10" s="151">
        <v>92.741154520493495</v>
      </c>
      <c r="AH10" s="146">
        <v>92.317875636849493</v>
      </c>
      <c r="AI10" s="146">
        <v>94.658788219036097</v>
      </c>
      <c r="AJ10" s="146">
        <v>94.293047716714398</v>
      </c>
      <c r="AK10" s="146">
        <v>92.810082034884402</v>
      </c>
      <c r="AL10" s="152">
        <v>93.431607368849896</v>
      </c>
      <c r="AM10" s="146"/>
      <c r="AN10" s="153">
        <v>101.433565154568</v>
      </c>
      <c r="AO10" s="154">
        <v>103.40039542365</v>
      </c>
      <c r="AP10" s="155">
        <v>102.423124078949</v>
      </c>
      <c r="AQ10" s="146"/>
      <c r="AR10" s="156">
        <v>96.1286224646893</v>
      </c>
      <c r="AS10" s="129"/>
      <c r="AT10" s="130">
        <v>4.0576459163229996</v>
      </c>
      <c r="AU10" s="124">
        <v>4.6119093356282796</v>
      </c>
      <c r="AV10" s="124">
        <v>6.6497972703046697</v>
      </c>
      <c r="AW10" s="124">
        <v>6.0764069765075597</v>
      </c>
      <c r="AX10" s="124">
        <v>3.5794315646040298</v>
      </c>
      <c r="AY10" s="131">
        <v>5.0722549007494999</v>
      </c>
      <c r="AZ10" s="124"/>
      <c r="BA10" s="132">
        <v>2.0022693161878902</v>
      </c>
      <c r="BB10" s="133">
        <v>1.4692867518265</v>
      </c>
      <c r="BC10" s="134">
        <v>1.75519189027402</v>
      </c>
      <c r="BD10" s="124"/>
      <c r="BE10" s="135">
        <v>4.0902142109475701</v>
      </c>
    </row>
    <row r="11" spans="1:57" x14ac:dyDescent="0.25">
      <c r="A11" s="34" t="s">
        <v>22</v>
      </c>
      <c r="B11" s="3" t="str">
        <f t="shared" si="0"/>
        <v>Washington, DC</v>
      </c>
      <c r="C11" s="3"/>
      <c r="D11" s="24" t="s">
        <v>16</v>
      </c>
      <c r="E11" s="27" t="s">
        <v>17</v>
      </c>
      <c r="F11" s="3"/>
      <c r="G11" s="151">
        <v>140.35078045969601</v>
      </c>
      <c r="H11" s="146">
        <v>158.030446626193</v>
      </c>
      <c r="I11" s="146">
        <v>167.86060797136301</v>
      </c>
      <c r="J11" s="146">
        <v>169.549203275542</v>
      </c>
      <c r="K11" s="146">
        <v>158.08297652195901</v>
      </c>
      <c r="L11" s="152">
        <v>160.34746154928001</v>
      </c>
      <c r="M11" s="146"/>
      <c r="N11" s="153">
        <v>141.42703155783201</v>
      </c>
      <c r="O11" s="154">
        <v>141.45673045623499</v>
      </c>
      <c r="P11" s="155">
        <v>141.44221062493901</v>
      </c>
      <c r="Q11" s="146"/>
      <c r="R11" s="156">
        <v>155.37453378723799</v>
      </c>
      <c r="S11" s="129"/>
      <c r="T11" s="130">
        <v>25.9016676209345</v>
      </c>
      <c r="U11" s="124">
        <v>36.383936571402003</v>
      </c>
      <c r="V11" s="124">
        <v>40.194464477498599</v>
      </c>
      <c r="W11" s="124">
        <v>37.993648852947501</v>
      </c>
      <c r="X11" s="124">
        <v>30.015683254542601</v>
      </c>
      <c r="Y11" s="131">
        <v>35.2215859997454</v>
      </c>
      <c r="Z11" s="124"/>
      <c r="AA11" s="132">
        <v>20.753905353003901</v>
      </c>
      <c r="AB11" s="133">
        <v>15.9818402714632</v>
      </c>
      <c r="AC11" s="134">
        <v>18.306770297952799</v>
      </c>
      <c r="AD11" s="124"/>
      <c r="AE11" s="135">
        <v>30.693592913974101</v>
      </c>
      <c r="AF11" s="30"/>
      <c r="AG11" s="151">
        <v>133.98405024958001</v>
      </c>
      <c r="AH11" s="146">
        <v>146.02823742435001</v>
      </c>
      <c r="AI11" s="146">
        <v>153.920972203639</v>
      </c>
      <c r="AJ11" s="146">
        <v>154.50619271228399</v>
      </c>
      <c r="AK11" s="146">
        <v>145.13241402220299</v>
      </c>
      <c r="AL11" s="152">
        <v>147.41195709569999</v>
      </c>
      <c r="AM11" s="146"/>
      <c r="AN11" s="153">
        <v>134.03613830893801</v>
      </c>
      <c r="AO11" s="154">
        <v>137.55964608747701</v>
      </c>
      <c r="AP11" s="155">
        <v>135.885935792601</v>
      </c>
      <c r="AQ11" s="146"/>
      <c r="AR11" s="156">
        <v>143.99659814841399</v>
      </c>
      <c r="AS11" s="129"/>
      <c r="AT11" s="130">
        <v>22.729835183087999</v>
      </c>
      <c r="AU11" s="124">
        <v>29.839635877393398</v>
      </c>
      <c r="AV11" s="124">
        <v>33.057951227542098</v>
      </c>
      <c r="AW11" s="124">
        <v>32.454092595602503</v>
      </c>
      <c r="AX11" s="124">
        <v>25.409992688389199</v>
      </c>
      <c r="AY11" s="131">
        <v>29.256346979903299</v>
      </c>
      <c r="AZ11" s="124"/>
      <c r="BA11" s="132">
        <v>16.484713318075901</v>
      </c>
      <c r="BB11" s="133">
        <v>15.6578427187708</v>
      </c>
      <c r="BC11" s="134">
        <v>16.0772980060203</v>
      </c>
      <c r="BD11" s="124"/>
      <c r="BE11" s="135">
        <v>25.2242513883815</v>
      </c>
    </row>
    <row r="12" spans="1:57" x14ac:dyDescent="0.25">
      <c r="A12" s="21" t="s">
        <v>23</v>
      </c>
      <c r="B12" s="3" t="str">
        <f t="shared" si="0"/>
        <v>Arlington, VA</v>
      </c>
      <c r="C12" s="3"/>
      <c r="D12" s="24" t="s">
        <v>16</v>
      </c>
      <c r="E12" s="27" t="s">
        <v>17</v>
      </c>
      <c r="F12" s="3"/>
      <c r="G12" s="151">
        <v>154.63073215696599</v>
      </c>
      <c r="H12" s="146">
        <v>170.979444444444</v>
      </c>
      <c r="I12" s="146">
        <v>179.50259117896499</v>
      </c>
      <c r="J12" s="146">
        <v>178.03376424798401</v>
      </c>
      <c r="K12" s="146">
        <v>160.29841211484501</v>
      </c>
      <c r="L12" s="152">
        <v>170.57437968723701</v>
      </c>
      <c r="M12" s="146"/>
      <c r="N12" s="153">
        <v>129.956369467607</v>
      </c>
      <c r="O12" s="154">
        <v>124.69781532501</v>
      </c>
      <c r="P12" s="155">
        <v>127.33583503164201</v>
      </c>
      <c r="Q12" s="146"/>
      <c r="R12" s="156">
        <v>160.25349915510199</v>
      </c>
      <c r="S12" s="129"/>
      <c r="T12" s="130">
        <v>26.124668443275699</v>
      </c>
      <c r="U12" s="124">
        <v>31.619428136999801</v>
      </c>
      <c r="V12" s="124">
        <v>34.2252231374069</v>
      </c>
      <c r="W12" s="124">
        <v>31.107393588007799</v>
      </c>
      <c r="X12" s="124">
        <v>32.234498295519003</v>
      </c>
      <c r="Y12" s="131">
        <v>32.402763502946897</v>
      </c>
      <c r="Z12" s="124"/>
      <c r="AA12" s="132">
        <v>24.699657789437399</v>
      </c>
      <c r="AB12" s="133">
        <v>15.3588562956147</v>
      </c>
      <c r="AC12" s="134">
        <v>20.031070486923799</v>
      </c>
      <c r="AD12" s="124"/>
      <c r="AE12" s="135">
        <v>31.611498306776799</v>
      </c>
      <c r="AF12" s="30"/>
      <c r="AG12" s="151">
        <v>135.931137564274</v>
      </c>
      <c r="AH12" s="146">
        <v>160.617521122093</v>
      </c>
      <c r="AI12" s="146">
        <v>168.72825970372301</v>
      </c>
      <c r="AJ12" s="146">
        <v>168.381938475742</v>
      </c>
      <c r="AK12" s="146">
        <v>151.577167923433</v>
      </c>
      <c r="AL12" s="152">
        <v>158.930506974922</v>
      </c>
      <c r="AM12" s="146"/>
      <c r="AN12" s="153">
        <v>121.845632397054</v>
      </c>
      <c r="AO12" s="154">
        <v>118.73393118673199</v>
      </c>
      <c r="AP12" s="155">
        <v>120.27979082558799</v>
      </c>
      <c r="AQ12" s="146"/>
      <c r="AR12" s="156">
        <v>148.478404944386</v>
      </c>
      <c r="AS12" s="129"/>
      <c r="AT12" s="130">
        <v>21.672836016995799</v>
      </c>
      <c r="AU12" s="124">
        <v>25.2891397077215</v>
      </c>
      <c r="AV12" s="124">
        <v>26.7656555114417</v>
      </c>
      <c r="AW12" s="124">
        <v>25.671504464897399</v>
      </c>
      <c r="AX12" s="124">
        <v>20.988755143911401</v>
      </c>
      <c r="AY12" s="131">
        <v>25.650721082437101</v>
      </c>
      <c r="AZ12" s="124"/>
      <c r="BA12" s="132">
        <v>11.376723269820999</v>
      </c>
      <c r="BB12" s="133">
        <v>9.1760053117660192</v>
      </c>
      <c r="BC12" s="134">
        <v>10.271273486690999</v>
      </c>
      <c r="BD12" s="124"/>
      <c r="BE12" s="135">
        <v>22.537438158337402</v>
      </c>
    </row>
    <row r="13" spans="1:57" x14ac:dyDescent="0.25">
      <c r="A13" s="21" t="s">
        <v>24</v>
      </c>
      <c r="B13" s="3" t="str">
        <f t="shared" si="0"/>
        <v>Suburban Virginia Area</v>
      </c>
      <c r="C13" s="3"/>
      <c r="D13" s="24" t="s">
        <v>16</v>
      </c>
      <c r="E13" s="27" t="s">
        <v>17</v>
      </c>
      <c r="F13" s="3"/>
      <c r="G13" s="151">
        <v>99.004128440366898</v>
      </c>
      <c r="H13" s="146">
        <v>106.470339714208</v>
      </c>
      <c r="I13" s="146">
        <v>109.502903145282</v>
      </c>
      <c r="J13" s="146">
        <v>107.471939134808</v>
      </c>
      <c r="K13" s="146">
        <v>104.09384638285201</v>
      </c>
      <c r="L13" s="152">
        <v>105.78413670886</v>
      </c>
      <c r="M13" s="146"/>
      <c r="N13" s="153">
        <v>113.427322134387</v>
      </c>
      <c r="O13" s="154">
        <v>122.527355029585</v>
      </c>
      <c r="P13" s="155">
        <v>118.221292082294</v>
      </c>
      <c r="Q13" s="146"/>
      <c r="R13" s="156">
        <v>109.082751436484</v>
      </c>
      <c r="S13" s="129"/>
      <c r="T13" s="130">
        <v>9.2358004820248407</v>
      </c>
      <c r="U13" s="124">
        <v>20.2502799413727</v>
      </c>
      <c r="V13" s="124">
        <v>29.102131387775302</v>
      </c>
      <c r="W13" s="124">
        <v>20.928857151588101</v>
      </c>
      <c r="X13" s="124">
        <v>9.6275839932946408</v>
      </c>
      <c r="Y13" s="131">
        <v>18.146072172151101</v>
      </c>
      <c r="Z13" s="124"/>
      <c r="AA13" s="132">
        <v>2.3097552746235599</v>
      </c>
      <c r="AB13" s="133">
        <v>0.32606468251973503</v>
      </c>
      <c r="AC13" s="134">
        <v>1.39463351960348</v>
      </c>
      <c r="AD13" s="124"/>
      <c r="AE13" s="135">
        <v>11.6968235819625</v>
      </c>
      <c r="AF13" s="30"/>
      <c r="AG13" s="151">
        <v>103.449226233671</v>
      </c>
      <c r="AH13" s="146">
        <v>102.583955463728</v>
      </c>
      <c r="AI13" s="146">
        <v>103.316451524117</v>
      </c>
      <c r="AJ13" s="146">
        <v>101.903112347826</v>
      </c>
      <c r="AK13" s="146">
        <v>99.894085881087705</v>
      </c>
      <c r="AL13" s="152">
        <v>102.211030930958</v>
      </c>
      <c r="AM13" s="146"/>
      <c r="AN13" s="153">
        <v>114.492394695787</v>
      </c>
      <c r="AO13" s="154">
        <v>124.824421267893</v>
      </c>
      <c r="AP13" s="155">
        <v>120.00606620589301</v>
      </c>
      <c r="AQ13" s="146"/>
      <c r="AR13" s="156">
        <v>107.44251400949599</v>
      </c>
      <c r="AS13" s="129"/>
      <c r="AT13" s="130">
        <v>12.0320663835123</v>
      </c>
      <c r="AU13" s="124">
        <v>15.524846815540201</v>
      </c>
      <c r="AV13" s="124">
        <v>18.309552234608901</v>
      </c>
      <c r="AW13" s="124">
        <v>14.5976071046542</v>
      </c>
      <c r="AX13" s="124">
        <v>8.7300298427460206</v>
      </c>
      <c r="AY13" s="131">
        <v>13.857361779192001</v>
      </c>
      <c r="AZ13" s="124"/>
      <c r="BA13" s="132">
        <v>8.70017100493037</v>
      </c>
      <c r="BB13" s="133">
        <v>7.8227980323526296</v>
      </c>
      <c r="BC13" s="134">
        <v>8.3973265708865092</v>
      </c>
      <c r="BD13" s="124"/>
      <c r="BE13" s="135">
        <v>12.0094285284992</v>
      </c>
    </row>
    <row r="14" spans="1:57" x14ac:dyDescent="0.25">
      <c r="A14" s="21" t="s">
        <v>25</v>
      </c>
      <c r="B14" s="3" t="str">
        <f t="shared" si="0"/>
        <v>Alexandria, VA</v>
      </c>
      <c r="C14" s="3"/>
      <c r="D14" s="24" t="s">
        <v>16</v>
      </c>
      <c r="E14" s="27" t="s">
        <v>17</v>
      </c>
      <c r="F14" s="3"/>
      <c r="G14" s="151">
        <v>118.541739704329</v>
      </c>
      <c r="H14" s="146">
        <v>130.75033865814601</v>
      </c>
      <c r="I14" s="146">
        <v>135.91327790096</v>
      </c>
      <c r="J14" s="146">
        <v>134.471840926064</v>
      </c>
      <c r="K14" s="146">
        <v>127.43543732709</v>
      </c>
      <c r="L14" s="152">
        <v>130.16792943632501</v>
      </c>
      <c r="M14" s="146"/>
      <c r="N14" s="153">
        <v>114.58235526621699</v>
      </c>
      <c r="O14" s="154">
        <v>112.37530299667</v>
      </c>
      <c r="P14" s="155">
        <v>113.453264819441</v>
      </c>
      <c r="Q14" s="146"/>
      <c r="R14" s="156">
        <v>125.674421785321</v>
      </c>
      <c r="S14" s="129"/>
      <c r="T14" s="130">
        <v>24.496824847649901</v>
      </c>
      <c r="U14" s="124">
        <v>30.300300403482499</v>
      </c>
      <c r="V14" s="124">
        <v>32.890965087031603</v>
      </c>
      <c r="W14" s="124">
        <v>31.218519207165201</v>
      </c>
      <c r="X14" s="124">
        <v>28.826137137780702</v>
      </c>
      <c r="Y14" s="131">
        <v>30.181650704276699</v>
      </c>
      <c r="Z14" s="124"/>
      <c r="AA14" s="132">
        <v>18.9187983343475</v>
      </c>
      <c r="AB14" s="133">
        <v>15.949403252614999</v>
      </c>
      <c r="AC14" s="134">
        <v>17.400123658678901</v>
      </c>
      <c r="AD14" s="124"/>
      <c r="AE14" s="135">
        <v>26.9965943432362</v>
      </c>
      <c r="AF14" s="30"/>
      <c r="AG14" s="151">
        <v>113.645176109166</v>
      </c>
      <c r="AH14" s="146">
        <v>121.55348252521</v>
      </c>
      <c r="AI14" s="146">
        <v>127.529921479983</v>
      </c>
      <c r="AJ14" s="146">
        <v>127.478370914474</v>
      </c>
      <c r="AK14" s="146">
        <v>122.777943409657</v>
      </c>
      <c r="AL14" s="152">
        <v>122.989663011567</v>
      </c>
      <c r="AM14" s="146"/>
      <c r="AN14" s="153">
        <v>114.904862374552</v>
      </c>
      <c r="AO14" s="154">
        <v>116.950867795157</v>
      </c>
      <c r="AP14" s="155">
        <v>115.974535805304</v>
      </c>
      <c r="AQ14" s="146"/>
      <c r="AR14" s="156">
        <v>120.819290981085</v>
      </c>
      <c r="AS14" s="129"/>
      <c r="AT14" s="130">
        <v>18.790321226664901</v>
      </c>
      <c r="AU14" s="124">
        <v>20.6481467681166</v>
      </c>
      <c r="AV14" s="124">
        <v>22.3488957643387</v>
      </c>
      <c r="AW14" s="124">
        <v>23.1092874491892</v>
      </c>
      <c r="AX14" s="124">
        <v>20.985407581952799</v>
      </c>
      <c r="AY14" s="131">
        <v>21.420004464725601</v>
      </c>
      <c r="AZ14" s="124"/>
      <c r="BA14" s="132">
        <v>15.2299784903605</v>
      </c>
      <c r="BB14" s="133">
        <v>16.005471832536099</v>
      </c>
      <c r="BC14" s="134">
        <v>15.6506018941507</v>
      </c>
      <c r="BD14" s="124"/>
      <c r="BE14" s="135">
        <v>19.6427340766767</v>
      </c>
    </row>
    <row r="15" spans="1:57" x14ac:dyDescent="0.25">
      <c r="A15" s="21" t="s">
        <v>26</v>
      </c>
      <c r="B15" s="3" t="str">
        <f t="shared" si="0"/>
        <v>Fairfax/Tysons Corner, VA</v>
      </c>
      <c r="C15" s="3"/>
      <c r="D15" s="24" t="s">
        <v>16</v>
      </c>
      <c r="E15" s="27" t="s">
        <v>17</v>
      </c>
      <c r="F15" s="3"/>
      <c r="G15" s="151">
        <v>128.79519259041399</v>
      </c>
      <c r="H15" s="146">
        <v>160.911194466095</v>
      </c>
      <c r="I15" s="146">
        <v>175.495389758643</v>
      </c>
      <c r="J15" s="146">
        <v>169.879991551199</v>
      </c>
      <c r="K15" s="146">
        <v>143.49614670790899</v>
      </c>
      <c r="L15" s="152">
        <v>159.09752598669701</v>
      </c>
      <c r="M15" s="146"/>
      <c r="N15" s="153">
        <v>115.529282910232</v>
      </c>
      <c r="O15" s="154">
        <v>117.313343141693</v>
      </c>
      <c r="P15" s="155">
        <v>116.485949751183</v>
      </c>
      <c r="Q15" s="146"/>
      <c r="R15" s="156">
        <v>148.56985486385901</v>
      </c>
      <c r="S15" s="129"/>
      <c r="T15" s="130">
        <v>24.3237688970707</v>
      </c>
      <c r="U15" s="124">
        <v>41.017919118370301</v>
      </c>
      <c r="V15" s="124">
        <v>47.624300748030599</v>
      </c>
      <c r="W15" s="124">
        <v>45.974323405030802</v>
      </c>
      <c r="X15" s="124">
        <v>27.210377772763199</v>
      </c>
      <c r="Y15" s="131">
        <v>39.996904690050698</v>
      </c>
      <c r="Z15" s="124"/>
      <c r="AA15" s="132">
        <v>13.4863742133779</v>
      </c>
      <c r="AB15" s="133">
        <v>9.5271552718709493</v>
      </c>
      <c r="AC15" s="134">
        <v>11.469247456794101</v>
      </c>
      <c r="AD15" s="124"/>
      <c r="AE15" s="135">
        <v>34.0247944964783</v>
      </c>
      <c r="AF15" s="30"/>
      <c r="AG15" s="151">
        <v>124.480698366661</v>
      </c>
      <c r="AH15" s="146">
        <v>147.38843025853799</v>
      </c>
      <c r="AI15" s="146">
        <v>158.868714719037</v>
      </c>
      <c r="AJ15" s="146">
        <v>157.86114867320899</v>
      </c>
      <c r="AK15" s="146">
        <v>137.08154362416099</v>
      </c>
      <c r="AL15" s="152">
        <v>146.88010332552901</v>
      </c>
      <c r="AM15" s="146"/>
      <c r="AN15" s="153">
        <v>115.113057004956</v>
      </c>
      <c r="AO15" s="154">
        <v>118.52239802152999</v>
      </c>
      <c r="AP15" s="155">
        <v>116.91486914537001</v>
      </c>
      <c r="AQ15" s="146"/>
      <c r="AR15" s="156">
        <v>138.49711811619699</v>
      </c>
      <c r="AS15" s="129"/>
      <c r="AT15" s="130">
        <v>20.059538480965202</v>
      </c>
      <c r="AU15" s="124">
        <v>31.601487369939701</v>
      </c>
      <c r="AV15" s="124">
        <v>35.5505207093425</v>
      </c>
      <c r="AW15" s="124">
        <v>35.390655796733398</v>
      </c>
      <c r="AX15" s="124">
        <v>23.648996142049999</v>
      </c>
      <c r="AY15" s="131">
        <v>30.6403489926921</v>
      </c>
      <c r="AZ15" s="124"/>
      <c r="BA15" s="132">
        <v>10.391414538160401</v>
      </c>
      <c r="BB15" s="133">
        <v>11.1088836631081</v>
      </c>
      <c r="BC15" s="134">
        <v>10.8281445356091</v>
      </c>
      <c r="BD15" s="124"/>
      <c r="BE15" s="135">
        <v>25.4958323022746</v>
      </c>
    </row>
    <row r="16" spans="1:57" x14ac:dyDescent="0.25">
      <c r="A16" s="21" t="s">
        <v>27</v>
      </c>
      <c r="B16" s="3" t="str">
        <f t="shared" si="0"/>
        <v>I-95 Fredericksburg, VA</v>
      </c>
      <c r="C16" s="3"/>
      <c r="D16" s="24" t="s">
        <v>16</v>
      </c>
      <c r="E16" s="27" t="s">
        <v>17</v>
      </c>
      <c r="F16" s="3"/>
      <c r="G16" s="151">
        <v>84.968530871003296</v>
      </c>
      <c r="H16" s="146">
        <v>88.481650463486304</v>
      </c>
      <c r="I16" s="146">
        <v>90.176437915505005</v>
      </c>
      <c r="J16" s="146">
        <v>89.499348191757704</v>
      </c>
      <c r="K16" s="146">
        <v>86.544220894200905</v>
      </c>
      <c r="L16" s="152">
        <v>88.0834359650718</v>
      </c>
      <c r="M16" s="146"/>
      <c r="N16" s="153">
        <v>89.325041539134205</v>
      </c>
      <c r="O16" s="154">
        <v>88.880838198498694</v>
      </c>
      <c r="P16" s="155">
        <v>89.097677694770496</v>
      </c>
      <c r="Q16" s="146"/>
      <c r="R16" s="156">
        <v>88.386498820077804</v>
      </c>
      <c r="S16" s="129"/>
      <c r="T16" s="130">
        <v>6.8703958099763298</v>
      </c>
      <c r="U16" s="124">
        <v>10.2531122551173</v>
      </c>
      <c r="V16" s="124">
        <v>10.1071202106139</v>
      </c>
      <c r="W16" s="124">
        <v>8.7658585866981102</v>
      </c>
      <c r="X16" s="124">
        <v>6.6798290350373302</v>
      </c>
      <c r="Y16" s="131">
        <v>8.6455469091526602</v>
      </c>
      <c r="Z16" s="124"/>
      <c r="AA16" s="132">
        <v>8.7108124773796298</v>
      </c>
      <c r="AB16" s="133">
        <v>8.6919321257394309</v>
      </c>
      <c r="AC16" s="134">
        <v>8.6873600928930195</v>
      </c>
      <c r="AD16" s="124"/>
      <c r="AE16" s="135">
        <v>8.6653015126437207</v>
      </c>
      <c r="AF16" s="30"/>
      <c r="AG16" s="151">
        <v>84.995888171174798</v>
      </c>
      <c r="AH16" s="146">
        <v>87.195845511482204</v>
      </c>
      <c r="AI16" s="146">
        <v>88.3177983660904</v>
      </c>
      <c r="AJ16" s="146">
        <v>88.251820314735298</v>
      </c>
      <c r="AK16" s="146">
        <v>86.077148888096005</v>
      </c>
      <c r="AL16" s="152">
        <v>87.023528721870605</v>
      </c>
      <c r="AM16" s="146"/>
      <c r="AN16" s="153">
        <v>88.598901724037802</v>
      </c>
      <c r="AO16" s="154">
        <v>89.766256883705793</v>
      </c>
      <c r="AP16" s="155">
        <v>89.203722901339802</v>
      </c>
      <c r="AQ16" s="146"/>
      <c r="AR16" s="156">
        <v>87.686264891201702</v>
      </c>
      <c r="AS16" s="129"/>
      <c r="AT16" s="130">
        <v>4.7680933165899999</v>
      </c>
      <c r="AU16" s="124">
        <v>4.0123874181383004</v>
      </c>
      <c r="AV16" s="124">
        <v>1.96632075604007</v>
      </c>
      <c r="AW16" s="124">
        <v>0.92370542410220902</v>
      </c>
      <c r="AX16" s="124">
        <v>-0.15124680206736699</v>
      </c>
      <c r="AY16" s="131">
        <v>2.1537640904289201</v>
      </c>
      <c r="AZ16" s="124"/>
      <c r="BA16" s="132">
        <v>2.6148688842260199</v>
      </c>
      <c r="BB16" s="133">
        <v>3.31721164137489</v>
      </c>
      <c r="BC16" s="134">
        <v>2.9915967165922299</v>
      </c>
      <c r="BD16" s="124"/>
      <c r="BE16" s="135">
        <v>2.4238764106358999</v>
      </c>
    </row>
    <row r="17" spans="1:57" x14ac:dyDescent="0.25">
      <c r="A17" s="21" t="s">
        <v>28</v>
      </c>
      <c r="B17" s="3" t="str">
        <f t="shared" si="0"/>
        <v>Dulles Airport Area, VA</v>
      </c>
      <c r="C17" s="3"/>
      <c r="D17" s="24" t="s">
        <v>16</v>
      </c>
      <c r="E17" s="27" t="s">
        <v>17</v>
      </c>
      <c r="F17" s="3"/>
      <c r="G17" s="151">
        <v>108.718418208272</v>
      </c>
      <c r="H17" s="146">
        <v>129.09344906089899</v>
      </c>
      <c r="I17" s="146">
        <v>133.073642670157</v>
      </c>
      <c r="J17" s="146">
        <v>130.86399894137799</v>
      </c>
      <c r="K17" s="146">
        <v>116.82361733931199</v>
      </c>
      <c r="L17" s="152">
        <v>125.217955047342</v>
      </c>
      <c r="M17" s="146"/>
      <c r="N17" s="153">
        <v>97.556430653894196</v>
      </c>
      <c r="O17" s="154">
        <v>96.262071846282296</v>
      </c>
      <c r="P17" s="155">
        <v>96.910196037539095</v>
      </c>
      <c r="Q17" s="146"/>
      <c r="R17" s="156">
        <v>118.852409782634</v>
      </c>
      <c r="S17" s="129"/>
      <c r="T17" s="130">
        <v>23.7319939205412</v>
      </c>
      <c r="U17" s="124">
        <v>31.0128392983023</v>
      </c>
      <c r="V17" s="124">
        <v>27.7930554746717</v>
      </c>
      <c r="W17" s="124">
        <v>29.9481375922193</v>
      </c>
      <c r="X17" s="124">
        <v>20.8532189353697</v>
      </c>
      <c r="Y17" s="131">
        <v>27.527842494314601</v>
      </c>
      <c r="Z17" s="124"/>
      <c r="AA17" s="132">
        <v>6.07940651029761</v>
      </c>
      <c r="AB17" s="133">
        <v>5.8428362164569396</v>
      </c>
      <c r="AC17" s="134">
        <v>5.9385539178504496</v>
      </c>
      <c r="AD17" s="124"/>
      <c r="AE17" s="135">
        <v>23.423268002202999</v>
      </c>
      <c r="AF17" s="30"/>
      <c r="AG17" s="151">
        <v>103.297641052911</v>
      </c>
      <c r="AH17" s="146">
        <v>117.617418200629</v>
      </c>
      <c r="AI17" s="146">
        <v>123.703211084553</v>
      </c>
      <c r="AJ17" s="146">
        <v>122.568659949251</v>
      </c>
      <c r="AK17" s="146">
        <v>113.561850354762</v>
      </c>
      <c r="AL17" s="152">
        <v>117.06381972053001</v>
      </c>
      <c r="AM17" s="146"/>
      <c r="AN17" s="153">
        <v>98.131248881376095</v>
      </c>
      <c r="AO17" s="154">
        <v>97.891693763072794</v>
      </c>
      <c r="AP17" s="155">
        <v>98.008787606318293</v>
      </c>
      <c r="AQ17" s="146"/>
      <c r="AR17" s="156">
        <v>112.174593330672</v>
      </c>
      <c r="AS17" s="129"/>
      <c r="AT17" s="130">
        <v>13.3285408562223</v>
      </c>
      <c r="AU17" s="124">
        <v>21.382562753152801</v>
      </c>
      <c r="AV17" s="124">
        <v>23.4573985855838</v>
      </c>
      <c r="AW17" s="124">
        <v>24.032877068942899</v>
      </c>
      <c r="AX17" s="124">
        <v>17.685278946527301</v>
      </c>
      <c r="AY17" s="131">
        <v>20.892449367631301</v>
      </c>
      <c r="AZ17" s="124"/>
      <c r="BA17" s="132">
        <v>8.1561253798757107</v>
      </c>
      <c r="BB17" s="133">
        <v>8.3630115060415307</v>
      </c>
      <c r="BC17" s="134">
        <v>8.2557548275181993</v>
      </c>
      <c r="BD17" s="124"/>
      <c r="BE17" s="135">
        <v>17.954031921981802</v>
      </c>
    </row>
    <row r="18" spans="1:57" x14ac:dyDescent="0.25">
      <c r="A18" s="21" t="s">
        <v>29</v>
      </c>
      <c r="B18" s="3" t="str">
        <f t="shared" si="0"/>
        <v>Williamsburg, VA</v>
      </c>
      <c r="C18" s="3"/>
      <c r="D18" s="24" t="s">
        <v>16</v>
      </c>
      <c r="E18" s="27" t="s">
        <v>17</v>
      </c>
      <c r="F18" s="3"/>
      <c r="G18" s="151">
        <v>118.532865583456</v>
      </c>
      <c r="H18" s="146">
        <v>102.54640631856</v>
      </c>
      <c r="I18" s="146">
        <v>101.28</v>
      </c>
      <c r="J18" s="146">
        <v>105.812076775431</v>
      </c>
      <c r="K18" s="146">
        <v>129.14319306016901</v>
      </c>
      <c r="L18" s="152">
        <v>111.71016743023699</v>
      </c>
      <c r="M18" s="146"/>
      <c r="N18" s="153">
        <v>154.56015986394499</v>
      </c>
      <c r="O18" s="154">
        <v>161.31223722275701</v>
      </c>
      <c r="P18" s="155">
        <v>158.03160469343899</v>
      </c>
      <c r="Q18" s="146"/>
      <c r="R18" s="156">
        <v>127.233595480726</v>
      </c>
      <c r="S18" s="129"/>
      <c r="T18" s="130">
        <v>13.0875784920669</v>
      </c>
      <c r="U18" s="124">
        <v>11.248987602378801</v>
      </c>
      <c r="V18" s="124">
        <v>17.025750106681802</v>
      </c>
      <c r="W18" s="124">
        <v>16.453177684886501</v>
      </c>
      <c r="X18" s="124">
        <v>26.8616064701671</v>
      </c>
      <c r="Y18" s="131">
        <v>17.074397687587499</v>
      </c>
      <c r="Z18" s="124"/>
      <c r="AA18" s="132">
        <v>22.898288449637199</v>
      </c>
      <c r="AB18" s="133">
        <v>7.8682778379965299</v>
      </c>
      <c r="AC18" s="134">
        <v>14.8069426555272</v>
      </c>
      <c r="AD18" s="124"/>
      <c r="AE18" s="135">
        <v>15.138398284063699</v>
      </c>
      <c r="AF18" s="30"/>
      <c r="AG18" s="151">
        <v>137.99558192606099</v>
      </c>
      <c r="AH18" s="146">
        <v>102.367119688207</v>
      </c>
      <c r="AI18" s="146">
        <v>94.6033747669359</v>
      </c>
      <c r="AJ18" s="146">
        <v>94.429722386997199</v>
      </c>
      <c r="AK18" s="146">
        <v>108.394966641146</v>
      </c>
      <c r="AL18" s="152">
        <v>107.988869965749</v>
      </c>
      <c r="AM18" s="146"/>
      <c r="AN18" s="153">
        <v>145.79355565819799</v>
      </c>
      <c r="AO18" s="154">
        <v>170.14301169590601</v>
      </c>
      <c r="AP18" s="155">
        <v>158.40369571994799</v>
      </c>
      <c r="AQ18" s="146"/>
      <c r="AR18" s="156">
        <v>125.46068700994</v>
      </c>
      <c r="AS18" s="129"/>
      <c r="AT18" s="130">
        <v>23.021407232745901</v>
      </c>
      <c r="AU18" s="124">
        <v>9.6028673020515392</v>
      </c>
      <c r="AV18" s="124">
        <v>7.2209000409841702</v>
      </c>
      <c r="AW18" s="124">
        <v>7.20372187458036</v>
      </c>
      <c r="AX18" s="124">
        <v>13.359650554942901</v>
      </c>
      <c r="AY18" s="131">
        <v>13.106321508599001</v>
      </c>
      <c r="AZ18" s="124"/>
      <c r="BA18" s="132">
        <v>16.413893400946101</v>
      </c>
      <c r="BB18" s="133">
        <v>12.588770982339099</v>
      </c>
      <c r="BC18" s="134">
        <v>14.396355606852801</v>
      </c>
      <c r="BD18" s="124"/>
      <c r="BE18" s="135">
        <v>13.610377513841099</v>
      </c>
    </row>
    <row r="19" spans="1:57" x14ac:dyDescent="0.25">
      <c r="A19" s="21" t="s">
        <v>30</v>
      </c>
      <c r="B19" s="3" t="str">
        <f t="shared" si="0"/>
        <v>Virginia Beach, VA</v>
      </c>
      <c r="C19" s="3"/>
      <c r="D19" s="24" t="s">
        <v>16</v>
      </c>
      <c r="E19" s="27" t="s">
        <v>17</v>
      </c>
      <c r="F19" s="3"/>
      <c r="G19" s="151">
        <v>95.194535537607194</v>
      </c>
      <c r="H19" s="146">
        <v>101.129850091817</v>
      </c>
      <c r="I19" s="146">
        <v>106.508837076044</v>
      </c>
      <c r="J19" s="146">
        <v>101.26108515670001</v>
      </c>
      <c r="K19" s="146">
        <v>97.182383435582807</v>
      </c>
      <c r="L19" s="152">
        <v>100.687575414775</v>
      </c>
      <c r="M19" s="146"/>
      <c r="N19" s="153">
        <v>112.65214748224101</v>
      </c>
      <c r="O19" s="154">
        <v>116.16314957909999</v>
      </c>
      <c r="P19" s="155">
        <v>114.481319841209</v>
      </c>
      <c r="Q19" s="146"/>
      <c r="R19" s="156">
        <v>105.55801380857</v>
      </c>
      <c r="S19" s="129"/>
      <c r="T19" s="130">
        <v>12.439076554325901</v>
      </c>
      <c r="U19" s="124">
        <v>15.8401769682559</v>
      </c>
      <c r="V19" s="124">
        <v>19.921724004562499</v>
      </c>
      <c r="W19" s="124">
        <v>12.7216776884406</v>
      </c>
      <c r="X19" s="124">
        <v>8.3023609880748594</v>
      </c>
      <c r="Y19" s="131">
        <v>14.2140247343303</v>
      </c>
      <c r="Z19" s="124"/>
      <c r="AA19" s="132">
        <v>12.088136586101299</v>
      </c>
      <c r="AB19" s="133">
        <v>11.184609441276599</v>
      </c>
      <c r="AC19" s="134">
        <v>11.663644723345801</v>
      </c>
      <c r="AD19" s="124"/>
      <c r="AE19" s="135">
        <v>13.3320139682397</v>
      </c>
      <c r="AF19" s="30"/>
      <c r="AG19" s="151">
        <v>95.798313715255901</v>
      </c>
      <c r="AH19" s="146">
        <v>95.887441102195595</v>
      </c>
      <c r="AI19" s="146">
        <v>100.754384199311</v>
      </c>
      <c r="AJ19" s="146">
        <v>98.728326337132799</v>
      </c>
      <c r="AK19" s="146">
        <v>96.763903148493497</v>
      </c>
      <c r="AL19" s="152">
        <v>97.685243489405096</v>
      </c>
      <c r="AM19" s="146"/>
      <c r="AN19" s="153">
        <v>111.063573697078</v>
      </c>
      <c r="AO19" s="154">
        <v>113.401469655356</v>
      </c>
      <c r="AP19" s="155">
        <v>112.272698585453</v>
      </c>
      <c r="AQ19" s="146"/>
      <c r="AR19" s="156">
        <v>103.095427765778</v>
      </c>
      <c r="AS19" s="129"/>
      <c r="AT19" s="130">
        <v>8.9549584787175096</v>
      </c>
      <c r="AU19" s="124">
        <v>10.519098482473501</v>
      </c>
      <c r="AV19" s="124">
        <v>14.810231770962201</v>
      </c>
      <c r="AW19" s="124">
        <v>11.9278680292493</v>
      </c>
      <c r="AX19" s="124">
        <v>9.4287746317159495</v>
      </c>
      <c r="AY19" s="131">
        <v>11.214071365333</v>
      </c>
      <c r="AZ19" s="124"/>
      <c r="BA19" s="132">
        <v>9.1593792311967608</v>
      </c>
      <c r="BB19" s="133">
        <v>7.0742860757022799</v>
      </c>
      <c r="BC19" s="134">
        <v>8.1021652674343692</v>
      </c>
      <c r="BD19" s="124"/>
      <c r="BE19" s="135">
        <v>10.0655472379669</v>
      </c>
    </row>
    <row r="20" spans="1:57" x14ac:dyDescent="0.25">
      <c r="A20" s="34" t="s">
        <v>31</v>
      </c>
      <c r="B20" s="3" t="str">
        <f t="shared" si="0"/>
        <v>Norfolk/Portsmouth, VA</v>
      </c>
      <c r="C20" s="3"/>
      <c r="D20" s="24" t="s">
        <v>16</v>
      </c>
      <c r="E20" s="27" t="s">
        <v>17</v>
      </c>
      <c r="F20" s="3"/>
      <c r="G20" s="151">
        <v>90.369604606879605</v>
      </c>
      <c r="H20" s="146">
        <v>101.405832405767</v>
      </c>
      <c r="I20" s="146">
        <v>102.428936208576</v>
      </c>
      <c r="J20" s="146">
        <v>101.59528958694</v>
      </c>
      <c r="K20" s="146">
        <v>95.648539349034095</v>
      </c>
      <c r="L20" s="152">
        <v>98.650359461719304</v>
      </c>
      <c r="M20" s="146"/>
      <c r="N20" s="153">
        <v>101.185030742705</v>
      </c>
      <c r="O20" s="154">
        <v>105.66556859827701</v>
      </c>
      <c r="P20" s="155">
        <v>103.443278410735</v>
      </c>
      <c r="Q20" s="146"/>
      <c r="R20" s="156">
        <v>100.012978287701</v>
      </c>
      <c r="S20" s="129"/>
      <c r="T20" s="130">
        <v>12.329985140602499</v>
      </c>
      <c r="U20" s="124">
        <v>19.358522554599698</v>
      </c>
      <c r="V20" s="124">
        <v>22.307744643780101</v>
      </c>
      <c r="W20" s="124">
        <v>19.130605224192902</v>
      </c>
      <c r="X20" s="124">
        <v>7.5014865608203198</v>
      </c>
      <c r="Y20" s="131">
        <v>16.341032160785002</v>
      </c>
      <c r="Z20" s="124"/>
      <c r="AA20" s="132">
        <v>3.0919431785517801</v>
      </c>
      <c r="AB20" s="133">
        <v>5.4044440922793102</v>
      </c>
      <c r="AC20" s="134">
        <v>4.2866120704702997</v>
      </c>
      <c r="AD20" s="124"/>
      <c r="AE20" s="135">
        <v>11.554169485633899</v>
      </c>
      <c r="AF20" s="30"/>
      <c r="AG20" s="151">
        <v>87.605119928170097</v>
      </c>
      <c r="AH20" s="146">
        <v>95.853961481659795</v>
      </c>
      <c r="AI20" s="146">
        <v>99.389836326825701</v>
      </c>
      <c r="AJ20" s="146">
        <v>99.628463679475502</v>
      </c>
      <c r="AK20" s="146">
        <v>94.098766941529206</v>
      </c>
      <c r="AL20" s="152">
        <v>95.700248839218204</v>
      </c>
      <c r="AM20" s="146"/>
      <c r="AN20" s="153">
        <v>97.594944164151201</v>
      </c>
      <c r="AO20" s="154">
        <v>98.847779869724803</v>
      </c>
      <c r="AP20" s="155">
        <v>98.232787595695797</v>
      </c>
      <c r="AQ20" s="146"/>
      <c r="AR20" s="156">
        <v>96.470703600867196</v>
      </c>
      <c r="AS20" s="129"/>
      <c r="AT20" s="130">
        <v>9.1673020389950199</v>
      </c>
      <c r="AU20" s="124">
        <v>16.704314172786098</v>
      </c>
      <c r="AV20" s="124">
        <v>19.843575931096801</v>
      </c>
      <c r="AW20" s="124">
        <v>20.9100430802632</v>
      </c>
      <c r="AX20" s="124">
        <v>12.8098837773948</v>
      </c>
      <c r="AY20" s="131">
        <v>16.311812806878098</v>
      </c>
      <c r="AZ20" s="124"/>
      <c r="BA20" s="132">
        <v>8.9635768944879093</v>
      </c>
      <c r="BB20" s="133">
        <v>8.6622720644279205</v>
      </c>
      <c r="BC20" s="134">
        <v>8.8152203142403405</v>
      </c>
      <c r="BD20" s="124"/>
      <c r="BE20" s="135">
        <v>13.615850220895799</v>
      </c>
    </row>
    <row r="21" spans="1:57" x14ac:dyDescent="0.25">
      <c r="A21" s="35" t="s">
        <v>32</v>
      </c>
      <c r="B21" s="3" t="str">
        <f t="shared" si="0"/>
        <v>Newport News/Hampton, VA</v>
      </c>
      <c r="C21" s="3"/>
      <c r="D21" s="24" t="s">
        <v>16</v>
      </c>
      <c r="E21" s="27" t="s">
        <v>17</v>
      </c>
      <c r="F21" s="3"/>
      <c r="G21" s="151">
        <v>74.502188472095099</v>
      </c>
      <c r="H21" s="146">
        <v>79.454904631798001</v>
      </c>
      <c r="I21" s="146">
        <v>81.954952530712504</v>
      </c>
      <c r="J21" s="146">
        <v>81.916140644846095</v>
      </c>
      <c r="K21" s="146">
        <v>78.079199628450098</v>
      </c>
      <c r="L21" s="152">
        <v>79.393389067912196</v>
      </c>
      <c r="M21" s="146"/>
      <c r="N21" s="153">
        <v>104.666580337206</v>
      </c>
      <c r="O21" s="154">
        <v>104.13396090525799</v>
      </c>
      <c r="P21" s="155">
        <v>104.396738185701</v>
      </c>
      <c r="Q21" s="146"/>
      <c r="R21" s="156">
        <v>87.351521223613503</v>
      </c>
      <c r="S21" s="129"/>
      <c r="T21" s="130">
        <v>8.0469292025975196</v>
      </c>
      <c r="U21" s="124">
        <v>14.0203798630161</v>
      </c>
      <c r="V21" s="124">
        <v>13.493192304887</v>
      </c>
      <c r="W21" s="124">
        <v>12.001978683166801</v>
      </c>
      <c r="X21" s="124">
        <v>11.0813001049981</v>
      </c>
      <c r="Y21" s="131">
        <v>11.955096667995599</v>
      </c>
      <c r="Z21" s="124"/>
      <c r="AA21" s="132">
        <v>-0.62154572345402703</v>
      </c>
      <c r="AB21" s="133">
        <v>-2.1412150555926099</v>
      </c>
      <c r="AC21" s="134">
        <v>-1.38960822480877</v>
      </c>
      <c r="AD21" s="124"/>
      <c r="AE21" s="135">
        <v>3.4612107187877199</v>
      </c>
      <c r="AF21" s="30"/>
      <c r="AG21" s="151">
        <v>73.045290853561696</v>
      </c>
      <c r="AH21" s="146">
        <v>75.709939007297095</v>
      </c>
      <c r="AI21" s="146">
        <v>79.116569836523098</v>
      </c>
      <c r="AJ21" s="146">
        <v>78.940591155141107</v>
      </c>
      <c r="AK21" s="146">
        <v>81.066372651156797</v>
      </c>
      <c r="AL21" s="152">
        <v>77.795402652063004</v>
      </c>
      <c r="AM21" s="146"/>
      <c r="AN21" s="153">
        <v>92.337002467422707</v>
      </c>
      <c r="AO21" s="154">
        <v>90.768056322810395</v>
      </c>
      <c r="AP21" s="155">
        <v>91.5527424192137</v>
      </c>
      <c r="AQ21" s="146"/>
      <c r="AR21" s="156">
        <v>82.107973701384594</v>
      </c>
      <c r="AS21" s="129"/>
      <c r="AT21" s="130">
        <v>6.8903619628847199</v>
      </c>
      <c r="AU21" s="124">
        <v>9.0672318205970903</v>
      </c>
      <c r="AV21" s="124">
        <v>11.063404452841899</v>
      </c>
      <c r="AW21" s="124">
        <v>10.7194532631682</v>
      </c>
      <c r="AX21" s="124">
        <v>13.8339660993595</v>
      </c>
      <c r="AY21" s="131">
        <v>10.5769557416755</v>
      </c>
      <c r="AZ21" s="124"/>
      <c r="BA21" s="132">
        <v>4.2247624419883696</v>
      </c>
      <c r="BB21" s="133">
        <v>2.8771084604658799</v>
      </c>
      <c r="BC21" s="134">
        <v>3.5503940129598801</v>
      </c>
      <c r="BD21" s="124"/>
      <c r="BE21" s="135">
        <v>7.4620812508299696</v>
      </c>
    </row>
    <row r="22" spans="1:57" x14ac:dyDescent="0.25">
      <c r="A22" s="36" t="s">
        <v>33</v>
      </c>
      <c r="B22" s="3" t="str">
        <f t="shared" si="0"/>
        <v>Chesapeake/Suffolk, VA</v>
      </c>
      <c r="C22" s="3"/>
      <c r="D22" s="25" t="s">
        <v>16</v>
      </c>
      <c r="E22" s="28" t="s">
        <v>17</v>
      </c>
      <c r="F22" s="3"/>
      <c r="G22" s="157">
        <v>81.033627980295506</v>
      </c>
      <c r="H22" s="158">
        <v>88.859640060240906</v>
      </c>
      <c r="I22" s="158">
        <v>89.339382001948294</v>
      </c>
      <c r="J22" s="158">
        <v>88.022330845771094</v>
      </c>
      <c r="K22" s="158">
        <v>83.407031888111803</v>
      </c>
      <c r="L22" s="159">
        <v>86.472056310731404</v>
      </c>
      <c r="M22" s="146"/>
      <c r="N22" s="160">
        <v>85.027045550210403</v>
      </c>
      <c r="O22" s="161">
        <v>86.459994322033793</v>
      </c>
      <c r="P22" s="162">
        <v>85.765851063209993</v>
      </c>
      <c r="Q22" s="146"/>
      <c r="R22" s="163">
        <v>86.2826202570714</v>
      </c>
      <c r="S22" s="129"/>
      <c r="T22" s="136">
        <v>14.0982537819618</v>
      </c>
      <c r="U22" s="137">
        <v>17.858847484357302</v>
      </c>
      <c r="V22" s="137">
        <v>16.402674818558101</v>
      </c>
      <c r="W22" s="137">
        <v>14.1807646631382</v>
      </c>
      <c r="X22" s="137">
        <v>10.839042146143401</v>
      </c>
      <c r="Y22" s="138">
        <v>14.858843427556501</v>
      </c>
      <c r="Z22" s="124"/>
      <c r="AA22" s="139">
        <v>6.4869787551030704</v>
      </c>
      <c r="AB22" s="140">
        <v>6.3445741654133299</v>
      </c>
      <c r="AC22" s="141">
        <v>6.4576145180406703</v>
      </c>
      <c r="AD22" s="124"/>
      <c r="AE22" s="142">
        <v>12.219636703822699</v>
      </c>
      <c r="AF22" s="31"/>
      <c r="AG22" s="157">
        <v>81.318420695251106</v>
      </c>
      <c r="AH22" s="158">
        <v>84.252891479495702</v>
      </c>
      <c r="AI22" s="158">
        <v>86.589234128610101</v>
      </c>
      <c r="AJ22" s="158">
        <v>85.742835061517198</v>
      </c>
      <c r="AK22" s="158">
        <v>82.658334503969598</v>
      </c>
      <c r="AL22" s="159">
        <v>84.272177483851493</v>
      </c>
      <c r="AM22" s="146"/>
      <c r="AN22" s="160">
        <v>84.566325947213102</v>
      </c>
      <c r="AO22" s="161">
        <v>86.798881695952105</v>
      </c>
      <c r="AP22" s="162">
        <v>85.716730498533707</v>
      </c>
      <c r="AQ22" s="146"/>
      <c r="AR22" s="163">
        <v>84.678016828868905</v>
      </c>
      <c r="AS22" s="129"/>
      <c r="AT22" s="136">
        <v>10.5013288939577</v>
      </c>
      <c r="AU22" s="137">
        <v>14.000063994589</v>
      </c>
      <c r="AV22" s="137">
        <v>14.6223189425741</v>
      </c>
      <c r="AW22" s="137">
        <v>13.3174514349805</v>
      </c>
      <c r="AX22" s="137">
        <v>11.6457707386914</v>
      </c>
      <c r="AY22" s="138">
        <v>12.9640280401625</v>
      </c>
      <c r="AZ22" s="124"/>
      <c r="BA22" s="139">
        <v>9.7374529553524791</v>
      </c>
      <c r="BB22" s="140">
        <v>9.41824654072302</v>
      </c>
      <c r="BC22" s="141">
        <v>9.6096316213198598</v>
      </c>
      <c r="BD22" s="124"/>
      <c r="BE22" s="142">
        <v>11.8896704850665</v>
      </c>
    </row>
    <row r="23" spans="1:57" ht="13" x14ac:dyDescent="0.3">
      <c r="A23" s="19" t="s">
        <v>43</v>
      </c>
      <c r="B23" s="3" t="str">
        <f t="shared" si="0"/>
        <v>Richmond CBD/Airport, VA</v>
      </c>
      <c r="C23" s="9"/>
      <c r="D23" s="23" t="s">
        <v>16</v>
      </c>
      <c r="E23" s="26" t="s">
        <v>17</v>
      </c>
      <c r="F23" s="3"/>
      <c r="G23" s="143">
        <v>124.385060240963</v>
      </c>
      <c r="H23" s="144">
        <v>137.57473234624101</v>
      </c>
      <c r="I23" s="144">
        <v>142.432449508026</v>
      </c>
      <c r="J23" s="144">
        <v>137.84206049149299</v>
      </c>
      <c r="K23" s="144">
        <v>130.57331391784101</v>
      </c>
      <c r="L23" s="145">
        <v>135.385444654683</v>
      </c>
      <c r="M23" s="146"/>
      <c r="N23" s="147">
        <v>139.641313286284</v>
      </c>
      <c r="O23" s="148">
        <v>145.86579293835999</v>
      </c>
      <c r="P23" s="149">
        <v>142.79268595667301</v>
      </c>
      <c r="Q23" s="146"/>
      <c r="R23" s="150">
        <v>137.46494109641401</v>
      </c>
      <c r="S23" s="129"/>
      <c r="T23" s="121">
        <v>10.7247362116467</v>
      </c>
      <c r="U23" s="122">
        <v>14.173384670856301</v>
      </c>
      <c r="V23" s="122">
        <v>17.9929888865259</v>
      </c>
      <c r="W23" s="122">
        <v>15.2059134666025</v>
      </c>
      <c r="X23" s="122">
        <v>8.1832536797563993</v>
      </c>
      <c r="Y23" s="123">
        <v>13.659914574665301</v>
      </c>
      <c r="Z23" s="124"/>
      <c r="AA23" s="125">
        <v>10.1747203356518</v>
      </c>
      <c r="AB23" s="126">
        <v>11.735425599340701</v>
      </c>
      <c r="AC23" s="127">
        <v>11.0353191364437</v>
      </c>
      <c r="AD23" s="124"/>
      <c r="AE23" s="128">
        <v>12.759874897371599</v>
      </c>
      <c r="AF23" s="29"/>
      <c r="AG23" s="143">
        <v>124.10238209265999</v>
      </c>
      <c r="AH23" s="144">
        <v>128.07737930397801</v>
      </c>
      <c r="AI23" s="144">
        <v>134.46998128217101</v>
      </c>
      <c r="AJ23" s="144">
        <v>134.14539689746499</v>
      </c>
      <c r="AK23" s="144">
        <v>126.15137921917599</v>
      </c>
      <c r="AL23" s="145">
        <v>129.84349987893799</v>
      </c>
      <c r="AM23" s="146"/>
      <c r="AN23" s="147">
        <v>131.989992661223</v>
      </c>
      <c r="AO23" s="148">
        <v>137.58073129681</v>
      </c>
      <c r="AP23" s="149">
        <v>134.90584357443799</v>
      </c>
      <c r="AQ23" s="146"/>
      <c r="AR23" s="150">
        <v>131.27441617249301</v>
      </c>
      <c r="AS23" s="129"/>
      <c r="AT23" s="121">
        <v>6.0846254067191099</v>
      </c>
      <c r="AU23" s="122">
        <v>13.202391006147201</v>
      </c>
      <c r="AV23" s="122">
        <v>14.471936013365699</v>
      </c>
      <c r="AW23" s="122">
        <v>14.1262540172883</v>
      </c>
      <c r="AX23" s="122">
        <v>5.9340493600198796</v>
      </c>
      <c r="AY23" s="123">
        <v>11.078274951322401</v>
      </c>
      <c r="AZ23" s="124"/>
      <c r="BA23" s="125">
        <v>-4.9110393935673304</v>
      </c>
      <c r="BB23" s="126">
        <v>-3.74118740771757</v>
      </c>
      <c r="BC23" s="127">
        <v>-4.2374536693707601</v>
      </c>
      <c r="BD23" s="124"/>
      <c r="BE23" s="128">
        <v>5.5679218219138296</v>
      </c>
    </row>
    <row r="24" spans="1:57" x14ac:dyDescent="0.25">
      <c r="A24" s="20" t="s">
        <v>44</v>
      </c>
      <c r="B24" s="3" t="str">
        <f t="shared" si="0"/>
        <v>Richmond North/Glen Allen, VA</v>
      </c>
      <c r="C24" s="10"/>
      <c r="D24" s="24" t="s">
        <v>16</v>
      </c>
      <c r="E24" s="27" t="s">
        <v>17</v>
      </c>
      <c r="F24" s="3"/>
      <c r="G24" s="151">
        <v>88.648910451898999</v>
      </c>
      <c r="H24" s="146">
        <v>98.362107597377502</v>
      </c>
      <c r="I24" s="146">
        <v>101.265754209338</v>
      </c>
      <c r="J24" s="146">
        <v>99.608136439267795</v>
      </c>
      <c r="K24" s="146">
        <v>93.612841405113201</v>
      </c>
      <c r="L24" s="152">
        <v>96.972887301202803</v>
      </c>
      <c r="M24" s="146"/>
      <c r="N24" s="153">
        <v>94.489073441502896</v>
      </c>
      <c r="O24" s="154">
        <v>97.1490306545153</v>
      </c>
      <c r="P24" s="155">
        <v>95.8391862910008</v>
      </c>
      <c r="Q24" s="146"/>
      <c r="R24" s="156">
        <v>96.658363471971001</v>
      </c>
      <c r="S24" s="129"/>
      <c r="T24" s="130">
        <v>12.9688693595737</v>
      </c>
      <c r="U24" s="124">
        <v>17.379461337372199</v>
      </c>
      <c r="V24" s="124">
        <v>15.4310315058089</v>
      </c>
      <c r="W24" s="124">
        <v>13.1774221505814</v>
      </c>
      <c r="X24" s="124">
        <v>10.8596280718413</v>
      </c>
      <c r="Y24" s="131">
        <v>14.330771547446099</v>
      </c>
      <c r="Z24" s="124"/>
      <c r="AA24" s="132">
        <v>7.4467378102729196</v>
      </c>
      <c r="AB24" s="133">
        <v>10.8103355966265</v>
      </c>
      <c r="AC24" s="134">
        <v>9.1441107317991399</v>
      </c>
      <c r="AD24" s="124"/>
      <c r="AE24" s="135">
        <v>12.8563904204316</v>
      </c>
      <c r="AF24" s="30"/>
      <c r="AG24" s="151">
        <v>90.724544399303497</v>
      </c>
      <c r="AH24" s="146">
        <v>92.978729948829894</v>
      </c>
      <c r="AI24" s="146">
        <v>98.721354669004796</v>
      </c>
      <c r="AJ24" s="146">
        <v>97.866176774383902</v>
      </c>
      <c r="AK24" s="146">
        <v>92.880930359085895</v>
      </c>
      <c r="AL24" s="152">
        <v>94.937746798350304</v>
      </c>
      <c r="AM24" s="146"/>
      <c r="AN24" s="153">
        <v>98.322366340262803</v>
      </c>
      <c r="AO24" s="154">
        <v>101.762054051436</v>
      </c>
      <c r="AP24" s="155">
        <v>100.109283413848</v>
      </c>
      <c r="AQ24" s="146"/>
      <c r="AR24" s="156">
        <v>96.496219025810504</v>
      </c>
      <c r="AS24" s="129"/>
      <c r="AT24" s="130">
        <v>3.5875020378140401</v>
      </c>
      <c r="AU24" s="124">
        <v>4.5203701484730399</v>
      </c>
      <c r="AV24" s="124">
        <v>7.4149428778105699</v>
      </c>
      <c r="AW24" s="124">
        <v>5.7359013873246898</v>
      </c>
      <c r="AX24" s="124">
        <v>4.6781898886605298</v>
      </c>
      <c r="AY24" s="131">
        <v>5.39282845300154</v>
      </c>
      <c r="AZ24" s="124"/>
      <c r="BA24" s="132">
        <v>3.8194569651662298</v>
      </c>
      <c r="BB24" s="133">
        <v>4.9634985739698099</v>
      </c>
      <c r="BC24" s="134">
        <v>4.46478616416241</v>
      </c>
      <c r="BD24" s="124"/>
      <c r="BE24" s="135">
        <v>5.1986536108790498</v>
      </c>
    </row>
    <row r="25" spans="1:57" x14ac:dyDescent="0.25">
      <c r="A25" s="21" t="s">
        <v>45</v>
      </c>
      <c r="B25" s="3" t="str">
        <f t="shared" si="0"/>
        <v>Richmond West/Midlothian, VA</v>
      </c>
      <c r="C25" s="3"/>
      <c r="D25" s="24" t="s">
        <v>16</v>
      </c>
      <c r="E25" s="27" t="s">
        <v>17</v>
      </c>
      <c r="F25" s="3"/>
      <c r="G25" s="151">
        <v>85.565921594427195</v>
      </c>
      <c r="H25" s="146">
        <v>88.767801509433895</v>
      </c>
      <c r="I25" s="146">
        <v>89.763614143775499</v>
      </c>
      <c r="J25" s="146">
        <v>89.967495654627498</v>
      </c>
      <c r="K25" s="146">
        <v>89.2404059124502</v>
      </c>
      <c r="L25" s="152">
        <v>88.832323387493801</v>
      </c>
      <c r="M25" s="146"/>
      <c r="N25" s="153">
        <v>93.580897857142801</v>
      </c>
      <c r="O25" s="154">
        <v>93.150303053435096</v>
      </c>
      <c r="P25" s="155">
        <v>93.364136712976602</v>
      </c>
      <c r="Q25" s="146"/>
      <c r="R25" s="156">
        <v>90.164653662987703</v>
      </c>
      <c r="S25" s="129"/>
      <c r="T25" s="130">
        <v>14.179629252484601</v>
      </c>
      <c r="U25" s="124">
        <v>7.5225459909337298</v>
      </c>
      <c r="V25" s="124">
        <v>8.1099502439298394</v>
      </c>
      <c r="W25" s="124">
        <v>10.1911240220363</v>
      </c>
      <c r="X25" s="124">
        <v>10.546671309833901</v>
      </c>
      <c r="Y25" s="131">
        <v>9.8537929775097997</v>
      </c>
      <c r="Z25" s="124"/>
      <c r="AA25" s="132">
        <v>4.9090739543323103</v>
      </c>
      <c r="AB25" s="133">
        <v>4.7175513663343702</v>
      </c>
      <c r="AC25" s="134">
        <v>4.8106195536593299</v>
      </c>
      <c r="AD25" s="124"/>
      <c r="AE25" s="135">
        <v>8.3777672775981191</v>
      </c>
      <c r="AF25" s="30"/>
      <c r="AG25" s="151">
        <v>85.386873553718999</v>
      </c>
      <c r="AH25" s="146">
        <v>87.114986809176202</v>
      </c>
      <c r="AI25" s="146">
        <v>88.047388827694704</v>
      </c>
      <c r="AJ25" s="146">
        <v>88.612183961117793</v>
      </c>
      <c r="AK25" s="146">
        <v>86.714385755580494</v>
      </c>
      <c r="AL25" s="152">
        <v>87.257636772565803</v>
      </c>
      <c r="AM25" s="146"/>
      <c r="AN25" s="153">
        <v>93.0252139140092</v>
      </c>
      <c r="AO25" s="154">
        <v>94.802309597615405</v>
      </c>
      <c r="AP25" s="155">
        <v>93.941552347652305</v>
      </c>
      <c r="AQ25" s="146"/>
      <c r="AR25" s="156">
        <v>89.273998822329304</v>
      </c>
      <c r="AS25" s="129"/>
      <c r="AT25" s="130">
        <v>1.3044098486994</v>
      </c>
      <c r="AU25" s="124">
        <v>4.2323926106790601</v>
      </c>
      <c r="AV25" s="124">
        <v>2.8641037923883501</v>
      </c>
      <c r="AW25" s="124">
        <v>3.8284503631383702</v>
      </c>
      <c r="AX25" s="124">
        <v>3.4269314489729199</v>
      </c>
      <c r="AY25" s="131">
        <v>3.1906777449249701</v>
      </c>
      <c r="AZ25" s="124"/>
      <c r="BA25" s="132">
        <v>0.42625435745108597</v>
      </c>
      <c r="BB25" s="133">
        <v>2.06905850038358</v>
      </c>
      <c r="BC25" s="134">
        <v>1.27704550091575</v>
      </c>
      <c r="BD25" s="124"/>
      <c r="BE25" s="135">
        <v>2.6698012439663801</v>
      </c>
    </row>
    <row r="26" spans="1:57" x14ac:dyDescent="0.25">
      <c r="A26" s="21" t="s">
        <v>46</v>
      </c>
      <c r="B26" s="3" t="str">
        <f t="shared" si="0"/>
        <v>Petersburg/Chester, VA</v>
      </c>
      <c r="C26" s="3"/>
      <c r="D26" s="24" t="s">
        <v>16</v>
      </c>
      <c r="E26" s="27" t="s">
        <v>17</v>
      </c>
      <c r="F26" s="3"/>
      <c r="G26" s="151">
        <v>82.529360976430894</v>
      </c>
      <c r="H26" s="146">
        <v>87.408832000000004</v>
      </c>
      <c r="I26" s="146">
        <v>88.174487237663001</v>
      </c>
      <c r="J26" s="146">
        <v>86.446371106785307</v>
      </c>
      <c r="K26" s="146">
        <v>83.313551857355094</v>
      </c>
      <c r="L26" s="152">
        <v>85.696621371704893</v>
      </c>
      <c r="M26" s="146"/>
      <c r="N26" s="153">
        <v>82.323024123776406</v>
      </c>
      <c r="O26" s="154">
        <v>84.0091523510971</v>
      </c>
      <c r="P26" s="155">
        <v>83.169138492999807</v>
      </c>
      <c r="Q26" s="146"/>
      <c r="R26" s="156">
        <v>85.007455691858894</v>
      </c>
      <c r="S26" s="129"/>
      <c r="T26" s="130">
        <v>-0.105580642261557</v>
      </c>
      <c r="U26" s="124">
        <v>1.37328351091847</v>
      </c>
      <c r="V26" s="124">
        <v>1.7160602382847501</v>
      </c>
      <c r="W26" s="124">
        <v>1.1587250240797</v>
      </c>
      <c r="X26" s="124">
        <v>-0.78944235054609402</v>
      </c>
      <c r="Y26" s="131">
        <v>0.750859956345583</v>
      </c>
      <c r="Z26" s="124"/>
      <c r="AA26" s="132">
        <v>-0.58199305147943603</v>
      </c>
      <c r="AB26" s="133">
        <v>-0.72358779860064104</v>
      </c>
      <c r="AC26" s="134">
        <v>-0.64231115557670704</v>
      </c>
      <c r="AD26" s="124"/>
      <c r="AE26" s="135">
        <v>0.36962273354557801</v>
      </c>
      <c r="AF26" s="30"/>
      <c r="AG26" s="151">
        <v>81.210410112359497</v>
      </c>
      <c r="AH26" s="146">
        <v>84.909909534081095</v>
      </c>
      <c r="AI26" s="146">
        <v>86.694308658152195</v>
      </c>
      <c r="AJ26" s="146">
        <v>85.002210222508793</v>
      </c>
      <c r="AK26" s="146">
        <v>82.951808030495499</v>
      </c>
      <c r="AL26" s="152">
        <v>84.245640478850405</v>
      </c>
      <c r="AM26" s="146"/>
      <c r="AN26" s="153">
        <v>82.794718852170803</v>
      </c>
      <c r="AO26" s="154">
        <v>84.402209847706999</v>
      </c>
      <c r="AP26" s="155">
        <v>83.609266444116798</v>
      </c>
      <c r="AQ26" s="146"/>
      <c r="AR26" s="156">
        <v>84.064974072888802</v>
      </c>
      <c r="AS26" s="129"/>
      <c r="AT26" s="130">
        <v>-2.3391802072534298</v>
      </c>
      <c r="AU26" s="124">
        <v>-1.4691509949964801</v>
      </c>
      <c r="AV26" s="124">
        <v>-7.4588083833929994E-2</v>
      </c>
      <c r="AW26" s="124">
        <v>-0.51544726734078306</v>
      </c>
      <c r="AX26" s="124">
        <v>-1.6214544884703599</v>
      </c>
      <c r="AY26" s="131">
        <v>-1.16363355010154</v>
      </c>
      <c r="AZ26" s="124"/>
      <c r="BA26" s="132">
        <v>-2.6920149688277002</v>
      </c>
      <c r="BB26" s="133">
        <v>-1.1041498743437199</v>
      </c>
      <c r="BC26" s="134">
        <v>-1.8848045817941099</v>
      </c>
      <c r="BD26" s="124"/>
      <c r="BE26" s="135">
        <v>-1.36859179586199</v>
      </c>
    </row>
    <row r="27" spans="1:57" x14ac:dyDescent="0.25">
      <c r="A27" s="77" t="s">
        <v>99</v>
      </c>
      <c r="B27" s="37" t="s">
        <v>71</v>
      </c>
      <c r="C27" s="3"/>
      <c r="D27" s="24" t="s">
        <v>16</v>
      </c>
      <c r="E27" s="27" t="s">
        <v>17</v>
      </c>
      <c r="F27" s="3"/>
      <c r="G27" s="151">
        <v>87.496728654592403</v>
      </c>
      <c r="H27" s="146">
        <v>92.755248721524794</v>
      </c>
      <c r="I27" s="146">
        <v>94.761527853781303</v>
      </c>
      <c r="J27" s="146">
        <v>92.765199815199793</v>
      </c>
      <c r="K27" s="146">
        <v>92.929835777126002</v>
      </c>
      <c r="L27" s="152">
        <v>92.448427556679903</v>
      </c>
      <c r="M27" s="146"/>
      <c r="N27" s="153">
        <v>101.723963508463</v>
      </c>
      <c r="O27" s="154">
        <v>101.056341325491</v>
      </c>
      <c r="P27" s="155">
        <v>101.394915830546</v>
      </c>
      <c r="Q27" s="146"/>
      <c r="R27" s="156">
        <v>95.166555175450398</v>
      </c>
      <c r="S27" s="129"/>
      <c r="T27" s="130">
        <v>3.46511853383964</v>
      </c>
      <c r="U27" s="124">
        <v>9.9052890977060404</v>
      </c>
      <c r="V27" s="124">
        <v>9.6678110788353209</v>
      </c>
      <c r="W27" s="124">
        <v>6.3381864997779997</v>
      </c>
      <c r="X27" s="124">
        <v>5.0227548818863701</v>
      </c>
      <c r="Y27" s="131">
        <v>7.0665519572983602</v>
      </c>
      <c r="Z27" s="124"/>
      <c r="AA27" s="132">
        <v>8.0425956687825206E-2</v>
      </c>
      <c r="AB27" s="133">
        <v>-4.07155808726454</v>
      </c>
      <c r="AC27" s="134">
        <v>-1.95838367974173</v>
      </c>
      <c r="AD27" s="124"/>
      <c r="AE27" s="135">
        <v>4.00245309565656</v>
      </c>
      <c r="AF27" s="30"/>
      <c r="AG27" s="151">
        <v>92.366243911719906</v>
      </c>
      <c r="AH27" s="146">
        <v>90.495119278294794</v>
      </c>
      <c r="AI27" s="146">
        <v>92.139835481295606</v>
      </c>
      <c r="AJ27" s="146">
        <v>91.808879876620693</v>
      </c>
      <c r="AK27" s="146">
        <v>91.035077455804597</v>
      </c>
      <c r="AL27" s="152">
        <v>91.556475377715799</v>
      </c>
      <c r="AM27" s="146"/>
      <c r="AN27" s="153">
        <v>98.774293710101901</v>
      </c>
      <c r="AO27" s="154">
        <v>100.304525410948</v>
      </c>
      <c r="AP27" s="155">
        <v>99.540588297486707</v>
      </c>
      <c r="AQ27" s="146"/>
      <c r="AR27" s="156">
        <v>93.885399225472099</v>
      </c>
      <c r="AS27" s="129"/>
      <c r="AT27" s="130">
        <v>5.8836785683777597</v>
      </c>
      <c r="AU27" s="124">
        <v>4.87973185041999</v>
      </c>
      <c r="AV27" s="124">
        <v>6.7743544549976296</v>
      </c>
      <c r="AW27" s="124">
        <v>5.5404968973351698</v>
      </c>
      <c r="AX27" s="124">
        <v>3.4882267766109298</v>
      </c>
      <c r="AY27" s="131">
        <v>5.3092266970072499</v>
      </c>
      <c r="AZ27" s="124"/>
      <c r="BA27" s="132">
        <v>-9.61565264097647E-2</v>
      </c>
      <c r="BB27" s="133">
        <v>-1.2702839158438</v>
      </c>
      <c r="BC27" s="134">
        <v>-0.671413447632351</v>
      </c>
      <c r="BD27" s="124"/>
      <c r="BE27" s="135">
        <v>3.5152803536981598</v>
      </c>
    </row>
    <row r="28" spans="1:57" x14ac:dyDescent="0.25">
      <c r="A28" s="21" t="s">
        <v>48</v>
      </c>
      <c r="B28" s="3" t="str">
        <f t="shared" si="0"/>
        <v>Roanoke, VA</v>
      </c>
      <c r="C28" s="3"/>
      <c r="D28" s="24" t="s">
        <v>16</v>
      </c>
      <c r="E28" s="27" t="s">
        <v>17</v>
      </c>
      <c r="F28" s="3"/>
      <c r="G28" s="151">
        <v>85.381571940604104</v>
      </c>
      <c r="H28" s="146">
        <v>95.157803992740398</v>
      </c>
      <c r="I28" s="146">
        <v>102.438072704481</v>
      </c>
      <c r="J28" s="146">
        <v>100.600856018366</v>
      </c>
      <c r="K28" s="146">
        <v>89.840586387434499</v>
      </c>
      <c r="L28" s="152">
        <v>95.556008108303701</v>
      </c>
      <c r="M28" s="146"/>
      <c r="N28" s="153">
        <v>99.071870503597097</v>
      </c>
      <c r="O28" s="154">
        <v>99.210766369047604</v>
      </c>
      <c r="P28" s="155">
        <v>99.135311809685604</v>
      </c>
      <c r="Q28" s="146"/>
      <c r="R28" s="156">
        <v>96.625365519341997</v>
      </c>
      <c r="S28" s="129"/>
      <c r="T28" s="130">
        <v>7.9678719713173702</v>
      </c>
      <c r="U28" s="124">
        <v>17.910326046669098</v>
      </c>
      <c r="V28" s="124">
        <v>21.5038300313729</v>
      </c>
      <c r="W28" s="124">
        <v>22.858146119172901</v>
      </c>
      <c r="X28" s="124">
        <v>11.0758292724556</v>
      </c>
      <c r="Y28" s="131">
        <v>17.2622659658192</v>
      </c>
      <c r="Z28" s="124"/>
      <c r="AA28" s="132">
        <v>15.3522260680214</v>
      </c>
      <c r="AB28" s="133">
        <v>15.519791402594</v>
      </c>
      <c r="AC28" s="134">
        <v>15.428776859107</v>
      </c>
      <c r="AD28" s="124"/>
      <c r="AE28" s="135">
        <v>16.6789840697495</v>
      </c>
      <c r="AF28" s="30"/>
      <c r="AG28" s="151">
        <v>85.248526785714205</v>
      </c>
      <c r="AH28" s="146">
        <v>89.757201113984394</v>
      </c>
      <c r="AI28" s="146">
        <v>93.100220430568598</v>
      </c>
      <c r="AJ28" s="146">
        <v>93.544003434950596</v>
      </c>
      <c r="AK28" s="146">
        <v>88.700695825049706</v>
      </c>
      <c r="AL28" s="152">
        <v>90.402488617392606</v>
      </c>
      <c r="AM28" s="146"/>
      <c r="AN28" s="153">
        <v>93.194642921713907</v>
      </c>
      <c r="AO28" s="154">
        <v>95.3072581838357</v>
      </c>
      <c r="AP28" s="155">
        <v>94.2389755896873</v>
      </c>
      <c r="AQ28" s="146"/>
      <c r="AR28" s="156">
        <v>91.527696278221597</v>
      </c>
      <c r="AS28" s="129"/>
      <c r="AT28" s="130">
        <v>8.0435474341641608</v>
      </c>
      <c r="AU28" s="124">
        <v>12.2000779791654</v>
      </c>
      <c r="AV28" s="124">
        <v>13.132474647873501</v>
      </c>
      <c r="AW28" s="124">
        <v>14.9284645298454</v>
      </c>
      <c r="AX28" s="124">
        <v>10.796706899778799</v>
      </c>
      <c r="AY28" s="131">
        <v>12.1693092791403</v>
      </c>
      <c r="AZ28" s="124"/>
      <c r="BA28" s="132">
        <v>11.2916410731323</v>
      </c>
      <c r="BB28" s="133">
        <v>12.403458280040599</v>
      </c>
      <c r="BC28" s="134">
        <v>11.850626928348101</v>
      </c>
      <c r="BD28" s="124"/>
      <c r="BE28" s="135">
        <v>12.079194492651499</v>
      </c>
    </row>
    <row r="29" spans="1:57" x14ac:dyDescent="0.25">
      <c r="A29" s="21" t="s">
        <v>49</v>
      </c>
      <c r="B29" s="3" t="str">
        <f t="shared" si="0"/>
        <v>Charlottesville, VA</v>
      </c>
      <c r="C29" s="3"/>
      <c r="D29" s="24" t="s">
        <v>16</v>
      </c>
      <c r="E29" s="27" t="s">
        <v>17</v>
      </c>
      <c r="F29" s="3"/>
      <c r="G29" s="151">
        <v>114.031266195524</v>
      </c>
      <c r="H29" s="146">
        <v>115.311895479054</v>
      </c>
      <c r="I29" s="146">
        <v>114.27652040030701</v>
      </c>
      <c r="J29" s="146">
        <v>113.454724602203</v>
      </c>
      <c r="K29" s="146">
        <v>113.573349016253</v>
      </c>
      <c r="L29" s="152">
        <v>114.139221468336</v>
      </c>
      <c r="M29" s="146"/>
      <c r="N29" s="153">
        <v>131.45422156945</v>
      </c>
      <c r="O29" s="154">
        <v>132.101677140612</v>
      </c>
      <c r="P29" s="155">
        <v>131.788654899573</v>
      </c>
      <c r="Q29" s="146"/>
      <c r="R29" s="156">
        <v>119.43566331811201</v>
      </c>
      <c r="S29" s="129"/>
      <c r="T29" s="130">
        <v>8.7399981515164296</v>
      </c>
      <c r="U29" s="124">
        <v>12.3388618361463</v>
      </c>
      <c r="V29" s="124">
        <v>10.929395982036301</v>
      </c>
      <c r="W29" s="124">
        <v>10.3844251195846</v>
      </c>
      <c r="X29" s="124">
        <v>9.9081041159897598</v>
      </c>
      <c r="Y29" s="131">
        <v>10.5386962054717</v>
      </c>
      <c r="Z29" s="124"/>
      <c r="AA29" s="132">
        <v>16.8088253914094</v>
      </c>
      <c r="AB29" s="133">
        <v>9.3593182723095101</v>
      </c>
      <c r="AC29" s="134">
        <v>13.0265609372402</v>
      </c>
      <c r="AD29" s="124"/>
      <c r="AE29" s="135">
        <v>11.361443456361901</v>
      </c>
      <c r="AF29" s="30"/>
      <c r="AG29" s="151">
        <v>114.35754950495</v>
      </c>
      <c r="AH29" s="146">
        <v>108.59850225952199</v>
      </c>
      <c r="AI29" s="146">
        <v>112.71763190183999</v>
      </c>
      <c r="AJ29" s="146">
        <v>111.872490817263</v>
      </c>
      <c r="AK29" s="146">
        <v>110.22899734479699</v>
      </c>
      <c r="AL29" s="152">
        <v>111.50271265234301</v>
      </c>
      <c r="AM29" s="146"/>
      <c r="AN29" s="153">
        <v>127.149621325361</v>
      </c>
      <c r="AO29" s="154">
        <v>132.04891323210401</v>
      </c>
      <c r="AP29" s="155">
        <v>129.76856099257799</v>
      </c>
      <c r="AQ29" s="146"/>
      <c r="AR29" s="156">
        <v>117.025727784303</v>
      </c>
      <c r="AS29" s="129"/>
      <c r="AT29" s="130">
        <v>2.7491994712989798</v>
      </c>
      <c r="AU29" s="124">
        <v>0.70901254010811698</v>
      </c>
      <c r="AV29" s="124">
        <v>5.1526103571286699</v>
      </c>
      <c r="AW29" s="124">
        <v>3.3802713394302</v>
      </c>
      <c r="AX29" s="124">
        <v>0.63203511922672995</v>
      </c>
      <c r="AY29" s="131">
        <v>2.5584314956902698</v>
      </c>
      <c r="AZ29" s="124"/>
      <c r="BA29" s="132">
        <v>5.4352075091426704</v>
      </c>
      <c r="BB29" s="133">
        <v>3.7073179886279402</v>
      </c>
      <c r="BC29" s="134">
        <v>4.6403493857744502</v>
      </c>
      <c r="BD29" s="124"/>
      <c r="BE29" s="135">
        <v>3.3417869785558598</v>
      </c>
    </row>
    <row r="30" spans="1:57" x14ac:dyDescent="0.25">
      <c r="A30" s="21" t="s">
        <v>50</v>
      </c>
      <c r="B30" t="s">
        <v>73</v>
      </c>
      <c r="C30" s="3"/>
      <c r="D30" s="24" t="s">
        <v>16</v>
      </c>
      <c r="E30" s="27" t="s">
        <v>17</v>
      </c>
      <c r="F30" s="3"/>
      <c r="G30" s="151">
        <v>86.054150326797298</v>
      </c>
      <c r="H30" s="146">
        <v>95.460925925925906</v>
      </c>
      <c r="I30" s="146">
        <v>100.13056950934499</v>
      </c>
      <c r="J30" s="146">
        <v>100.183563185227</v>
      </c>
      <c r="K30" s="146">
        <v>91.5</v>
      </c>
      <c r="L30" s="152">
        <v>95.467450081832993</v>
      </c>
      <c r="M30" s="146"/>
      <c r="N30" s="153">
        <v>91.270151624548703</v>
      </c>
      <c r="O30" s="154">
        <v>93.488625541125501</v>
      </c>
      <c r="P30" s="155">
        <v>92.379788884879105</v>
      </c>
      <c r="Q30" s="146"/>
      <c r="R30" s="156">
        <v>94.645438343661397</v>
      </c>
      <c r="S30" s="129"/>
      <c r="T30" s="130">
        <v>7.8235297293676398</v>
      </c>
      <c r="U30" s="124">
        <v>11.0569142506394</v>
      </c>
      <c r="V30" s="124">
        <v>13.677337942847</v>
      </c>
      <c r="W30" s="124">
        <v>14.4408018484185</v>
      </c>
      <c r="X30" s="124">
        <v>6.0297474038000196</v>
      </c>
      <c r="Y30" s="131">
        <v>11.127706194695</v>
      </c>
      <c r="Z30" s="124"/>
      <c r="AA30" s="132">
        <v>1.0081963868744099</v>
      </c>
      <c r="AB30" s="133">
        <v>1.9346595044413499</v>
      </c>
      <c r="AC30" s="134">
        <v>1.48638977846775</v>
      </c>
      <c r="AD30" s="124"/>
      <c r="AE30" s="135">
        <v>8.2926668620741903</v>
      </c>
      <c r="AF30" s="30"/>
      <c r="AG30" s="151">
        <v>89.397127183161601</v>
      </c>
      <c r="AH30" s="146">
        <v>93.152452649869602</v>
      </c>
      <c r="AI30" s="146">
        <v>97.363850312166804</v>
      </c>
      <c r="AJ30" s="146">
        <v>97.312092397398501</v>
      </c>
      <c r="AK30" s="146">
        <v>93.253005387484393</v>
      </c>
      <c r="AL30" s="152">
        <v>94.484700430377103</v>
      </c>
      <c r="AM30" s="146"/>
      <c r="AN30" s="153">
        <v>93.719427092032703</v>
      </c>
      <c r="AO30" s="154">
        <v>95.817519399675902</v>
      </c>
      <c r="AP30" s="155">
        <v>94.757540610100804</v>
      </c>
      <c r="AQ30" s="146"/>
      <c r="AR30" s="156">
        <v>94.562875760103395</v>
      </c>
      <c r="AS30" s="129"/>
      <c r="AT30" s="130">
        <v>11.2537716753598</v>
      </c>
      <c r="AU30" s="124">
        <v>9.8800185698694207</v>
      </c>
      <c r="AV30" s="124">
        <v>12.1575135880527</v>
      </c>
      <c r="AW30" s="124">
        <v>12.782829962899999</v>
      </c>
      <c r="AX30" s="124">
        <v>9.7083240051729707</v>
      </c>
      <c r="AY30" s="131">
        <v>11.2998226109614</v>
      </c>
      <c r="AZ30" s="124"/>
      <c r="BA30" s="132">
        <v>6.2218362438889701</v>
      </c>
      <c r="BB30" s="133">
        <v>9.4020246183855107</v>
      </c>
      <c r="BC30" s="134">
        <v>7.76921548065246</v>
      </c>
      <c r="BD30" s="124"/>
      <c r="BE30" s="135">
        <v>10.2711820842622</v>
      </c>
    </row>
    <row r="31" spans="1:57" x14ac:dyDescent="0.25">
      <c r="A31" s="21" t="s">
        <v>51</v>
      </c>
      <c r="B31" s="3" t="str">
        <f t="shared" si="0"/>
        <v>Staunton &amp; Harrisonburg, VA</v>
      </c>
      <c r="C31" s="3"/>
      <c r="D31" s="24" t="s">
        <v>16</v>
      </c>
      <c r="E31" s="27" t="s">
        <v>17</v>
      </c>
      <c r="F31" s="3"/>
      <c r="G31" s="151">
        <v>88.643477508650506</v>
      </c>
      <c r="H31" s="146">
        <v>90.368862903225804</v>
      </c>
      <c r="I31" s="146">
        <v>90.952639821028995</v>
      </c>
      <c r="J31" s="146">
        <v>90.8188337961126</v>
      </c>
      <c r="K31" s="146">
        <v>89.894744221295895</v>
      </c>
      <c r="L31" s="152">
        <v>90.240880889183799</v>
      </c>
      <c r="M31" s="146"/>
      <c r="N31" s="153">
        <v>101.22943226194</v>
      </c>
      <c r="O31" s="154">
        <v>103.23850418712</v>
      </c>
      <c r="P31" s="155">
        <v>102.253786808009</v>
      </c>
      <c r="Q31" s="146"/>
      <c r="R31" s="156">
        <v>94.569810059422707</v>
      </c>
      <c r="S31" s="129"/>
      <c r="T31" s="130">
        <v>3.6041824765541102</v>
      </c>
      <c r="U31" s="124">
        <v>10.5902535361828</v>
      </c>
      <c r="V31" s="124">
        <v>4.6506801588612801</v>
      </c>
      <c r="W31" s="124">
        <v>9.9800582224992898</v>
      </c>
      <c r="X31" s="124">
        <v>6.9447932040289002</v>
      </c>
      <c r="Y31" s="131">
        <v>7.2844618956468103</v>
      </c>
      <c r="Z31" s="124"/>
      <c r="AA31" s="132">
        <v>-1.0654925976865599</v>
      </c>
      <c r="AB31" s="133">
        <v>-1.3928132624435201</v>
      </c>
      <c r="AC31" s="134">
        <v>-1.1801368730499799</v>
      </c>
      <c r="AD31" s="124"/>
      <c r="AE31" s="135">
        <v>3.7302686685831401</v>
      </c>
      <c r="AF31" s="30"/>
      <c r="AG31" s="151">
        <v>88.596544126451903</v>
      </c>
      <c r="AH31" s="146">
        <v>88.637017617892099</v>
      </c>
      <c r="AI31" s="146">
        <v>90.465013217522596</v>
      </c>
      <c r="AJ31" s="146">
        <v>90.126090369519403</v>
      </c>
      <c r="AK31" s="146">
        <v>89.126103856970602</v>
      </c>
      <c r="AL31" s="152">
        <v>89.444987710961797</v>
      </c>
      <c r="AM31" s="146"/>
      <c r="AN31" s="153">
        <v>95.710657674418599</v>
      </c>
      <c r="AO31" s="154">
        <v>97.3852519596864</v>
      </c>
      <c r="AP31" s="155">
        <v>96.580122545731001</v>
      </c>
      <c r="AQ31" s="146"/>
      <c r="AR31" s="156">
        <v>91.686175631822195</v>
      </c>
      <c r="AS31" s="129"/>
      <c r="AT31" s="130">
        <v>-1.14743161727875</v>
      </c>
      <c r="AU31" s="124">
        <v>4.0321555922715504</v>
      </c>
      <c r="AV31" s="124">
        <v>4.6882664970983097</v>
      </c>
      <c r="AW31" s="124">
        <v>5.5549981081744502</v>
      </c>
      <c r="AX31" s="124">
        <v>3.0850319106467401</v>
      </c>
      <c r="AY31" s="131">
        <v>3.3655477458827998</v>
      </c>
      <c r="AZ31" s="124"/>
      <c r="BA31" s="132">
        <v>-4.0202650028441997</v>
      </c>
      <c r="BB31" s="133">
        <v>-5.4150682106863703</v>
      </c>
      <c r="BC31" s="134">
        <v>-4.7403436583243703</v>
      </c>
      <c r="BD31" s="124"/>
      <c r="BE31" s="135">
        <v>0.37029084351521802</v>
      </c>
    </row>
    <row r="32" spans="1:57" x14ac:dyDescent="0.25">
      <c r="A32" s="21" t="s">
        <v>52</v>
      </c>
      <c r="B32" s="3" t="str">
        <f t="shared" si="0"/>
        <v>Blacksburg &amp; Wytheville, VA</v>
      </c>
      <c r="C32" s="3"/>
      <c r="D32" s="24" t="s">
        <v>16</v>
      </c>
      <c r="E32" s="27" t="s">
        <v>17</v>
      </c>
      <c r="F32" s="3"/>
      <c r="G32" s="151">
        <v>86.455675675675593</v>
      </c>
      <c r="H32" s="146">
        <v>90.959967350746197</v>
      </c>
      <c r="I32" s="146">
        <v>88.126474388555593</v>
      </c>
      <c r="J32" s="146">
        <v>86.759773567467604</v>
      </c>
      <c r="K32" s="146">
        <v>86.617710843373402</v>
      </c>
      <c r="L32" s="152">
        <v>87.889194455604596</v>
      </c>
      <c r="M32" s="146"/>
      <c r="N32" s="153">
        <v>94.2014175506268</v>
      </c>
      <c r="O32" s="154">
        <v>97.106255645889703</v>
      </c>
      <c r="P32" s="155">
        <v>95.701256996268597</v>
      </c>
      <c r="Q32" s="146"/>
      <c r="R32" s="156">
        <v>90.240930216231305</v>
      </c>
      <c r="S32" s="129"/>
      <c r="T32" s="130">
        <v>6.6322264850468304</v>
      </c>
      <c r="U32" s="124">
        <v>13.371268471615499</v>
      </c>
      <c r="V32" s="124">
        <v>7.3075357544843698</v>
      </c>
      <c r="W32" s="124">
        <v>4.9590530283545498</v>
      </c>
      <c r="X32" s="124">
        <v>7.5634277531143299</v>
      </c>
      <c r="Y32" s="131">
        <v>7.9969197331494497</v>
      </c>
      <c r="Z32" s="124"/>
      <c r="AA32" s="132">
        <v>7.2624052956298897</v>
      </c>
      <c r="AB32" s="133">
        <v>9.9155817635559202</v>
      </c>
      <c r="AC32" s="134">
        <v>8.6512796677103996</v>
      </c>
      <c r="AD32" s="124"/>
      <c r="AE32" s="135">
        <v>8.4604285163152806</v>
      </c>
      <c r="AF32" s="30"/>
      <c r="AG32" s="151">
        <v>85.728290118121507</v>
      </c>
      <c r="AH32" s="146">
        <v>85.674694761717205</v>
      </c>
      <c r="AI32" s="146">
        <v>86.210554211035799</v>
      </c>
      <c r="AJ32" s="146">
        <v>85.750289582107101</v>
      </c>
      <c r="AK32" s="146">
        <v>87.4905083540703</v>
      </c>
      <c r="AL32" s="152">
        <v>86.197023668787807</v>
      </c>
      <c r="AM32" s="146"/>
      <c r="AN32" s="153">
        <v>96.038186290953803</v>
      </c>
      <c r="AO32" s="154">
        <v>96.513234277816096</v>
      </c>
      <c r="AP32" s="155">
        <v>96.272192907801397</v>
      </c>
      <c r="AQ32" s="146"/>
      <c r="AR32" s="156">
        <v>89.291632741974794</v>
      </c>
      <c r="AS32" s="129"/>
      <c r="AT32" s="130">
        <v>4.9641629548463104</v>
      </c>
      <c r="AU32" s="124">
        <v>5.2664348125276401</v>
      </c>
      <c r="AV32" s="124">
        <v>6.2165070126298296</v>
      </c>
      <c r="AW32" s="124">
        <v>5.0871047426730502</v>
      </c>
      <c r="AX32" s="124">
        <v>4.6159886575589502</v>
      </c>
      <c r="AY32" s="131">
        <v>5.2381502157805597</v>
      </c>
      <c r="AZ32" s="124"/>
      <c r="BA32" s="132">
        <v>3.1287533140469899</v>
      </c>
      <c r="BB32" s="133">
        <v>7.2672653469767097</v>
      </c>
      <c r="BC32" s="134">
        <v>5.0406428301939696</v>
      </c>
      <c r="BD32" s="124"/>
      <c r="BE32" s="135">
        <v>5.3796860548003798</v>
      </c>
    </row>
    <row r="33" spans="1:64" x14ac:dyDescent="0.25">
      <c r="A33" s="21" t="s">
        <v>53</v>
      </c>
      <c r="B33" s="3" t="str">
        <f t="shared" si="0"/>
        <v>Lynchburg, VA</v>
      </c>
      <c r="C33" s="3"/>
      <c r="D33" s="24" t="s">
        <v>16</v>
      </c>
      <c r="E33" s="27" t="s">
        <v>17</v>
      </c>
      <c r="F33" s="3"/>
      <c r="G33" s="151">
        <v>97.515372168284699</v>
      </c>
      <c r="H33" s="146">
        <v>105.827524177949</v>
      </c>
      <c r="I33" s="146">
        <v>108.922313519813</v>
      </c>
      <c r="J33" s="146">
        <v>107.363728306403</v>
      </c>
      <c r="K33" s="146">
        <v>103.294663212435</v>
      </c>
      <c r="L33" s="152">
        <v>105.32294236739099</v>
      </c>
      <c r="M33" s="146"/>
      <c r="N33" s="153">
        <v>117.330586061246</v>
      </c>
      <c r="O33" s="154">
        <v>115.612033898305</v>
      </c>
      <c r="P33" s="155">
        <v>116.529952058657</v>
      </c>
      <c r="Q33" s="146"/>
      <c r="R33" s="156">
        <v>108.950514833409</v>
      </c>
      <c r="S33" s="129"/>
      <c r="T33" s="130">
        <v>7.66296104518812</v>
      </c>
      <c r="U33" s="124">
        <v>13.386050585214599</v>
      </c>
      <c r="V33" s="124">
        <v>9.3180845248192394</v>
      </c>
      <c r="W33" s="124">
        <v>10.030406079412501</v>
      </c>
      <c r="X33" s="124">
        <v>3.9133978879571298</v>
      </c>
      <c r="Y33" s="131">
        <v>9.0010279052660902</v>
      </c>
      <c r="Z33" s="124"/>
      <c r="AA33" s="132">
        <v>10.5184950515523</v>
      </c>
      <c r="AB33" s="133">
        <v>7.4436812932656498</v>
      </c>
      <c r="AC33" s="134">
        <v>9.0526416395396296</v>
      </c>
      <c r="AD33" s="124"/>
      <c r="AE33" s="135">
        <v>9.1656003202473393</v>
      </c>
      <c r="AF33" s="30"/>
      <c r="AG33" s="151">
        <v>96.495840793612302</v>
      </c>
      <c r="AH33" s="146">
        <v>100.10361772244499</v>
      </c>
      <c r="AI33" s="146">
        <v>103.72179858330701</v>
      </c>
      <c r="AJ33" s="146">
        <v>103.14720410628</v>
      </c>
      <c r="AK33" s="146">
        <v>100.740036563071</v>
      </c>
      <c r="AL33" s="152">
        <v>101.23746989209801</v>
      </c>
      <c r="AM33" s="146"/>
      <c r="AN33" s="153">
        <v>113.09756266817701</v>
      </c>
      <c r="AO33" s="154">
        <v>112.083115930722</v>
      </c>
      <c r="AP33" s="155">
        <v>112.61489086859601</v>
      </c>
      <c r="AQ33" s="146"/>
      <c r="AR33" s="156">
        <v>104.869077962085</v>
      </c>
      <c r="AS33" s="129"/>
      <c r="AT33" s="130">
        <v>3.08767870952004</v>
      </c>
      <c r="AU33" s="124">
        <v>4.7148370457483901</v>
      </c>
      <c r="AV33" s="124">
        <v>4.3026236675345499</v>
      </c>
      <c r="AW33" s="124">
        <v>6.6156934983275404</v>
      </c>
      <c r="AX33" s="124">
        <v>3.0596516259259898</v>
      </c>
      <c r="AY33" s="131">
        <v>4.5322114866360099</v>
      </c>
      <c r="AZ33" s="124"/>
      <c r="BA33" s="132">
        <v>6.6905648747116704</v>
      </c>
      <c r="BB33" s="133">
        <v>6.8833946565973703</v>
      </c>
      <c r="BC33" s="134">
        <v>6.7774186518189996</v>
      </c>
      <c r="BD33" s="124"/>
      <c r="BE33" s="135">
        <v>5.5609423200097901</v>
      </c>
    </row>
    <row r="34" spans="1:64" x14ac:dyDescent="0.25">
      <c r="A34" s="21" t="s">
        <v>78</v>
      </c>
      <c r="B34" s="3" t="str">
        <f t="shared" si="0"/>
        <v>Central Virginia</v>
      </c>
      <c r="C34" s="3"/>
      <c r="D34" s="24" t="s">
        <v>16</v>
      </c>
      <c r="E34" s="27" t="s">
        <v>17</v>
      </c>
      <c r="F34" s="3"/>
      <c r="G34" s="151">
        <v>97.711151880387504</v>
      </c>
      <c r="H34" s="146">
        <v>105.727780450959</v>
      </c>
      <c r="I34" s="146">
        <v>107.905232449297</v>
      </c>
      <c r="J34" s="146">
        <v>105.58119663194201</v>
      </c>
      <c r="K34" s="146">
        <v>101.323013546003</v>
      </c>
      <c r="L34" s="152">
        <v>104.08371305016701</v>
      </c>
      <c r="M34" s="146"/>
      <c r="N34" s="153">
        <v>108.470345456685</v>
      </c>
      <c r="O34" s="154">
        <v>111.018408020924</v>
      </c>
      <c r="P34" s="155">
        <v>109.752312191127</v>
      </c>
      <c r="Q34" s="146"/>
      <c r="R34" s="156">
        <v>105.6992701831</v>
      </c>
      <c r="S34" s="129"/>
      <c r="T34" s="130">
        <v>8.8034308221303803</v>
      </c>
      <c r="U34" s="124">
        <v>12.107940627254299</v>
      </c>
      <c r="V34" s="124">
        <v>12.5549146474668</v>
      </c>
      <c r="W34" s="124">
        <v>10.933408706066199</v>
      </c>
      <c r="X34" s="124">
        <v>7.20259218260406</v>
      </c>
      <c r="Y34" s="131">
        <v>10.573933974796001</v>
      </c>
      <c r="Z34" s="124"/>
      <c r="AA34" s="132">
        <v>7.7188022917428496</v>
      </c>
      <c r="AB34" s="133">
        <v>7.9380339456028999</v>
      </c>
      <c r="AC34" s="134">
        <v>7.8630359468417996</v>
      </c>
      <c r="AD34" s="124"/>
      <c r="AE34" s="135">
        <v>9.7420902205606605</v>
      </c>
      <c r="AF34" s="30"/>
      <c r="AG34" s="151">
        <v>97.830364986445602</v>
      </c>
      <c r="AH34" s="146">
        <v>99.5521480848153</v>
      </c>
      <c r="AI34" s="146">
        <v>104.076546686206</v>
      </c>
      <c r="AJ34" s="146">
        <v>103.428318218191</v>
      </c>
      <c r="AK34" s="146">
        <v>99.076553587706698</v>
      </c>
      <c r="AL34" s="152">
        <v>101.017752677178</v>
      </c>
      <c r="AM34" s="146"/>
      <c r="AN34" s="153">
        <v>106.313894031023</v>
      </c>
      <c r="AO34" s="154">
        <v>109.891110605647</v>
      </c>
      <c r="AP34" s="155">
        <v>108.152792766106</v>
      </c>
      <c r="AQ34" s="146"/>
      <c r="AR34" s="156">
        <v>103.129423772138</v>
      </c>
      <c r="AS34" s="129"/>
      <c r="AT34" s="130">
        <v>2.9471017985380099</v>
      </c>
      <c r="AU34" s="124">
        <v>4.9928516996757404</v>
      </c>
      <c r="AV34" s="124">
        <v>7.4473761041390603</v>
      </c>
      <c r="AW34" s="124">
        <v>6.9116927395058099</v>
      </c>
      <c r="AX34" s="124">
        <v>3.0525402271867299</v>
      </c>
      <c r="AY34" s="131">
        <v>5.26447954548913</v>
      </c>
      <c r="AZ34" s="124"/>
      <c r="BA34" s="132">
        <v>0.520463563751138</v>
      </c>
      <c r="BB34" s="133">
        <v>1.57938415047539</v>
      </c>
      <c r="BC34" s="134">
        <v>1.1022977183651499</v>
      </c>
      <c r="BD34" s="124"/>
      <c r="BE34" s="135">
        <v>3.9978908542533098</v>
      </c>
    </row>
    <row r="35" spans="1:64" x14ac:dyDescent="0.25">
      <c r="A35" s="21" t="s">
        <v>79</v>
      </c>
      <c r="B35" s="3" t="str">
        <f t="shared" si="0"/>
        <v>Chesapeake Bay</v>
      </c>
      <c r="C35" s="3"/>
      <c r="D35" s="24" t="s">
        <v>16</v>
      </c>
      <c r="E35" s="27" t="s">
        <v>17</v>
      </c>
      <c r="F35" s="3"/>
      <c r="G35" s="151">
        <v>84.189914285714195</v>
      </c>
      <c r="H35" s="146">
        <v>87.417838383838301</v>
      </c>
      <c r="I35" s="146">
        <v>87.148834586466094</v>
      </c>
      <c r="J35" s="146">
        <v>86.063577817531296</v>
      </c>
      <c r="K35" s="146">
        <v>85.561276150627606</v>
      </c>
      <c r="L35" s="152">
        <v>86.209324772162304</v>
      </c>
      <c r="M35" s="146"/>
      <c r="N35" s="153">
        <v>93.2496949891067</v>
      </c>
      <c r="O35" s="154">
        <v>92.663243847874696</v>
      </c>
      <c r="P35" s="155">
        <v>92.960353200883006</v>
      </c>
      <c r="Q35" s="146"/>
      <c r="R35" s="156">
        <v>88.051623493975896</v>
      </c>
      <c r="S35" s="129"/>
      <c r="T35" s="130">
        <v>1.93672092852639</v>
      </c>
      <c r="U35" s="124">
        <v>4.36958068781819</v>
      </c>
      <c r="V35" s="124">
        <v>4.5347522622605396</v>
      </c>
      <c r="W35" s="124">
        <v>-0.75243373886959197</v>
      </c>
      <c r="X35" s="124">
        <v>7.1846646857543401</v>
      </c>
      <c r="Y35" s="131">
        <v>3.3999287110128802</v>
      </c>
      <c r="Z35" s="124"/>
      <c r="AA35" s="132">
        <v>-2.2930737871967199</v>
      </c>
      <c r="AB35" s="133">
        <v>8.5199208675676896</v>
      </c>
      <c r="AC35" s="134">
        <v>2.2224017566265699</v>
      </c>
      <c r="AD35" s="124"/>
      <c r="AE35" s="135">
        <v>2.8413734206789698</v>
      </c>
      <c r="AF35" s="30"/>
      <c r="AG35" s="151">
        <v>89.059387144992499</v>
      </c>
      <c r="AH35" s="146">
        <v>86.236601830663602</v>
      </c>
      <c r="AI35" s="146">
        <v>89.463446244477097</v>
      </c>
      <c r="AJ35" s="146">
        <v>87.699414587332001</v>
      </c>
      <c r="AK35" s="146">
        <v>86.623520977164006</v>
      </c>
      <c r="AL35" s="152">
        <v>87.790731573157302</v>
      </c>
      <c r="AM35" s="146"/>
      <c r="AN35" s="153">
        <v>92.525448717948706</v>
      </c>
      <c r="AO35" s="154">
        <v>95.007889417360204</v>
      </c>
      <c r="AP35" s="155">
        <v>93.754249558563799</v>
      </c>
      <c r="AQ35" s="146"/>
      <c r="AR35" s="156">
        <v>89.413412075592504</v>
      </c>
      <c r="AS35" s="129"/>
      <c r="AT35" s="130">
        <v>6.3907429238737903</v>
      </c>
      <c r="AU35" s="124">
        <v>-0.51817323504085899</v>
      </c>
      <c r="AV35" s="124">
        <v>1.3043671627201301</v>
      </c>
      <c r="AW35" s="124">
        <v>-0.190989080847667</v>
      </c>
      <c r="AX35" s="124">
        <v>0.32637529772783702</v>
      </c>
      <c r="AY35" s="131">
        <v>1.12327243691637</v>
      </c>
      <c r="AZ35" s="124"/>
      <c r="BA35" s="132">
        <v>2.95760964229608</v>
      </c>
      <c r="BB35" s="133">
        <v>5.9047977737481299</v>
      </c>
      <c r="BC35" s="134">
        <v>4.41094989370702</v>
      </c>
      <c r="BD35" s="124"/>
      <c r="BE35" s="135">
        <v>2.0918138852652102</v>
      </c>
    </row>
    <row r="36" spans="1:64" x14ac:dyDescent="0.25">
      <c r="A36" s="21" t="s">
        <v>80</v>
      </c>
      <c r="B36" s="3" t="str">
        <f t="shared" si="0"/>
        <v>Coastal Virginia - Eastern Shore</v>
      </c>
      <c r="C36" s="3"/>
      <c r="D36" s="24" t="s">
        <v>16</v>
      </c>
      <c r="E36" s="27" t="s">
        <v>17</v>
      </c>
      <c r="F36" s="3"/>
      <c r="G36" s="151">
        <v>94.515440806045305</v>
      </c>
      <c r="H36" s="146">
        <v>97.965829228242995</v>
      </c>
      <c r="I36" s="146">
        <v>99.617355623100295</v>
      </c>
      <c r="J36" s="146">
        <v>95.114653641207795</v>
      </c>
      <c r="K36" s="146">
        <v>95.926957295373597</v>
      </c>
      <c r="L36" s="152">
        <v>96.877927572606595</v>
      </c>
      <c r="M36" s="146"/>
      <c r="N36" s="153">
        <v>104.50513719512099</v>
      </c>
      <c r="O36" s="154">
        <v>105.12819466248</v>
      </c>
      <c r="P36" s="155">
        <v>104.81208816705301</v>
      </c>
      <c r="Q36" s="146"/>
      <c r="R36" s="156">
        <v>99.391124448799602</v>
      </c>
      <c r="S36" s="129"/>
      <c r="T36" s="130">
        <v>5.7214595799112704</v>
      </c>
      <c r="U36" s="124">
        <v>7.0812935195795497</v>
      </c>
      <c r="V36" s="124">
        <v>7.8200422741460498</v>
      </c>
      <c r="W36" s="124">
        <v>2.84039314489433</v>
      </c>
      <c r="X36" s="124">
        <v>5.7383755171453199</v>
      </c>
      <c r="Y36" s="131">
        <v>5.9302638202640798</v>
      </c>
      <c r="Z36" s="124"/>
      <c r="AA36" s="132">
        <v>8.5329208961890792</v>
      </c>
      <c r="AB36" s="133">
        <v>5.0819275365299097</v>
      </c>
      <c r="AC36" s="134">
        <v>6.8122810407508601</v>
      </c>
      <c r="AD36" s="124"/>
      <c r="AE36" s="135">
        <v>6.3842789498477002</v>
      </c>
      <c r="AF36" s="30"/>
      <c r="AG36" s="151">
        <v>92.993725015142303</v>
      </c>
      <c r="AH36" s="146">
        <v>92.761855297157595</v>
      </c>
      <c r="AI36" s="146">
        <v>95.088899821109095</v>
      </c>
      <c r="AJ36" s="146">
        <v>91.342580188679193</v>
      </c>
      <c r="AK36" s="146">
        <v>93.131801330798396</v>
      </c>
      <c r="AL36" s="152">
        <v>93.095877961377596</v>
      </c>
      <c r="AM36" s="146"/>
      <c r="AN36" s="153">
        <v>98.625650821856894</v>
      </c>
      <c r="AO36" s="154">
        <v>102.129934725848</v>
      </c>
      <c r="AP36" s="155">
        <v>100.395895801275</v>
      </c>
      <c r="AQ36" s="146"/>
      <c r="AR36" s="156">
        <v>95.371162726961202</v>
      </c>
      <c r="AS36" s="129"/>
      <c r="AT36" s="130">
        <v>6.9153579126192097</v>
      </c>
      <c r="AU36" s="124">
        <v>4.1728216299829803</v>
      </c>
      <c r="AV36" s="124">
        <v>6.0646196985782099</v>
      </c>
      <c r="AW36" s="124">
        <v>0.91613912804978204</v>
      </c>
      <c r="AX36" s="124">
        <v>3.9142328430281998</v>
      </c>
      <c r="AY36" s="131">
        <v>4.2541099477252402</v>
      </c>
      <c r="AZ36" s="124"/>
      <c r="BA36" s="132">
        <v>6.0230148594927</v>
      </c>
      <c r="BB36" s="133">
        <v>7.1424985128684204</v>
      </c>
      <c r="BC36" s="134">
        <v>6.5885054925905502</v>
      </c>
      <c r="BD36" s="124"/>
      <c r="BE36" s="135">
        <v>5.1291375077922101</v>
      </c>
    </row>
    <row r="37" spans="1:64" x14ac:dyDescent="0.25">
      <c r="A37" s="21" t="s">
        <v>81</v>
      </c>
      <c r="B37" s="3" t="str">
        <f t="shared" si="0"/>
        <v>Coastal Virginia - Hampton Roads</v>
      </c>
      <c r="C37" s="3"/>
      <c r="D37" s="24" t="s">
        <v>16</v>
      </c>
      <c r="E37" s="27" t="s">
        <v>17</v>
      </c>
      <c r="F37" s="3"/>
      <c r="G37" s="151">
        <v>90.021248098419207</v>
      </c>
      <c r="H37" s="146">
        <v>94.268074621994899</v>
      </c>
      <c r="I37" s="146">
        <v>96.582360920591299</v>
      </c>
      <c r="J37" s="146">
        <v>95.193480440287303</v>
      </c>
      <c r="K37" s="146">
        <v>94.967066076332401</v>
      </c>
      <c r="L37" s="152">
        <v>94.397790267973704</v>
      </c>
      <c r="M37" s="146"/>
      <c r="N37" s="153">
        <v>110.62242416745001</v>
      </c>
      <c r="O37" s="154">
        <v>113.77262027571901</v>
      </c>
      <c r="P37" s="155">
        <v>112.239881304923</v>
      </c>
      <c r="Q37" s="146"/>
      <c r="R37" s="156">
        <v>100.01549876058399</v>
      </c>
      <c r="S37" s="129"/>
      <c r="T37" s="130">
        <v>11.797401130066801</v>
      </c>
      <c r="U37" s="124">
        <v>16.178023511754201</v>
      </c>
      <c r="V37" s="124">
        <v>18.780751721309301</v>
      </c>
      <c r="W37" s="124">
        <v>15.0094467056828</v>
      </c>
      <c r="X37" s="124">
        <v>12.8287338044154</v>
      </c>
      <c r="Y37" s="131">
        <v>15.080018024962801</v>
      </c>
      <c r="Z37" s="124"/>
      <c r="AA37" s="132">
        <v>9.5975461545237302</v>
      </c>
      <c r="AB37" s="133">
        <v>7.0386217149047399</v>
      </c>
      <c r="AC37" s="134">
        <v>8.3172251031598101</v>
      </c>
      <c r="AD37" s="124"/>
      <c r="AE37" s="135">
        <v>11.7280583935714</v>
      </c>
      <c r="AF37" s="30"/>
      <c r="AG37" s="151">
        <v>92.836261757776796</v>
      </c>
      <c r="AH37" s="146">
        <v>89.750234501824195</v>
      </c>
      <c r="AI37" s="146">
        <v>92.010780503531706</v>
      </c>
      <c r="AJ37" s="146">
        <v>91.198372300604603</v>
      </c>
      <c r="AK37" s="146">
        <v>91.389365597753795</v>
      </c>
      <c r="AL37" s="152">
        <v>91.424047608814405</v>
      </c>
      <c r="AM37" s="146"/>
      <c r="AN37" s="153">
        <v>105.24665579140201</v>
      </c>
      <c r="AO37" s="154">
        <v>110.00628141014499</v>
      </c>
      <c r="AP37" s="155">
        <v>107.68460629347101</v>
      </c>
      <c r="AQ37" s="146"/>
      <c r="AR37" s="156">
        <v>96.728757345534305</v>
      </c>
      <c r="AS37" s="129"/>
      <c r="AT37" s="130">
        <v>12.652508528988401</v>
      </c>
      <c r="AU37" s="124">
        <v>12.2978722599627</v>
      </c>
      <c r="AV37" s="124">
        <v>14.4579837407595</v>
      </c>
      <c r="AW37" s="124">
        <v>13.342894077119499</v>
      </c>
      <c r="AX37" s="124">
        <v>12.1947598019562</v>
      </c>
      <c r="AY37" s="131">
        <v>12.990804403627401</v>
      </c>
      <c r="AZ37" s="124"/>
      <c r="BA37" s="132">
        <v>10.5984550352981</v>
      </c>
      <c r="BB37" s="133">
        <v>9.3302944014565892</v>
      </c>
      <c r="BC37" s="134">
        <v>9.9784045385706595</v>
      </c>
      <c r="BD37" s="124"/>
      <c r="BE37" s="135">
        <v>11.6519850081822</v>
      </c>
    </row>
    <row r="38" spans="1:64" x14ac:dyDescent="0.25">
      <c r="A38" s="20" t="s">
        <v>82</v>
      </c>
      <c r="B38" s="3" t="str">
        <f t="shared" si="0"/>
        <v>Northern Virginia</v>
      </c>
      <c r="C38" s="3"/>
      <c r="D38" s="24" t="s">
        <v>16</v>
      </c>
      <c r="E38" s="27" t="s">
        <v>17</v>
      </c>
      <c r="F38" s="3"/>
      <c r="G38" s="151">
        <v>116.44700450450399</v>
      </c>
      <c r="H38" s="146">
        <v>134.65366330520601</v>
      </c>
      <c r="I38" s="146">
        <v>142.26527681450301</v>
      </c>
      <c r="J38" s="146">
        <v>139.95411261495201</v>
      </c>
      <c r="K38" s="146">
        <v>125.418020071315</v>
      </c>
      <c r="L38" s="152">
        <v>133.201163341034</v>
      </c>
      <c r="M38" s="146"/>
      <c r="N38" s="153">
        <v>109.19723731311799</v>
      </c>
      <c r="O38" s="154">
        <v>108.888992843357</v>
      </c>
      <c r="P38" s="155">
        <v>109.03954234115599</v>
      </c>
      <c r="Q38" s="146"/>
      <c r="R38" s="156">
        <v>127.06544155823801</v>
      </c>
      <c r="S38" s="129"/>
      <c r="T38" s="130">
        <v>21.889016812055502</v>
      </c>
      <c r="U38" s="124">
        <v>34.001491929970101</v>
      </c>
      <c r="V38" s="124">
        <v>37.200845035767401</v>
      </c>
      <c r="W38" s="124">
        <v>35.898176804555703</v>
      </c>
      <c r="X38" s="124">
        <v>26.055396154940301</v>
      </c>
      <c r="Y38" s="131">
        <v>32.3375706914982</v>
      </c>
      <c r="Z38" s="124"/>
      <c r="AA38" s="132">
        <v>13.2631119330358</v>
      </c>
      <c r="AB38" s="133">
        <v>9.3326523310401104</v>
      </c>
      <c r="AC38" s="134">
        <v>11.2932885322777</v>
      </c>
      <c r="AD38" s="124"/>
      <c r="AE38" s="135">
        <v>27.2450651496783</v>
      </c>
      <c r="AF38" s="30"/>
      <c r="AG38" s="151">
        <v>110.458780176473</v>
      </c>
      <c r="AH38" s="146">
        <v>124.010063212468</v>
      </c>
      <c r="AI38" s="146">
        <v>131.33906794987101</v>
      </c>
      <c r="AJ38" s="146">
        <v>130.89783012413201</v>
      </c>
      <c r="AK38" s="146">
        <v>120.197413938785</v>
      </c>
      <c r="AL38" s="152">
        <v>124.22009919798199</v>
      </c>
      <c r="AM38" s="146"/>
      <c r="AN38" s="153">
        <v>107.94192179349</v>
      </c>
      <c r="AO38" s="154">
        <v>109.56051227890001</v>
      </c>
      <c r="AP38" s="155">
        <v>108.77852522830401</v>
      </c>
      <c r="AQ38" s="146"/>
      <c r="AR38" s="156">
        <v>119.858880943049</v>
      </c>
      <c r="AS38" s="129"/>
      <c r="AT38" s="130">
        <v>16.097681323599002</v>
      </c>
      <c r="AU38" s="124">
        <v>23.1464055997596</v>
      </c>
      <c r="AV38" s="124">
        <v>26.339713659553102</v>
      </c>
      <c r="AW38" s="124">
        <v>26.200798622394</v>
      </c>
      <c r="AX38" s="124">
        <v>18.414180274384702</v>
      </c>
      <c r="AY38" s="131">
        <v>22.792296867671801</v>
      </c>
      <c r="AZ38" s="124"/>
      <c r="BA38" s="132">
        <v>10.040273096926001</v>
      </c>
      <c r="BB38" s="133">
        <v>9.5995604740555898</v>
      </c>
      <c r="BC38" s="134">
        <v>9.8379131876037302</v>
      </c>
      <c r="BD38" s="124"/>
      <c r="BE38" s="135">
        <v>19.216567164953901</v>
      </c>
    </row>
    <row r="39" spans="1:64" x14ac:dyDescent="0.25">
      <c r="A39" s="22" t="s">
        <v>83</v>
      </c>
      <c r="B39" s="3" t="str">
        <f t="shared" si="0"/>
        <v>Shenandoah Valley</v>
      </c>
      <c r="C39" s="3"/>
      <c r="D39" s="25" t="s">
        <v>16</v>
      </c>
      <c r="E39" s="28" t="s">
        <v>17</v>
      </c>
      <c r="F39" s="3"/>
      <c r="G39" s="157">
        <v>85.344247840333594</v>
      </c>
      <c r="H39" s="158">
        <v>89.697331848552295</v>
      </c>
      <c r="I39" s="158">
        <v>90.158830289349396</v>
      </c>
      <c r="J39" s="158">
        <v>89.928645245332106</v>
      </c>
      <c r="K39" s="158">
        <v>90.133210198755194</v>
      </c>
      <c r="L39" s="159">
        <v>89.288138252566398</v>
      </c>
      <c r="M39" s="146"/>
      <c r="N39" s="160">
        <v>100.07622359441</v>
      </c>
      <c r="O39" s="161">
        <v>100.584549349151</v>
      </c>
      <c r="P39" s="162">
        <v>100.328618996972</v>
      </c>
      <c r="Q39" s="146"/>
      <c r="R39" s="163">
        <v>93.196270199826202</v>
      </c>
      <c r="S39" s="129"/>
      <c r="T39" s="136">
        <v>6.4562388237781798</v>
      </c>
      <c r="U39" s="137">
        <v>12.351159393700399</v>
      </c>
      <c r="V39" s="137">
        <v>9.4447402341167095</v>
      </c>
      <c r="W39" s="137">
        <v>11.487493582388099</v>
      </c>
      <c r="X39" s="137">
        <v>7.6189022695469797</v>
      </c>
      <c r="Y39" s="138">
        <v>9.5494798734962796</v>
      </c>
      <c r="Z39" s="124"/>
      <c r="AA39" s="139">
        <v>2.88582171786544</v>
      </c>
      <c r="AB39" s="140">
        <v>1.1445403615249901</v>
      </c>
      <c r="AC39" s="141">
        <v>2.0491422660881402</v>
      </c>
      <c r="AD39" s="124"/>
      <c r="AE39" s="142">
        <v>6.6105672603949399</v>
      </c>
      <c r="AF39" s="31"/>
      <c r="AG39" s="157">
        <v>86.750615503976206</v>
      </c>
      <c r="AH39" s="158">
        <v>87.7389400710438</v>
      </c>
      <c r="AI39" s="158">
        <v>89.076199349610206</v>
      </c>
      <c r="AJ39" s="158">
        <v>89.621297959607404</v>
      </c>
      <c r="AK39" s="158">
        <v>88.695830360470595</v>
      </c>
      <c r="AL39" s="159">
        <v>88.456790758944294</v>
      </c>
      <c r="AM39" s="146"/>
      <c r="AN39" s="160">
        <v>94.962376690339497</v>
      </c>
      <c r="AO39" s="161">
        <v>96.083793874250901</v>
      </c>
      <c r="AP39" s="162">
        <v>95.529395681031104</v>
      </c>
      <c r="AQ39" s="146"/>
      <c r="AR39" s="163">
        <v>90.686226804123706</v>
      </c>
      <c r="AS39" s="129"/>
      <c r="AT39" s="136">
        <v>3.79276893991945</v>
      </c>
      <c r="AU39" s="137">
        <v>6.7873154746763902</v>
      </c>
      <c r="AV39" s="137">
        <v>8.0685920794461907</v>
      </c>
      <c r="AW39" s="137">
        <v>9.2859740051749604</v>
      </c>
      <c r="AX39" s="137">
        <v>6.4167194137766197</v>
      </c>
      <c r="AY39" s="138">
        <v>6.9767630578213602</v>
      </c>
      <c r="AZ39" s="124"/>
      <c r="BA39" s="139">
        <v>1.2208505451509499</v>
      </c>
      <c r="BB39" s="140">
        <v>-0.35613934883364101</v>
      </c>
      <c r="BC39" s="141">
        <v>0.43334582071493399</v>
      </c>
      <c r="BD39" s="124"/>
      <c r="BE39" s="142">
        <v>4.7443181217907</v>
      </c>
    </row>
    <row r="40" spans="1:64" ht="13" x14ac:dyDescent="0.3">
      <c r="A40" s="19" t="s">
        <v>84</v>
      </c>
      <c r="B40" s="3" t="str">
        <f t="shared" si="0"/>
        <v>Southern Virginia</v>
      </c>
      <c r="C40" s="9"/>
      <c r="D40" s="23" t="s">
        <v>16</v>
      </c>
      <c r="E40" s="26" t="s">
        <v>17</v>
      </c>
      <c r="F40" s="3"/>
      <c r="G40" s="143">
        <v>82.090964039785703</v>
      </c>
      <c r="H40" s="144">
        <v>90.283409211222803</v>
      </c>
      <c r="I40" s="144">
        <v>93.239454820797505</v>
      </c>
      <c r="J40" s="144">
        <v>91.473510858324701</v>
      </c>
      <c r="K40" s="144">
        <v>88.588408969567496</v>
      </c>
      <c r="L40" s="145">
        <v>89.646201024042696</v>
      </c>
      <c r="M40" s="146"/>
      <c r="N40" s="147">
        <v>90.776319599109101</v>
      </c>
      <c r="O40" s="148">
        <v>88.860523560209401</v>
      </c>
      <c r="P40" s="149">
        <v>89.839405405405401</v>
      </c>
      <c r="Q40" s="146"/>
      <c r="R40" s="150">
        <v>89.700534442755398</v>
      </c>
      <c r="S40" s="129"/>
      <c r="T40" s="121">
        <v>4.6167099703553998</v>
      </c>
      <c r="U40" s="122">
        <v>9.5410299419226092</v>
      </c>
      <c r="V40" s="122">
        <v>10.1743124919132</v>
      </c>
      <c r="W40" s="122">
        <v>8.6575678417498008</v>
      </c>
      <c r="X40" s="122">
        <v>8.3123664089997291</v>
      </c>
      <c r="Y40" s="123">
        <v>8.6063876897323208</v>
      </c>
      <c r="Z40" s="124"/>
      <c r="AA40" s="125">
        <v>9.6448665534337898</v>
      </c>
      <c r="AB40" s="126">
        <v>8.8308034796107595</v>
      </c>
      <c r="AC40" s="127">
        <v>9.2276902182151996</v>
      </c>
      <c r="AD40" s="124"/>
      <c r="AE40" s="128">
        <v>8.7717453245930095</v>
      </c>
      <c r="AF40" s="29"/>
      <c r="AG40" s="143">
        <v>83.593791228070103</v>
      </c>
      <c r="AH40" s="144">
        <v>88.634371866295197</v>
      </c>
      <c r="AI40" s="144">
        <v>91.673880015092394</v>
      </c>
      <c r="AJ40" s="144">
        <v>90.795364694107306</v>
      </c>
      <c r="AK40" s="144">
        <v>87.788578179854099</v>
      </c>
      <c r="AL40" s="145">
        <v>88.812254485233197</v>
      </c>
      <c r="AM40" s="146"/>
      <c r="AN40" s="147">
        <v>86.668730372364195</v>
      </c>
      <c r="AO40" s="148">
        <v>86.763028759736301</v>
      </c>
      <c r="AP40" s="149">
        <v>86.715840754321604</v>
      </c>
      <c r="AQ40" s="146"/>
      <c r="AR40" s="150">
        <v>88.247368781884504</v>
      </c>
      <c r="AS40" s="129"/>
      <c r="AT40" s="121">
        <v>2.2431540394548199</v>
      </c>
      <c r="AU40" s="122">
        <v>5.2467836068513698</v>
      </c>
      <c r="AV40" s="122">
        <v>9.17640042360037</v>
      </c>
      <c r="AW40" s="122">
        <v>8.9286854489246394</v>
      </c>
      <c r="AX40" s="122">
        <v>8.5959769239452992</v>
      </c>
      <c r="AY40" s="123">
        <v>7.1386003206727802</v>
      </c>
      <c r="AZ40" s="124"/>
      <c r="BA40" s="125">
        <v>6.6286619156367896</v>
      </c>
      <c r="BB40" s="126">
        <v>5.1148219989441799</v>
      </c>
      <c r="BC40" s="127">
        <v>5.8712932906151103</v>
      </c>
      <c r="BD40" s="124"/>
      <c r="BE40" s="128">
        <v>6.7907627111946001</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51">
        <v>88.684026278742294</v>
      </c>
      <c r="H41" s="146">
        <v>94.527982401005602</v>
      </c>
      <c r="I41" s="146">
        <v>93.167146401985093</v>
      </c>
      <c r="J41" s="146">
        <v>90.919163557213906</v>
      </c>
      <c r="K41" s="146">
        <v>91.208492971559295</v>
      </c>
      <c r="L41" s="152">
        <v>91.921913988657806</v>
      </c>
      <c r="M41" s="146"/>
      <c r="N41" s="153">
        <v>104.89766250820701</v>
      </c>
      <c r="O41" s="154">
        <v>103.814462075531</v>
      </c>
      <c r="P41" s="155">
        <v>104.346885589801</v>
      </c>
      <c r="Q41" s="146"/>
      <c r="R41" s="156">
        <v>95.586893236232001</v>
      </c>
      <c r="S41" s="129"/>
      <c r="T41" s="130">
        <v>8.0446104365575408</v>
      </c>
      <c r="U41" s="124">
        <v>14.9415917293621</v>
      </c>
      <c r="V41" s="124">
        <v>10.1452131807303</v>
      </c>
      <c r="W41" s="124">
        <v>4.6308852514220904</v>
      </c>
      <c r="X41" s="124">
        <v>3.7439411098230102</v>
      </c>
      <c r="Y41" s="131">
        <v>8.1928066663917605</v>
      </c>
      <c r="Z41" s="124"/>
      <c r="AA41" s="132">
        <v>6.6473537848494502</v>
      </c>
      <c r="AB41" s="133">
        <v>3.1357603948338602</v>
      </c>
      <c r="AC41" s="134">
        <v>4.88319292535164</v>
      </c>
      <c r="AD41" s="124"/>
      <c r="AE41" s="135">
        <v>7.2914662248637097</v>
      </c>
      <c r="AF41" s="30"/>
      <c r="AG41" s="151">
        <v>92.967644994638803</v>
      </c>
      <c r="AH41" s="146">
        <v>90.683794716327398</v>
      </c>
      <c r="AI41" s="146">
        <v>90.966085221832103</v>
      </c>
      <c r="AJ41" s="146">
        <v>90.190298927928595</v>
      </c>
      <c r="AK41" s="146">
        <v>91.725057782736897</v>
      </c>
      <c r="AL41" s="152">
        <v>91.249079648687598</v>
      </c>
      <c r="AM41" s="146"/>
      <c r="AN41" s="153">
        <v>103.25224519049399</v>
      </c>
      <c r="AO41" s="154">
        <v>103.677747419079</v>
      </c>
      <c r="AP41" s="155">
        <v>103.46196839850001</v>
      </c>
      <c r="AQ41" s="146"/>
      <c r="AR41" s="156">
        <v>94.969598135198098</v>
      </c>
      <c r="AS41" s="129"/>
      <c r="AT41" s="130">
        <v>13.2625100277432</v>
      </c>
      <c r="AU41" s="124">
        <v>10.0090631407651</v>
      </c>
      <c r="AV41" s="124">
        <v>9.4963709891524104</v>
      </c>
      <c r="AW41" s="124">
        <v>4.8959310145121799</v>
      </c>
      <c r="AX41" s="124">
        <v>2.3095423815107998</v>
      </c>
      <c r="AY41" s="131">
        <v>7.6218453291804398</v>
      </c>
      <c r="AZ41" s="124"/>
      <c r="BA41" s="132">
        <v>3.1047895632214799</v>
      </c>
      <c r="BB41" s="133">
        <v>5.68069328888261</v>
      </c>
      <c r="BC41" s="134">
        <v>4.32073931390451</v>
      </c>
      <c r="BD41" s="124"/>
      <c r="BE41" s="135">
        <v>6.7163201483322101</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51">
        <v>80.183116279069694</v>
      </c>
      <c r="H42" s="146">
        <v>87.154525993883695</v>
      </c>
      <c r="I42" s="146">
        <v>88.919226361031505</v>
      </c>
      <c r="J42" s="146">
        <v>88.468660844250294</v>
      </c>
      <c r="K42" s="146">
        <v>90.407390572390497</v>
      </c>
      <c r="L42" s="152">
        <v>87.503552073130905</v>
      </c>
      <c r="M42" s="146"/>
      <c r="N42" s="153">
        <v>86.005523156089097</v>
      </c>
      <c r="O42" s="154">
        <v>87.298310810810804</v>
      </c>
      <c r="P42" s="155">
        <v>86.656868085106296</v>
      </c>
      <c r="Q42" s="146"/>
      <c r="R42" s="156">
        <v>87.268806040585105</v>
      </c>
      <c r="S42" s="129"/>
      <c r="T42" s="130">
        <v>10.0790820206195</v>
      </c>
      <c r="U42" s="124">
        <v>11.936490611982499</v>
      </c>
      <c r="V42" s="124">
        <v>9.9963659411528791</v>
      </c>
      <c r="W42" s="124">
        <v>9.4624106114154998</v>
      </c>
      <c r="X42" s="124">
        <v>16.514201940681598</v>
      </c>
      <c r="Y42" s="131">
        <v>11.5464971902285</v>
      </c>
      <c r="Z42" s="124"/>
      <c r="AA42" s="132">
        <v>8.5933410848369594</v>
      </c>
      <c r="AB42" s="133">
        <v>7.6159834299481997</v>
      </c>
      <c r="AC42" s="134">
        <v>8.0875202625016698</v>
      </c>
      <c r="AD42" s="124"/>
      <c r="AE42" s="135">
        <v>10.617012782150301</v>
      </c>
      <c r="AF42" s="30"/>
      <c r="AG42" s="151">
        <v>81.016598821638894</v>
      </c>
      <c r="AH42" s="146">
        <v>86.487131211180099</v>
      </c>
      <c r="AI42" s="146">
        <v>87.586855563234195</v>
      </c>
      <c r="AJ42" s="146">
        <v>86.699243902438994</v>
      </c>
      <c r="AK42" s="146">
        <v>86.365392435949502</v>
      </c>
      <c r="AL42" s="152">
        <v>85.956460603189598</v>
      </c>
      <c r="AM42" s="146"/>
      <c r="AN42" s="153">
        <v>83.623945899527598</v>
      </c>
      <c r="AO42" s="154">
        <v>84.382550130775897</v>
      </c>
      <c r="AP42" s="155">
        <v>84.000376378974593</v>
      </c>
      <c r="AQ42" s="146"/>
      <c r="AR42" s="156">
        <v>85.433412574469301</v>
      </c>
      <c r="AS42" s="129"/>
      <c r="AT42" s="130">
        <v>10.108076493068801</v>
      </c>
      <c r="AU42" s="124">
        <v>12.184772161183901</v>
      </c>
      <c r="AV42" s="124">
        <v>11.0945796761581</v>
      </c>
      <c r="AW42" s="124">
        <v>10.3065788111958</v>
      </c>
      <c r="AX42" s="124">
        <v>12.8216883833373</v>
      </c>
      <c r="AY42" s="131">
        <v>11.412889865455201</v>
      </c>
      <c r="AZ42" s="124"/>
      <c r="BA42" s="132">
        <v>7.0158601184956204</v>
      </c>
      <c r="BB42" s="133">
        <v>8.4623919025773393</v>
      </c>
      <c r="BC42" s="134">
        <v>7.7264472670994397</v>
      </c>
      <c r="BD42" s="124"/>
      <c r="BE42" s="135">
        <v>10.435014377171401</v>
      </c>
      <c r="BF42" s="76"/>
      <c r="BG42" s="76"/>
      <c r="BH42" s="76"/>
      <c r="BI42" s="76"/>
      <c r="BJ42" s="76"/>
      <c r="BK42" s="76"/>
      <c r="BL42" s="76"/>
    </row>
    <row r="43" spans="1:64" x14ac:dyDescent="0.25">
      <c r="A43" s="22" t="s">
        <v>87</v>
      </c>
      <c r="B43" s="3" t="str">
        <f t="shared" si="0"/>
        <v>Virginia Mountains</v>
      </c>
      <c r="C43" s="3"/>
      <c r="D43" s="25" t="s">
        <v>16</v>
      </c>
      <c r="E43" s="28" t="s">
        <v>17</v>
      </c>
      <c r="F43" s="3"/>
      <c r="G43" s="157">
        <v>86.167844492440594</v>
      </c>
      <c r="H43" s="158">
        <v>95.056076294277901</v>
      </c>
      <c r="I43" s="158">
        <v>101.107862289831</v>
      </c>
      <c r="J43" s="158">
        <v>99.713005079006706</v>
      </c>
      <c r="K43" s="158">
        <v>90.361806863042801</v>
      </c>
      <c r="L43" s="159">
        <v>95.250232070114805</v>
      </c>
      <c r="M43" s="146"/>
      <c r="N43" s="160">
        <v>100.16888671875</v>
      </c>
      <c r="O43" s="161">
        <v>101.01369260827001</v>
      </c>
      <c r="P43" s="162">
        <v>100.558728775356</v>
      </c>
      <c r="Q43" s="146"/>
      <c r="R43" s="163">
        <v>96.7958437240232</v>
      </c>
      <c r="S43" s="129"/>
      <c r="T43" s="136">
        <v>1.08761005110801</v>
      </c>
      <c r="U43" s="137">
        <v>14.523472758763001</v>
      </c>
      <c r="V43" s="137">
        <v>17.013962850093201</v>
      </c>
      <c r="W43" s="137">
        <v>17.643675781680098</v>
      </c>
      <c r="X43" s="137">
        <v>5.8794510512616203</v>
      </c>
      <c r="Y43" s="138">
        <v>12.092749740112801</v>
      </c>
      <c r="Z43" s="124"/>
      <c r="AA43" s="139">
        <v>-3.0164948935827902</v>
      </c>
      <c r="AB43" s="140">
        <v>-6.96291171618204</v>
      </c>
      <c r="AC43" s="141">
        <v>-4.9107509341693403</v>
      </c>
      <c r="AD43" s="124"/>
      <c r="AE43" s="142">
        <v>5.9153331589605997</v>
      </c>
      <c r="AF43" s="31"/>
      <c r="AG43" s="157">
        <v>92.204183401639298</v>
      </c>
      <c r="AH43" s="158">
        <v>90.180495016050003</v>
      </c>
      <c r="AI43" s="158">
        <v>93.390700608906101</v>
      </c>
      <c r="AJ43" s="158">
        <v>93.619685016190701</v>
      </c>
      <c r="AK43" s="158">
        <v>89.511001487745602</v>
      </c>
      <c r="AL43" s="159">
        <v>91.831646586997394</v>
      </c>
      <c r="AM43" s="146"/>
      <c r="AN43" s="160">
        <v>97.013278264954494</v>
      </c>
      <c r="AO43" s="161">
        <v>100.21032495009899</v>
      </c>
      <c r="AP43" s="162">
        <v>98.596193619796793</v>
      </c>
      <c r="AQ43" s="146"/>
      <c r="AR43" s="163">
        <v>93.801178108994606</v>
      </c>
      <c r="AS43" s="129"/>
      <c r="AT43" s="136">
        <v>4.1824924815336102</v>
      </c>
      <c r="AU43" s="137">
        <v>7.0855876130640603</v>
      </c>
      <c r="AV43" s="137">
        <v>9.2962908786796099</v>
      </c>
      <c r="AW43" s="137">
        <v>10.8427779737092</v>
      </c>
      <c r="AX43" s="137">
        <v>5.46385440662542</v>
      </c>
      <c r="AY43" s="138">
        <v>7.5003805715588596</v>
      </c>
      <c r="AZ43" s="124"/>
      <c r="BA43" s="139">
        <v>-1.8790177403819099</v>
      </c>
      <c r="BB43" s="140">
        <v>-2.9664203918478602</v>
      </c>
      <c r="BC43" s="141">
        <v>-2.4188843781480101</v>
      </c>
      <c r="BD43" s="124"/>
      <c r="BE43" s="142">
        <v>4.1638036107620602</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T36" sqref="T36"/>
      <selection pane="topRight" activeCell="T36" sqref="T36"/>
      <selection pane="bottomLeft" activeCell="T36" sqref="T36"/>
      <selection pane="bottomRight" activeCell="T36" sqref="T36"/>
    </sheetView>
  </sheetViews>
  <sheetFormatPr defaultColWidth="9.08984375" defaultRowHeight="12.5" x14ac:dyDescent="0.25"/>
  <cols>
    <col min="1" max="1" width="20.6328125" customWidth="1"/>
    <col min="2" max="2" width="25.36328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4" t="s">
        <v>5</v>
      </c>
      <c r="E2" s="185"/>
      <c r="G2" s="178" t="s">
        <v>109</v>
      </c>
      <c r="H2" s="179"/>
      <c r="I2" s="179"/>
      <c r="J2" s="179"/>
      <c r="K2" s="179"/>
      <c r="L2" s="179"/>
      <c r="M2" s="179"/>
      <c r="N2" s="179"/>
      <c r="O2" s="179"/>
      <c r="P2" s="179"/>
      <c r="Q2" s="179"/>
      <c r="R2" s="179"/>
      <c r="T2" s="178" t="s">
        <v>40</v>
      </c>
      <c r="U2" s="179"/>
      <c r="V2" s="179"/>
      <c r="W2" s="179"/>
      <c r="X2" s="179"/>
      <c r="Y2" s="179"/>
      <c r="Z2" s="179"/>
      <c r="AA2" s="179"/>
      <c r="AB2" s="179"/>
      <c r="AC2" s="179"/>
      <c r="AD2" s="179"/>
      <c r="AE2" s="179"/>
      <c r="AF2" s="4"/>
      <c r="AG2" s="178" t="s">
        <v>41</v>
      </c>
      <c r="AH2" s="179"/>
      <c r="AI2" s="179"/>
      <c r="AJ2" s="179"/>
      <c r="AK2" s="179"/>
      <c r="AL2" s="179"/>
      <c r="AM2" s="179"/>
      <c r="AN2" s="179"/>
      <c r="AO2" s="179"/>
      <c r="AP2" s="179"/>
      <c r="AQ2" s="179"/>
      <c r="AR2" s="179"/>
      <c r="AT2" s="178" t="s">
        <v>42</v>
      </c>
      <c r="AU2" s="179"/>
      <c r="AV2" s="179"/>
      <c r="AW2" s="179"/>
      <c r="AX2" s="179"/>
      <c r="AY2" s="179"/>
      <c r="AZ2" s="179"/>
      <c r="BA2" s="179"/>
      <c r="BB2" s="179"/>
      <c r="BC2" s="179"/>
      <c r="BD2" s="179"/>
      <c r="BE2" s="179"/>
    </row>
    <row r="3" spans="1:57" ht="13" x14ac:dyDescent="0.25">
      <c r="A3" s="32"/>
      <c r="B3" s="32"/>
      <c r="C3" s="3"/>
      <c r="D3" s="186" t="s">
        <v>8</v>
      </c>
      <c r="E3" s="188" t="s">
        <v>9</v>
      </c>
      <c r="F3" s="5"/>
      <c r="G3" s="176" t="s">
        <v>0</v>
      </c>
      <c r="H3" s="172" t="s">
        <v>1</v>
      </c>
      <c r="I3" s="172" t="s">
        <v>10</v>
      </c>
      <c r="J3" s="172" t="s">
        <v>2</v>
      </c>
      <c r="K3" s="172" t="s">
        <v>11</v>
      </c>
      <c r="L3" s="174" t="s">
        <v>12</v>
      </c>
      <c r="M3" s="5"/>
      <c r="N3" s="176" t="s">
        <v>3</v>
      </c>
      <c r="O3" s="172" t="s">
        <v>4</v>
      </c>
      <c r="P3" s="174" t="s">
        <v>13</v>
      </c>
      <c r="Q3" s="2"/>
      <c r="R3" s="180" t="s">
        <v>14</v>
      </c>
      <c r="S3" s="2"/>
      <c r="T3" s="176" t="s">
        <v>0</v>
      </c>
      <c r="U3" s="172" t="s">
        <v>1</v>
      </c>
      <c r="V3" s="172" t="s">
        <v>10</v>
      </c>
      <c r="W3" s="172" t="s">
        <v>2</v>
      </c>
      <c r="X3" s="172" t="s">
        <v>11</v>
      </c>
      <c r="Y3" s="174" t="s">
        <v>12</v>
      </c>
      <c r="Z3" s="2"/>
      <c r="AA3" s="176" t="s">
        <v>3</v>
      </c>
      <c r="AB3" s="172" t="s">
        <v>4</v>
      </c>
      <c r="AC3" s="174" t="s">
        <v>13</v>
      </c>
      <c r="AD3" s="1"/>
      <c r="AE3" s="182" t="s">
        <v>14</v>
      </c>
      <c r="AF3" s="38"/>
      <c r="AG3" s="176" t="s">
        <v>0</v>
      </c>
      <c r="AH3" s="172" t="s">
        <v>1</v>
      </c>
      <c r="AI3" s="172" t="s">
        <v>10</v>
      </c>
      <c r="AJ3" s="172" t="s">
        <v>2</v>
      </c>
      <c r="AK3" s="172" t="s">
        <v>11</v>
      </c>
      <c r="AL3" s="174" t="s">
        <v>12</v>
      </c>
      <c r="AM3" s="5"/>
      <c r="AN3" s="176" t="s">
        <v>3</v>
      </c>
      <c r="AO3" s="172" t="s">
        <v>4</v>
      </c>
      <c r="AP3" s="174" t="s">
        <v>13</v>
      </c>
      <c r="AQ3" s="2"/>
      <c r="AR3" s="180" t="s">
        <v>14</v>
      </c>
      <c r="AS3" s="2"/>
      <c r="AT3" s="176" t="s">
        <v>0</v>
      </c>
      <c r="AU3" s="172" t="s">
        <v>1</v>
      </c>
      <c r="AV3" s="172" t="s">
        <v>10</v>
      </c>
      <c r="AW3" s="172" t="s">
        <v>2</v>
      </c>
      <c r="AX3" s="172" t="s">
        <v>11</v>
      </c>
      <c r="AY3" s="174" t="s">
        <v>12</v>
      </c>
      <c r="AZ3" s="2"/>
      <c r="BA3" s="176" t="s">
        <v>3</v>
      </c>
      <c r="BB3" s="172" t="s">
        <v>4</v>
      </c>
      <c r="BC3" s="174" t="s">
        <v>13</v>
      </c>
      <c r="BD3" s="1"/>
      <c r="BE3" s="182" t="s">
        <v>14</v>
      </c>
    </row>
    <row r="4" spans="1:57" ht="13" x14ac:dyDescent="0.25">
      <c r="A4" s="32"/>
      <c r="B4" s="32"/>
      <c r="C4" s="3"/>
      <c r="D4" s="187"/>
      <c r="E4" s="189"/>
      <c r="F4" s="5"/>
      <c r="G4" s="193"/>
      <c r="H4" s="191"/>
      <c r="I4" s="191"/>
      <c r="J4" s="191"/>
      <c r="K4" s="191"/>
      <c r="L4" s="192"/>
      <c r="M4" s="5"/>
      <c r="N4" s="193"/>
      <c r="O4" s="191"/>
      <c r="P4" s="192"/>
      <c r="Q4" s="2"/>
      <c r="R4" s="194"/>
      <c r="S4" s="2"/>
      <c r="T4" s="193"/>
      <c r="U4" s="191"/>
      <c r="V4" s="191"/>
      <c r="W4" s="191"/>
      <c r="X4" s="191"/>
      <c r="Y4" s="192"/>
      <c r="Z4" s="2"/>
      <c r="AA4" s="193"/>
      <c r="AB4" s="191"/>
      <c r="AC4" s="192"/>
      <c r="AD4" s="1"/>
      <c r="AE4" s="190"/>
      <c r="AF4" s="39"/>
      <c r="AG4" s="193"/>
      <c r="AH4" s="191"/>
      <c r="AI4" s="191"/>
      <c r="AJ4" s="191"/>
      <c r="AK4" s="191"/>
      <c r="AL4" s="192"/>
      <c r="AM4" s="5"/>
      <c r="AN4" s="193"/>
      <c r="AO4" s="191"/>
      <c r="AP4" s="192"/>
      <c r="AQ4" s="2"/>
      <c r="AR4" s="194"/>
      <c r="AS4" s="2"/>
      <c r="AT4" s="193"/>
      <c r="AU4" s="191"/>
      <c r="AV4" s="191"/>
      <c r="AW4" s="191"/>
      <c r="AX4" s="191"/>
      <c r="AY4" s="192"/>
      <c r="AZ4" s="2"/>
      <c r="BA4" s="193"/>
      <c r="BB4" s="191"/>
      <c r="BC4" s="192"/>
      <c r="BD4" s="1"/>
      <c r="BE4" s="190"/>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3">
        <v>57.756097736714402</v>
      </c>
      <c r="H6" s="144">
        <v>76.298997353576496</v>
      </c>
      <c r="I6" s="144">
        <v>86.531351227424594</v>
      </c>
      <c r="J6" s="144">
        <v>86.049853809222498</v>
      </c>
      <c r="K6" s="144">
        <v>78.604577855258</v>
      </c>
      <c r="L6" s="145">
        <v>77.048186194469295</v>
      </c>
      <c r="M6" s="146"/>
      <c r="N6" s="147">
        <v>86.066677382829099</v>
      </c>
      <c r="O6" s="148">
        <v>90.959799467251401</v>
      </c>
      <c r="P6" s="149">
        <v>88.513238425040299</v>
      </c>
      <c r="Q6" s="146"/>
      <c r="R6" s="150">
        <v>80.324054737127199</v>
      </c>
      <c r="S6" s="129"/>
      <c r="T6" s="121">
        <v>24.900992862167101</v>
      </c>
      <c r="U6" s="122">
        <v>41.758622151514103</v>
      </c>
      <c r="V6" s="122">
        <v>49.037004804872602</v>
      </c>
      <c r="W6" s="122">
        <v>44.682912102339401</v>
      </c>
      <c r="X6" s="122">
        <v>32.583686090816997</v>
      </c>
      <c r="Y6" s="123">
        <v>39.133122633186503</v>
      </c>
      <c r="Z6" s="124"/>
      <c r="AA6" s="125">
        <v>18.1752676438931</v>
      </c>
      <c r="AB6" s="126">
        <v>18.673602721712999</v>
      </c>
      <c r="AC6" s="127">
        <v>18.4307858259101</v>
      </c>
      <c r="AD6" s="124"/>
      <c r="AE6" s="128">
        <v>31.8756821789881</v>
      </c>
      <c r="AG6" s="143">
        <v>64.157210589291594</v>
      </c>
      <c r="AH6" s="144">
        <v>67.738199408342794</v>
      </c>
      <c r="AI6" s="144">
        <v>76.202662404501893</v>
      </c>
      <c r="AJ6" s="144">
        <v>78.208397425114399</v>
      </c>
      <c r="AK6" s="144">
        <v>73.645100938311501</v>
      </c>
      <c r="AL6" s="145">
        <v>71.990195466376406</v>
      </c>
      <c r="AM6" s="146"/>
      <c r="AN6" s="147">
        <v>82.441099511080196</v>
      </c>
      <c r="AO6" s="148">
        <v>88.171542540569106</v>
      </c>
      <c r="AP6" s="149">
        <v>85.306322643441007</v>
      </c>
      <c r="AQ6" s="146"/>
      <c r="AR6" s="150">
        <v>75.794944842653294</v>
      </c>
      <c r="AS6" s="129"/>
      <c r="AT6" s="121">
        <v>26.171803072155399</v>
      </c>
      <c r="AU6" s="122">
        <v>32.378389904295098</v>
      </c>
      <c r="AV6" s="122">
        <v>39.979754743400399</v>
      </c>
      <c r="AW6" s="122">
        <v>39.7187538807161</v>
      </c>
      <c r="AX6" s="122">
        <v>30.0424413811214</v>
      </c>
      <c r="AY6" s="123">
        <v>33.778606914147097</v>
      </c>
      <c r="AZ6" s="124"/>
      <c r="BA6" s="125">
        <v>19.222149431373801</v>
      </c>
      <c r="BB6" s="126">
        <v>17.656385166689901</v>
      </c>
      <c r="BC6" s="127">
        <v>18.407788872989801</v>
      </c>
      <c r="BD6" s="124"/>
      <c r="BE6" s="128">
        <v>28.418200115841699</v>
      </c>
    </row>
    <row r="7" spans="1:57" x14ac:dyDescent="0.25">
      <c r="A7" s="20" t="s">
        <v>18</v>
      </c>
      <c r="B7" s="3" t="str">
        <f>TRIM(A7)</f>
        <v>Virginia</v>
      </c>
      <c r="C7" s="10"/>
      <c r="D7" s="24" t="s">
        <v>16</v>
      </c>
      <c r="E7" s="27" t="s">
        <v>17</v>
      </c>
      <c r="F7" s="3"/>
      <c r="G7" s="151">
        <v>39.917681259295598</v>
      </c>
      <c r="H7" s="146">
        <v>59.621810312206698</v>
      </c>
      <c r="I7" s="146">
        <v>68.082402189468795</v>
      </c>
      <c r="J7" s="146">
        <v>65.749820388870006</v>
      </c>
      <c r="K7" s="146">
        <v>54.7940402236705</v>
      </c>
      <c r="L7" s="152">
        <v>57.633150874702302</v>
      </c>
      <c r="M7" s="146"/>
      <c r="N7" s="153">
        <v>55.597220718886199</v>
      </c>
      <c r="O7" s="154">
        <v>57.756173202305597</v>
      </c>
      <c r="P7" s="155">
        <v>56.676696960595898</v>
      </c>
      <c r="Q7" s="146"/>
      <c r="R7" s="156">
        <v>57.359878327814798</v>
      </c>
      <c r="S7" s="129"/>
      <c r="T7" s="130">
        <v>26.454012272792301</v>
      </c>
      <c r="U7" s="124">
        <v>54.320862063779202</v>
      </c>
      <c r="V7" s="124">
        <v>63.032919401454798</v>
      </c>
      <c r="W7" s="124">
        <v>55.687445706889399</v>
      </c>
      <c r="X7" s="124">
        <v>35.233969857626199</v>
      </c>
      <c r="Y7" s="131">
        <v>47.996100344975702</v>
      </c>
      <c r="Z7" s="124"/>
      <c r="AA7" s="132">
        <v>16.104454768942599</v>
      </c>
      <c r="AB7" s="133">
        <v>20.625118693444399</v>
      </c>
      <c r="AC7" s="134">
        <v>18.364673421266701</v>
      </c>
      <c r="AD7" s="124"/>
      <c r="AE7" s="135">
        <v>38.227062189283302</v>
      </c>
      <c r="AG7" s="151">
        <v>39.273780519095098</v>
      </c>
      <c r="AH7" s="146">
        <v>46.968540027572402</v>
      </c>
      <c r="AI7" s="146">
        <v>55.947405897025803</v>
      </c>
      <c r="AJ7" s="146">
        <v>56.481282140554399</v>
      </c>
      <c r="AK7" s="146">
        <v>49.587469122461599</v>
      </c>
      <c r="AL7" s="152">
        <v>49.651005842449898</v>
      </c>
      <c r="AM7" s="146"/>
      <c r="AN7" s="153">
        <v>51.433139734929199</v>
      </c>
      <c r="AO7" s="154">
        <v>55.479419395126797</v>
      </c>
      <c r="AP7" s="155">
        <v>53.456279565027998</v>
      </c>
      <c r="AQ7" s="146"/>
      <c r="AR7" s="156">
        <v>50.738326036486598</v>
      </c>
      <c r="AS7" s="129"/>
      <c r="AT7" s="130">
        <v>12.5711078672627</v>
      </c>
      <c r="AU7" s="124">
        <v>20.798893280488901</v>
      </c>
      <c r="AV7" s="124">
        <v>32.8144094282029</v>
      </c>
      <c r="AW7" s="124">
        <v>33.316464611015199</v>
      </c>
      <c r="AX7" s="124">
        <v>20.327768582892599</v>
      </c>
      <c r="AY7" s="131">
        <v>24.4568748597321</v>
      </c>
      <c r="AZ7" s="124"/>
      <c r="BA7" s="132">
        <v>11.5249080032743</v>
      </c>
      <c r="BB7" s="133">
        <v>16.5147728854202</v>
      </c>
      <c r="BC7" s="134">
        <v>14.059705209553</v>
      </c>
      <c r="BD7" s="124"/>
      <c r="BE7" s="135">
        <v>21.133714833485001</v>
      </c>
    </row>
    <row r="8" spans="1:57" x14ac:dyDescent="0.25">
      <c r="A8" s="21" t="s">
        <v>19</v>
      </c>
      <c r="B8" s="3" t="str">
        <f t="shared" ref="B8:B43" si="0">TRIM(A8)</f>
        <v>Norfolk/Virginia Beach, VA</v>
      </c>
      <c r="C8" s="3"/>
      <c r="D8" s="24" t="s">
        <v>16</v>
      </c>
      <c r="E8" s="27" t="s">
        <v>17</v>
      </c>
      <c r="F8" s="3"/>
      <c r="G8" s="151">
        <v>36.896779006047801</v>
      </c>
      <c r="H8" s="146">
        <v>47.056532087825403</v>
      </c>
      <c r="I8" s="146">
        <v>51.500465390481097</v>
      </c>
      <c r="J8" s="146">
        <v>50.020078083092201</v>
      </c>
      <c r="K8" s="146">
        <v>45.943405243229002</v>
      </c>
      <c r="L8" s="152">
        <v>46.283451962135103</v>
      </c>
      <c r="M8" s="146"/>
      <c r="N8" s="153">
        <v>60.260514457007602</v>
      </c>
      <c r="O8" s="154">
        <v>65.275082976597403</v>
      </c>
      <c r="P8" s="155">
        <v>62.767798716802503</v>
      </c>
      <c r="Q8" s="146"/>
      <c r="R8" s="156">
        <v>50.993265320611499</v>
      </c>
      <c r="S8" s="129"/>
      <c r="T8" s="130">
        <v>17.563596318013602</v>
      </c>
      <c r="U8" s="124">
        <v>39.382672978687097</v>
      </c>
      <c r="V8" s="124">
        <v>45.5231876984328</v>
      </c>
      <c r="W8" s="124">
        <v>36.566906282890201</v>
      </c>
      <c r="X8" s="124">
        <v>24.908317954597699</v>
      </c>
      <c r="Y8" s="131">
        <v>33.041574350588398</v>
      </c>
      <c r="Z8" s="124"/>
      <c r="AA8" s="132">
        <v>6.51721211370005</v>
      </c>
      <c r="AB8" s="133">
        <v>9.5524454845851405</v>
      </c>
      <c r="AC8" s="134">
        <v>8.0741539733323506</v>
      </c>
      <c r="AD8" s="124"/>
      <c r="AE8" s="135">
        <v>23.0445608031883</v>
      </c>
      <c r="AG8" s="151">
        <v>36.5452893849017</v>
      </c>
      <c r="AH8" s="146">
        <v>37.885889111977697</v>
      </c>
      <c r="AI8" s="146">
        <v>42.649333488430202</v>
      </c>
      <c r="AJ8" s="146">
        <v>43.096842403980297</v>
      </c>
      <c r="AK8" s="146">
        <v>41.954993313173802</v>
      </c>
      <c r="AL8" s="152">
        <v>40.425894552247598</v>
      </c>
      <c r="AM8" s="146"/>
      <c r="AN8" s="153">
        <v>54.631614094793498</v>
      </c>
      <c r="AO8" s="154">
        <v>59.886138277018098</v>
      </c>
      <c r="AP8" s="155">
        <v>57.258876185905798</v>
      </c>
      <c r="AQ8" s="146"/>
      <c r="AR8" s="156">
        <v>45.237441600947001</v>
      </c>
      <c r="AS8" s="129"/>
      <c r="AT8" s="130">
        <v>21.2213224590745</v>
      </c>
      <c r="AU8" s="124">
        <v>24.3160514727223</v>
      </c>
      <c r="AV8" s="124">
        <v>31.123090399043001</v>
      </c>
      <c r="AW8" s="124">
        <v>30.744419670561101</v>
      </c>
      <c r="AX8" s="124">
        <v>24.297516961055202</v>
      </c>
      <c r="AY8" s="131">
        <v>26.437155131321902</v>
      </c>
      <c r="AZ8" s="124"/>
      <c r="BA8" s="132">
        <v>16.1441746284776</v>
      </c>
      <c r="BB8" s="133">
        <v>18.5964609885995</v>
      </c>
      <c r="BC8" s="134">
        <v>17.413789648862</v>
      </c>
      <c r="BD8" s="124"/>
      <c r="BE8" s="135">
        <v>23.023802856572701</v>
      </c>
    </row>
    <row r="9" spans="1:57" ht="16" x14ac:dyDescent="0.45">
      <c r="A9" s="21" t="s">
        <v>20</v>
      </c>
      <c r="B9" s="46" t="s">
        <v>72</v>
      </c>
      <c r="C9" s="3"/>
      <c r="D9" s="24" t="s">
        <v>16</v>
      </c>
      <c r="E9" s="27" t="s">
        <v>17</v>
      </c>
      <c r="F9" s="3"/>
      <c r="G9" s="151">
        <v>44.503878433476302</v>
      </c>
      <c r="H9" s="146">
        <v>64.392885658082903</v>
      </c>
      <c r="I9" s="146">
        <v>71.439329211373305</v>
      </c>
      <c r="J9" s="146">
        <v>67.931559048640906</v>
      </c>
      <c r="K9" s="146">
        <v>58.727892793276098</v>
      </c>
      <c r="L9" s="152">
        <v>61.399109028969903</v>
      </c>
      <c r="M9" s="146"/>
      <c r="N9" s="153">
        <v>58.816648149141599</v>
      </c>
      <c r="O9" s="154">
        <v>61.835799450107203</v>
      </c>
      <c r="P9" s="155">
        <v>60.326223799624401</v>
      </c>
      <c r="Q9" s="146"/>
      <c r="R9" s="156">
        <v>61.092570392014103</v>
      </c>
      <c r="S9" s="129"/>
      <c r="T9" s="130">
        <v>12.072333092409901</v>
      </c>
      <c r="U9" s="124">
        <v>22.715755353658</v>
      </c>
      <c r="V9" s="124">
        <v>30.016838104174099</v>
      </c>
      <c r="W9" s="124">
        <v>24.249401772645001</v>
      </c>
      <c r="X9" s="124">
        <v>12.1544899168019</v>
      </c>
      <c r="Y9" s="131">
        <v>20.785299756259398</v>
      </c>
      <c r="Z9" s="124"/>
      <c r="AA9" s="132">
        <v>11.964547439023899</v>
      </c>
      <c r="AB9" s="133">
        <v>20.861065686250399</v>
      </c>
      <c r="AC9" s="134">
        <v>16.354088818976798</v>
      </c>
      <c r="AD9" s="124"/>
      <c r="AE9" s="135">
        <v>19.501305377016902</v>
      </c>
      <c r="AG9" s="151">
        <v>43.382880310041102</v>
      </c>
      <c r="AH9" s="146">
        <v>50.183373408440602</v>
      </c>
      <c r="AI9" s="146">
        <v>59.859239983458501</v>
      </c>
      <c r="AJ9" s="146">
        <v>60.356745068848298</v>
      </c>
      <c r="AK9" s="146">
        <v>52.058831521593298</v>
      </c>
      <c r="AL9" s="152">
        <v>53.168214058476302</v>
      </c>
      <c r="AM9" s="146"/>
      <c r="AN9" s="153">
        <v>54.149469939198802</v>
      </c>
      <c r="AO9" s="154">
        <v>59.891021616818598</v>
      </c>
      <c r="AP9" s="155">
        <v>57.0202457780087</v>
      </c>
      <c r="AQ9" s="146"/>
      <c r="AR9" s="156">
        <v>54.2687945497713</v>
      </c>
      <c r="AS9" s="129"/>
      <c r="AT9" s="130">
        <v>-5.2416057089319699</v>
      </c>
      <c r="AU9" s="124">
        <v>-1.91585456215696</v>
      </c>
      <c r="AV9" s="124">
        <v>6.2579029094142298</v>
      </c>
      <c r="AW9" s="124">
        <v>7.2688922982380104</v>
      </c>
      <c r="AX9" s="124">
        <v>-1.87334711730812</v>
      </c>
      <c r="AY9" s="131">
        <v>1.2343763059867501</v>
      </c>
      <c r="AZ9" s="124"/>
      <c r="BA9" s="132">
        <v>-6.6974218963889198</v>
      </c>
      <c r="BB9" s="133">
        <v>0.37471776077303098</v>
      </c>
      <c r="BC9" s="134">
        <v>-3.1123527038004202</v>
      </c>
      <c r="BD9" s="124"/>
      <c r="BE9" s="135">
        <v>-0.110935541426603</v>
      </c>
    </row>
    <row r="10" spans="1:57" x14ac:dyDescent="0.25">
      <c r="A10" s="21" t="s">
        <v>21</v>
      </c>
      <c r="B10" s="3" t="str">
        <f t="shared" si="0"/>
        <v>Virginia Area</v>
      </c>
      <c r="C10" s="3"/>
      <c r="D10" s="24" t="s">
        <v>16</v>
      </c>
      <c r="E10" s="27" t="s">
        <v>17</v>
      </c>
      <c r="F10" s="3"/>
      <c r="G10" s="151">
        <v>29.8552445690589</v>
      </c>
      <c r="H10" s="146">
        <v>45.273887422835799</v>
      </c>
      <c r="I10" s="146">
        <v>49.748412186042103</v>
      </c>
      <c r="J10" s="146">
        <v>46.747982187455797</v>
      </c>
      <c r="K10" s="146">
        <v>44.569189953348001</v>
      </c>
      <c r="L10" s="152">
        <v>43.238943263748098</v>
      </c>
      <c r="M10" s="146"/>
      <c r="N10" s="153">
        <v>54.428713302860302</v>
      </c>
      <c r="O10" s="154">
        <v>53.250290985344698</v>
      </c>
      <c r="P10" s="155">
        <v>53.839502144102497</v>
      </c>
      <c r="Q10" s="146"/>
      <c r="R10" s="156">
        <v>46.2676743724208</v>
      </c>
      <c r="S10" s="129"/>
      <c r="T10" s="130">
        <v>11.4708980439508</v>
      </c>
      <c r="U10" s="124">
        <v>29.5607892252253</v>
      </c>
      <c r="V10" s="124">
        <v>28.961473874635502</v>
      </c>
      <c r="W10" s="124">
        <v>20.050778868344199</v>
      </c>
      <c r="X10" s="124">
        <v>15.1002623373766</v>
      </c>
      <c r="Y10" s="131">
        <v>21.481227263305801</v>
      </c>
      <c r="Z10" s="124"/>
      <c r="AA10" s="132">
        <v>16.519243873570598</v>
      </c>
      <c r="AB10" s="133">
        <v>19.163683308619699</v>
      </c>
      <c r="AC10" s="134">
        <v>17.812161284601402</v>
      </c>
      <c r="AD10" s="124"/>
      <c r="AE10" s="135">
        <v>20.236264976731899</v>
      </c>
      <c r="AG10" s="151">
        <v>32.986296579557298</v>
      </c>
      <c r="AH10" s="146">
        <v>39.032485521576298</v>
      </c>
      <c r="AI10" s="146">
        <v>45.152177354803698</v>
      </c>
      <c r="AJ10" s="146">
        <v>44.916673199613903</v>
      </c>
      <c r="AK10" s="146">
        <v>41.682819820137901</v>
      </c>
      <c r="AL10" s="152">
        <v>40.753450500817998</v>
      </c>
      <c r="AM10" s="146"/>
      <c r="AN10" s="153">
        <v>47.100807436965802</v>
      </c>
      <c r="AO10" s="154">
        <v>48.617806047978902</v>
      </c>
      <c r="AP10" s="155">
        <v>47.859306742472299</v>
      </c>
      <c r="AQ10" s="146"/>
      <c r="AR10" s="156">
        <v>42.783575657501999</v>
      </c>
      <c r="AS10" s="129"/>
      <c r="AT10" s="130">
        <v>2.1249004777105398</v>
      </c>
      <c r="AU10" s="124">
        <v>5.4396440955554999</v>
      </c>
      <c r="AV10" s="124">
        <v>13.7076972673129</v>
      </c>
      <c r="AW10" s="124">
        <v>11.5878992714887</v>
      </c>
      <c r="AX10" s="124">
        <v>7.1815170969135602</v>
      </c>
      <c r="AY10" s="131">
        <v>8.2889437641231094</v>
      </c>
      <c r="AZ10" s="124"/>
      <c r="BA10" s="132">
        <v>6.9675410239154898</v>
      </c>
      <c r="BB10" s="133">
        <v>10.656284842097801</v>
      </c>
      <c r="BC10" s="134">
        <v>8.8098806838937094</v>
      </c>
      <c r="BD10" s="124"/>
      <c r="BE10" s="135">
        <v>8.4545942333317399</v>
      </c>
    </row>
    <row r="11" spans="1:57" x14ac:dyDescent="0.25">
      <c r="A11" s="34" t="s">
        <v>22</v>
      </c>
      <c r="B11" s="3" t="str">
        <f t="shared" si="0"/>
        <v>Washington, DC</v>
      </c>
      <c r="C11" s="3"/>
      <c r="D11" s="24" t="s">
        <v>16</v>
      </c>
      <c r="E11" s="27" t="s">
        <v>17</v>
      </c>
      <c r="F11" s="3"/>
      <c r="G11" s="151">
        <v>58.8204151871562</v>
      </c>
      <c r="H11" s="146">
        <v>89.403352354545802</v>
      </c>
      <c r="I11" s="146">
        <v>109.051967801082</v>
      </c>
      <c r="J11" s="146">
        <v>112.22351138142299</v>
      </c>
      <c r="K11" s="146">
        <v>89.370858011716805</v>
      </c>
      <c r="L11" s="152">
        <v>91.774020947184795</v>
      </c>
      <c r="M11" s="146"/>
      <c r="N11" s="153">
        <v>70.626867134743506</v>
      </c>
      <c r="O11" s="154">
        <v>73.849004069585405</v>
      </c>
      <c r="P11" s="155">
        <v>72.237935602164399</v>
      </c>
      <c r="Q11" s="146"/>
      <c r="R11" s="156">
        <v>86.192282277179004</v>
      </c>
      <c r="S11" s="129"/>
      <c r="T11" s="130">
        <v>72.287796339758899</v>
      </c>
      <c r="U11" s="124">
        <v>125.31869736956401</v>
      </c>
      <c r="V11" s="124">
        <v>147.57294302725899</v>
      </c>
      <c r="W11" s="124">
        <v>144.261731959434</v>
      </c>
      <c r="X11" s="124">
        <v>105.198140934036</v>
      </c>
      <c r="Y11" s="131">
        <v>121.285938224625</v>
      </c>
      <c r="Z11" s="124"/>
      <c r="AA11" s="132">
        <v>53.375953474885698</v>
      </c>
      <c r="AB11" s="133">
        <v>52.337943221894598</v>
      </c>
      <c r="AC11" s="134">
        <v>52.8436121645884</v>
      </c>
      <c r="AD11" s="124"/>
      <c r="AE11" s="135">
        <v>99.855882282691297</v>
      </c>
      <c r="AG11" s="151">
        <v>55.705934282442797</v>
      </c>
      <c r="AH11" s="146">
        <v>66.641736373882907</v>
      </c>
      <c r="AI11" s="146">
        <v>82.326908461476506</v>
      </c>
      <c r="AJ11" s="146">
        <v>84.246862603033094</v>
      </c>
      <c r="AK11" s="146">
        <v>72.295538093427794</v>
      </c>
      <c r="AL11" s="152">
        <v>72.243557815303703</v>
      </c>
      <c r="AM11" s="146"/>
      <c r="AN11" s="153">
        <v>65.6935634741385</v>
      </c>
      <c r="AO11" s="154">
        <v>74.513653860774994</v>
      </c>
      <c r="AP11" s="155">
        <v>70.103608667456697</v>
      </c>
      <c r="AQ11" s="146"/>
      <c r="AR11" s="156">
        <v>71.632123068508804</v>
      </c>
      <c r="AS11" s="129"/>
      <c r="AT11" s="130">
        <v>50.512250260313202</v>
      </c>
      <c r="AU11" s="124">
        <v>67.031874739402795</v>
      </c>
      <c r="AV11" s="124">
        <v>90.993895520513007</v>
      </c>
      <c r="AW11" s="124">
        <v>93.256356595456296</v>
      </c>
      <c r="AX11" s="124">
        <v>66.164036468683307</v>
      </c>
      <c r="AY11" s="131">
        <v>74.404590767450003</v>
      </c>
      <c r="AZ11" s="124"/>
      <c r="BA11" s="132">
        <v>42.641364841706498</v>
      </c>
      <c r="BB11" s="133">
        <v>46.672513077180497</v>
      </c>
      <c r="BC11" s="134">
        <v>44.755736400738002</v>
      </c>
      <c r="BD11" s="124"/>
      <c r="BE11" s="135">
        <v>64.958077060983399</v>
      </c>
    </row>
    <row r="12" spans="1:57" x14ac:dyDescent="0.25">
      <c r="A12" s="21" t="s">
        <v>23</v>
      </c>
      <c r="B12" s="3" t="str">
        <f t="shared" si="0"/>
        <v>Arlington, VA</v>
      </c>
      <c r="C12" s="3"/>
      <c r="D12" s="24" t="s">
        <v>16</v>
      </c>
      <c r="E12" s="27" t="s">
        <v>17</v>
      </c>
      <c r="F12" s="3"/>
      <c r="G12" s="151">
        <v>61.415574267782397</v>
      </c>
      <c r="H12" s="146">
        <v>106.558109832635</v>
      </c>
      <c r="I12" s="146">
        <v>132.82440690376501</v>
      </c>
      <c r="J12" s="146">
        <v>133.97226987447601</v>
      </c>
      <c r="K12" s="146">
        <v>95.776624476987394</v>
      </c>
      <c r="L12" s="152">
        <v>106.109397071129</v>
      </c>
      <c r="M12" s="146"/>
      <c r="N12" s="153">
        <v>63.578027196652698</v>
      </c>
      <c r="O12" s="154">
        <v>60.601051255230097</v>
      </c>
      <c r="P12" s="155">
        <v>62.089539225941401</v>
      </c>
      <c r="Q12" s="146"/>
      <c r="R12" s="156">
        <v>93.532294829647299</v>
      </c>
      <c r="S12" s="129"/>
      <c r="T12" s="130">
        <v>77.742835280410802</v>
      </c>
      <c r="U12" s="124">
        <v>185.62828207596499</v>
      </c>
      <c r="V12" s="124">
        <v>219.08200762882501</v>
      </c>
      <c r="W12" s="124">
        <v>214.66803698662699</v>
      </c>
      <c r="X12" s="124">
        <v>165.687022270841</v>
      </c>
      <c r="Y12" s="131">
        <v>176.16678564770501</v>
      </c>
      <c r="Z12" s="124"/>
      <c r="AA12" s="132">
        <v>75.192514673411594</v>
      </c>
      <c r="AB12" s="133">
        <v>73.013637146407405</v>
      </c>
      <c r="AC12" s="134">
        <v>74.122379099346503</v>
      </c>
      <c r="AD12" s="124"/>
      <c r="AE12" s="135">
        <v>148.54060967723001</v>
      </c>
      <c r="AG12" s="151">
        <v>50.4658566945606</v>
      </c>
      <c r="AH12" s="146">
        <v>76.062308838912102</v>
      </c>
      <c r="AI12" s="146">
        <v>100.376547594142</v>
      </c>
      <c r="AJ12" s="146">
        <v>104.921674424686</v>
      </c>
      <c r="AK12" s="146">
        <v>82.003882060669397</v>
      </c>
      <c r="AL12" s="152">
        <v>82.766053922594097</v>
      </c>
      <c r="AM12" s="146"/>
      <c r="AN12" s="153">
        <v>58.421539487447603</v>
      </c>
      <c r="AO12" s="154">
        <v>57.665443776150603</v>
      </c>
      <c r="AP12" s="155">
        <v>58.0434916317991</v>
      </c>
      <c r="AQ12" s="146"/>
      <c r="AR12" s="156">
        <v>75.702464696652697</v>
      </c>
      <c r="AS12" s="129"/>
      <c r="AT12" s="130">
        <v>34.5234184270914</v>
      </c>
      <c r="AU12" s="124">
        <v>78.428026445166395</v>
      </c>
      <c r="AV12" s="124">
        <v>118.844592443024</v>
      </c>
      <c r="AW12" s="124">
        <v>129.12819907969899</v>
      </c>
      <c r="AX12" s="124">
        <v>73.754882746748706</v>
      </c>
      <c r="AY12" s="131">
        <v>88.966088749104898</v>
      </c>
      <c r="AZ12" s="124"/>
      <c r="BA12" s="132">
        <v>40.6820864317923</v>
      </c>
      <c r="BB12" s="133">
        <v>38.987609466551099</v>
      </c>
      <c r="BC12" s="134">
        <v>39.835232891673897</v>
      </c>
      <c r="BD12" s="124"/>
      <c r="BE12" s="135">
        <v>75.461105585528998</v>
      </c>
    </row>
    <row r="13" spans="1:57" x14ac:dyDescent="0.25">
      <c r="A13" s="21" t="s">
        <v>24</v>
      </c>
      <c r="B13" s="3" t="str">
        <f t="shared" si="0"/>
        <v>Suburban Virginia Area</v>
      </c>
      <c r="C13" s="3"/>
      <c r="D13" s="24" t="s">
        <v>16</v>
      </c>
      <c r="E13" s="27" t="s">
        <v>17</v>
      </c>
      <c r="F13" s="3"/>
      <c r="G13" s="151">
        <v>38.790258806613899</v>
      </c>
      <c r="H13" s="146">
        <v>56.779078360891397</v>
      </c>
      <c r="I13" s="146">
        <v>63.072412652767703</v>
      </c>
      <c r="J13" s="146">
        <v>61.439026599568599</v>
      </c>
      <c r="K13" s="146">
        <v>50.273361610352197</v>
      </c>
      <c r="L13" s="152">
        <v>54.070827606038797</v>
      </c>
      <c r="M13" s="146"/>
      <c r="N13" s="153">
        <v>49.513350107835997</v>
      </c>
      <c r="O13" s="154">
        <v>59.546004313443497</v>
      </c>
      <c r="P13" s="155">
        <v>54.529677210639797</v>
      </c>
      <c r="Q13" s="146"/>
      <c r="R13" s="156">
        <v>54.2019274930676</v>
      </c>
      <c r="S13" s="129"/>
      <c r="T13" s="130">
        <v>14.5459460619137</v>
      </c>
      <c r="U13" s="124">
        <v>39.088383608154402</v>
      </c>
      <c r="V13" s="124">
        <v>60.249170762588903</v>
      </c>
      <c r="W13" s="124">
        <v>44.617275205901201</v>
      </c>
      <c r="X13" s="124">
        <v>12.1552137496704</v>
      </c>
      <c r="Y13" s="131">
        <v>34.267861642984798</v>
      </c>
      <c r="Z13" s="124"/>
      <c r="AA13" s="132">
        <v>-5.7826126419094601</v>
      </c>
      <c r="AB13" s="133">
        <v>-0.63717253317192202</v>
      </c>
      <c r="AC13" s="134">
        <v>-3.0411927964598902</v>
      </c>
      <c r="AD13" s="124"/>
      <c r="AE13" s="135">
        <v>20.8960779726468</v>
      </c>
      <c r="AG13" s="151">
        <v>40.992964414090501</v>
      </c>
      <c r="AH13" s="146">
        <v>48.187172178289003</v>
      </c>
      <c r="AI13" s="146">
        <v>53.971890366642697</v>
      </c>
      <c r="AJ13" s="146">
        <v>52.654825305535503</v>
      </c>
      <c r="AK13" s="146">
        <v>46.744112508986298</v>
      </c>
      <c r="AL13" s="152">
        <v>48.510192954708799</v>
      </c>
      <c r="AM13" s="146"/>
      <c r="AN13" s="153">
        <v>52.760334291876298</v>
      </c>
      <c r="AO13" s="154">
        <v>65.822223580158095</v>
      </c>
      <c r="AP13" s="155">
        <v>59.2912789360172</v>
      </c>
      <c r="AQ13" s="146"/>
      <c r="AR13" s="156">
        <v>51.5905032350826</v>
      </c>
      <c r="AS13" s="129"/>
      <c r="AT13" s="130">
        <v>7.69718617459925</v>
      </c>
      <c r="AU13" s="124">
        <v>16.4762176161749</v>
      </c>
      <c r="AV13" s="124">
        <v>27.013060046970601</v>
      </c>
      <c r="AW13" s="124">
        <v>20.583390171506998</v>
      </c>
      <c r="AX13" s="124">
        <v>6.8911931339111003</v>
      </c>
      <c r="AY13" s="131">
        <v>15.873204199628599</v>
      </c>
      <c r="AZ13" s="124"/>
      <c r="BA13" s="132">
        <v>6.5617515052211903</v>
      </c>
      <c r="BB13" s="133">
        <v>13.7139070549685</v>
      </c>
      <c r="BC13" s="134">
        <v>10.416619876721199</v>
      </c>
      <c r="BD13" s="124"/>
      <c r="BE13" s="135">
        <v>14.022948713785</v>
      </c>
    </row>
    <row r="14" spans="1:57" x14ac:dyDescent="0.25">
      <c r="A14" s="21" t="s">
        <v>25</v>
      </c>
      <c r="B14" s="3" t="str">
        <f t="shared" si="0"/>
        <v>Alexandria, VA</v>
      </c>
      <c r="C14" s="3"/>
      <c r="D14" s="24" t="s">
        <v>16</v>
      </c>
      <c r="E14" s="27" t="s">
        <v>17</v>
      </c>
      <c r="F14" s="3"/>
      <c r="G14" s="151">
        <v>53.475778254138298</v>
      </c>
      <c r="H14" s="146">
        <v>73.106209360485806</v>
      </c>
      <c r="I14" s="146">
        <v>87.5982684292009</v>
      </c>
      <c r="J14" s="146">
        <v>85.772440157198901</v>
      </c>
      <c r="K14" s="146">
        <v>71.313459568893606</v>
      </c>
      <c r="L14" s="152">
        <v>74.253231153983506</v>
      </c>
      <c r="M14" s="146"/>
      <c r="N14" s="153">
        <v>58.689854710015403</v>
      </c>
      <c r="O14" s="154">
        <v>60.289477194235999</v>
      </c>
      <c r="P14" s="155">
        <v>59.489665952125698</v>
      </c>
      <c r="Q14" s="146"/>
      <c r="R14" s="156">
        <v>70.035069667738398</v>
      </c>
      <c r="S14" s="129"/>
      <c r="T14" s="130">
        <v>80.474301627429796</v>
      </c>
      <c r="U14" s="124">
        <v>111.76260597219201</v>
      </c>
      <c r="V14" s="124">
        <v>129.33087716992699</v>
      </c>
      <c r="W14" s="124">
        <v>129.56021467622199</v>
      </c>
      <c r="X14" s="124">
        <v>93.468425473602906</v>
      </c>
      <c r="Y14" s="131">
        <v>110.259678819049</v>
      </c>
      <c r="Z14" s="124"/>
      <c r="AA14" s="132">
        <v>56.808175024112003</v>
      </c>
      <c r="AB14" s="133">
        <v>57.1907239860383</v>
      </c>
      <c r="AC14" s="134">
        <v>57.001788108747597</v>
      </c>
      <c r="AD14" s="124"/>
      <c r="AE14" s="135">
        <v>94.266486149835401</v>
      </c>
      <c r="AG14" s="151">
        <v>47.358923722758099</v>
      </c>
      <c r="AH14" s="146">
        <v>52.3952399666547</v>
      </c>
      <c r="AI14" s="146">
        <v>63.829507859949899</v>
      </c>
      <c r="AJ14" s="146">
        <v>66.654017803977595</v>
      </c>
      <c r="AK14" s="146">
        <v>61.622918006430801</v>
      </c>
      <c r="AL14" s="152">
        <v>58.372121471954202</v>
      </c>
      <c r="AM14" s="146"/>
      <c r="AN14" s="153">
        <v>58.2905784804096</v>
      </c>
      <c r="AO14" s="154">
        <v>65.000559723710793</v>
      </c>
      <c r="AP14" s="155">
        <v>61.6455691020602</v>
      </c>
      <c r="AQ14" s="146"/>
      <c r="AR14" s="156">
        <v>59.307392223413103</v>
      </c>
      <c r="AS14" s="129"/>
      <c r="AT14" s="130">
        <v>43.0473759211988</v>
      </c>
      <c r="AU14" s="124">
        <v>34.822619424297201</v>
      </c>
      <c r="AV14" s="124">
        <v>50.377581289243899</v>
      </c>
      <c r="AW14" s="124">
        <v>64.559961032040803</v>
      </c>
      <c r="AX14" s="124">
        <v>53.041316524481402</v>
      </c>
      <c r="AY14" s="131">
        <v>49.529776955233302</v>
      </c>
      <c r="AZ14" s="124"/>
      <c r="BA14" s="132">
        <v>41.169085847707102</v>
      </c>
      <c r="BB14" s="133">
        <v>48.123376680714003</v>
      </c>
      <c r="BC14" s="134">
        <v>44.752022420142403</v>
      </c>
      <c r="BD14" s="124"/>
      <c r="BE14" s="135">
        <v>48.083813458078602</v>
      </c>
    </row>
    <row r="15" spans="1:57" x14ac:dyDescent="0.25">
      <c r="A15" s="21" t="s">
        <v>26</v>
      </c>
      <c r="B15" s="3" t="str">
        <f t="shared" si="0"/>
        <v>Fairfax/Tysons Corner, VA</v>
      </c>
      <c r="C15" s="3"/>
      <c r="D15" s="24" t="s">
        <v>16</v>
      </c>
      <c r="E15" s="27" t="s">
        <v>17</v>
      </c>
      <c r="F15" s="3"/>
      <c r="G15" s="151">
        <v>50.616183267853003</v>
      </c>
      <c r="H15" s="146">
        <v>95.423648024035103</v>
      </c>
      <c r="I15" s="146">
        <v>124.351482551421</v>
      </c>
      <c r="J15" s="146">
        <v>116.171688236653</v>
      </c>
      <c r="K15" s="146">
        <v>75.047788305985605</v>
      </c>
      <c r="L15" s="152">
        <v>92.322158077189698</v>
      </c>
      <c r="M15" s="146"/>
      <c r="N15" s="153">
        <v>51.009636006470899</v>
      </c>
      <c r="O15" s="154">
        <v>59.8902646175179</v>
      </c>
      <c r="P15" s="155">
        <v>55.449950311994399</v>
      </c>
      <c r="Q15" s="146"/>
      <c r="R15" s="156">
        <v>81.787241572848203</v>
      </c>
      <c r="S15" s="129"/>
      <c r="T15" s="130">
        <v>64.2058889113964</v>
      </c>
      <c r="U15" s="124">
        <v>137.34849715455101</v>
      </c>
      <c r="V15" s="124">
        <v>164.20759915557801</v>
      </c>
      <c r="W15" s="124">
        <v>157.921098443907</v>
      </c>
      <c r="X15" s="124">
        <v>83.769058161181107</v>
      </c>
      <c r="Y15" s="131">
        <v>126.308270475027</v>
      </c>
      <c r="Z15" s="124"/>
      <c r="AA15" s="132">
        <v>29.310014647507298</v>
      </c>
      <c r="AB15" s="133">
        <v>39.381168946622999</v>
      </c>
      <c r="AC15" s="134">
        <v>34.560731025549799</v>
      </c>
      <c r="AD15" s="124"/>
      <c r="AE15" s="135">
        <v>99.905559788629603</v>
      </c>
      <c r="AG15" s="151">
        <v>47.115383348740401</v>
      </c>
      <c r="AH15" s="146">
        <v>66.698629535474893</v>
      </c>
      <c r="AI15" s="146">
        <v>89.269568118788897</v>
      </c>
      <c r="AJ15" s="146">
        <v>87.818700600878202</v>
      </c>
      <c r="AK15" s="146">
        <v>64.3153845042754</v>
      </c>
      <c r="AL15" s="152">
        <v>71.043533221631606</v>
      </c>
      <c r="AM15" s="146"/>
      <c r="AN15" s="153">
        <v>50.985480413681501</v>
      </c>
      <c r="AO15" s="154">
        <v>58.8400569100993</v>
      </c>
      <c r="AP15" s="155">
        <v>54.912768661890397</v>
      </c>
      <c r="AQ15" s="146"/>
      <c r="AR15" s="156">
        <v>66.434743347419797</v>
      </c>
      <c r="AS15" s="129"/>
      <c r="AT15" s="130">
        <v>43.298386750526902</v>
      </c>
      <c r="AU15" s="124">
        <v>67.060857076061595</v>
      </c>
      <c r="AV15" s="124">
        <v>91.874222074625393</v>
      </c>
      <c r="AW15" s="124">
        <v>92.153951447425996</v>
      </c>
      <c r="AX15" s="124">
        <v>52.107389567179403</v>
      </c>
      <c r="AY15" s="131">
        <v>71.342702082037405</v>
      </c>
      <c r="AZ15" s="124"/>
      <c r="BA15" s="132">
        <v>26.4836018049402</v>
      </c>
      <c r="BB15" s="133">
        <v>38.627872899090697</v>
      </c>
      <c r="BC15" s="134">
        <v>32.712368154140201</v>
      </c>
      <c r="BD15" s="124"/>
      <c r="BE15" s="135">
        <v>60.321739809236703</v>
      </c>
    </row>
    <row r="16" spans="1:57" x14ac:dyDescent="0.25">
      <c r="A16" s="21" t="s">
        <v>27</v>
      </c>
      <c r="B16" s="3" t="str">
        <f t="shared" si="0"/>
        <v>I-95 Fredericksburg, VA</v>
      </c>
      <c r="C16" s="3"/>
      <c r="D16" s="24" t="s">
        <v>16</v>
      </c>
      <c r="E16" s="27" t="s">
        <v>17</v>
      </c>
      <c r="F16" s="3"/>
      <c r="G16" s="151">
        <v>35.949367930029098</v>
      </c>
      <c r="H16" s="146">
        <v>45.638990087463498</v>
      </c>
      <c r="I16" s="146">
        <v>49.037053061224398</v>
      </c>
      <c r="J16" s="146">
        <v>49.639521865889201</v>
      </c>
      <c r="K16" s="146">
        <v>45.598459475218597</v>
      </c>
      <c r="L16" s="152">
        <v>45.172678483965001</v>
      </c>
      <c r="M16" s="146"/>
      <c r="N16" s="153">
        <v>47.646966763848297</v>
      </c>
      <c r="O16" s="154">
        <v>49.711078717201097</v>
      </c>
      <c r="P16" s="155">
        <v>48.679022740524701</v>
      </c>
      <c r="Q16" s="146"/>
      <c r="R16" s="156">
        <v>46.174491128696303</v>
      </c>
      <c r="S16" s="129"/>
      <c r="T16" s="130">
        <v>6.7433197904214301</v>
      </c>
      <c r="U16" s="124">
        <v>21.7822741724538</v>
      </c>
      <c r="V16" s="124">
        <v>21.296126956522901</v>
      </c>
      <c r="W16" s="124">
        <v>18.940356001491701</v>
      </c>
      <c r="X16" s="124">
        <v>11.774680814328001</v>
      </c>
      <c r="Y16" s="131">
        <v>16.3575219049273</v>
      </c>
      <c r="Z16" s="124"/>
      <c r="AA16" s="132">
        <v>13.649754842574501</v>
      </c>
      <c r="AB16" s="133">
        <v>26.293197724037501</v>
      </c>
      <c r="AC16" s="134">
        <v>19.772168135656901</v>
      </c>
      <c r="AD16" s="124"/>
      <c r="AE16" s="135">
        <v>17.365384948684401</v>
      </c>
      <c r="AG16" s="151">
        <v>36.828247521865798</v>
      </c>
      <c r="AH16" s="146">
        <v>40.183811370262298</v>
      </c>
      <c r="AI16" s="146">
        <v>43.494584548104903</v>
      </c>
      <c r="AJ16" s="146">
        <v>44.962115451895002</v>
      </c>
      <c r="AK16" s="146">
        <v>42.205407871720098</v>
      </c>
      <c r="AL16" s="152">
        <v>41.534833352769603</v>
      </c>
      <c r="AM16" s="146"/>
      <c r="AN16" s="153">
        <v>44.498346355685101</v>
      </c>
      <c r="AO16" s="154">
        <v>48.4737787172011</v>
      </c>
      <c r="AP16" s="155">
        <v>46.4860625364431</v>
      </c>
      <c r="AQ16" s="146"/>
      <c r="AR16" s="156">
        <v>42.949470262390598</v>
      </c>
      <c r="AS16" s="129"/>
      <c r="AT16" s="130">
        <v>1.4282004072876899</v>
      </c>
      <c r="AU16" s="124">
        <v>-4.0373545724379696</v>
      </c>
      <c r="AV16" s="124">
        <v>-4.0332886787577804</v>
      </c>
      <c r="AW16" s="124">
        <v>-4.27095357422884</v>
      </c>
      <c r="AX16" s="124">
        <v>-7.2410679982320003</v>
      </c>
      <c r="AY16" s="131">
        <v>-3.8433699651135198</v>
      </c>
      <c r="AZ16" s="124"/>
      <c r="BA16" s="132">
        <v>-3.6180703856128398</v>
      </c>
      <c r="BB16" s="133">
        <v>4.3650150431596897</v>
      </c>
      <c r="BC16" s="134">
        <v>0.38543733414232101</v>
      </c>
      <c r="BD16" s="124"/>
      <c r="BE16" s="135">
        <v>-2.5742050902673901</v>
      </c>
    </row>
    <row r="17" spans="1:58" x14ac:dyDescent="0.25">
      <c r="A17" s="21" t="s">
        <v>28</v>
      </c>
      <c r="B17" s="3" t="str">
        <f t="shared" si="0"/>
        <v>Dulles Airport Area, VA</v>
      </c>
      <c r="C17" s="3"/>
      <c r="D17" s="24" t="s">
        <v>16</v>
      </c>
      <c r="E17" s="27" t="s">
        <v>17</v>
      </c>
      <c r="F17" s="3"/>
      <c r="G17" s="151">
        <v>49.615282678808498</v>
      </c>
      <c r="H17" s="146">
        <v>86.062299373932802</v>
      </c>
      <c r="I17" s="146">
        <v>96.441152532726207</v>
      </c>
      <c r="J17" s="146">
        <v>93.809451716941695</v>
      </c>
      <c r="K17" s="146">
        <v>66.723107569721094</v>
      </c>
      <c r="L17" s="152">
        <v>78.530258774426102</v>
      </c>
      <c r="M17" s="146"/>
      <c r="N17" s="153">
        <v>44.438055397457703</v>
      </c>
      <c r="O17" s="154">
        <v>43.7206222728135</v>
      </c>
      <c r="P17" s="155">
        <v>44.079338835135601</v>
      </c>
      <c r="Q17" s="146"/>
      <c r="R17" s="156">
        <v>68.687138791771602</v>
      </c>
      <c r="S17" s="129"/>
      <c r="T17" s="130">
        <v>60.669785048636001</v>
      </c>
      <c r="U17" s="124">
        <v>95.942956135290899</v>
      </c>
      <c r="V17" s="124">
        <v>92.042232368304397</v>
      </c>
      <c r="W17" s="124">
        <v>87.990911293602593</v>
      </c>
      <c r="X17" s="124">
        <v>64.388117052372806</v>
      </c>
      <c r="Y17" s="131">
        <v>82.195523310308801</v>
      </c>
      <c r="Z17" s="124"/>
      <c r="AA17" s="132">
        <v>7.7026288734133397</v>
      </c>
      <c r="AB17" s="133">
        <v>16.350644833205799</v>
      </c>
      <c r="AC17" s="134">
        <v>11.824613432902099</v>
      </c>
      <c r="AD17" s="124"/>
      <c r="AE17" s="135">
        <v>63.347731738523898</v>
      </c>
      <c r="AG17" s="151">
        <v>46.0660249478277</v>
      </c>
      <c r="AH17" s="146">
        <v>64.702410595712294</v>
      </c>
      <c r="AI17" s="146">
        <v>78.549544204135799</v>
      </c>
      <c r="AJ17" s="146">
        <v>79.041205890722793</v>
      </c>
      <c r="AK17" s="146">
        <v>62.627604581673303</v>
      </c>
      <c r="AL17" s="152">
        <v>66.197358044014393</v>
      </c>
      <c r="AM17" s="146"/>
      <c r="AN17" s="153">
        <v>46.808289224056097</v>
      </c>
      <c r="AO17" s="154">
        <v>48.834416382090602</v>
      </c>
      <c r="AP17" s="155">
        <v>47.821352803073403</v>
      </c>
      <c r="AQ17" s="146"/>
      <c r="AR17" s="156">
        <v>60.947070832316903</v>
      </c>
      <c r="AS17" s="129"/>
      <c r="AT17" s="130">
        <v>22.308533070142101</v>
      </c>
      <c r="AU17" s="124">
        <v>52.556301079537803</v>
      </c>
      <c r="AV17" s="124">
        <v>71.345699376887495</v>
      </c>
      <c r="AW17" s="124">
        <v>71.586191371643096</v>
      </c>
      <c r="AX17" s="124">
        <v>49.983010300986301</v>
      </c>
      <c r="AY17" s="131">
        <v>54.854757761409097</v>
      </c>
      <c r="AZ17" s="124"/>
      <c r="BA17" s="132">
        <v>22.845915654188101</v>
      </c>
      <c r="BB17" s="133">
        <v>29.4060902257037</v>
      </c>
      <c r="BC17" s="134">
        <v>26.1101773244032</v>
      </c>
      <c r="BD17" s="124"/>
      <c r="BE17" s="135">
        <v>47.326612078533003</v>
      </c>
    </row>
    <row r="18" spans="1:58" x14ac:dyDescent="0.25">
      <c r="A18" s="21" t="s">
        <v>29</v>
      </c>
      <c r="B18" s="3" t="str">
        <f t="shared" si="0"/>
        <v>Williamsburg, VA</v>
      </c>
      <c r="C18" s="3"/>
      <c r="D18" s="24" t="s">
        <v>16</v>
      </c>
      <c r="E18" s="27" t="s">
        <v>17</v>
      </c>
      <c r="F18" s="3"/>
      <c r="G18" s="151">
        <v>32.292454728370203</v>
      </c>
      <c r="H18" s="146">
        <v>31.348525821596201</v>
      </c>
      <c r="I18" s="146">
        <v>32.347106639838998</v>
      </c>
      <c r="J18" s="146">
        <v>36.973904761904699</v>
      </c>
      <c r="K18" s="146">
        <v>46.928089872568698</v>
      </c>
      <c r="L18" s="152">
        <v>35.978016364855797</v>
      </c>
      <c r="M18" s="146"/>
      <c r="N18" s="153">
        <v>60.953302481556001</v>
      </c>
      <c r="O18" s="154">
        <v>67.316213279677996</v>
      </c>
      <c r="P18" s="155">
        <v>64.134757880617002</v>
      </c>
      <c r="Q18" s="146"/>
      <c r="R18" s="156">
        <v>44.0227996550732</v>
      </c>
      <c r="S18" s="129"/>
      <c r="T18" s="130">
        <v>14.1591891698015</v>
      </c>
      <c r="U18" s="124">
        <v>28.752933413455501</v>
      </c>
      <c r="V18" s="124">
        <v>47.225816224095702</v>
      </c>
      <c r="W18" s="124">
        <v>49.965048693141703</v>
      </c>
      <c r="X18" s="124">
        <v>62.615600558009099</v>
      </c>
      <c r="Y18" s="131">
        <v>40.4081274428382</v>
      </c>
      <c r="Z18" s="124"/>
      <c r="AA18" s="132">
        <v>29.845644102515202</v>
      </c>
      <c r="AB18" s="133">
        <v>20.680894129950801</v>
      </c>
      <c r="AC18" s="134">
        <v>24.8690399535678</v>
      </c>
      <c r="AD18" s="124"/>
      <c r="AE18" s="135">
        <v>33.493351191725701</v>
      </c>
      <c r="AG18" s="151">
        <v>40.640946300154503</v>
      </c>
      <c r="AH18" s="146">
        <v>27.361653000873702</v>
      </c>
      <c r="AI18" s="146">
        <v>25.575782982727301</v>
      </c>
      <c r="AJ18" s="146">
        <v>26.747366422474599</v>
      </c>
      <c r="AK18" s="146">
        <v>33.234580147551902</v>
      </c>
      <c r="AL18" s="152">
        <v>30.713116451240101</v>
      </c>
      <c r="AM18" s="146"/>
      <c r="AN18" s="153">
        <v>52.924723004694798</v>
      </c>
      <c r="AO18" s="154">
        <v>66.345504359490207</v>
      </c>
      <c r="AP18" s="155">
        <v>59.635113682092502</v>
      </c>
      <c r="AQ18" s="146"/>
      <c r="AR18" s="156">
        <v>38.986373529919597</v>
      </c>
      <c r="AS18" s="129"/>
      <c r="AT18" s="130">
        <v>52.920579971160002</v>
      </c>
      <c r="AU18" s="124">
        <v>25.863595492588999</v>
      </c>
      <c r="AV18" s="124">
        <v>21.985007720233298</v>
      </c>
      <c r="AW18" s="124">
        <v>25.4972849336508</v>
      </c>
      <c r="AX18" s="124">
        <v>35.098184796945603</v>
      </c>
      <c r="AY18" s="131">
        <v>33.308791630785102</v>
      </c>
      <c r="AZ18" s="124"/>
      <c r="BA18" s="132">
        <v>34.355950127016598</v>
      </c>
      <c r="BB18" s="133">
        <v>33.439664694759102</v>
      </c>
      <c r="BC18" s="134">
        <v>33.844708159231999</v>
      </c>
      <c r="BD18" s="124"/>
      <c r="BE18" s="135">
        <v>33.576216161765799</v>
      </c>
    </row>
    <row r="19" spans="1:58" x14ac:dyDescent="0.25">
      <c r="A19" s="21" t="s">
        <v>30</v>
      </c>
      <c r="B19" s="3" t="str">
        <f t="shared" si="0"/>
        <v>Virginia Beach, VA</v>
      </c>
      <c r="C19" s="3"/>
      <c r="D19" s="24" t="s">
        <v>16</v>
      </c>
      <c r="E19" s="27" t="s">
        <v>17</v>
      </c>
      <c r="F19" s="3"/>
      <c r="G19" s="151">
        <v>30.8415037860822</v>
      </c>
      <c r="H19" s="146">
        <v>40.5296749775124</v>
      </c>
      <c r="I19" s="146">
        <v>48.790784634884197</v>
      </c>
      <c r="J19" s="146">
        <v>43.066391683702598</v>
      </c>
      <c r="K19" s="146">
        <v>36.269555809959897</v>
      </c>
      <c r="L19" s="152">
        <v>39.899582178428297</v>
      </c>
      <c r="M19" s="146"/>
      <c r="N19" s="153">
        <v>58.357294488510902</v>
      </c>
      <c r="O19" s="154">
        <v>65.448041589663902</v>
      </c>
      <c r="P19" s="155">
        <v>61.902668039087402</v>
      </c>
      <c r="Q19" s="146"/>
      <c r="R19" s="156">
        <v>46.186178138616597</v>
      </c>
      <c r="S19" s="129"/>
      <c r="T19" s="130">
        <v>10.602067345029401</v>
      </c>
      <c r="U19" s="124">
        <v>35.600256178157899</v>
      </c>
      <c r="V19" s="124">
        <v>50.928202119504803</v>
      </c>
      <c r="W19" s="124">
        <v>28.1155955403467</v>
      </c>
      <c r="X19" s="124">
        <v>10.3828471100665</v>
      </c>
      <c r="Y19" s="131">
        <v>27.4139974690891</v>
      </c>
      <c r="Z19" s="124"/>
      <c r="AA19" s="132">
        <v>25.177152220576598</v>
      </c>
      <c r="AB19" s="133">
        <v>30.647012085444601</v>
      </c>
      <c r="AC19" s="134">
        <v>28.010364695253202</v>
      </c>
      <c r="AD19" s="124"/>
      <c r="AE19" s="135">
        <v>27.641711898393499</v>
      </c>
      <c r="AG19" s="151">
        <v>31.142873184643001</v>
      </c>
      <c r="AH19" s="146">
        <v>31.514890641099001</v>
      </c>
      <c r="AI19" s="146">
        <v>37.784442363643798</v>
      </c>
      <c r="AJ19" s="146">
        <v>36.913381530959299</v>
      </c>
      <c r="AK19" s="146">
        <v>34.995711231498802</v>
      </c>
      <c r="AL19" s="152">
        <v>34.467668108119099</v>
      </c>
      <c r="AM19" s="146"/>
      <c r="AN19" s="153">
        <v>55.720238001880702</v>
      </c>
      <c r="AO19" s="154">
        <v>60.943205378608198</v>
      </c>
      <c r="AP19" s="155">
        <v>58.3317216902445</v>
      </c>
      <c r="AQ19" s="146"/>
      <c r="AR19" s="156">
        <v>41.290352712219999</v>
      </c>
      <c r="AS19" s="129"/>
      <c r="AT19" s="130">
        <v>15.6800664028856</v>
      </c>
      <c r="AU19" s="124">
        <v>20.298977779022302</v>
      </c>
      <c r="AV19" s="124">
        <v>33.120287305995902</v>
      </c>
      <c r="AW19" s="124">
        <v>26.9118119796291</v>
      </c>
      <c r="AX19" s="124">
        <v>17.148219916264299</v>
      </c>
      <c r="AY19" s="131">
        <v>22.694579022878901</v>
      </c>
      <c r="AZ19" s="124"/>
      <c r="BA19" s="132">
        <v>21.501468796748998</v>
      </c>
      <c r="BB19" s="133">
        <v>23.8991390165544</v>
      </c>
      <c r="BC19" s="134">
        <v>22.742280412545998</v>
      </c>
      <c r="BD19" s="124"/>
      <c r="BE19" s="135">
        <v>22.726859793456601</v>
      </c>
    </row>
    <row r="20" spans="1:58" x14ac:dyDescent="0.25">
      <c r="A20" s="34" t="s">
        <v>31</v>
      </c>
      <c r="B20" s="3" t="str">
        <f t="shared" si="0"/>
        <v>Norfolk/Portsmouth, VA</v>
      </c>
      <c r="C20" s="3"/>
      <c r="D20" s="24" t="s">
        <v>16</v>
      </c>
      <c r="E20" s="27" t="s">
        <v>17</v>
      </c>
      <c r="F20" s="3"/>
      <c r="G20" s="151">
        <v>51.7123783128295</v>
      </c>
      <c r="H20" s="146">
        <v>70.449429789103604</v>
      </c>
      <c r="I20" s="146">
        <v>73.878445377855797</v>
      </c>
      <c r="J20" s="146">
        <v>72.188006291739796</v>
      </c>
      <c r="K20" s="146">
        <v>63.524750474516601</v>
      </c>
      <c r="L20" s="152">
        <v>66.350602049209101</v>
      </c>
      <c r="M20" s="146"/>
      <c r="N20" s="153">
        <v>67.041751476274101</v>
      </c>
      <c r="O20" s="154">
        <v>71.143197416520195</v>
      </c>
      <c r="P20" s="155">
        <v>69.092474446397105</v>
      </c>
      <c r="Q20" s="146"/>
      <c r="R20" s="156">
        <v>67.133994162691394</v>
      </c>
      <c r="S20" s="129"/>
      <c r="T20" s="130">
        <v>31.044050586947399</v>
      </c>
      <c r="U20" s="124">
        <v>60.650130352727899</v>
      </c>
      <c r="V20" s="124">
        <v>65.609306299928704</v>
      </c>
      <c r="W20" s="124">
        <v>57.404224824966498</v>
      </c>
      <c r="X20" s="124">
        <v>27.435218384392002</v>
      </c>
      <c r="Y20" s="131">
        <v>48.3458660377798</v>
      </c>
      <c r="Z20" s="124"/>
      <c r="AA20" s="132">
        <v>0.90662761391662905</v>
      </c>
      <c r="AB20" s="133">
        <v>6.3856623885074102</v>
      </c>
      <c r="AC20" s="134">
        <v>3.6550537756824601</v>
      </c>
      <c r="AD20" s="124"/>
      <c r="AE20" s="135">
        <v>31.6547793701722</v>
      </c>
      <c r="AG20" s="151">
        <v>41.7990244430774</v>
      </c>
      <c r="AH20" s="146">
        <v>52.473505255063898</v>
      </c>
      <c r="AI20" s="146">
        <v>60.393736221441102</v>
      </c>
      <c r="AJ20" s="146">
        <v>62.766807587873402</v>
      </c>
      <c r="AK20" s="146">
        <v>55.152792223198503</v>
      </c>
      <c r="AL20" s="152">
        <v>54.517302865603902</v>
      </c>
      <c r="AM20" s="146"/>
      <c r="AN20" s="153">
        <v>59.663271225834698</v>
      </c>
      <c r="AO20" s="154">
        <v>62.674530373462197</v>
      </c>
      <c r="AP20" s="155">
        <v>61.168900799648497</v>
      </c>
      <c r="AQ20" s="146"/>
      <c r="AR20" s="156">
        <v>56.417783275587098</v>
      </c>
      <c r="AS20" s="129"/>
      <c r="AT20" s="130">
        <v>14.1621597730795</v>
      </c>
      <c r="AU20" s="124">
        <v>32.223801394255503</v>
      </c>
      <c r="AV20" s="124">
        <v>42.527227191285</v>
      </c>
      <c r="AW20" s="124">
        <v>48.145426056619698</v>
      </c>
      <c r="AX20" s="124">
        <v>24.8579917895681</v>
      </c>
      <c r="AY20" s="131">
        <v>32.830781678303197</v>
      </c>
      <c r="AZ20" s="124"/>
      <c r="BA20" s="132">
        <v>10.1497650872228</v>
      </c>
      <c r="BB20" s="133">
        <v>11.473594905546401</v>
      </c>
      <c r="BC20" s="134">
        <v>10.824020544622</v>
      </c>
      <c r="BD20" s="124"/>
      <c r="BE20" s="135">
        <v>25.133465464201102</v>
      </c>
    </row>
    <row r="21" spans="1:58" x14ac:dyDescent="0.25">
      <c r="A21" s="35" t="s">
        <v>32</v>
      </c>
      <c r="B21" s="3" t="str">
        <f t="shared" si="0"/>
        <v>Newport News/Hampton, VA</v>
      </c>
      <c r="C21" s="3"/>
      <c r="D21" s="24" t="s">
        <v>16</v>
      </c>
      <c r="E21" s="27" t="s">
        <v>17</v>
      </c>
      <c r="F21" s="3"/>
      <c r="G21" s="151">
        <v>35.246382340210602</v>
      </c>
      <c r="H21" s="146">
        <v>44.054999062184301</v>
      </c>
      <c r="I21" s="146">
        <v>48.125329216563202</v>
      </c>
      <c r="J21" s="146">
        <v>48.386189554176802</v>
      </c>
      <c r="K21" s="146">
        <v>42.447327110085098</v>
      </c>
      <c r="L21" s="152">
        <v>43.652045456643997</v>
      </c>
      <c r="M21" s="146"/>
      <c r="N21" s="153">
        <v>66.279270105323903</v>
      </c>
      <c r="O21" s="154">
        <v>67.714869686913801</v>
      </c>
      <c r="P21" s="155">
        <v>66.997069896118802</v>
      </c>
      <c r="Q21" s="146"/>
      <c r="R21" s="156">
        <v>50.322052439351097</v>
      </c>
      <c r="S21" s="129"/>
      <c r="T21" s="130">
        <v>17.904968560191001</v>
      </c>
      <c r="U21" s="124">
        <v>37.841114250788003</v>
      </c>
      <c r="V21" s="124">
        <v>36.564365192260396</v>
      </c>
      <c r="W21" s="124">
        <v>35.880728336405198</v>
      </c>
      <c r="X21" s="124">
        <v>25.978162120960601</v>
      </c>
      <c r="Y21" s="131">
        <v>31.167468445375501</v>
      </c>
      <c r="Z21" s="124"/>
      <c r="AA21" s="132">
        <v>-14.7419090094801</v>
      </c>
      <c r="AB21" s="133">
        <v>-14.118630149865499</v>
      </c>
      <c r="AC21" s="134">
        <v>-14.4280655911982</v>
      </c>
      <c r="AD21" s="124"/>
      <c r="AE21" s="135">
        <v>9.0622492267698007</v>
      </c>
      <c r="AG21" s="151">
        <v>33.2134229007358</v>
      </c>
      <c r="AH21" s="146">
        <v>37.797621764536103</v>
      </c>
      <c r="AI21" s="146">
        <v>42.942798402106398</v>
      </c>
      <c r="AJ21" s="146">
        <v>43.974840924830403</v>
      </c>
      <c r="AK21" s="146">
        <v>45.749692198095502</v>
      </c>
      <c r="AL21" s="152">
        <v>40.7356752380608</v>
      </c>
      <c r="AM21" s="146"/>
      <c r="AN21" s="153">
        <v>55.207695603087501</v>
      </c>
      <c r="AO21" s="154">
        <v>54.240166970855498</v>
      </c>
      <c r="AP21" s="155">
        <v>54.723931286971499</v>
      </c>
      <c r="AQ21" s="146"/>
      <c r="AR21" s="156">
        <v>44.732319823463897</v>
      </c>
      <c r="AS21" s="129"/>
      <c r="AT21" s="130">
        <v>13.9815648580346</v>
      </c>
      <c r="AU21" s="124">
        <v>20.870762727709401</v>
      </c>
      <c r="AV21" s="124">
        <v>27.598199971584599</v>
      </c>
      <c r="AW21" s="124">
        <v>29.481281226058702</v>
      </c>
      <c r="AX21" s="124">
        <v>32.584429443069702</v>
      </c>
      <c r="AY21" s="131">
        <v>25.314704730120599</v>
      </c>
      <c r="AZ21" s="124"/>
      <c r="BA21" s="132">
        <v>5.9480516576921598</v>
      </c>
      <c r="BB21" s="133">
        <v>6.6696494348834596</v>
      </c>
      <c r="BC21" s="134">
        <v>6.3044366790126096</v>
      </c>
      <c r="BD21" s="124"/>
      <c r="BE21" s="135">
        <v>17.9425380994062</v>
      </c>
    </row>
    <row r="22" spans="1:58" x14ac:dyDescent="0.25">
      <c r="A22" s="36" t="s">
        <v>33</v>
      </c>
      <c r="B22" s="3" t="str">
        <f t="shared" si="0"/>
        <v>Chesapeake/Suffolk, VA</v>
      </c>
      <c r="C22" s="3"/>
      <c r="D22" s="25" t="s">
        <v>16</v>
      </c>
      <c r="E22" s="28" t="s">
        <v>17</v>
      </c>
      <c r="F22" s="3"/>
      <c r="G22" s="157">
        <v>43.099982043668099</v>
      </c>
      <c r="H22" s="158">
        <v>61.836996681222701</v>
      </c>
      <c r="I22" s="158">
        <v>64.074672925764105</v>
      </c>
      <c r="J22" s="158">
        <v>61.807820087336196</v>
      </c>
      <c r="K22" s="158">
        <v>52.083867074235798</v>
      </c>
      <c r="L22" s="159">
        <v>56.580667762445401</v>
      </c>
      <c r="M22" s="146"/>
      <c r="N22" s="160">
        <v>49.397371790393002</v>
      </c>
      <c r="O22" s="161">
        <v>53.461725746724802</v>
      </c>
      <c r="P22" s="162">
        <v>51.429548768558902</v>
      </c>
      <c r="Q22" s="146"/>
      <c r="R22" s="163">
        <v>55.108919478477802</v>
      </c>
      <c r="S22" s="129"/>
      <c r="T22" s="136">
        <v>18.133010121072299</v>
      </c>
      <c r="U22" s="137">
        <v>33.622552184883197</v>
      </c>
      <c r="V22" s="137">
        <v>27.351287717825599</v>
      </c>
      <c r="W22" s="137">
        <v>22.141211800376698</v>
      </c>
      <c r="X22" s="137">
        <v>13.0204151946556</v>
      </c>
      <c r="Y22" s="138">
        <v>23.128785336431601</v>
      </c>
      <c r="Z22" s="124"/>
      <c r="AA22" s="139">
        <v>-8.3633398862942201</v>
      </c>
      <c r="AB22" s="140">
        <v>0.44284753083329498</v>
      </c>
      <c r="AC22" s="141">
        <v>-3.9881805752177502</v>
      </c>
      <c r="AD22" s="124"/>
      <c r="AE22" s="142">
        <v>14.5056336883016</v>
      </c>
      <c r="AG22" s="157">
        <v>41.575374213973703</v>
      </c>
      <c r="AH22" s="158">
        <v>50.779843152838403</v>
      </c>
      <c r="AI22" s="158">
        <v>57.213174742357999</v>
      </c>
      <c r="AJ22" s="158">
        <v>56.908530572052399</v>
      </c>
      <c r="AK22" s="158">
        <v>50.464898458515201</v>
      </c>
      <c r="AL22" s="159">
        <v>51.388364227947498</v>
      </c>
      <c r="AM22" s="146"/>
      <c r="AN22" s="160">
        <v>48.830590742357998</v>
      </c>
      <c r="AO22" s="161">
        <v>53.280868122270697</v>
      </c>
      <c r="AP22" s="162">
        <v>51.055729432314401</v>
      </c>
      <c r="AQ22" s="146"/>
      <c r="AR22" s="163">
        <v>51.2933257149095</v>
      </c>
      <c r="AS22" s="129"/>
      <c r="AT22" s="136">
        <v>14.501244242008701</v>
      </c>
      <c r="AU22" s="137">
        <v>24.9844215786256</v>
      </c>
      <c r="AV22" s="137">
        <v>26.993505742116799</v>
      </c>
      <c r="AW22" s="137">
        <v>24.651656970418301</v>
      </c>
      <c r="AX22" s="137">
        <v>18.791439931327499</v>
      </c>
      <c r="AY22" s="138">
        <v>22.279330901246301</v>
      </c>
      <c r="AZ22" s="124"/>
      <c r="BA22" s="139">
        <v>5.7931131837726602</v>
      </c>
      <c r="BB22" s="140">
        <v>10.7976006067528</v>
      </c>
      <c r="BC22" s="141">
        <v>8.3466465189363692</v>
      </c>
      <c r="BD22" s="124"/>
      <c r="BE22" s="142">
        <v>17.9652431462588</v>
      </c>
    </row>
    <row r="23" spans="1:58" ht="13" x14ac:dyDescent="0.3">
      <c r="A23" s="19" t="s">
        <v>43</v>
      </c>
      <c r="B23" s="3" t="str">
        <f t="shared" si="0"/>
        <v>Richmond CBD/Airport, VA</v>
      </c>
      <c r="C23" s="9"/>
      <c r="D23" s="23" t="s">
        <v>16</v>
      </c>
      <c r="E23" s="26" t="s">
        <v>17</v>
      </c>
      <c r="F23" s="3"/>
      <c r="G23" s="143">
        <v>60.283058956488901</v>
      </c>
      <c r="H23" s="144">
        <v>91.008186099076994</v>
      </c>
      <c r="I23" s="144">
        <v>103.611625541533</v>
      </c>
      <c r="J23" s="144">
        <v>96.144123187040805</v>
      </c>
      <c r="K23" s="144">
        <v>80.227943115464299</v>
      </c>
      <c r="L23" s="145">
        <v>86.254987379920806</v>
      </c>
      <c r="M23" s="146"/>
      <c r="N23" s="147">
        <v>85.720670559427305</v>
      </c>
      <c r="O23" s="148">
        <v>91.822090789225797</v>
      </c>
      <c r="P23" s="149">
        <v>88.771380674326593</v>
      </c>
      <c r="Q23" s="146"/>
      <c r="R23" s="150">
        <v>86.9739568926082</v>
      </c>
      <c r="S23" s="129"/>
      <c r="T23" s="121">
        <v>28.224076246999701</v>
      </c>
      <c r="U23" s="122">
        <v>33.635920529466603</v>
      </c>
      <c r="V23" s="122">
        <v>55.191112229995703</v>
      </c>
      <c r="W23" s="122">
        <v>47.853035951201498</v>
      </c>
      <c r="X23" s="122">
        <v>19.313124714752998</v>
      </c>
      <c r="Y23" s="123">
        <v>37.284155122151397</v>
      </c>
      <c r="Z23" s="124"/>
      <c r="AA23" s="125">
        <v>19.9918911350982</v>
      </c>
      <c r="AB23" s="126">
        <v>30.758772281750201</v>
      </c>
      <c r="AC23" s="127">
        <v>25.329113018221701</v>
      </c>
      <c r="AD23" s="124"/>
      <c r="AE23" s="128">
        <v>33.568637369025403</v>
      </c>
      <c r="AF23" s="113"/>
      <c r="AG23" s="143">
        <v>56.1312572989263</v>
      </c>
      <c r="AH23" s="144">
        <v>65.335385665850396</v>
      </c>
      <c r="AI23" s="144">
        <v>81.191095309851093</v>
      </c>
      <c r="AJ23" s="144">
        <v>83.477652100207095</v>
      </c>
      <c r="AK23" s="144">
        <v>67.406277076662207</v>
      </c>
      <c r="AL23" s="145">
        <v>70.708333490299395</v>
      </c>
      <c r="AM23" s="146"/>
      <c r="AN23" s="147">
        <v>67.753951309097701</v>
      </c>
      <c r="AO23" s="148">
        <v>76.985865040497202</v>
      </c>
      <c r="AP23" s="149">
        <v>72.369908174797501</v>
      </c>
      <c r="AQ23" s="146"/>
      <c r="AR23" s="150">
        <v>71.183069114441693</v>
      </c>
      <c r="AS23" s="129"/>
      <c r="AT23" s="121">
        <v>5.5702304251388099</v>
      </c>
      <c r="AU23" s="122">
        <v>20.660106779257099</v>
      </c>
      <c r="AV23" s="122">
        <v>34.426635072673399</v>
      </c>
      <c r="AW23" s="122">
        <v>39.535171113210502</v>
      </c>
      <c r="AX23" s="122">
        <v>9.81305637454739</v>
      </c>
      <c r="AY23" s="123">
        <v>22.364837823121501</v>
      </c>
      <c r="AZ23" s="124"/>
      <c r="BA23" s="125">
        <v>-12.1347655274832</v>
      </c>
      <c r="BB23" s="126">
        <v>-3.7892752473626099</v>
      </c>
      <c r="BC23" s="127">
        <v>-7.8848283335553999</v>
      </c>
      <c r="BD23" s="124"/>
      <c r="BE23" s="128">
        <v>11.708927192515</v>
      </c>
      <c r="BF23" s="75"/>
    </row>
    <row r="24" spans="1:58" x14ac:dyDescent="0.25">
      <c r="A24" s="20" t="s">
        <v>44</v>
      </c>
      <c r="B24" s="3" t="str">
        <f t="shared" si="0"/>
        <v>Richmond North/Glen Allen, VA</v>
      </c>
      <c r="C24" s="10"/>
      <c r="D24" s="24" t="s">
        <v>16</v>
      </c>
      <c r="E24" s="27" t="s">
        <v>17</v>
      </c>
      <c r="F24" s="3"/>
      <c r="G24" s="151">
        <v>35.9762173717371</v>
      </c>
      <c r="H24" s="146">
        <v>57.392651890189001</v>
      </c>
      <c r="I24" s="146">
        <v>65.638164941494097</v>
      </c>
      <c r="J24" s="146">
        <v>60.618858010800999</v>
      </c>
      <c r="K24" s="146">
        <v>50.671847434743398</v>
      </c>
      <c r="L24" s="152">
        <v>54.059547929792899</v>
      </c>
      <c r="M24" s="146"/>
      <c r="N24" s="153">
        <v>49.795996849684897</v>
      </c>
      <c r="O24" s="154">
        <v>52.771773177317698</v>
      </c>
      <c r="P24" s="155">
        <v>51.283885013501298</v>
      </c>
      <c r="Q24" s="146"/>
      <c r="R24" s="156">
        <v>53.266501382281</v>
      </c>
      <c r="S24" s="129"/>
      <c r="T24" s="130">
        <v>7.9264813375862104</v>
      </c>
      <c r="U24" s="124">
        <v>32.553570759754301</v>
      </c>
      <c r="V24" s="124">
        <v>34.307998830319498</v>
      </c>
      <c r="W24" s="124">
        <v>22.320559729257699</v>
      </c>
      <c r="X24" s="124">
        <v>14.389482401350801</v>
      </c>
      <c r="Y24" s="131">
        <v>23.222136572618599</v>
      </c>
      <c r="Z24" s="124"/>
      <c r="AA24" s="132">
        <v>11.001743075123199</v>
      </c>
      <c r="AB24" s="133">
        <v>24.944934310617601</v>
      </c>
      <c r="AC24" s="134">
        <v>17.763259746294899</v>
      </c>
      <c r="AD24" s="124"/>
      <c r="AE24" s="135">
        <v>21.670685330557799</v>
      </c>
      <c r="AF24" s="113"/>
      <c r="AG24" s="151">
        <v>39.572049673717302</v>
      </c>
      <c r="AH24" s="146">
        <v>45.487709552205203</v>
      </c>
      <c r="AI24" s="146">
        <v>57.005251181368102</v>
      </c>
      <c r="AJ24" s="146">
        <v>55.966394014401402</v>
      </c>
      <c r="AK24" s="146">
        <v>48.018437781278102</v>
      </c>
      <c r="AL24" s="152">
        <v>49.209968440593997</v>
      </c>
      <c r="AM24" s="146"/>
      <c r="AN24" s="153">
        <v>52.814531671917102</v>
      </c>
      <c r="AO24" s="154">
        <v>59.0988166629162</v>
      </c>
      <c r="AP24" s="155">
        <v>55.956674167416701</v>
      </c>
      <c r="AQ24" s="146"/>
      <c r="AR24" s="156">
        <v>51.137598648257601</v>
      </c>
      <c r="AS24" s="129"/>
      <c r="AT24" s="130">
        <v>-7.4202422439552898</v>
      </c>
      <c r="AU24" s="124">
        <v>-7.2463938023465904</v>
      </c>
      <c r="AV24" s="124">
        <v>3.9110651758861001</v>
      </c>
      <c r="AW24" s="124">
        <v>-0.39845406150039597</v>
      </c>
      <c r="AX24" s="124">
        <v>-3.4569479696546401</v>
      </c>
      <c r="AY24" s="131">
        <v>-2.5826723807059802</v>
      </c>
      <c r="AZ24" s="124"/>
      <c r="BA24" s="132">
        <v>-0.67143412109203304</v>
      </c>
      <c r="BB24" s="133">
        <v>7.9748033514312402</v>
      </c>
      <c r="BC24" s="134">
        <v>3.7142786372916299</v>
      </c>
      <c r="BD24" s="124"/>
      <c r="BE24" s="135">
        <v>-0.697746013299264</v>
      </c>
      <c r="BF24" s="75"/>
    </row>
    <row r="25" spans="1:58" x14ac:dyDescent="0.25">
      <c r="A25" s="21" t="s">
        <v>45</v>
      </c>
      <c r="B25" s="3" t="str">
        <f t="shared" si="0"/>
        <v>Richmond West/Midlothian, VA</v>
      </c>
      <c r="C25" s="3"/>
      <c r="D25" s="24" t="s">
        <v>16</v>
      </c>
      <c r="E25" s="27" t="s">
        <v>17</v>
      </c>
      <c r="F25" s="3"/>
      <c r="G25" s="151">
        <v>38.094821054445198</v>
      </c>
      <c r="H25" s="146">
        <v>48.635701033769799</v>
      </c>
      <c r="I25" s="146">
        <v>52.924033011715998</v>
      </c>
      <c r="J25" s="146">
        <v>54.935355720192902</v>
      </c>
      <c r="K25" s="146">
        <v>54.091617505168799</v>
      </c>
      <c r="L25" s="152">
        <v>49.736305665058502</v>
      </c>
      <c r="M25" s="146"/>
      <c r="N25" s="153">
        <v>54.175020124052303</v>
      </c>
      <c r="O25" s="154">
        <v>54.664013128876597</v>
      </c>
      <c r="P25" s="155">
        <v>54.4195166264645</v>
      </c>
      <c r="Q25" s="146"/>
      <c r="R25" s="156">
        <v>51.074365939745903</v>
      </c>
      <c r="S25" s="129"/>
      <c r="T25" s="130">
        <v>23.362688805933701</v>
      </c>
      <c r="U25" s="124">
        <v>10.793142249988</v>
      </c>
      <c r="V25" s="124">
        <v>16.918812804917501</v>
      </c>
      <c r="W25" s="124">
        <v>21.421346247580701</v>
      </c>
      <c r="X25" s="124">
        <v>25.5281542041294</v>
      </c>
      <c r="Y25" s="131">
        <v>19.341249035601901</v>
      </c>
      <c r="Z25" s="124"/>
      <c r="AA25" s="132">
        <v>18.046768223428</v>
      </c>
      <c r="AB25" s="133">
        <v>21.397197397668801</v>
      </c>
      <c r="AC25" s="134">
        <v>19.706067722992199</v>
      </c>
      <c r="AD25" s="124"/>
      <c r="AE25" s="135">
        <v>19.452074167976399</v>
      </c>
      <c r="AF25" s="113"/>
      <c r="AG25" s="151">
        <v>38.272562293245997</v>
      </c>
      <c r="AH25" s="146">
        <v>43.1822565558235</v>
      </c>
      <c r="AI25" s="146">
        <v>48.203063059958602</v>
      </c>
      <c r="AJ25" s="146">
        <v>50.260391040661602</v>
      </c>
      <c r="AK25" s="146">
        <v>46.517098561337001</v>
      </c>
      <c r="AL25" s="152">
        <v>45.287074302205298</v>
      </c>
      <c r="AM25" s="146"/>
      <c r="AN25" s="153">
        <v>50.511537155409997</v>
      </c>
      <c r="AO25" s="154">
        <v>54.800439128187399</v>
      </c>
      <c r="AP25" s="155">
        <v>52.655988141798701</v>
      </c>
      <c r="AQ25" s="146"/>
      <c r="AR25" s="156">
        <v>47.392478256374901</v>
      </c>
      <c r="AS25" s="129"/>
      <c r="AT25" s="130">
        <v>-5.0948492258168798</v>
      </c>
      <c r="AU25" s="124">
        <v>-5.3624112972090403</v>
      </c>
      <c r="AV25" s="124">
        <v>-3.73550519231829</v>
      </c>
      <c r="AW25" s="124">
        <v>0.31356671603354203</v>
      </c>
      <c r="AX25" s="124">
        <v>-0.55691547148189102</v>
      </c>
      <c r="AY25" s="131">
        <v>-2.7801780797995299</v>
      </c>
      <c r="AZ25" s="124"/>
      <c r="BA25" s="132">
        <v>-2.7593482655529602</v>
      </c>
      <c r="BB25" s="133">
        <v>2.6565733752749301</v>
      </c>
      <c r="BC25" s="134">
        <v>-1.44313387044793E-2</v>
      </c>
      <c r="BD25" s="124"/>
      <c r="BE25" s="135">
        <v>-1.9189253582651</v>
      </c>
      <c r="BF25" s="75"/>
    </row>
    <row r="26" spans="1:58" x14ac:dyDescent="0.25">
      <c r="A26" s="21" t="s">
        <v>46</v>
      </c>
      <c r="B26" s="3" t="str">
        <f t="shared" si="0"/>
        <v>Petersburg/Chester, VA</v>
      </c>
      <c r="C26" s="3"/>
      <c r="D26" s="24" t="s">
        <v>16</v>
      </c>
      <c r="E26" s="27" t="s">
        <v>17</v>
      </c>
      <c r="F26" s="3"/>
      <c r="G26" s="151">
        <v>46.519681552476698</v>
      </c>
      <c r="H26" s="146">
        <v>58.062423989371702</v>
      </c>
      <c r="I26" s="146">
        <v>59.0061191877016</v>
      </c>
      <c r="J26" s="146">
        <v>58.998130669956304</v>
      </c>
      <c r="K26" s="146">
        <v>53.207459100398502</v>
      </c>
      <c r="L26" s="152">
        <v>55.158762899980999</v>
      </c>
      <c r="M26" s="146"/>
      <c r="N26" s="153">
        <v>49.481309052951197</v>
      </c>
      <c r="O26" s="154">
        <v>50.861490985006597</v>
      </c>
      <c r="P26" s="155">
        <v>50.1714000189789</v>
      </c>
      <c r="Q26" s="146"/>
      <c r="R26" s="156">
        <v>53.733802076837499</v>
      </c>
      <c r="S26" s="129"/>
      <c r="T26" s="130">
        <v>-3.9387274219537098</v>
      </c>
      <c r="U26" s="124">
        <v>0.95869407952039498</v>
      </c>
      <c r="V26" s="124">
        <v>-7.2298921785010295E-2</v>
      </c>
      <c r="W26" s="124">
        <v>0.95000301319584901</v>
      </c>
      <c r="X26" s="124">
        <v>-6.0191314842919104</v>
      </c>
      <c r="Y26" s="131">
        <v>-1.5180703587353901</v>
      </c>
      <c r="Z26" s="124"/>
      <c r="AA26" s="132">
        <v>-2.0800576397216002</v>
      </c>
      <c r="AB26" s="133">
        <v>-0.11011319852620099</v>
      </c>
      <c r="AC26" s="134">
        <v>-1.0913460617240001</v>
      </c>
      <c r="AD26" s="124"/>
      <c r="AE26" s="135">
        <v>-1.4045926992072399</v>
      </c>
      <c r="AF26" s="113"/>
      <c r="AG26" s="151">
        <v>39.780616530650903</v>
      </c>
      <c r="AH26" s="146">
        <v>46.693198495919503</v>
      </c>
      <c r="AI26" s="146">
        <v>49.599543262478598</v>
      </c>
      <c r="AJ26" s="146">
        <v>50.026922357183501</v>
      </c>
      <c r="AK26" s="146">
        <v>46.462615951793502</v>
      </c>
      <c r="AL26" s="152">
        <v>46.512579319605202</v>
      </c>
      <c r="AM26" s="146"/>
      <c r="AN26" s="153">
        <v>44.697205878724603</v>
      </c>
      <c r="AO26" s="154">
        <v>46.806463688555702</v>
      </c>
      <c r="AP26" s="155">
        <v>45.751834783640099</v>
      </c>
      <c r="AQ26" s="146"/>
      <c r="AR26" s="156">
        <v>46.295223737900898</v>
      </c>
      <c r="AS26" s="129"/>
      <c r="AT26" s="130">
        <v>-14.793236887349099</v>
      </c>
      <c r="AU26" s="124">
        <v>-15.052469796076</v>
      </c>
      <c r="AV26" s="124">
        <v>-14.956503752621</v>
      </c>
      <c r="AW26" s="124">
        <v>-11.0971428969284</v>
      </c>
      <c r="AX26" s="124">
        <v>-13.8727389307764</v>
      </c>
      <c r="AY26" s="131">
        <v>-13.9276732465081</v>
      </c>
      <c r="AZ26" s="124"/>
      <c r="BA26" s="132">
        <v>-11.769089338582701</v>
      </c>
      <c r="BB26" s="133">
        <v>-8.6315936905098507</v>
      </c>
      <c r="BC26" s="134">
        <v>-10.1915817781654</v>
      </c>
      <c r="BD26" s="124"/>
      <c r="BE26" s="135">
        <v>-12.904616145687299</v>
      </c>
      <c r="BF26" s="75"/>
    </row>
    <row r="27" spans="1:58" x14ac:dyDescent="0.25">
      <c r="A27" s="77" t="s">
        <v>99</v>
      </c>
      <c r="B27" s="37" t="s">
        <v>71</v>
      </c>
      <c r="C27" s="3"/>
      <c r="D27" s="24" t="s">
        <v>16</v>
      </c>
      <c r="E27" s="27" t="s">
        <v>17</v>
      </c>
      <c r="F27" s="3"/>
      <c r="G27" s="151">
        <v>28.330267029687398</v>
      </c>
      <c r="H27" s="146">
        <v>41.785756322320502</v>
      </c>
      <c r="I27" s="146">
        <v>45.334105450547099</v>
      </c>
      <c r="J27" s="146">
        <v>42.052521074401803</v>
      </c>
      <c r="K27" s="146">
        <v>41.4800172783915</v>
      </c>
      <c r="L27" s="152">
        <v>39.796533431069598</v>
      </c>
      <c r="M27" s="146"/>
      <c r="N27" s="153">
        <v>48.457229174302299</v>
      </c>
      <c r="O27" s="154">
        <v>46.7846573119011</v>
      </c>
      <c r="P27" s="155">
        <v>47.620943243101699</v>
      </c>
      <c r="Q27" s="146"/>
      <c r="R27" s="156">
        <v>42.032079091650203</v>
      </c>
      <c r="S27" s="129"/>
      <c r="T27" s="130">
        <v>10.0153772660982</v>
      </c>
      <c r="U27" s="124">
        <v>21.138176317581198</v>
      </c>
      <c r="V27" s="124">
        <v>21.209627701032201</v>
      </c>
      <c r="W27" s="124">
        <v>11.286747349579301</v>
      </c>
      <c r="X27" s="124">
        <v>8.0505198014696706</v>
      </c>
      <c r="Y27" s="131">
        <v>14.473716714111299</v>
      </c>
      <c r="Z27" s="124"/>
      <c r="AA27" s="132">
        <v>5.2502153985437996</v>
      </c>
      <c r="AB27" s="133">
        <v>6.1618890773078503</v>
      </c>
      <c r="AC27" s="134">
        <v>5.6960821950516198</v>
      </c>
      <c r="AD27" s="124"/>
      <c r="AE27" s="135">
        <v>11.476951194978501</v>
      </c>
      <c r="AF27" s="113"/>
      <c r="AG27" s="151">
        <v>31.686615800328902</v>
      </c>
      <c r="AH27" s="146">
        <v>37.2227036949932</v>
      </c>
      <c r="AI27" s="146">
        <v>42.222330798578398</v>
      </c>
      <c r="AJ27" s="146">
        <v>42.001099090624002</v>
      </c>
      <c r="AK27" s="146">
        <v>39.1587856694888</v>
      </c>
      <c r="AL27" s="152">
        <v>38.457068556499003</v>
      </c>
      <c r="AM27" s="146"/>
      <c r="AN27" s="153">
        <v>42.656876894533198</v>
      </c>
      <c r="AO27" s="154">
        <v>43.451402477265603</v>
      </c>
      <c r="AP27" s="155">
        <v>43.054139685899401</v>
      </c>
      <c r="AQ27" s="146"/>
      <c r="AR27" s="156">
        <v>39.770345861125499</v>
      </c>
      <c r="AS27" s="129"/>
      <c r="AT27" s="130">
        <v>2.1740547579665002</v>
      </c>
      <c r="AU27" s="124">
        <v>3.4049286683754398</v>
      </c>
      <c r="AV27" s="124">
        <v>11.1728649990853</v>
      </c>
      <c r="AW27" s="124">
        <v>10.810980338862</v>
      </c>
      <c r="AX27" s="124">
        <v>5.5172264227921097</v>
      </c>
      <c r="AY27" s="131">
        <v>6.8233773181519402</v>
      </c>
      <c r="AZ27" s="124"/>
      <c r="BA27" s="132">
        <v>4.1443341211908997</v>
      </c>
      <c r="BB27" s="133">
        <v>6.1233223442476499</v>
      </c>
      <c r="BC27" s="134">
        <v>5.1336454518291097</v>
      </c>
      <c r="BD27" s="124"/>
      <c r="BE27" s="135">
        <v>6.2945046232498303</v>
      </c>
      <c r="BF27" s="75"/>
    </row>
    <row r="28" spans="1:58" x14ac:dyDescent="0.25">
      <c r="A28" s="21" t="s">
        <v>48</v>
      </c>
      <c r="B28" s="3" t="str">
        <f t="shared" si="0"/>
        <v>Roanoke, VA</v>
      </c>
      <c r="C28" s="3"/>
      <c r="D28" s="24" t="s">
        <v>16</v>
      </c>
      <c r="E28" s="27" t="s">
        <v>17</v>
      </c>
      <c r="F28" s="3"/>
      <c r="G28" s="151">
        <v>30.540331501831499</v>
      </c>
      <c r="H28" s="146">
        <v>48.014606227106199</v>
      </c>
      <c r="I28" s="146">
        <v>59.868111721611697</v>
      </c>
      <c r="J28" s="146">
        <v>56.1780238095238</v>
      </c>
      <c r="K28" s="146">
        <v>47.141626373626302</v>
      </c>
      <c r="L28" s="152">
        <v>48.348539926739903</v>
      </c>
      <c r="M28" s="146"/>
      <c r="N28" s="153">
        <v>58.009664835164799</v>
      </c>
      <c r="O28" s="154">
        <v>48.842223443223403</v>
      </c>
      <c r="P28" s="155">
        <v>53.425944139194101</v>
      </c>
      <c r="Q28" s="146"/>
      <c r="R28" s="156">
        <v>49.799226844583899</v>
      </c>
      <c r="S28" s="129"/>
      <c r="T28" s="130">
        <v>12.4718731666061</v>
      </c>
      <c r="U28" s="124">
        <v>50.106206297304801</v>
      </c>
      <c r="V28" s="124">
        <v>61.496681573474703</v>
      </c>
      <c r="W28" s="124">
        <v>56.397166985448798</v>
      </c>
      <c r="X28" s="124">
        <v>28.921844372637299</v>
      </c>
      <c r="Y28" s="131">
        <v>43.299266403846097</v>
      </c>
      <c r="Z28" s="124"/>
      <c r="AA28" s="132">
        <v>40.072602807595402</v>
      </c>
      <c r="AB28" s="133">
        <v>38.6714604900938</v>
      </c>
      <c r="AC28" s="134">
        <v>39.428640603534298</v>
      </c>
      <c r="AD28" s="124"/>
      <c r="AE28" s="135">
        <v>42.090186950818499</v>
      </c>
      <c r="AF28" s="113"/>
      <c r="AG28" s="151">
        <v>32.3507229853479</v>
      </c>
      <c r="AH28" s="146">
        <v>41.319546703296702</v>
      </c>
      <c r="AI28" s="146">
        <v>49.700342032967001</v>
      </c>
      <c r="AJ28" s="146">
        <v>49.877285714285698</v>
      </c>
      <c r="AK28" s="146">
        <v>44.943310439560399</v>
      </c>
      <c r="AL28" s="152">
        <v>43.638241575091499</v>
      </c>
      <c r="AM28" s="146"/>
      <c r="AN28" s="153">
        <v>47.203257326007297</v>
      </c>
      <c r="AO28" s="154">
        <v>47.191057234432201</v>
      </c>
      <c r="AP28" s="155">
        <v>47.197157280219699</v>
      </c>
      <c r="AQ28" s="146"/>
      <c r="AR28" s="156">
        <v>44.655074633699599</v>
      </c>
      <c r="AS28" s="129"/>
      <c r="AT28" s="130">
        <v>6.3304185072379999</v>
      </c>
      <c r="AU28" s="124">
        <v>23.546024972308</v>
      </c>
      <c r="AV28" s="124">
        <v>32.155869956792401</v>
      </c>
      <c r="AW28" s="124">
        <v>33.941386921257703</v>
      </c>
      <c r="AX28" s="124">
        <v>26.181214620648301</v>
      </c>
      <c r="AY28" s="131">
        <v>25.157757469142599</v>
      </c>
      <c r="AZ28" s="124"/>
      <c r="BA28" s="132">
        <v>23.896564386004599</v>
      </c>
      <c r="BB28" s="133">
        <v>27.273556817733201</v>
      </c>
      <c r="BC28" s="134">
        <v>25.562140510373901</v>
      </c>
      <c r="BD28" s="124"/>
      <c r="BE28" s="135">
        <v>25.279597935317302</v>
      </c>
      <c r="BF28" s="75"/>
    </row>
    <row r="29" spans="1:58" x14ac:dyDescent="0.25">
      <c r="A29" s="21" t="s">
        <v>49</v>
      </c>
      <c r="B29" s="3" t="str">
        <f t="shared" si="0"/>
        <v>Charlottesville, VA</v>
      </c>
      <c r="C29" s="3"/>
      <c r="D29" s="24" t="s">
        <v>16</v>
      </c>
      <c r="E29" s="27" t="s">
        <v>17</v>
      </c>
      <c r="F29" s="3"/>
      <c r="G29" s="151">
        <v>46.0245043974328</v>
      </c>
      <c r="H29" s="146">
        <v>66.084378416924096</v>
      </c>
      <c r="I29" s="146">
        <v>70.5705728547658</v>
      </c>
      <c r="J29" s="146">
        <v>66.098771095792699</v>
      </c>
      <c r="K29" s="146">
        <v>63.117302115521703</v>
      </c>
      <c r="L29" s="152">
        <v>62.3791057760874</v>
      </c>
      <c r="M29" s="146"/>
      <c r="N29" s="153">
        <v>74.460520560969798</v>
      </c>
      <c r="O29" s="154">
        <v>79.945536011409501</v>
      </c>
      <c r="P29" s="155">
        <v>77.203028286189607</v>
      </c>
      <c r="Q29" s="146"/>
      <c r="R29" s="156">
        <v>66.614512207545204</v>
      </c>
      <c r="S29" s="129"/>
      <c r="T29" s="130">
        <v>4.3926526844762499</v>
      </c>
      <c r="U29" s="124">
        <v>22.009367792415201</v>
      </c>
      <c r="V29" s="124">
        <v>30.0040102870319</v>
      </c>
      <c r="W29" s="124">
        <v>13.8457279288093</v>
      </c>
      <c r="X29" s="124">
        <v>15.220443885318501</v>
      </c>
      <c r="Y29" s="131">
        <v>17.530475255131801</v>
      </c>
      <c r="Z29" s="124"/>
      <c r="AA29" s="132">
        <v>18.620349902548</v>
      </c>
      <c r="AB29" s="133">
        <v>22.579775369329798</v>
      </c>
      <c r="AC29" s="134">
        <v>20.637912658705201</v>
      </c>
      <c r="AD29" s="124"/>
      <c r="AE29" s="135">
        <v>18.541557873911898</v>
      </c>
      <c r="AF29" s="113"/>
      <c r="AG29" s="151">
        <v>43.927216543855401</v>
      </c>
      <c r="AH29" s="146">
        <v>49.981899215593003</v>
      </c>
      <c r="AI29" s="146">
        <v>60.049534704064598</v>
      </c>
      <c r="AJ29" s="146">
        <v>57.917348466840899</v>
      </c>
      <c r="AK29" s="146">
        <v>51.806580698835198</v>
      </c>
      <c r="AL29" s="152">
        <v>52.7365159258378</v>
      </c>
      <c r="AM29" s="146"/>
      <c r="AN29" s="153">
        <v>60.658257665795098</v>
      </c>
      <c r="AO29" s="154">
        <v>72.349119324934605</v>
      </c>
      <c r="AP29" s="155">
        <v>66.503688495364798</v>
      </c>
      <c r="AQ29" s="146"/>
      <c r="AR29" s="156">
        <v>56.669993802845497</v>
      </c>
      <c r="AS29" s="129"/>
      <c r="AT29" s="130">
        <v>-14.500401501755199</v>
      </c>
      <c r="AU29" s="124">
        <v>-16.305216385348398</v>
      </c>
      <c r="AV29" s="124">
        <v>0.70778534076500599</v>
      </c>
      <c r="AW29" s="124">
        <v>-9.1807765709248308</v>
      </c>
      <c r="AX29" s="124">
        <v>-14.2476043612232</v>
      </c>
      <c r="AY29" s="131">
        <v>-10.588836053001801</v>
      </c>
      <c r="AZ29" s="124"/>
      <c r="BA29" s="132">
        <v>-10.227611558844</v>
      </c>
      <c r="BB29" s="133">
        <v>-1.68143124962989</v>
      </c>
      <c r="BC29" s="134">
        <v>-5.7723588486344504</v>
      </c>
      <c r="BD29" s="124"/>
      <c r="BE29" s="135">
        <v>-9.0297316814090092</v>
      </c>
      <c r="BF29" s="75"/>
    </row>
    <row r="30" spans="1:58" x14ac:dyDescent="0.25">
      <c r="A30" s="21" t="s">
        <v>50</v>
      </c>
      <c r="B30" t="s">
        <v>73</v>
      </c>
      <c r="C30" s="3"/>
      <c r="D30" s="24" t="s">
        <v>16</v>
      </c>
      <c r="E30" s="27" t="s">
        <v>17</v>
      </c>
      <c r="F30" s="3"/>
      <c r="G30" s="151">
        <v>27.437926466210101</v>
      </c>
      <c r="H30" s="146">
        <v>45.272180708544198</v>
      </c>
      <c r="I30" s="146">
        <v>51.034097945817201</v>
      </c>
      <c r="J30" s="146">
        <v>51.687441202738903</v>
      </c>
      <c r="K30" s="146">
        <v>41.6367222387615</v>
      </c>
      <c r="L30" s="152">
        <v>43.413673712414401</v>
      </c>
      <c r="M30" s="146"/>
      <c r="N30" s="153">
        <v>37.6329740994343</v>
      </c>
      <c r="O30" s="154">
        <v>38.575538850848403</v>
      </c>
      <c r="P30" s="155">
        <v>38.104256475141398</v>
      </c>
      <c r="Q30" s="146"/>
      <c r="R30" s="156">
        <v>41.896697358907801</v>
      </c>
      <c r="S30" s="129"/>
      <c r="T30" s="130">
        <v>7.2241881633712497</v>
      </c>
      <c r="U30" s="124">
        <v>19.228112696604899</v>
      </c>
      <c r="V30" s="124">
        <v>24.487526977873099</v>
      </c>
      <c r="W30" s="124">
        <v>27.959584736416701</v>
      </c>
      <c r="X30" s="124">
        <v>12.188803118104</v>
      </c>
      <c r="Y30" s="131">
        <v>19.227476963915301</v>
      </c>
      <c r="Z30" s="124"/>
      <c r="AA30" s="132">
        <v>-5.6534531511803499</v>
      </c>
      <c r="AB30" s="133">
        <v>-1.88381629570438</v>
      </c>
      <c r="AC30" s="134">
        <v>-3.7822428029488901</v>
      </c>
      <c r="AD30" s="124"/>
      <c r="AE30" s="135">
        <v>12.251970716406801</v>
      </c>
      <c r="AF30" s="113"/>
      <c r="AG30" s="151">
        <v>29.714764066686499</v>
      </c>
      <c r="AH30" s="146">
        <v>39.899699687406901</v>
      </c>
      <c r="AI30" s="146">
        <v>47.587705046144599</v>
      </c>
      <c r="AJ30" s="146">
        <v>48.442388359630797</v>
      </c>
      <c r="AK30" s="146">
        <v>41.868767118189901</v>
      </c>
      <c r="AL30" s="152">
        <v>41.502664855611698</v>
      </c>
      <c r="AM30" s="146"/>
      <c r="AN30" s="153">
        <v>41.760807532003497</v>
      </c>
      <c r="AO30" s="154">
        <v>41.814976555522399</v>
      </c>
      <c r="AP30" s="155">
        <v>41.787892043763001</v>
      </c>
      <c r="AQ30" s="146"/>
      <c r="AR30" s="156">
        <v>41.5841583379407</v>
      </c>
      <c r="AS30" s="129"/>
      <c r="AT30" s="130">
        <v>13.2321328393969</v>
      </c>
      <c r="AU30" s="124">
        <v>16.493081785383001</v>
      </c>
      <c r="AV30" s="124">
        <v>21.930844716534502</v>
      </c>
      <c r="AW30" s="124">
        <v>25.923121844426799</v>
      </c>
      <c r="AX30" s="124">
        <v>15.5975374977057</v>
      </c>
      <c r="AY30" s="131">
        <v>19.116274050733399</v>
      </c>
      <c r="AZ30" s="124"/>
      <c r="BA30" s="132">
        <v>9.3636594550809207</v>
      </c>
      <c r="BB30" s="133">
        <v>24.796227138691901</v>
      </c>
      <c r="BC30" s="134">
        <v>16.576372771955999</v>
      </c>
      <c r="BD30" s="124"/>
      <c r="BE30" s="135">
        <v>18.375776471548701</v>
      </c>
      <c r="BF30" s="75"/>
    </row>
    <row r="31" spans="1:58" x14ac:dyDescent="0.25">
      <c r="A31" s="21" t="s">
        <v>51</v>
      </c>
      <c r="B31" s="3" t="str">
        <f t="shared" si="0"/>
        <v>Staunton &amp; Harrisonburg, VA</v>
      </c>
      <c r="C31" s="3"/>
      <c r="D31" s="24" t="s">
        <v>16</v>
      </c>
      <c r="E31" s="27" t="s">
        <v>17</v>
      </c>
      <c r="F31" s="3"/>
      <c r="G31" s="151">
        <v>28.0950082251873</v>
      </c>
      <c r="H31" s="146">
        <v>40.964134527508598</v>
      </c>
      <c r="I31" s="146">
        <v>44.586909157375203</v>
      </c>
      <c r="J31" s="146">
        <v>41.8487077316761</v>
      </c>
      <c r="K31" s="146">
        <v>43.361767501370799</v>
      </c>
      <c r="L31" s="152">
        <v>39.771305428623599</v>
      </c>
      <c r="M31" s="146"/>
      <c r="N31" s="153">
        <v>61.5961944799853</v>
      </c>
      <c r="O31" s="154">
        <v>65.347274721257506</v>
      </c>
      <c r="P31" s="155">
        <v>63.471734600621403</v>
      </c>
      <c r="Q31" s="146"/>
      <c r="R31" s="156">
        <v>46.542856620622999</v>
      </c>
      <c r="S31" s="129"/>
      <c r="T31" s="130">
        <v>15.1618284897864</v>
      </c>
      <c r="U31" s="124">
        <v>40.941661739715101</v>
      </c>
      <c r="V31" s="124">
        <v>31.936731923498201</v>
      </c>
      <c r="W31" s="124">
        <v>25.002838616231902</v>
      </c>
      <c r="X31" s="124">
        <v>21.343455345455599</v>
      </c>
      <c r="Y31" s="131">
        <v>27.091007123445301</v>
      </c>
      <c r="Z31" s="124"/>
      <c r="AA31" s="132">
        <v>9.8200888929233408</v>
      </c>
      <c r="AB31" s="133">
        <v>20.417635129841099</v>
      </c>
      <c r="AC31" s="134">
        <v>15.0314219751533</v>
      </c>
      <c r="AD31" s="124"/>
      <c r="AE31" s="135">
        <v>22.103282068214401</v>
      </c>
      <c r="AF31" s="113"/>
      <c r="AG31" s="151">
        <v>33.808706817766399</v>
      </c>
      <c r="AH31" s="146">
        <v>38.3929030341802</v>
      </c>
      <c r="AI31" s="146">
        <v>43.785661670626901</v>
      </c>
      <c r="AJ31" s="146">
        <v>43.020340888320199</v>
      </c>
      <c r="AK31" s="146">
        <v>40.547408609029397</v>
      </c>
      <c r="AL31" s="152">
        <v>39.911004203984596</v>
      </c>
      <c r="AM31" s="146"/>
      <c r="AN31" s="153">
        <v>47.0156082069091</v>
      </c>
      <c r="AO31" s="154">
        <v>51.660820233960798</v>
      </c>
      <c r="AP31" s="155">
        <v>49.338214220434999</v>
      </c>
      <c r="AQ31" s="146"/>
      <c r="AR31" s="156">
        <v>42.604492780113297</v>
      </c>
      <c r="AS31" s="129"/>
      <c r="AT31" s="130">
        <v>6.8728544352169498</v>
      </c>
      <c r="AU31" s="124">
        <v>17.4730503875236</v>
      </c>
      <c r="AV31" s="124">
        <v>20.4010931921019</v>
      </c>
      <c r="AW31" s="124">
        <v>15.759925262105</v>
      </c>
      <c r="AX31" s="124">
        <v>13.9699779914327</v>
      </c>
      <c r="AY31" s="131">
        <v>15.067704546730001</v>
      </c>
      <c r="AZ31" s="124"/>
      <c r="BA31" s="132">
        <v>0.95260531976292095</v>
      </c>
      <c r="BB31" s="133">
        <v>1.50042115936684</v>
      </c>
      <c r="BC31" s="134">
        <v>1.2386678913345499</v>
      </c>
      <c r="BD31" s="124"/>
      <c r="BE31" s="135">
        <v>10.091926935268599</v>
      </c>
      <c r="BF31" s="75"/>
    </row>
    <row r="32" spans="1:58" x14ac:dyDescent="0.25">
      <c r="A32" s="21" t="s">
        <v>52</v>
      </c>
      <c r="B32" s="3" t="str">
        <f t="shared" si="0"/>
        <v>Blacksburg &amp; Wytheville, VA</v>
      </c>
      <c r="C32" s="3"/>
      <c r="D32" s="24" t="s">
        <v>16</v>
      </c>
      <c r="E32" s="27" t="s">
        <v>17</v>
      </c>
      <c r="F32" s="3"/>
      <c r="G32" s="151">
        <v>23.686024941543199</v>
      </c>
      <c r="H32" s="146">
        <v>38.000422837100501</v>
      </c>
      <c r="I32" s="146">
        <v>37.2116270459859</v>
      </c>
      <c r="J32" s="146">
        <v>36.583817225253298</v>
      </c>
      <c r="K32" s="146">
        <v>35.021775136399</v>
      </c>
      <c r="L32" s="152">
        <v>34.100733437256402</v>
      </c>
      <c r="M32" s="146"/>
      <c r="N32" s="153">
        <v>38.069707716289898</v>
      </c>
      <c r="O32" s="154">
        <v>41.892683164458298</v>
      </c>
      <c r="P32" s="155">
        <v>39.981195440374101</v>
      </c>
      <c r="Q32" s="146"/>
      <c r="R32" s="156">
        <v>35.780865438147103</v>
      </c>
      <c r="S32" s="129"/>
      <c r="T32" s="130">
        <v>26.0441404198816</v>
      </c>
      <c r="U32" s="124">
        <v>40.365842392172603</v>
      </c>
      <c r="V32" s="124">
        <v>22.532845662823402</v>
      </c>
      <c r="W32" s="124">
        <v>15.7791305520722</v>
      </c>
      <c r="X32" s="124">
        <v>21.319810358886802</v>
      </c>
      <c r="Y32" s="131">
        <v>24.729988184018001</v>
      </c>
      <c r="Z32" s="124"/>
      <c r="AA32" s="132">
        <v>36.426707036265803</v>
      </c>
      <c r="AB32" s="133">
        <v>53.475243215176199</v>
      </c>
      <c r="AC32" s="134">
        <v>44.856958589576003</v>
      </c>
      <c r="AD32" s="124"/>
      <c r="AE32" s="135">
        <v>30.519631024657699</v>
      </c>
      <c r="AF32" s="113"/>
      <c r="AG32" s="151">
        <v>28.990928975058399</v>
      </c>
      <c r="AH32" s="146">
        <v>31.789952747466799</v>
      </c>
      <c r="AI32" s="146">
        <v>34.705963561964097</v>
      </c>
      <c r="AJ32" s="146">
        <v>35.485615257209602</v>
      </c>
      <c r="AK32" s="146">
        <v>35.967088854247798</v>
      </c>
      <c r="AL32" s="152">
        <v>33.387909879189301</v>
      </c>
      <c r="AM32" s="146"/>
      <c r="AN32" s="153">
        <v>41.838927318784002</v>
      </c>
      <c r="AO32" s="154">
        <v>40.818779228371</v>
      </c>
      <c r="AP32" s="155">
        <v>41.328853273577501</v>
      </c>
      <c r="AQ32" s="146"/>
      <c r="AR32" s="156">
        <v>35.6567508490145</v>
      </c>
      <c r="AS32" s="129"/>
      <c r="AT32" s="130">
        <v>16.7645481713962</v>
      </c>
      <c r="AU32" s="124">
        <v>13.639863543217</v>
      </c>
      <c r="AV32" s="124">
        <v>14.2339715579949</v>
      </c>
      <c r="AW32" s="124">
        <v>12.672607752988</v>
      </c>
      <c r="AX32" s="124">
        <v>14.8952310501839</v>
      </c>
      <c r="AY32" s="131">
        <v>14.355469964206099</v>
      </c>
      <c r="AZ32" s="124"/>
      <c r="BA32" s="132">
        <v>15.8483309234595</v>
      </c>
      <c r="BB32" s="133">
        <v>33.313971287433901</v>
      </c>
      <c r="BC32" s="134">
        <v>23.861845971858301</v>
      </c>
      <c r="BD32" s="124"/>
      <c r="BE32" s="135">
        <v>17.337822711379399</v>
      </c>
      <c r="BF32" s="75"/>
    </row>
    <row r="33" spans="1:58" x14ac:dyDescent="0.25">
      <c r="A33" s="21" t="s">
        <v>53</v>
      </c>
      <c r="B33" s="3" t="str">
        <f t="shared" si="0"/>
        <v>Lynchburg, VA</v>
      </c>
      <c r="C33" s="3"/>
      <c r="D33" s="24" t="s">
        <v>16</v>
      </c>
      <c r="E33" s="27" t="s">
        <v>17</v>
      </c>
      <c r="F33" s="3"/>
      <c r="G33" s="151">
        <v>29.416449723397299</v>
      </c>
      <c r="H33" s="146">
        <v>53.413110966482201</v>
      </c>
      <c r="I33" s="146">
        <v>60.823524243410297</v>
      </c>
      <c r="J33" s="146">
        <v>58.380992515457201</v>
      </c>
      <c r="K33" s="146">
        <v>51.899433778066999</v>
      </c>
      <c r="L33" s="152">
        <v>50.786702245362797</v>
      </c>
      <c r="M33" s="146"/>
      <c r="N33" s="153">
        <v>72.315043931011999</v>
      </c>
      <c r="O33" s="154">
        <v>62.151343963553501</v>
      </c>
      <c r="P33" s="155">
        <v>67.2331939472827</v>
      </c>
      <c r="Q33" s="146"/>
      <c r="R33" s="156">
        <v>55.485699874482798</v>
      </c>
      <c r="S33" s="129"/>
      <c r="T33" s="130">
        <v>8.9105700629798292</v>
      </c>
      <c r="U33" s="124">
        <v>28.523549220261799</v>
      </c>
      <c r="V33" s="124">
        <v>20.6580044796499</v>
      </c>
      <c r="W33" s="124">
        <v>20.0281582460421</v>
      </c>
      <c r="X33" s="124">
        <v>14.0433962781317</v>
      </c>
      <c r="Y33" s="131">
        <v>19.1468502661284</v>
      </c>
      <c r="Z33" s="124"/>
      <c r="AA33" s="132">
        <v>32.244615546090301</v>
      </c>
      <c r="AB33" s="133">
        <v>20.715454943886002</v>
      </c>
      <c r="AC33" s="134">
        <v>26.653619260343199</v>
      </c>
      <c r="AD33" s="124"/>
      <c r="AE33" s="135">
        <v>21.642921171144199</v>
      </c>
      <c r="AF33" s="113"/>
      <c r="AG33" s="151">
        <v>32.445274162056599</v>
      </c>
      <c r="AH33" s="146">
        <v>44.481448096322801</v>
      </c>
      <c r="AI33" s="146">
        <v>54.797377155873697</v>
      </c>
      <c r="AJ33" s="146">
        <v>55.584695737064699</v>
      </c>
      <c r="AK33" s="146">
        <v>49.312788805727301</v>
      </c>
      <c r="AL33" s="152">
        <v>47.324316791408997</v>
      </c>
      <c r="AM33" s="146"/>
      <c r="AN33" s="153">
        <v>64.967612268141806</v>
      </c>
      <c r="AO33" s="154">
        <v>58.439691669378398</v>
      </c>
      <c r="AP33" s="155">
        <v>61.703651968760099</v>
      </c>
      <c r="AQ33" s="146"/>
      <c r="AR33" s="156">
        <v>51.432698270652203</v>
      </c>
      <c r="AS33" s="129"/>
      <c r="AT33" s="130">
        <v>1.12369650179164</v>
      </c>
      <c r="AU33" s="124">
        <v>3.6507972158131601</v>
      </c>
      <c r="AV33" s="124">
        <v>10.096542341290601</v>
      </c>
      <c r="AW33" s="124">
        <v>11.948644707938801</v>
      </c>
      <c r="AX33" s="124">
        <v>6.5851398693927399</v>
      </c>
      <c r="AY33" s="131">
        <v>7.2191659175955802</v>
      </c>
      <c r="AZ33" s="124"/>
      <c r="BA33" s="132">
        <v>24.923835654997902</v>
      </c>
      <c r="BB33" s="133">
        <v>27.065893464493598</v>
      </c>
      <c r="BC33" s="134">
        <v>25.929135151362001</v>
      </c>
      <c r="BD33" s="124"/>
      <c r="BE33" s="135">
        <v>12.972549055260499</v>
      </c>
      <c r="BF33" s="75"/>
    </row>
    <row r="34" spans="1:58" x14ac:dyDescent="0.25">
      <c r="A34" s="21" t="s">
        <v>78</v>
      </c>
      <c r="B34" s="3" t="str">
        <f t="shared" si="0"/>
        <v>Central Virginia</v>
      </c>
      <c r="C34" s="3"/>
      <c r="D34" s="24" t="s">
        <v>16</v>
      </c>
      <c r="E34" s="27" t="s">
        <v>17</v>
      </c>
      <c r="F34" s="3"/>
      <c r="G34" s="151">
        <v>43.308611374087</v>
      </c>
      <c r="H34" s="146">
        <v>63.892095618068701</v>
      </c>
      <c r="I34" s="146">
        <v>70.158832161211706</v>
      </c>
      <c r="J34" s="146">
        <v>66.138180619421107</v>
      </c>
      <c r="K34" s="146">
        <v>58.421062685961502</v>
      </c>
      <c r="L34" s="152">
        <v>60.383756491749999</v>
      </c>
      <c r="M34" s="146"/>
      <c r="N34" s="153">
        <v>62.318369962131399</v>
      </c>
      <c r="O34" s="154">
        <v>64.581813294563105</v>
      </c>
      <c r="P34" s="155">
        <v>63.450091628347302</v>
      </c>
      <c r="Q34" s="146"/>
      <c r="R34" s="156">
        <v>61.259852245063499</v>
      </c>
      <c r="S34" s="129"/>
      <c r="T34" s="130">
        <v>10.115043304715501</v>
      </c>
      <c r="U34" s="124">
        <v>24.0678798323489</v>
      </c>
      <c r="V34" s="124">
        <v>29.0179689433607</v>
      </c>
      <c r="W34" s="124">
        <v>21.3745803674922</v>
      </c>
      <c r="X34" s="124">
        <v>12.0446634700945</v>
      </c>
      <c r="Y34" s="131">
        <v>19.8856453115033</v>
      </c>
      <c r="Z34" s="124"/>
      <c r="AA34" s="132">
        <v>12.524172734572801</v>
      </c>
      <c r="AB34" s="133">
        <v>19.4123481879374</v>
      </c>
      <c r="AC34" s="134">
        <v>15.927384591199701</v>
      </c>
      <c r="AD34" s="124"/>
      <c r="AE34" s="135">
        <v>18.686401228236601</v>
      </c>
      <c r="AF34" s="113"/>
      <c r="AG34" s="151">
        <v>42.096231403840903</v>
      </c>
      <c r="AH34" s="146">
        <v>49.210589836353797</v>
      </c>
      <c r="AI34" s="146">
        <v>58.829852160535502</v>
      </c>
      <c r="AJ34" s="146">
        <v>58.996735275223102</v>
      </c>
      <c r="AK34" s="146">
        <v>51.447718082228803</v>
      </c>
      <c r="AL34" s="152">
        <v>52.116225351636402</v>
      </c>
      <c r="AM34" s="146"/>
      <c r="AN34" s="153">
        <v>56.020944684879602</v>
      </c>
      <c r="AO34" s="154">
        <v>61.256417196375402</v>
      </c>
      <c r="AP34" s="155">
        <v>58.638680940627502</v>
      </c>
      <c r="AQ34" s="146"/>
      <c r="AR34" s="156">
        <v>53.979784091348101</v>
      </c>
      <c r="AS34" s="129"/>
      <c r="AT34" s="130">
        <v>-6.9860953842431899</v>
      </c>
      <c r="AU34" s="124">
        <v>-4.52831410261033</v>
      </c>
      <c r="AV34" s="124">
        <v>5.0275891242792996</v>
      </c>
      <c r="AW34" s="124">
        <v>4.5294240633306897</v>
      </c>
      <c r="AX34" s="124">
        <v>-3.8099924080436498</v>
      </c>
      <c r="AY34" s="131">
        <v>-0.82251949839587302</v>
      </c>
      <c r="AZ34" s="124"/>
      <c r="BA34" s="132">
        <v>-5.5073304097170297</v>
      </c>
      <c r="BB34" s="133">
        <v>0.90274208054938598</v>
      </c>
      <c r="BC34" s="134">
        <v>-2.2643032212369101</v>
      </c>
      <c r="BD34" s="124"/>
      <c r="BE34" s="135">
        <v>-1.27454304888387</v>
      </c>
      <c r="BF34" s="75"/>
    </row>
    <row r="35" spans="1:58" x14ac:dyDescent="0.25">
      <c r="A35" s="21" t="s">
        <v>79</v>
      </c>
      <c r="B35" s="3" t="str">
        <f t="shared" si="0"/>
        <v>Chesapeake Bay</v>
      </c>
      <c r="C35" s="3"/>
      <c r="D35" s="24" t="s">
        <v>16</v>
      </c>
      <c r="E35" s="27" t="s">
        <v>17</v>
      </c>
      <c r="F35" s="3"/>
      <c r="G35" s="151">
        <v>29.2616385302879</v>
      </c>
      <c r="H35" s="146">
        <v>42.971032770605703</v>
      </c>
      <c r="I35" s="146">
        <v>46.040893743793397</v>
      </c>
      <c r="J35" s="146">
        <v>47.775114200595802</v>
      </c>
      <c r="K35" s="146">
        <v>40.613992055610701</v>
      </c>
      <c r="L35" s="152">
        <v>41.332534260178697</v>
      </c>
      <c r="M35" s="146"/>
      <c r="N35" s="153">
        <v>42.504081429990002</v>
      </c>
      <c r="O35" s="154">
        <v>41.132542204567997</v>
      </c>
      <c r="P35" s="155">
        <v>41.818311817279003</v>
      </c>
      <c r="Q35" s="146"/>
      <c r="R35" s="156">
        <v>41.4713278479216</v>
      </c>
      <c r="S35" s="129"/>
      <c r="T35" s="130">
        <v>1.35753501415976</v>
      </c>
      <c r="U35" s="124">
        <v>8.3080554307547292</v>
      </c>
      <c r="V35" s="124">
        <v>13.2637234287629</v>
      </c>
      <c r="W35" s="124">
        <v>16.308992746272299</v>
      </c>
      <c r="X35" s="124">
        <v>21.408222084811701</v>
      </c>
      <c r="Y35" s="131">
        <v>12.4864479082402</v>
      </c>
      <c r="Z35" s="124"/>
      <c r="AA35" s="132">
        <v>-13.2543923952094</v>
      </c>
      <c r="AB35" s="133">
        <v>15.7718487537058</v>
      </c>
      <c r="AC35" s="134">
        <v>-1.05395727403453</v>
      </c>
      <c r="AD35" s="124"/>
      <c r="AE35" s="135">
        <v>8.2197653745338197</v>
      </c>
      <c r="AF35" s="113"/>
      <c r="AG35" s="151">
        <v>28.1173808400188</v>
      </c>
      <c r="AH35" s="146">
        <v>36.1664059500959</v>
      </c>
      <c r="AI35" s="146">
        <v>43.722898272552698</v>
      </c>
      <c r="AJ35" s="146">
        <v>43.849707293666</v>
      </c>
      <c r="AK35" s="146">
        <v>39.134378598848301</v>
      </c>
      <c r="AL35" s="152">
        <v>38.164406982305103</v>
      </c>
      <c r="AM35" s="146"/>
      <c r="AN35" s="153">
        <v>38.093490882917401</v>
      </c>
      <c r="AO35" s="154">
        <v>38.340515834932802</v>
      </c>
      <c r="AP35" s="155">
        <v>38.217003358925098</v>
      </c>
      <c r="AQ35" s="146"/>
      <c r="AR35" s="156">
        <v>38.179398550229003</v>
      </c>
      <c r="AS35" s="129"/>
      <c r="AT35" s="130">
        <v>-7.1681946662420296E-2</v>
      </c>
      <c r="AU35" s="124">
        <v>-11.142445996347099</v>
      </c>
      <c r="AV35" s="124">
        <v>-5.1668217323249399</v>
      </c>
      <c r="AW35" s="124">
        <v>-4.4986323436577296</v>
      </c>
      <c r="AX35" s="124">
        <v>-4.8289346671931899</v>
      </c>
      <c r="AY35" s="131">
        <v>-5.5240462826575998</v>
      </c>
      <c r="AZ35" s="124"/>
      <c r="BA35" s="132">
        <v>-0.35236427175404</v>
      </c>
      <c r="BB35" s="133">
        <v>12.4569885451037</v>
      </c>
      <c r="BC35" s="134">
        <v>5.6861506520156304</v>
      </c>
      <c r="BD35" s="124"/>
      <c r="BE35" s="135">
        <v>-2.5684803320743801</v>
      </c>
      <c r="BF35" s="75"/>
    </row>
    <row r="36" spans="1:58" x14ac:dyDescent="0.25">
      <c r="A36" s="21" t="s">
        <v>80</v>
      </c>
      <c r="B36" s="3" t="str">
        <f t="shared" si="0"/>
        <v>Coastal Virginia - Eastern Shore</v>
      </c>
      <c r="C36" s="3"/>
      <c r="D36" s="24" t="s">
        <v>16</v>
      </c>
      <c r="E36" s="27" t="s">
        <v>17</v>
      </c>
      <c r="F36" s="3"/>
      <c r="G36" s="151">
        <v>28.404716124148301</v>
      </c>
      <c r="H36" s="146">
        <v>45.163656320968897</v>
      </c>
      <c r="I36" s="146">
        <v>49.620151400454198</v>
      </c>
      <c r="J36" s="146">
        <v>40.537130961392798</v>
      </c>
      <c r="K36" s="146">
        <v>40.810711582134701</v>
      </c>
      <c r="L36" s="152">
        <v>40.907273277819797</v>
      </c>
      <c r="M36" s="146"/>
      <c r="N36" s="153">
        <v>51.896570779712299</v>
      </c>
      <c r="O36" s="154">
        <v>50.693913701741103</v>
      </c>
      <c r="P36" s="155">
        <v>51.295242240726701</v>
      </c>
      <c r="Q36" s="146"/>
      <c r="R36" s="156">
        <v>43.875264410078898</v>
      </c>
      <c r="S36" s="129"/>
      <c r="T36" s="130">
        <v>13.1305106555923</v>
      </c>
      <c r="U36" s="124">
        <v>21.212839690378999</v>
      </c>
      <c r="V36" s="124">
        <v>21.482170918472701</v>
      </c>
      <c r="W36" s="124">
        <v>-1.0271088195290401</v>
      </c>
      <c r="X36" s="124">
        <v>6.8794371234454497</v>
      </c>
      <c r="Y36" s="131">
        <v>12.163821486224901</v>
      </c>
      <c r="Z36" s="124"/>
      <c r="AA36" s="132">
        <v>26.2368725317376</v>
      </c>
      <c r="AB36" s="133">
        <v>23.728628171477901</v>
      </c>
      <c r="AC36" s="134">
        <v>24.984868222344598</v>
      </c>
      <c r="AD36" s="124"/>
      <c r="AE36" s="135">
        <v>16.143521442438701</v>
      </c>
      <c r="AF36" s="113"/>
      <c r="AG36" s="151">
        <v>29.0561392884178</v>
      </c>
      <c r="AH36" s="146">
        <v>33.969377365631999</v>
      </c>
      <c r="AI36" s="146">
        <v>40.238224829674401</v>
      </c>
      <c r="AJ36" s="146">
        <v>36.6476665404996</v>
      </c>
      <c r="AK36" s="146">
        <v>37.083518168054503</v>
      </c>
      <c r="AL36" s="152">
        <v>35.398985238455701</v>
      </c>
      <c r="AM36" s="146"/>
      <c r="AN36" s="153">
        <v>42.014825889477599</v>
      </c>
      <c r="AO36" s="154">
        <v>44.416084405753203</v>
      </c>
      <c r="AP36" s="155">
        <v>43.215455147615401</v>
      </c>
      <c r="AQ36" s="146"/>
      <c r="AR36" s="156">
        <v>37.632262355358399</v>
      </c>
      <c r="AS36" s="129"/>
      <c r="AT36" s="130">
        <v>15.5974171013322</v>
      </c>
      <c r="AU36" s="124">
        <v>5.7023648946077898</v>
      </c>
      <c r="AV36" s="124">
        <v>12.558371925021699</v>
      </c>
      <c r="AW36" s="124">
        <v>-0.39934127026743899</v>
      </c>
      <c r="AX36" s="124">
        <v>8.4501715782397504</v>
      </c>
      <c r="AY36" s="131">
        <v>7.9172373554711699</v>
      </c>
      <c r="AZ36" s="124"/>
      <c r="BA36" s="132">
        <v>22.075604321594898</v>
      </c>
      <c r="BB36" s="133">
        <v>22.069143075147</v>
      </c>
      <c r="BC36" s="134">
        <v>22.072283858457801</v>
      </c>
      <c r="BD36" s="124"/>
      <c r="BE36" s="135">
        <v>12.185403372539801</v>
      </c>
      <c r="BF36" s="75"/>
    </row>
    <row r="37" spans="1:58" x14ac:dyDescent="0.25">
      <c r="A37" s="21" t="s">
        <v>81</v>
      </c>
      <c r="B37" s="3" t="str">
        <f t="shared" si="0"/>
        <v>Coastal Virginia - Hampton Roads</v>
      </c>
      <c r="C37" s="3"/>
      <c r="D37" s="24" t="s">
        <v>16</v>
      </c>
      <c r="E37" s="27" t="s">
        <v>17</v>
      </c>
      <c r="F37" s="3"/>
      <c r="G37" s="151">
        <v>36.726065193340297</v>
      </c>
      <c r="H37" s="146">
        <v>46.7690121158153</v>
      </c>
      <c r="I37" s="146">
        <v>51.297407107585201</v>
      </c>
      <c r="J37" s="146">
        <v>49.706927871772002</v>
      </c>
      <c r="K37" s="146">
        <v>45.724314201678403</v>
      </c>
      <c r="L37" s="152">
        <v>46.044745298038201</v>
      </c>
      <c r="M37" s="146"/>
      <c r="N37" s="153">
        <v>60.324578914703501</v>
      </c>
      <c r="O37" s="154">
        <v>65.471677595185994</v>
      </c>
      <c r="P37" s="155">
        <v>62.898128254944801</v>
      </c>
      <c r="Q37" s="146"/>
      <c r="R37" s="156">
        <v>50.859997571440097</v>
      </c>
      <c r="S37" s="129"/>
      <c r="T37" s="130">
        <v>17.550675431891399</v>
      </c>
      <c r="U37" s="124">
        <v>38.9745953572289</v>
      </c>
      <c r="V37" s="124">
        <v>45.554962554460801</v>
      </c>
      <c r="W37" s="124">
        <v>35.927131223978002</v>
      </c>
      <c r="X37" s="124">
        <v>24.423238513721401</v>
      </c>
      <c r="Y37" s="131">
        <v>32.727350838780502</v>
      </c>
      <c r="Z37" s="124"/>
      <c r="AA37" s="132">
        <v>6.79231094307851</v>
      </c>
      <c r="AB37" s="133">
        <v>9.3840356942894392</v>
      </c>
      <c r="AC37" s="134">
        <v>8.1256774038893091</v>
      </c>
      <c r="AD37" s="124"/>
      <c r="AE37" s="135">
        <v>22.850761360379899</v>
      </c>
      <c r="AF37" s="113"/>
      <c r="AG37" s="151">
        <v>36.435161129220504</v>
      </c>
      <c r="AH37" s="146">
        <v>37.685613033413603</v>
      </c>
      <c r="AI37" s="146">
        <v>42.404849524529901</v>
      </c>
      <c r="AJ37" s="146">
        <v>42.783113653555198</v>
      </c>
      <c r="AK37" s="146">
        <v>41.719409387733002</v>
      </c>
      <c r="AL37" s="152">
        <v>40.205055176789799</v>
      </c>
      <c r="AM37" s="146"/>
      <c r="AN37" s="153">
        <v>54.6219607247901</v>
      </c>
      <c r="AO37" s="154">
        <v>59.9514790604171</v>
      </c>
      <c r="AP37" s="155">
        <v>57.2867198926036</v>
      </c>
      <c r="AQ37" s="146"/>
      <c r="AR37" s="156">
        <v>45.087742402008502</v>
      </c>
      <c r="AS37" s="129"/>
      <c r="AT37" s="130">
        <v>21.0017945187892</v>
      </c>
      <c r="AU37" s="124">
        <v>24.187462302171902</v>
      </c>
      <c r="AV37" s="124">
        <v>31.198714528654801</v>
      </c>
      <c r="AW37" s="124">
        <v>30.477775367727801</v>
      </c>
      <c r="AX37" s="124">
        <v>24.190588131317401</v>
      </c>
      <c r="AY37" s="131">
        <v>26.303320182614598</v>
      </c>
      <c r="AZ37" s="124"/>
      <c r="BA37" s="132">
        <v>16.112070291177101</v>
      </c>
      <c r="BB37" s="133">
        <v>18.371587494119598</v>
      </c>
      <c r="BC37" s="134">
        <v>17.283513116104999</v>
      </c>
      <c r="BD37" s="124"/>
      <c r="BE37" s="135">
        <v>22.878790556139201</v>
      </c>
      <c r="BF37" s="75"/>
    </row>
    <row r="38" spans="1:58" x14ac:dyDescent="0.25">
      <c r="A38" s="20" t="s">
        <v>82</v>
      </c>
      <c r="B38" s="3" t="str">
        <f t="shared" si="0"/>
        <v>Northern Virginia</v>
      </c>
      <c r="C38" s="3"/>
      <c r="D38" s="24" t="s">
        <v>16</v>
      </c>
      <c r="E38" s="27" t="s">
        <v>17</v>
      </c>
      <c r="F38" s="3"/>
      <c r="G38" s="151">
        <v>49.313393469569903</v>
      </c>
      <c r="H38" s="146">
        <v>79.665825841670497</v>
      </c>
      <c r="I38" s="146">
        <v>94.908957728757798</v>
      </c>
      <c r="J38" s="146">
        <v>92.960976926355002</v>
      </c>
      <c r="K38" s="146">
        <v>69.236081741989096</v>
      </c>
      <c r="L38" s="152">
        <v>77.217047141668502</v>
      </c>
      <c r="M38" s="146"/>
      <c r="N38" s="153">
        <v>52.6186334395356</v>
      </c>
      <c r="O38" s="154">
        <v>54.960468981471998</v>
      </c>
      <c r="P38" s="155">
        <v>53.789551210503802</v>
      </c>
      <c r="Q38" s="146"/>
      <c r="R38" s="156">
        <v>70.523476875621398</v>
      </c>
      <c r="S38" s="129"/>
      <c r="T38" s="130">
        <v>51.580204332241799</v>
      </c>
      <c r="U38" s="124">
        <v>101.80209879127899</v>
      </c>
      <c r="V38" s="124">
        <v>117.014069948017</v>
      </c>
      <c r="W38" s="124">
        <v>112.410938546875</v>
      </c>
      <c r="X38" s="124">
        <v>73.377866735206197</v>
      </c>
      <c r="Y38" s="131">
        <v>93.582320874862006</v>
      </c>
      <c r="Z38" s="124"/>
      <c r="AA38" s="132">
        <v>28.545569424673399</v>
      </c>
      <c r="AB38" s="133">
        <v>34.505693238771997</v>
      </c>
      <c r="AC38" s="134">
        <v>31.522980293773099</v>
      </c>
      <c r="AD38" s="124"/>
      <c r="AE38" s="135">
        <v>75.533015601951007</v>
      </c>
      <c r="AF38" s="113"/>
      <c r="AG38" s="151">
        <v>45.2195744972299</v>
      </c>
      <c r="AH38" s="146">
        <v>59.219794325953202</v>
      </c>
      <c r="AI38" s="146">
        <v>73.321006859183697</v>
      </c>
      <c r="AJ38" s="146">
        <v>74.737568744038796</v>
      </c>
      <c r="AK38" s="146">
        <v>61.344538273433798</v>
      </c>
      <c r="AL38" s="152">
        <v>62.768496539967899</v>
      </c>
      <c r="AM38" s="146"/>
      <c r="AN38" s="153">
        <v>51.859306116443697</v>
      </c>
      <c r="AO38" s="154">
        <v>56.313262881263</v>
      </c>
      <c r="AP38" s="155">
        <v>54.086284498853402</v>
      </c>
      <c r="AQ38" s="146"/>
      <c r="AR38" s="156">
        <v>60.287864528220901</v>
      </c>
      <c r="AS38" s="129"/>
      <c r="AT38" s="130">
        <v>24.514147962652899</v>
      </c>
      <c r="AU38" s="124">
        <v>41.999193750699298</v>
      </c>
      <c r="AV38" s="124">
        <v>61.348943883608001</v>
      </c>
      <c r="AW38" s="124">
        <v>64.787758830068498</v>
      </c>
      <c r="AX38" s="124">
        <v>39.6960948057257</v>
      </c>
      <c r="AY38" s="131">
        <v>47.530671912826897</v>
      </c>
      <c r="AZ38" s="124"/>
      <c r="BA38" s="132">
        <v>21.973426545428001</v>
      </c>
      <c r="BB38" s="133">
        <v>28.105243053980502</v>
      </c>
      <c r="BC38" s="134">
        <v>25.090449102490901</v>
      </c>
      <c r="BD38" s="124"/>
      <c r="BE38" s="135">
        <v>41.045232246764101</v>
      </c>
      <c r="BF38" s="75"/>
    </row>
    <row r="39" spans="1:58" x14ac:dyDescent="0.25">
      <c r="A39" s="22" t="s">
        <v>83</v>
      </c>
      <c r="B39" s="3" t="str">
        <f t="shared" si="0"/>
        <v>Shenandoah Valley</v>
      </c>
      <c r="C39" s="3"/>
      <c r="D39" s="25" t="s">
        <v>16</v>
      </c>
      <c r="E39" s="28" t="s">
        <v>17</v>
      </c>
      <c r="F39" s="3"/>
      <c r="G39" s="157">
        <v>26.636355522498999</v>
      </c>
      <c r="H39" s="158">
        <v>37.443382298252097</v>
      </c>
      <c r="I39" s="158">
        <v>40.8464094458906</v>
      </c>
      <c r="J39" s="158">
        <v>38.509793603570103</v>
      </c>
      <c r="K39" s="158">
        <v>41.739821494979502</v>
      </c>
      <c r="L39" s="159">
        <v>37.035152473038302</v>
      </c>
      <c r="M39" s="146"/>
      <c r="N39" s="160">
        <v>57.2581889178133</v>
      </c>
      <c r="O39" s="161">
        <v>56.754149312011897</v>
      </c>
      <c r="P39" s="162">
        <v>57.006169114912602</v>
      </c>
      <c r="Q39" s="146"/>
      <c r="R39" s="163">
        <v>42.741157227859503</v>
      </c>
      <c r="S39" s="129"/>
      <c r="T39" s="136">
        <v>15.5213803464991</v>
      </c>
      <c r="U39" s="137">
        <v>30.486898553339199</v>
      </c>
      <c r="V39" s="137">
        <v>29.8370748026095</v>
      </c>
      <c r="W39" s="137">
        <v>19.533698146774402</v>
      </c>
      <c r="X39" s="137">
        <v>13.4993510499118</v>
      </c>
      <c r="Y39" s="138">
        <v>21.662516145555799</v>
      </c>
      <c r="Z39" s="124"/>
      <c r="AA39" s="139">
        <v>11.697356582849499</v>
      </c>
      <c r="AB39" s="140">
        <v>17.3596373548488</v>
      </c>
      <c r="AC39" s="141">
        <v>14.4460040444766</v>
      </c>
      <c r="AD39" s="124"/>
      <c r="AE39" s="142">
        <v>18.807695566418101</v>
      </c>
      <c r="AF39" s="113"/>
      <c r="AG39" s="157">
        <v>31.186588183339499</v>
      </c>
      <c r="AH39" s="158">
        <v>35.593981498698398</v>
      </c>
      <c r="AI39" s="158">
        <v>40.109548391595297</v>
      </c>
      <c r="AJ39" s="158">
        <v>40.121695332837398</v>
      </c>
      <c r="AK39" s="158">
        <v>38.717840972480403</v>
      </c>
      <c r="AL39" s="159">
        <v>37.145930875790199</v>
      </c>
      <c r="AM39" s="146"/>
      <c r="AN39" s="160">
        <v>45.375523893640697</v>
      </c>
      <c r="AO39" s="161">
        <v>46.956532400520601</v>
      </c>
      <c r="AP39" s="162">
        <v>46.166028147080603</v>
      </c>
      <c r="AQ39" s="146"/>
      <c r="AR39" s="163">
        <v>39.723101524730303</v>
      </c>
      <c r="AS39" s="129"/>
      <c r="AT39" s="136">
        <v>3.9426745583370701</v>
      </c>
      <c r="AU39" s="137">
        <v>12.3645788744569</v>
      </c>
      <c r="AV39" s="137">
        <v>18.253477115014402</v>
      </c>
      <c r="AW39" s="137">
        <v>18.0748793940109</v>
      </c>
      <c r="AX39" s="137">
        <v>12.478117204089401</v>
      </c>
      <c r="AY39" s="138">
        <v>13.248698910791401</v>
      </c>
      <c r="AZ39" s="124"/>
      <c r="BA39" s="139">
        <v>6.6302930626989998</v>
      </c>
      <c r="BB39" s="140">
        <v>8.1679790314685494</v>
      </c>
      <c r="BC39" s="141">
        <v>7.4067979899957397</v>
      </c>
      <c r="BD39" s="124"/>
      <c r="BE39" s="142">
        <v>11.2396371010559</v>
      </c>
      <c r="BF39" s="75"/>
    </row>
    <row r="40" spans="1:58" ht="13" x14ac:dyDescent="0.3">
      <c r="A40" s="19" t="s">
        <v>84</v>
      </c>
      <c r="B40" s="3" t="str">
        <f t="shared" si="0"/>
        <v>Southern Virginia</v>
      </c>
      <c r="C40" s="9"/>
      <c r="D40" s="23" t="s">
        <v>16</v>
      </c>
      <c r="E40" s="26" t="s">
        <v>17</v>
      </c>
      <c r="F40" s="3"/>
      <c r="G40" s="143">
        <v>27.107854977261201</v>
      </c>
      <c r="H40" s="144">
        <v>43.088772107124797</v>
      </c>
      <c r="I40" s="144">
        <v>46.666841839312703</v>
      </c>
      <c r="J40" s="144">
        <v>44.696758463870601</v>
      </c>
      <c r="K40" s="144">
        <v>41.921700353713902</v>
      </c>
      <c r="L40" s="145">
        <v>40.6963855482566</v>
      </c>
      <c r="M40" s="146"/>
      <c r="N40" s="147">
        <v>41.191073774633601</v>
      </c>
      <c r="O40" s="148">
        <v>38.593036887316799</v>
      </c>
      <c r="P40" s="149">
        <v>39.892055330975197</v>
      </c>
      <c r="Q40" s="146"/>
      <c r="R40" s="150">
        <v>40.466576914747698</v>
      </c>
      <c r="S40" s="129"/>
      <c r="T40" s="121">
        <v>-3.2998303173589001</v>
      </c>
      <c r="U40" s="122">
        <v>9.6571306625817694</v>
      </c>
      <c r="V40" s="122">
        <v>11.1279597996335</v>
      </c>
      <c r="W40" s="122">
        <v>4.1862846831651499</v>
      </c>
      <c r="X40" s="122">
        <v>7.5087770450749796</v>
      </c>
      <c r="Y40" s="123">
        <v>6.4150711096690101</v>
      </c>
      <c r="Z40" s="124"/>
      <c r="AA40" s="125">
        <v>17.495334325756001</v>
      </c>
      <c r="AB40" s="126">
        <v>23.566810555779899</v>
      </c>
      <c r="AC40" s="127">
        <v>20.3559031714816</v>
      </c>
      <c r="AD40" s="124"/>
      <c r="AE40" s="128">
        <v>10.0038874352365</v>
      </c>
      <c r="AF40" s="114"/>
      <c r="AG40" s="143">
        <v>30.096299267306701</v>
      </c>
      <c r="AH40" s="144">
        <v>40.196740146538602</v>
      </c>
      <c r="AI40" s="144">
        <v>46.039604598281898</v>
      </c>
      <c r="AJ40" s="144">
        <v>45.839271728145498</v>
      </c>
      <c r="AK40" s="144">
        <v>41.066334638706401</v>
      </c>
      <c r="AL40" s="145">
        <v>40.647650075795802</v>
      </c>
      <c r="AM40" s="146"/>
      <c r="AN40" s="147">
        <v>36.606480545730101</v>
      </c>
      <c r="AO40" s="148">
        <v>36.586027033855402</v>
      </c>
      <c r="AP40" s="149">
        <v>36.596253789792797</v>
      </c>
      <c r="AQ40" s="146"/>
      <c r="AR40" s="150">
        <v>39.490108279794903</v>
      </c>
      <c r="AS40" s="129"/>
      <c r="AT40" s="121">
        <v>-5.0682557379226996</v>
      </c>
      <c r="AU40" s="122">
        <v>1.22865456090995</v>
      </c>
      <c r="AV40" s="122">
        <v>12.9994219953197</v>
      </c>
      <c r="AW40" s="122">
        <v>15.320130171292</v>
      </c>
      <c r="AX40" s="122">
        <v>13.1806649449393</v>
      </c>
      <c r="AY40" s="123">
        <v>7.9970922491228897</v>
      </c>
      <c r="AZ40" s="124"/>
      <c r="BA40" s="125">
        <v>10.942253342129</v>
      </c>
      <c r="BB40" s="126">
        <v>10.6506703981317</v>
      </c>
      <c r="BC40" s="127">
        <v>10.796310771594399</v>
      </c>
      <c r="BD40" s="124"/>
      <c r="BE40" s="128">
        <v>8.72440095946037</v>
      </c>
      <c r="BF40" s="114"/>
    </row>
    <row r="41" spans="1:58" x14ac:dyDescent="0.25">
      <c r="A41" s="20" t="s">
        <v>85</v>
      </c>
      <c r="B41" s="3" t="str">
        <f t="shared" si="0"/>
        <v>Southwest Virginia - Blue Ridge Highlands</v>
      </c>
      <c r="C41" s="10"/>
      <c r="D41" s="24" t="s">
        <v>16</v>
      </c>
      <c r="E41" s="27" t="s">
        <v>17</v>
      </c>
      <c r="F41" s="3"/>
      <c r="G41" s="151">
        <v>23.858813281151299</v>
      </c>
      <c r="H41" s="146">
        <v>37.973493245802203</v>
      </c>
      <c r="I41" s="146">
        <v>37.920828178260301</v>
      </c>
      <c r="J41" s="146">
        <v>36.914029794217903</v>
      </c>
      <c r="K41" s="146">
        <v>35.223681353364398</v>
      </c>
      <c r="L41" s="152">
        <v>34.378169170559197</v>
      </c>
      <c r="M41" s="146"/>
      <c r="N41" s="153">
        <v>40.338123974245597</v>
      </c>
      <c r="O41" s="154">
        <v>41.297736396919497</v>
      </c>
      <c r="P41" s="155">
        <v>40.817930185582597</v>
      </c>
      <c r="Q41" s="146"/>
      <c r="R41" s="156">
        <v>36.218100889137297</v>
      </c>
      <c r="S41" s="129"/>
      <c r="T41" s="130">
        <v>19.4217720831066</v>
      </c>
      <c r="U41" s="124">
        <v>34.110320261041103</v>
      </c>
      <c r="V41" s="124">
        <v>21.621511307020199</v>
      </c>
      <c r="W41" s="124">
        <v>11.8528826023508</v>
      </c>
      <c r="X41" s="124">
        <v>13.662053950243401</v>
      </c>
      <c r="Y41" s="131">
        <v>19.813580843785399</v>
      </c>
      <c r="Z41" s="124"/>
      <c r="AA41" s="132">
        <v>20.204008418111599</v>
      </c>
      <c r="AB41" s="133">
        <v>24.524230181821</v>
      </c>
      <c r="AC41" s="134">
        <v>22.351375567068299</v>
      </c>
      <c r="AD41" s="124"/>
      <c r="AE41" s="135">
        <v>20.619184225464899</v>
      </c>
      <c r="AF41" s="114"/>
      <c r="AG41" s="151">
        <v>30.102104216639301</v>
      </c>
      <c r="AH41" s="146">
        <v>33.043315553591697</v>
      </c>
      <c r="AI41" s="146">
        <v>35.979894584017103</v>
      </c>
      <c r="AJ41" s="146">
        <v>36.376146635525799</v>
      </c>
      <c r="AK41" s="146">
        <v>36.323516601439202</v>
      </c>
      <c r="AL41" s="152">
        <v>34.364995518242601</v>
      </c>
      <c r="AM41" s="146"/>
      <c r="AN41" s="153">
        <v>43.195572213104398</v>
      </c>
      <c r="AO41" s="154">
        <v>42.156306653200303</v>
      </c>
      <c r="AP41" s="155">
        <v>42.675939433152301</v>
      </c>
      <c r="AQ41" s="146"/>
      <c r="AR41" s="156">
        <v>36.739550922502502</v>
      </c>
      <c r="AS41" s="129"/>
      <c r="AT41" s="130">
        <v>23.248914126397199</v>
      </c>
      <c r="AU41" s="124">
        <v>18.063799959828199</v>
      </c>
      <c r="AV41" s="124">
        <v>17.3165503405578</v>
      </c>
      <c r="AW41" s="124">
        <v>12.037735107538101</v>
      </c>
      <c r="AX41" s="124">
        <v>10.516404660434</v>
      </c>
      <c r="AY41" s="131">
        <v>15.7729948110184</v>
      </c>
      <c r="AZ41" s="124"/>
      <c r="BA41" s="132">
        <v>13.4453973014607</v>
      </c>
      <c r="BB41" s="133">
        <v>25.398530349279699</v>
      </c>
      <c r="BC41" s="134">
        <v>19.050316152782099</v>
      </c>
      <c r="BD41" s="124"/>
      <c r="BE41" s="135">
        <v>16.840482851976201</v>
      </c>
      <c r="BF41" s="114"/>
    </row>
    <row r="42" spans="1:58" x14ac:dyDescent="0.25">
      <c r="A42" s="21" t="s">
        <v>86</v>
      </c>
      <c r="B42" s="3" t="str">
        <f t="shared" si="0"/>
        <v>Southwest Virginia - Heart of Appalachia</v>
      </c>
      <c r="C42" s="3"/>
      <c r="D42" s="24" t="s">
        <v>16</v>
      </c>
      <c r="E42" s="27" t="s">
        <v>17</v>
      </c>
      <c r="F42" s="3"/>
      <c r="G42" s="151">
        <v>24.010264623955401</v>
      </c>
      <c r="H42" s="146">
        <v>39.692938718662901</v>
      </c>
      <c r="I42" s="146">
        <v>43.221183844011101</v>
      </c>
      <c r="J42" s="146">
        <v>42.324491643454003</v>
      </c>
      <c r="K42" s="146">
        <v>37.396928969359301</v>
      </c>
      <c r="L42" s="152">
        <v>37.329161559888497</v>
      </c>
      <c r="M42" s="146"/>
      <c r="N42" s="153">
        <v>34.917284122562599</v>
      </c>
      <c r="O42" s="154">
        <v>35.989275766016704</v>
      </c>
      <c r="P42" s="155">
        <v>35.453279944289598</v>
      </c>
      <c r="Q42" s="146"/>
      <c r="R42" s="156">
        <v>36.793195384003099</v>
      </c>
      <c r="S42" s="129"/>
      <c r="T42" s="130">
        <v>12.165889262716499</v>
      </c>
      <c r="U42" s="124">
        <v>15.1045044972273</v>
      </c>
      <c r="V42" s="124">
        <v>8.5961293167251895</v>
      </c>
      <c r="W42" s="124">
        <v>16.952839953409701</v>
      </c>
      <c r="X42" s="124">
        <v>22.494576907548499</v>
      </c>
      <c r="Y42" s="131">
        <v>14.923283179841899</v>
      </c>
      <c r="Z42" s="124"/>
      <c r="AA42" s="132">
        <v>23.652183305585801</v>
      </c>
      <c r="AB42" s="133">
        <v>21.119129639789598</v>
      </c>
      <c r="AC42" s="134">
        <v>22.353406848207499</v>
      </c>
      <c r="AD42" s="124"/>
      <c r="AE42" s="135">
        <v>16.877312433496201</v>
      </c>
      <c r="AF42" s="114"/>
      <c r="AG42" s="151">
        <v>26.333215529247902</v>
      </c>
      <c r="AH42" s="146">
        <v>38.786707869080701</v>
      </c>
      <c r="AI42" s="146">
        <v>44.128892757660097</v>
      </c>
      <c r="AJ42" s="146">
        <v>43.319434192200497</v>
      </c>
      <c r="AK42" s="146">
        <v>36.972928272980504</v>
      </c>
      <c r="AL42" s="152">
        <v>37.908235724233897</v>
      </c>
      <c r="AM42" s="146"/>
      <c r="AN42" s="153">
        <v>33.906714832869</v>
      </c>
      <c r="AO42" s="154">
        <v>33.700134052924703</v>
      </c>
      <c r="AP42" s="155">
        <v>33.803424442896898</v>
      </c>
      <c r="AQ42" s="146"/>
      <c r="AR42" s="156">
        <v>36.735432500994797</v>
      </c>
      <c r="AS42" s="129"/>
      <c r="AT42" s="130">
        <v>8.4811497691607194</v>
      </c>
      <c r="AU42" s="124">
        <v>17.762010222986799</v>
      </c>
      <c r="AV42" s="124">
        <v>19.0328447178087</v>
      </c>
      <c r="AW42" s="124">
        <v>19.149371918755001</v>
      </c>
      <c r="AX42" s="124">
        <v>11.5066445878723</v>
      </c>
      <c r="AY42" s="131">
        <v>15.7159215281554</v>
      </c>
      <c r="AZ42" s="124"/>
      <c r="BA42" s="132">
        <v>16.304217552952</v>
      </c>
      <c r="BB42" s="133">
        <v>23.602944373826301</v>
      </c>
      <c r="BC42" s="134">
        <v>19.831416197257099</v>
      </c>
      <c r="BD42" s="124"/>
      <c r="BE42" s="135">
        <v>16.770287050756298</v>
      </c>
      <c r="BF42" s="114"/>
    </row>
    <row r="43" spans="1:58" x14ac:dyDescent="0.25">
      <c r="A43" s="22" t="s">
        <v>87</v>
      </c>
      <c r="B43" s="3" t="str">
        <f t="shared" si="0"/>
        <v>Virginia Mountains</v>
      </c>
      <c r="C43" s="3"/>
      <c r="D43" s="25" t="s">
        <v>16</v>
      </c>
      <c r="E43" s="28" t="s">
        <v>17</v>
      </c>
      <c r="F43" s="3"/>
      <c r="G43" s="157">
        <v>28.830547767018299</v>
      </c>
      <c r="H43" s="158">
        <v>45.377976586211801</v>
      </c>
      <c r="I43" s="158">
        <v>54.755190056366501</v>
      </c>
      <c r="J43" s="158">
        <v>51.074272293683997</v>
      </c>
      <c r="K43" s="158">
        <v>43.006421448186103</v>
      </c>
      <c r="L43" s="159">
        <v>44.608881630293297</v>
      </c>
      <c r="M43" s="146"/>
      <c r="N43" s="160">
        <v>51.886875270992903</v>
      </c>
      <c r="O43" s="161">
        <v>44.834954473189697</v>
      </c>
      <c r="P43" s="162">
        <v>48.3609148720913</v>
      </c>
      <c r="Q43" s="146"/>
      <c r="R43" s="163">
        <v>45.680891127949899</v>
      </c>
      <c r="S43" s="129"/>
      <c r="T43" s="136">
        <v>6.4904736552301596</v>
      </c>
      <c r="U43" s="137">
        <v>44.727468958268503</v>
      </c>
      <c r="V43" s="137">
        <v>52.875292660382598</v>
      </c>
      <c r="W43" s="137">
        <v>46.517683326245802</v>
      </c>
      <c r="X43" s="137">
        <v>19.4263638611224</v>
      </c>
      <c r="Y43" s="138">
        <v>35.0851392362841</v>
      </c>
      <c r="Z43" s="124"/>
      <c r="AA43" s="139">
        <v>8.4946230089557293</v>
      </c>
      <c r="AB43" s="140">
        <v>1.98206797225789</v>
      </c>
      <c r="AC43" s="141">
        <v>5.3753118805237303</v>
      </c>
      <c r="AD43" s="124"/>
      <c r="AE43" s="142">
        <v>24.4701768853473</v>
      </c>
      <c r="AF43" s="114"/>
      <c r="AG43" s="157">
        <v>32.516000505853398</v>
      </c>
      <c r="AH43" s="158">
        <v>38.573374042491601</v>
      </c>
      <c r="AI43" s="158">
        <v>45.996843474490497</v>
      </c>
      <c r="AJ43" s="158">
        <v>45.964166787107899</v>
      </c>
      <c r="AK43" s="158">
        <v>41.304559907501002</v>
      </c>
      <c r="AL43" s="159">
        <v>40.870988943488904</v>
      </c>
      <c r="AM43" s="146"/>
      <c r="AN43" s="160">
        <v>44.769966396878097</v>
      </c>
      <c r="AO43" s="161">
        <v>45.351001589825103</v>
      </c>
      <c r="AP43" s="162">
        <v>45.060483993351603</v>
      </c>
      <c r="AQ43" s="146"/>
      <c r="AR43" s="163">
        <v>42.067987529163901</v>
      </c>
      <c r="AS43" s="129"/>
      <c r="AT43" s="136">
        <v>1.9179178578162701</v>
      </c>
      <c r="AU43" s="137">
        <v>16.043776674139298</v>
      </c>
      <c r="AV43" s="137">
        <v>25.505958370625098</v>
      </c>
      <c r="AW43" s="137">
        <v>26.8802841546593</v>
      </c>
      <c r="AX43" s="137">
        <v>17.356596778627399</v>
      </c>
      <c r="AY43" s="138">
        <v>17.977095221476901</v>
      </c>
      <c r="AZ43" s="124"/>
      <c r="BA43" s="139">
        <v>4.5351793161002503</v>
      </c>
      <c r="BB43" s="140">
        <v>4.3902969054653402</v>
      </c>
      <c r="BC43" s="141">
        <v>4.4622208288906497</v>
      </c>
      <c r="BD43" s="124"/>
      <c r="BE43" s="142">
        <v>13.483822428703199</v>
      </c>
      <c r="BF43" s="114"/>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C12" sqref="AC12"/>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8"/>
      <c r="B1" s="79" t="s">
        <v>100</v>
      </c>
      <c r="D1" s="117"/>
      <c r="E1" s="117"/>
      <c r="F1" s="117"/>
      <c r="G1" s="117"/>
      <c r="H1" s="117"/>
      <c r="I1" s="117"/>
      <c r="J1" s="117"/>
      <c r="K1" s="117"/>
      <c r="L1" s="117"/>
      <c r="M1" s="117"/>
      <c r="N1" s="117"/>
      <c r="O1" s="117"/>
      <c r="P1" s="117"/>
      <c r="Q1" s="117"/>
      <c r="R1" s="117"/>
      <c r="S1" s="117"/>
      <c r="T1" s="117"/>
      <c r="U1" s="117"/>
      <c r="V1" s="117"/>
      <c r="W1" s="117"/>
      <c r="X1" s="117"/>
      <c r="Y1" s="118"/>
      <c r="Z1" s="118"/>
      <c r="AA1" s="118"/>
      <c r="AB1" s="118"/>
      <c r="AC1" s="118"/>
      <c r="AD1" s="118"/>
      <c r="AE1" s="118"/>
      <c r="AF1" s="118"/>
      <c r="AG1" s="118"/>
      <c r="AH1" s="118"/>
      <c r="AI1" s="118"/>
      <c r="AJ1" s="118"/>
      <c r="AK1" s="118"/>
      <c r="AL1" s="118"/>
    </row>
    <row r="2" spans="1:50" ht="15" customHeight="1" x14ac:dyDescent="0.25">
      <c r="A2" s="117"/>
      <c r="B2" t="s">
        <v>122</v>
      </c>
      <c r="C2" s="117"/>
      <c r="D2" s="117"/>
      <c r="E2" s="117"/>
      <c r="F2" s="117"/>
      <c r="G2" s="117"/>
      <c r="H2" s="117"/>
      <c r="I2" s="117"/>
      <c r="J2" s="117"/>
      <c r="K2" s="117"/>
      <c r="L2" s="117"/>
      <c r="M2" s="117"/>
      <c r="N2" s="117"/>
      <c r="O2" s="117"/>
      <c r="P2" s="117"/>
      <c r="Q2" s="117"/>
      <c r="R2" s="117"/>
      <c r="S2" s="117"/>
      <c r="T2" s="117"/>
      <c r="U2" s="117"/>
      <c r="V2" s="117"/>
      <c r="W2" s="117"/>
      <c r="X2" s="117"/>
      <c r="Y2" s="118"/>
      <c r="Z2" s="118"/>
      <c r="AA2" s="118"/>
      <c r="AB2" s="118"/>
      <c r="AC2" s="118"/>
      <c r="AD2" s="118"/>
      <c r="AE2" s="118"/>
      <c r="AF2" s="118"/>
      <c r="AG2" s="118"/>
      <c r="AH2" s="118"/>
      <c r="AI2" s="118"/>
      <c r="AJ2" s="118"/>
      <c r="AK2" s="118"/>
      <c r="AL2" s="118"/>
    </row>
    <row r="3" spans="1:50" x14ac:dyDescent="0.25">
      <c r="A3" s="117"/>
      <c r="B3" s="117"/>
      <c r="C3" s="117"/>
      <c r="D3" s="117"/>
      <c r="E3" s="117"/>
      <c r="F3" s="117"/>
      <c r="G3" s="117"/>
      <c r="H3" s="117"/>
      <c r="I3" s="117"/>
      <c r="J3" s="117"/>
      <c r="K3" s="117"/>
      <c r="L3" s="117"/>
      <c r="M3" s="117"/>
      <c r="N3" s="117"/>
      <c r="O3" s="117"/>
      <c r="P3" s="117"/>
      <c r="Q3" s="117"/>
      <c r="R3" s="117"/>
      <c r="S3" s="117"/>
      <c r="T3" s="117"/>
      <c r="U3" s="117"/>
      <c r="V3" s="117"/>
      <c r="W3" s="117"/>
      <c r="X3" s="117"/>
      <c r="Y3" s="118"/>
      <c r="Z3" s="118"/>
      <c r="AA3" s="118"/>
      <c r="AB3" s="118"/>
      <c r="AC3" s="118"/>
      <c r="AD3" s="118"/>
      <c r="AE3" s="118"/>
      <c r="AF3" s="118"/>
      <c r="AG3" s="118"/>
      <c r="AH3" s="118"/>
      <c r="AI3" s="118"/>
      <c r="AJ3" s="118"/>
      <c r="AK3" s="118"/>
      <c r="AL3" s="118"/>
    </row>
    <row r="4" spans="1:50" x14ac:dyDescent="0.25">
      <c r="A4" s="117"/>
      <c r="B4" s="117"/>
      <c r="C4" s="117"/>
      <c r="D4" s="117"/>
      <c r="E4" s="117"/>
      <c r="F4" s="117"/>
      <c r="G4" s="117"/>
      <c r="H4" s="117"/>
      <c r="I4" s="117"/>
      <c r="J4" s="117"/>
      <c r="K4" s="117"/>
      <c r="L4" s="117"/>
      <c r="M4" s="117"/>
      <c r="N4" s="117"/>
      <c r="O4" s="117"/>
      <c r="P4" s="117"/>
      <c r="Q4" s="117"/>
      <c r="R4" s="117"/>
      <c r="S4" s="117"/>
      <c r="T4" s="117"/>
      <c r="U4" s="117"/>
      <c r="V4" s="117"/>
      <c r="W4" s="117"/>
      <c r="X4" s="117"/>
      <c r="Y4" s="118"/>
      <c r="Z4" s="118"/>
      <c r="AA4" s="118"/>
      <c r="AB4" s="118"/>
      <c r="AC4" s="118"/>
      <c r="AD4" s="118"/>
      <c r="AE4" s="118"/>
      <c r="AF4" s="118"/>
      <c r="AG4" s="118"/>
      <c r="AH4" s="118"/>
      <c r="AI4" s="118"/>
      <c r="AJ4" s="118"/>
      <c r="AK4" s="118"/>
      <c r="AL4" s="118"/>
    </row>
    <row r="5" spans="1:50" x14ac:dyDescent="0.25">
      <c r="A5" s="117"/>
      <c r="B5" s="117"/>
      <c r="C5" s="117"/>
      <c r="D5" s="117"/>
      <c r="E5" s="117"/>
      <c r="F5" s="117"/>
      <c r="G5" s="117"/>
      <c r="H5" s="117"/>
      <c r="I5" s="117"/>
      <c r="J5" s="117"/>
      <c r="K5" s="117"/>
      <c r="L5" s="117"/>
      <c r="M5" s="117"/>
      <c r="N5" s="117"/>
      <c r="O5" s="117"/>
      <c r="P5" s="117"/>
      <c r="Q5" s="117"/>
      <c r="R5" s="117"/>
      <c r="S5" s="117"/>
      <c r="T5" s="117"/>
      <c r="U5" s="117"/>
      <c r="V5" s="117"/>
      <c r="W5" s="117"/>
      <c r="X5" s="117"/>
      <c r="Y5" s="118"/>
      <c r="Z5" s="118"/>
      <c r="AA5" s="118"/>
      <c r="AB5" s="118"/>
      <c r="AC5" s="118"/>
      <c r="AD5" s="118"/>
      <c r="AE5" s="118"/>
      <c r="AF5" s="118"/>
      <c r="AG5" s="118"/>
      <c r="AH5" s="118"/>
      <c r="AI5" s="118"/>
      <c r="AJ5" s="118"/>
      <c r="AK5" s="118"/>
      <c r="AL5" s="118"/>
    </row>
    <row r="6" spans="1:50" x14ac:dyDescent="0.25">
      <c r="A6" s="117"/>
      <c r="B6" s="117"/>
      <c r="C6" s="117"/>
      <c r="D6" s="117"/>
      <c r="E6" s="117"/>
      <c r="F6" s="117"/>
      <c r="G6" s="117"/>
      <c r="H6" s="117"/>
      <c r="I6" s="117"/>
      <c r="J6" s="117"/>
      <c r="K6" s="117"/>
      <c r="L6" s="117"/>
      <c r="M6" s="117"/>
      <c r="N6" s="117"/>
      <c r="O6" s="117"/>
      <c r="P6" s="117"/>
      <c r="Q6" s="117"/>
      <c r="R6" s="117"/>
      <c r="S6" s="117"/>
      <c r="T6" s="117"/>
      <c r="U6" s="117"/>
      <c r="V6" s="117"/>
      <c r="W6" s="117"/>
      <c r="X6" s="117"/>
      <c r="Y6" s="118"/>
      <c r="Z6" s="118"/>
      <c r="AA6" s="118"/>
      <c r="AB6" s="118"/>
      <c r="AC6" s="118"/>
      <c r="AD6" s="118"/>
      <c r="AE6" s="118"/>
      <c r="AF6" s="118"/>
      <c r="AG6" s="118"/>
      <c r="AH6" s="118"/>
      <c r="AI6" s="118"/>
      <c r="AJ6" s="118"/>
      <c r="AK6" s="118"/>
      <c r="AL6" s="118"/>
    </row>
    <row r="7" spans="1:50" x14ac:dyDescent="0.25">
      <c r="A7" s="117"/>
      <c r="B7" s="117"/>
      <c r="C7" s="117"/>
      <c r="D7" s="117"/>
      <c r="E7" s="117"/>
      <c r="F7" s="117"/>
      <c r="G7" s="117"/>
      <c r="H7" s="117"/>
      <c r="I7" s="117"/>
      <c r="J7" s="117"/>
      <c r="K7" s="117"/>
      <c r="L7" s="117"/>
      <c r="M7" s="117"/>
      <c r="N7" s="117"/>
      <c r="O7" s="117"/>
      <c r="P7" s="117"/>
      <c r="Q7" s="117"/>
      <c r="R7" s="117"/>
      <c r="S7" s="117"/>
      <c r="T7" s="117"/>
      <c r="U7" s="117"/>
      <c r="V7" s="117"/>
      <c r="W7" s="117"/>
      <c r="X7" s="117"/>
      <c r="Y7" s="118"/>
      <c r="Z7" s="118"/>
      <c r="AA7" s="118"/>
      <c r="AB7" s="118"/>
      <c r="AC7" s="118"/>
      <c r="AD7" s="118"/>
      <c r="AE7" s="118"/>
      <c r="AF7" s="118"/>
      <c r="AG7" s="118"/>
      <c r="AH7" s="118"/>
      <c r="AI7" s="118"/>
      <c r="AJ7" s="118"/>
      <c r="AK7" s="118"/>
      <c r="AL7" s="118"/>
    </row>
    <row r="8" spans="1:50" ht="18" customHeight="1" x14ac:dyDescent="0.35">
      <c r="A8" s="80"/>
      <c r="B8" s="117"/>
      <c r="C8" s="117"/>
      <c r="D8" s="199">
        <v>2023</v>
      </c>
      <c r="E8" s="199"/>
      <c r="F8" s="199"/>
      <c r="G8" s="199"/>
      <c r="H8" s="199"/>
      <c r="I8" s="199"/>
      <c r="J8" s="199"/>
      <c r="K8" s="80"/>
      <c r="L8" s="80"/>
      <c r="M8" s="80"/>
      <c r="N8" s="80"/>
      <c r="O8" s="117"/>
      <c r="P8" s="199">
        <v>2022</v>
      </c>
      <c r="Q8" s="199"/>
      <c r="R8" s="199"/>
      <c r="S8" s="199"/>
      <c r="T8" s="199"/>
      <c r="U8" s="199"/>
      <c r="V8" s="199"/>
      <c r="W8" s="80"/>
      <c r="X8" s="80"/>
      <c r="Y8" s="118"/>
      <c r="Z8" s="118"/>
      <c r="AA8" s="118"/>
      <c r="AB8" s="118"/>
      <c r="AC8" s="118"/>
      <c r="AD8" s="118"/>
      <c r="AE8" s="118"/>
      <c r="AF8" s="118"/>
      <c r="AG8" s="118"/>
      <c r="AH8" s="118"/>
      <c r="AI8" s="118"/>
      <c r="AJ8" s="118"/>
      <c r="AK8" s="118"/>
      <c r="AL8" s="118"/>
    </row>
    <row r="9" spans="1:50" ht="15.75" customHeight="1" x14ac:dyDescent="0.3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49999999999999" customHeight="1" x14ac:dyDescent="0.25">
      <c r="A10" s="119"/>
      <c r="B10" s="117"/>
      <c r="C10" s="86" t="s">
        <v>113</v>
      </c>
      <c r="D10" s="87">
        <v>1</v>
      </c>
      <c r="E10" s="88">
        <v>2</v>
      </c>
      <c r="F10" s="88">
        <v>3</v>
      </c>
      <c r="G10" s="88">
        <v>4</v>
      </c>
      <c r="H10" s="88">
        <v>5</v>
      </c>
      <c r="I10" s="88">
        <v>6</v>
      </c>
      <c r="J10" s="89">
        <v>7</v>
      </c>
      <c r="K10" s="119"/>
      <c r="L10" s="119"/>
      <c r="M10" s="196" t="s">
        <v>103</v>
      </c>
      <c r="N10" s="197"/>
      <c r="O10" s="86" t="s">
        <v>113</v>
      </c>
      <c r="P10" s="87">
        <v>2</v>
      </c>
      <c r="Q10" s="88">
        <v>3</v>
      </c>
      <c r="R10" s="88">
        <v>4</v>
      </c>
      <c r="S10" s="88">
        <v>5</v>
      </c>
      <c r="T10" s="88">
        <v>6</v>
      </c>
      <c r="U10" s="88">
        <v>7</v>
      </c>
      <c r="V10" s="89">
        <v>8</v>
      </c>
      <c r="W10" s="119"/>
      <c r="X10" s="119"/>
      <c r="Y10" s="118"/>
      <c r="Z10" s="118"/>
      <c r="AA10" s="118"/>
      <c r="AB10" s="118"/>
      <c r="AC10" s="118"/>
      <c r="AD10" s="118"/>
      <c r="AE10" s="118"/>
      <c r="AF10" s="118"/>
      <c r="AG10" s="118"/>
      <c r="AH10" s="118"/>
      <c r="AI10" s="118"/>
      <c r="AJ10" s="118"/>
      <c r="AK10" s="118"/>
      <c r="AL10" s="118"/>
    </row>
    <row r="11" spans="1:50" ht="20.149999999999999" customHeight="1" x14ac:dyDescent="0.25">
      <c r="A11" s="119"/>
      <c r="B11" s="117"/>
      <c r="C11" s="86" t="s">
        <v>113</v>
      </c>
      <c r="D11" s="90">
        <v>8</v>
      </c>
      <c r="E11" s="91">
        <v>9</v>
      </c>
      <c r="F11" s="91">
        <v>10</v>
      </c>
      <c r="G11" s="91">
        <v>11</v>
      </c>
      <c r="H11" s="91">
        <v>12</v>
      </c>
      <c r="I11" s="91">
        <v>13</v>
      </c>
      <c r="J11" s="92">
        <v>14</v>
      </c>
      <c r="K11" s="119"/>
      <c r="L11" s="119"/>
      <c r="M11" s="196" t="s">
        <v>103</v>
      </c>
      <c r="N11" s="197"/>
      <c r="O11" s="86" t="s">
        <v>113</v>
      </c>
      <c r="P11" s="90">
        <v>9</v>
      </c>
      <c r="Q11" s="91">
        <v>10</v>
      </c>
      <c r="R11" s="91">
        <v>11</v>
      </c>
      <c r="S11" s="91">
        <v>12</v>
      </c>
      <c r="T11" s="91">
        <v>13</v>
      </c>
      <c r="U11" s="91">
        <v>14</v>
      </c>
      <c r="V11" s="92">
        <v>15</v>
      </c>
      <c r="W11" s="119"/>
      <c r="X11" s="119"/>
      <c r="Y11" s="118"/>
      <c r="Z11" s="118"/>
      <c r="AA11" s="118"/>
      <c r="AB11" s="118"/>
      <c r="AC11" s="118"/>
      <c r="AD11" s="118"/>
      <c r="AE11" s="118"/>
      <c r="AF11" s="118"/>
      <c r="AG11" s="118"/>
      <c r="AH11" s="118"/>
      <c r="AI11" s="118"/>
      <c r="AJ11" s="118"/>
      <c r="AK11" s="118"/>
      <c r="AL11" s="118"/>
    </row>
    <row r="12" spans="1:50" ht="20.149999999999999" customHeight="1" x14ac:dyDescent="0.25">
      <c r="A12" s="119"/>
      <c r="B12" s="117"/>
      <c r="C12" s="86" t="s">
        <v>113</v>
      </c>
      <c r="D12" s="93">
        <v>15</v>
      </c>
      <c r="E12" s="94">
        <v>16</v>
      </c>
      <c r="F12" s="94">
        <v>17</v>
      </c>
      <c r="G12" s="94">
        <v>18</v>
      </c>
      <c r="H12" s="94">
        <v>19</v>
      </c>
      <c r="I12" s="94">
        <v>20</v>
      </c>
      <c r="J12" s="95">
        <v>21</v>
      </c>
      <c r="K12" s="119"/>
      <c r="L12" s="119"/>
      <c r="M12" s="196" t="s">
        <v>103</v>
      </c>
      <c r="N12" s="197"/>
      <c r="O12" s="86" t="s">
        <v>113</v>
      </c>
      <c r="P12" s="93">
        <v>16</v>
      </c>
      <c r="Q12" s="94">
        <v>17</v>
      </c>
      <c r="R12" s="94">
        <v>18</v>
      </c>
      <c r="S12" s="94">
        <v>19</v>
      </c>
      <c r="T12" s="94">
        <v>20</v>
      </c>
      <c r="U12" s="94">
        <v>21</v>
      </c>
      <c r="V12" s="95">
        <v>22</v>
      </c>
      <c r="W12" s="119"/>
      <c r="X12" s="119"/>
      <c r="Y12" s="118"/>
      <c r="Z12" s="118"/>
      <c r="AA12" s="118"/>
      <c r="AB12" s="118"/>
      <c r="AC12" s="118"/>
      <c r="AD12" s="118"/>
      <c r="AE12" s="118"/>
      <c r="AF12" s="118"/>
      <c r="AG12" s="118"/>
      <c r="AH12" s="118"/>
      <c r="AI12" s="118"/>
      <c r="AJ12" s="118"/>
      <c r="AK12" s="118"/>
      <c r="AL12" s="118"/>
    </row>
    <row r="13" spans="1:50" ht="20.149999999999999" customHeight="1" x14ac:dyDescent="0.25">
      <c r="A13" s="119"/>
      <c r="B13" s="117"/>
      <c r="C13" s="86" t="s">
        <v>113</v>
      </c>
      <c r="D13" s="96">
        <v>22</v>
      </c>
      <c r="E13" s="97">
        <v>23</v>
      </c>
      <c r="F13" s="97">
        <v>24</v>
      </c>
      <c r="G13" s="97">
        <v>25</v>
      </c>
      <c r="H13" s="97">
        <v>26</v>
      </c>
      <c r="I13" s="97">
        <v>27</v>
      </c>
      <c r="J13" s="98">
        <v>28</v>
      </c>
      <c r="K13" s="119"/>
      <c r="L13" s="119"/>
      <c r="M13" s="196" t="s">
        <v>103</v>
      </c>
      <c r="N13" s="197"/>
      <c r="O13" s="86" t="s">
        <v>113</v>
      </c>
      <c r="P13" s="96">
        <v>23</v>
      </c>
      <c r="Q13" s="97">
        <v>24</v>
      </c>
      <c r="R13" s="97">
        <v>25</v>
      </c>
      <c r="S13" s="97">
        <v>26</v>
      </c>
      <c r="T13" s="97">
        <v>27</v>
      </c>
      <c r="U13" s="97">
        <v>28</v>
      </c>
      <c r="V13" s="98">
        <v>29</v>
      </c>
      <c r="W13" s="119"/>
      <c r="X13" s="119"/>
      <c r="Y13" s="118"/>
      <c r="Z13" s="118"/>
      <c r="AA13" s="118"/>
      <c r="AB13" s="118"/>
      <c r="AC13" s="118"/>
      <c r="AD13" s="118"/>
      <c r="AE13" s="118"/>
      <c r="AF13" s="118"/>
      <c r="AG13" s="118"/>
      <c r="AH13" s="118"/>
      <c r="AI13" s="118"/>
      <c r="AJ13" s="118"/>
      <c r="AK13" s="118"/>
      <c r="AL13" s="118"/>
    </row>
    <row r="14" spans="1:50" ht="20.149999999999999" customHeight="1" x14ac:dyDescent="0.25">
      <c r="A14" s="119"/>
      <c r="B14" s="117"/>
      <c r="C14" s="86" t="s">
        <v>119</v>
      </c>
      <c r="D14" s="99">
        <v>29</v>
      </c>
      <c r="E14" s="100">
        <v>30</v>
      </c>
      <c r="F14" s="100">
        <v>31</v>
      </c>
      <c r="G14" s="100">
        <v>1</v>
      </c>
      <c r="H14" s="100">
        <v>2</v>
      </c>
      <c r="I14" s="100">
        <v>3</v>
      </c>
      <c r="J14" s="101">
        <v>4</v>
      </c>
      <c r="K14" s="119"/>
      <c r="L14" s="119"/>
      <c r="M14" s="196" t="s">
        <v>103</v>
      </c>
      <c r="N14" s="197"/>
      <c r="O14" s="86" t="s">
        <v>119</v>
      </c>
      <c r="P14" s="99">
        <v>30</v>
      </c>
      <c r="Q14" s="100">
        <v>31</v>
      </c>
      <c r="R14" s="100">
        <v>1</v>
      </c>
      <c r="S14" s="100">
        <v>2</v>
      </c>
      <c r="T14" s="100">
        <v>3</v>
      </c>
      <c r="U14" s="100">
        <v>4</v>
      </c>
      <c r="V14" s="101">
        <v>5</v>
      </c>
      <c r="W14" s="119"/>
      <c r="X14" s="119"/>
      <c r="Y14" s="118"/>
      <c r="Z14" s="118"/>
      <c r="AA14" s="118"/>
      <c r="AB14" s="118"/>
      <c r="AC14" s="118"/>
      <c r="AD14" s="118"/>
      <c r="AE14" s="118"/>
      <c r="AF14" s="118"/>
      <c r="AG14" s="118"/>
      <c r="AH14" s="118"/>
      <c r="AI14" s="118"/>
      <c r="AJ14" s="118"/>
      <c r="AK14" s="118"/>
      <c r="AL14" s="118"/>
    </row>
    <row r="15" spans="1:50" ht="20.149999999999999" customHeight="1" x14ac:dyDescent="0.25">
      <c r="A15" s="119"/>
      <c r="B15" s="117"/>
      <c r="C15" s="86" t="s">
        <v>123</v>
      </c>
      <c r="D15" s="102">
        <v>5</v>
      </c>
      <c r="E15" s="103">
        <v>6</v>
      </c>
      <c r="F15" s="103">
        <v>7</v>
      </c>
      <c r="G15" s="103">
        <v>8</v>
      </c>
      <c r="H15" s="103">
        <v>9</v>
      </c>
      <c r="I15" s="103">
        <v>10</v>
      </c>
      <c r="J15" s="104">
        <v>11</v>
      </c>
      <c r="K15" s="119"/>
      <c r="L15" s="119"/>
      <c r="M15" s="196" t="s">
        <v>103</v>
      </c>
      <c r="N15" s="197"/>
      <c r="O15" s="86" t="s">
        <v>123</v>
      </c>
      <c r="P15" s="102">
        <v>6</v>
      </c>
      <c r="Q15" s="103">
        <v>7</v>
      </c>
      <c r="R15" s="103">
        <v>8</v>
      </c>
      <c r="S15" s="103">
        <v>9</v>
      </c>
      <c r="T15" s="103">
        <v>10</v>
      </c>
      <c r="U15" s="103">
        <v>11</v>
      </c>
      <c r="V15" s="104">
        <v>12</v>
      </c>
      <c r="W15" s="119"/>
      <c r="X15" s="119"/>
      <c r="Y15" s="118"/>
      <c r="Z15" s="118"/>
      <c r="AA15" s="118"/>
      <c r="AB15" s="118"/>
      <c r="AC15" s="118"/>
      <c r="AD15" s="118"/>
      <c r="AE15" s="118"/>
      <c r="AF15" s="118"/>
      <c r="AG15" s="118"/>
      <c r="AH15" s="118"/>
      <c r="AI15" s="118"/>
      <c r="AJ15" s="118"/>
      <c r="AK15" s="118"/>
      <c r="AL15" s="118"/>
    </row>
    <row r="16" spans="1:50" x14ac:dyDescent="0.25">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8"/>
      <c r="Z16" s="118"/>
      <c r="AA16" s="118"/>
      <c r="AB16" s="118"/>
      <c r="AC16" s="118"/>
      <c r="AD16" s="118"/>
      <c r="AE16" s="118"/>
      <c r="AF16" s="118"/>
      <c r="AG16" s="118"/>
      <c r="AH16" s="118"/>
      <c r="AI16" s="118"/>
      <c r="AJ16" s="118"/>
      <c r="AK16" s="118"/>
      <c r="AL16" s="118"/>
    </row>
    <row r="17" spans="1:50" x14ac:dyDescent="0.25">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8"/>
      <c r="Z17" s="118"/>
      <c r="AA17" s="118"/>
      <c r="AB17" s="118"/>
      <c r="AC17" s="118"/>
      <c r="AD17" s="118"/>
      <c r="AE17" s="118"/>
      <c r="AF17" s="118"/>
      <c r="AG17" s="118"/>
      <c r="AH17" s="118"/>
      <c r="AI17" s="118"/>
      <c r="AJ17" s="118"/>
      <c r="AK17" s="118"/>
      <c r="AL17" s="118"/>
    </row>
    <row r="18" spans="1:50" ht="13" x14ac:dyDescent="0.3">
      <c r="A18" s="117"/>
      <c r="B18" s="117"/>
      <c r="C18" s="117"/>
      <c r="D18" s="198" t="s">
        <v>104</v>
      </c>
      <c r="E18" s="198"/>
      <c r="F18" s="198"/>
      <c r="G18" s="198"/>
      <c r="H18" s="198"/>
      <c r="I18" s="198"/>
      <c r="J18" s="198"/>
      <c r="K18" s="117"/>
      <c r="L18" s="117"/>
      <c r="M18" s="117"/>
      <c r="N18" s="117"/>
      <c r="O18" s="117"/>
      <c r="P18" s="198" t="s">
        <v>105</v>
      </c>
      <c r="Q18" s="198"/>
      <c r="R18" s="198"/>
      <c r="S18" s="198"/>
      <c r="T18" s="198"/>
      <c r="U18" s="198"/>
      <c r="V18" s="198"/>
      <c r="W18" s="117"/>
      <c r="X18" s="117"/>
      <c r="Y18" s="118"/>
      <c r="Z18" s="118"/>
      <c r="AA18" s="118"/>
      <c r="AB18" s="118"/>
      <c r="AC18" s="118"/>
      <c r="AD18" s="118"/>
      <c r="AE18" s="118"/>
      <c r="AF18" s="118"/>
      <c r="AG18" s="118"/>
      <c r="AH18" s="118"/>
      <c r="AI18" s="118"/>
      <c r="AJ18" s="118"/>
      <c r="AK18" s="118"/>
      <c r="AL18" s="118"/>
    </row>
    <row r="19" spans="1:50" ht="13.15" customHeight="1" x14ac:dyDescent="0.25">
      <c r="A19" s="117"/>
      <c r="B19" s="117"/>
      <c r="C19" s="195" t="s">
        <v>114</v>
      </c>
      <c r="D19" s="195"/>
      <c r="E19" s="195"/>
      <c r="F19" s="195"/>
      <c r="G19" s="117"/>
      <c r="H19" s="117" t="s">
        <v>112</v>
      </c>
      <c r="I19" s="117"/>
      <c r="J19" s="117"/>
      <c r="K19" s="117"/>
      <c r="L19" s="117"/>
      <c r="M19" s="117"/>
      <c r="N19" s="117"/>
      <c r="O19" s="195" t="s">
        <v>116</v>
      </c>
      <c r="P19" s="195"/>
      <c r="Q19" s="195"/>
      <c r="R19" s="195"/>
      <c r="S19" s="117"/>
      <c r="T19" s="117" t="s">
        <v>117</v>
      </c>
      <c r="U19" s="117"/>
      <c r="V19" s="117"/>
      <c r="W19" s="117"/>
      <c r="X19" s="117"/>
      <c r="Y19" s="118"/>
      <c r="Z19" s="118"/>
      <c r="AA19" s="118"/>
      <c r="AB19" s="118"/>
      <c r="AC19" s="118"/>
      <c r="AD19" s="118"/>
      <c r="AE19" s="118"/>
      <c r="AF19" s="118"/>
      <c r="AG19" s="118"/>
      <c r="AH19" s="118"/>
      <c r="AI19" s="118"/>
      <c r="AJ19" s="118"/>
      <c r="AK19" s="118"/>
      <c r="AL19" s="118"/>
    </row>
    <row r="20" spans="1:50" x14ac:dyDescent="0.25">
      <c r="A20" s="105"/>
      <c r="B20" s="105"/>
      <c r="C20" s="195" t="s">
        <v>118</v>
      </c>
      <c r="D20" s="195"/>
      <c r="E20" s="195"/>
      <c r="F20" s="195"/>
      <c r="G20" s="7"/>
      <c r="H20" s="7" t="s">
        <v>117</v>
      </c>
      <c r="I20" s="7"/>
      <c r="J20" s="7"/>
      <c r="K20" s="105"/>
      <c r="L20" s="105"/>
      <c r="M20" s="105"/>
      <c r="N20" s="105"/>
      <c r="O20" s="195"/>
      <c r="P20" s="195"/>
      <c r="Q20" s="195"/>
      <c r="R20" s="195"/>
      <c r="S20" s="7"/>
      <c r="T20" s="7"/>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5"/>
      <c r="D21" s="195"/>
      <c r="E21" s="195"/>
      <c r="F21" s="195"/>
      <c r="G21" s="7"/>
      <c r="H21" s="7"/>
      <c r="I21" s="7"/>
      <c r="J21" s="7"/>
      <c r="K21" s="105"/>
      <c r="L21" s="105"/>
      <c r="M21" s="105"/>
      <c r="N21" s="105"/>
      <c r="O21" s="195"/>
      <c r="P21" s="195"/>
      <c r="Q21" s="195"/>
      <c r="R21" s="195"/>
      <c r="S21" s="108"/>
      <c r="T21" s="108"/>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5"/>
      <c r="D22" s="195"/>
      <c r="E22" s="195"/>
      <c r="F22" s="195"/>
      <c r="G22" s="7"/>
      <c r="H22" s="7"/>
      <c r="I22" s="7"/>
      <c r="J22" s="7"/>
      <c r="K22" s="105"/>
      <c r="L22" s="105"/>
      <c r="M22" s="105"/>
      <c r="N22" s="105"/>
      <c r="O22" s="195"/>
      <c r="P22" s="195"/>
      <c r="Q22" s="195"/>
      <c r="R22" s="195"/>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5"/>
      <c r="D23" s="195"/>
      <c r="E23" s="195"/>
      <c r="F23" s="195"/>
      <c r="G23" s="7"/>
      <c r="H23" s="7"/>
      <c r="I23" s="7"/>
      <c r="J23" s="105"/>
      <c r="K23" s="105"/>
      <c r="L23" s="105"/>
      <c r="M23" s="105"/>
      <c r="N23" s="105"/>
      <c r="O23" s="195"/>
      <c r="P23" s="195"/>
      <c r="Q23" s="195"/>
      <c r="R23" s="195"/>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17"/>
      <c r="B24" s="117"/>
      <c r="C24" s="195"/>
      <c r="D24" s="195"/>
      <c r="E24" s="195"/>
      <c r="F24" s="195"/>
      <c r="G24" s="7"/>
      <c r="H24" s="7"/>
      <c r="I24" s="7"/>
      <c r="J24" s="117"/>
      <c r="K24" s="117"/>
      <c r="L24" s="117"/>
      <c r="M24" s="117"/>
      <c r="N24" s="117"/>
      <c r="O24" s="195"/>
      <c r="P24" s="195"/>
      <c r="Q24" s="195"/>
      <c r="R24" s="195"/>
      <c r="S24" s="7"/>
      <c r="T24" s="7"/>
      <c r="U24" s="7"/>
      <c r="V24" s="7"/>
      <c r="W24" s="7"/>
      <c r="X24" s="117"/>
      <c r="Y24" s="118"/>
      <c r="Z24" s="118"/>
      <c r="AA24" s="118"/>
      <c r="AB24" s="118"/>
      <c r="AC24" s="118"/>
      <c r="AD24" s="118"/>
      <c r="AE24" s="118"/>
      <c r="AF24" s="118"/>
      <c r="AG24" s="118"/>
      <c r="AH24" s="118"/>
      <c r="AI24" s="118"/>
      <c r="AJ24" s="118"/>
      <c r="AK24" s="118"/>
      <c r="AL24" s="118"/>
    </row>
    <row r="25" spans="1:50" ht="12.75" customHeight="1" x14ac:dyDescent="0.25">
      <c r="Y25" s="118"/>
      <c r="Z25" s="118"/>
      <c r="AA25" s="118"/>
      <c r="AB25" s="118"/>
      <c r="AC25" s="118"/>
      <c r="AD25" s="118"/>
      <c r="AE25" s="118"/>
      <c r="AF25" s="118"/>
      <c r="AG25" s="118"/>
      <c r="AH25" s="118"/>
      <c r="AI25" s="118"/>
      <c r="AJ25" s="118"/>
      <c r="AK25" s="118"/>
      <c r="AL25" s="118"/>
    </row>
    <row r="26" spans="1:50" x14ac:dyDescent="0.25">
      <c r="A26" s="117"/>
      <c r="B26" s="117"/>
      <c r="C26" s="195"/>
      <c r="D26" s="195"/>
      <c r="E26" s="195"/>
      <c r="F26" s="195"/>
      <c r="G26" s="7"/>
      <c r="H26" s="7"/>
      <c r="I26" s="7"/>
      <c r="J26" s="117"/>
      <c r="K26" s="117"/>
      <c r="L26" s="117"/>
      <c r="M26" s="117"/>
      <c r="N26" s="117"/>
      <c r="O26" s="195"/>
      <c r="P26" s="195"/>
      <c r="Q26" s="195"/>
      <c r="R26" s="195"/>
      <c r="S26" s="7"/>
      <c r="T26" s="7"/>
      <c r="U26" s="7"/>
      <c r="V26" s="7"/>
      <c r="W26" s="7"/>
      <c r="X26" s="117"/>
      <c r="Y26" s="118"/>
      <c r="Z26" s="118"/>
      <c r="AA26" s="118"/>
      <c r="AB26" s="118"/>
      <c r="AC26" s="118"/>
      <c r="AD26" s="118"/>
      <c r="AE26" s="118"/>
      <c r="AF26" s="118"/>
      <c r="AG26" s="118"/>
      <c r="AH26" s="118"/>
      <c r="AI26" s="118"/>
      <c r="AJ26" s="118"/>
      <c r="AK26" s="118"/>
      <c r="AL26" s="118"/>
    </row>
    <row r="27" spans="1:50" x14ac:dyDescent="0.25">
      <c r="A27" s="117"/>
      <c r="B27" s="117"/>
      <c r="C27" s="195"/>
      <c r="D27" s="201"/>
      <c r="E27" s="201"/>
      <c r="F27" s="7"/>
      <c r="G27" s="7"/>
      <c r="H27" s="7"/>
      <c r="I27" s="7"/>
      <c r="J27" s="117"/>
      <c r="K27" s="117"/>
      <c r="L27" s="117"/>
      <c r="M27" s="117"/>
      <c r="N27" s="117"/>
      <c r="O27" s="195"/>
      <c r="P27" s="201"/>
      <c r="Q27" s="201"/>
      <c r="R27" s="7"/>
      <c r="S27" s="7"/>
      <c r="T27" s="7"/>
      <c r="U27" s="7"/>
      <c r="V27" s="7"/>
      <c r="W27" s="7"/>
      <c r="X27" s="117"/>
      <c r="Y27" s="118"/>
      <c r="Z27" s="118"/>
      <c r="AA27" s="118"/>
      <c r="AB27" s="118"/>
      <c r="AC27" s="118"/>
      <c r="AD27" s="118"/>
      <c r="AE27" s="118"/>
      <c r="AF27" s="118"/>
      <c r="AG27" s="118"/>
      <c r="AH27" s="118"/>
      <c r="AI27" s="118"/>
      <c r="AJ27" s="118"/>
      <c r="AK27" s="118"/>
      <c r="AL27" s="118"/>
    </row>
    <row r="28" spans="1:50" x14ac:dyDescent="0.25">
      <c r="A28" s="117"/>
      <c r="B28" s="117"/>
      <c r="C28" s="195"/>
      <c r="D28" s="201"/>
      <c r="E28" s="201"/>
      <c r="F28" s="117"/>
      <c r="G28" s="117"/>
      <c r="H28" s="117"/>
      <c r="I28" s="117"/>
      <c r="J28" s="117"/>
      <c r="K28" s="117"/>
      <c r="L28" s="117"/>
      <c r="M28" s="117"/>
      <c r="N28" s="117"/>
      <c r="O28" s="195"/>
      <c r="P28" s="201"/>
      <c r="Q28" s="201"/>
      <c r="R28" s="117"/>
      <c r="S28" s="117"/>
      <c r="T28" s="117"/>
      <c r="U28" s="117"/>
      <c r="V28" s="117"/>
      <c r="W28" s="117"/>
      <c r="X28" s="117"/>
      <c r="Y28" s="118"/>
      <c r="Z28" s="118"/>
      <c r="AA28" s="118"/>
      <c r="AB28" s="118"/>
      <c r="AC28" s="118"/>
      <c r="AD28" s="118"/>
      <c r="AE28" s="118"/>
      <c r="AF28" s="118"/>
      <c r="AG28" s="118"/>
      <c r="AH28" s="118"/>
      <c r="AI28" s="118"/>
      <c r="AJ28" s="118"/>
      <c r="AK28" s="118"/>
      <c r="AL28" s="118"/>
    </row>
    <row r="29" spans="1:50" x14ac:dyDescent="0.25">
      <c r="A29" s="117"/>
      <c r="B29" s="117"/>
      <c r="C29" s="195"/>
      <c r="D29" s="201"/>
      <c r="E29" s="201"/>
      <c r="F29" s="117"/>
      <c r="G29" s="117"/>
      <c r="H29" s="117"/>
      <c r="I29" s="117"/>
      <c r="J29" s="117"/>
      <c r="K29" s="117"/>
      <c r="L29" s="117"/>
      <c r="M29" s="117"/>
      <c r="N29" s="117"/>
      <c r="O29" s="195"/>
      <c r="P29" s="201"/>
      <c r="Q29" s="201"/>
      <c r="R29" s="117"/>
      <c r="T29" s="117"/>
      <c r="U29" s="117"/>
      <c r="V29" s="117"/>
      <c r="W29" s="117"/>
      <c r="X29" s="117"/>
      <c r="Y29" s="118"/>
      <c r="Z29" s="118"/>
      <c r="AA29" s="118"/>
      <c r="AB29" s="118"/>
      <c r="AC29" s="118"/>
      <c r="AD29" s="118"/>
      <c r="AE29" s="118"/>
      <c r="AF29" s="118"/>
      <c r="AG29" s="118"/>
      <c r="AH29" s="118"/>
      <c r="AI29" s="118"/>
      <c r="AJ29" s="118"/>
      <c r="AK29" s="118"/>
      <c r="AL29" s="118"/>
    </row>
    <row r="30" spans="1:50" ht="13" x14ac:dyDescent="0.3">
      <c r="A30" s="117"/>
      <c r="B30" s="117"/>
      <c r="C30" s="120"/>
      <c r="D30" s="117"/>
      <c r="E30" s="117"/>
      <c r="F30" s="117"/>
      <c r="G30" s="109" t="s">
        <v>106</v>
      </c>
      <c r="H30" s="117">
        <v>30</v>
      </c>
      <c r="I30" s="117"/>
      <c r="J30" s="117"/>
      <c r="K30" s="117"/>
      <c r="L30" s="117"/>
      <c r="M30" s="117"/>
      <c r="N30" s="117"/>
      <c r="O30" s="120"/>
      <c r="P30" s="117"/>
      <c r="Q30" s="117"/>
      <c r="R30" s="117"/>
      <c r="S30" s="109" t="s">
        <v>106</v>
      </c>
      <c r="T30" s="117">
        <v>30</v>
      </c>
      <c r="U30" s="117"/>
      <c r="V30" s="117"/>
      <c r="W30" s="117"/>
      <c r="X30" s="117"/>
      <c r="Y30" s="118"/>
      <c r="Z30" s="118"/>
      <c r="AA30" s="118"/>
      <c r="AB30" s="118"/>
      <c r="AC30" s="118"/>
      <c r="AD30" s="118"/>
      <c r="AE30" s="118"/>
      <c r="AF30" s="118"/>
      <c r="AG30" s="118"/>
      <c r="AH30" s="118"/>
      <c r="AI30" s="118"/>
      <c r="AJ30" s="118"/>
      <c r="AK30" s="118"/>
      <c r="AL30" s="118"/>
    </row>
    <row r="31" spans="1:50" ht="13" x14ac:dyDescent="0.3">
      <c r="A31" s="117"/>
      <c r="B31" s="117"/>
      <c r="C31" s="120"/>
      <c r="D31" s="117"/>
      <c r="E31" s="117"/>
      <c r="F31" s="117"/>
      <c r="G31" s="109" t="s">
        <v>107</v>
      </c>
      <c r="H31" s="117">
        <v>12</v>
      </c>
      <c r="I31" s="117"/>
      <c r="J31" s="117"/>
      <c r="K31" s="117"/>
      <c r="L31" s="117"/>
      <c r="M31" s="117"/>
      <c r="N31" s="117"/>
      <c r="O31" s="120"/>
      <c r="P31" s="117"/>
      <c r="Q31" s="117"/>
      <c r="R31" s="117"/>
      <c r="S31" s="109" t="s">
        <v>107</v>
      </c>
      <c r="T31" s="117">
        <v>12</v>
      </c>
      <c r="U31" s="117"/>
      <c r="V31" s="117"/>
      <c r="W31" s="117"/>
      <c r="X31" s="117"/>
      <c r="Y31" s="118"/>
      <c r="Z31" s="118"/>
      <c r="AA31" s="118"/>
      <c r="AB31" s="118"/>
      <c r="AC31" s="118"/>
      <c r="AD31" s="118"/>
      <c r="AE31" s="118"/>
      <c r="AF31" s="118"/>
      <c r="AG31" s="118"/>
      <c r="AH31" s="118"/>
      <c r="AI31" s="118"/>
      <c r="AJ31" s="118"/>
      <c r="AK31" s="118"/>
      <c r="AL31" s="118"/>
    </row>
    <row r="32" spans="1:50" x14ac:dyDescent="0.25">
      <c r="A32" s="117"/>
      <c r="B32" s="117"/>
      <c r="C32" s="120"/>
      <c r="D32" s="117"/>
      <c r="E32" s="117"/>
      <c r="F32" s="117"/>
      <c r="G32" s="117"/>
      <c r="H32" s="117"/>
      <c r="I32" s="117"/>
      <c r="J32" s="117"/>
      <c r="K32" s="117"/>
      <c r="L32" s="117"/>
      <c r="M32" s="117"/>
      <c r="N32" s="117"/>
      <c r="O32" s="120"/>
      <c r="P32" s="117"/>
      <c r="Q32" s="117"/>
      <c r="R32" s="117"/>
      <c r="S32" s="117"/>
      <c r="T32" s="117"/>
      <c r="U32" s="117"/>
      <c r="V32" s="117"/>
      <c r="W32" s="117"/>
      <c r="X32" s="117"/>
      <c r="Y32" s="118"/>
      <c r="Z32" s="118"/>
      <c r="AA32" s="118"/>
      <c r="AB32" s="118"/>
      <c r="AC32" s="118"/>
      <c r="AD32" s="118"/>
      <c r="AE32" s="118"/>
      <c r="AF32" s="118"/>
      <c r="AG32" s="118"/>
      <c r="AH32" s="118"/>
      <c r="AI32" s="118"/>
      <c r="AJ32" s="118"/>
      <c r="AK32" s="118"/>
      <c r="AL32" s="118"/>
    </row>
    <row r="33" spans="1:38" x14ac:dyDescent="0.25">
      <c r="A33" s="117"/>
      <c r="B33" s="117"/>
      <c r="C33" s="120"/>
      <c r="D33" s="117"/>
      <c r="E33" s="117"/>
      <c r="F33" s="117"/>
      <c r="G33" s="117"/>
      <c r="H33" s="117"/>
      <c r="I33" s="117"/>
      <c r="J33" s="117"/>
      <c r="K33" s="117"/>
      <c r="L33" s="117"/>
      <c r="M33" s="117"/>
      <c r="N33" s="117"/>
      <c r="O33" s="120"/>
      <c r="P33" s="117"/>
      <c r="Q33" s="117"/>
      <c r="R33" s="117"/>
      <c r="S33" s="117"/>
      <c r="T33" s="117"/>
      <c r="U33" s="117"/>
      <c r="V33" s="117"/>
      <c r="W33" s="117"/>
      <c r="X33" s="117"/>
      <c r="Y33" s="118"/>
      <c r="Z33" s="118"/>
      <c r="AA33" s="118"/>
      <c r="AB33" s="118"/>
      <c r="AC33" s="118"/>
      <c r="AD33" s="118"/>
      <c r="AE33" s="118"/>
      <c r="AF33" s="118"/>
      <c r="AG33" s="118"/>
      <c r="AH33" s="118"/>
      <c r="AI33" s="118"/>
      <c r="AJ33" s="118"/>
      <c r="AK33" s="118"/>
      <c r="AL33" s="118"/>
    </row>
    <row r="34" spans="1:38" ht="13" x14ac:dyDescent="0.3">
      <c r="A34" s="117"/>
      <c r="B34" s="110"/>
      <c r="C34" s="111"/>
      <c r="D34" s="117"/>
      <c r="E34" s="117"/>
      <c r="F34" s="117"/>
      <c r="G34" s="117"/>
      <c r="H34" s="117"/>
      <c r="I34" s="117"/>
      <c r="J34" s="117"/>
      <c r="K34" s="117"/>
      <c r="L34" s="117"/>
      <c r="M34" s="117"/>
      <c r="N34" s="117"/>
      <c r="O34" s="120"/>
      <c r="P34" s="117"/>
      <c r="Q34" s="117"/>
      <c r="R34" s="117"/>
      <c r="S34" s="117"/>
      <c r="T34" s="117"/>
      <c r="U34" s="117"/>
      <c r="V34" s="117"/>
      <c r="W34" s="117"/>
      <c r="X34" s="117"/>
      <c r="Y34" s="118"/>
      <c r="Z34" s="118"/>
      <c r="AA34" s="118"/>
      <c r="AB34" s="118"/>
      <c r="AC34" s="118"/>
      <c r="AD34" s="118"/>
      <c r="AE34" s="118"/>
      <c r="AF34" s="118"/>
      <c r="AG34" s="118"/>
      <c r="AH34" s="118"/>
      <c r="AI34" s="118"/>
      <c r="AJ34" s="118"/>
      <c r="AK34" s="118"/>
      <c r="AL34" s="118"/>
    </row>
    <row r="35" spans="1:38" ht="13" x14ac:dyDescent="0.3">
      <c r="A35" s="117"/>
      <c r="B35" s="110"/>
      <c r="C35" s="111"/>
      <c r="D35" s="117"/>
      <c r="E35" s="117"/>
      <c r="F35" s="117"/>
      <c r="G35" s="117"/>
      <c r="H35" s="117"/>
      <c r="I35" s="117"/>
      <c r="J35" s="117"/>
      <c r="K35" s="117"/>
      <c r="L35" s="117"/>
      <c r="M35" s="117"/>
      <c r="N35" s="117"/>
      <c r="O35" s="117"/>
      <c r="P35" s="117"/>
      <c r="Q35" s="117"/>
      <c r="R35" s="117"/>
      <c r="S35" s="117"/>
      <c r="T35" s="117"/>
      <c r="U35" s="117"/>
      <c r="V35" s="117"/>
      <c r="W35" s="117"/>
      <c r="X35" s="117"/>
      <c r="Y35" s="118"/>
      <c r="Z35" s="118"/>
      <c r="AA35" s="118"/>
      <c r="AB35" s="118"/>
      <c r="AC35" s="118"/>
      <c r="AD35" s="118"/>
      <c r="AE35" s="118"/>
      <c r="AF35" s="118"/>
      <c r="AG35" s="118"/>
      <c r="AH35" s="118"/>
      <c r="AI35" s="118"/>
      <c r="AJ35" s="118"/>
      <c r="AK35" s="118"/>
      <c r="AL35" s="118"/>
    </row>
    <row r="36" spans="1:38" ht="13" x14ac:dyDescent="0.3">
      <c r="A36" s="117"/>
      <c r="B36" s="117"/>
      <c r="C36" s="111"/>
      <c r="D36" s="117"/>
      <c r="E36" s="117"/>
      <c r="F36" s="117"/>
      <c r="G36" s="117"/>
      <c r="H36" s="117"/>
      <c r="I36" s="117"/>
      <c r="J36" s="117"/>
      <c r="K36" s="117"/>
      <c r="L36" s="117"/>
      <c r="M36" s="117"/>
      <c r="N36" s="117"/>
      <c r="O36" s="117"/>
      <c r="P36" s="117"/>
      <c r="Q36" s="117"/>
      <c r="R36" s="117"/>
      <c r="S36" s="117"/>
      <c r="T36" s="117"/>
      <c r="U36" s="117"/>
      <c r="V36" s="117"/>
      <c r="W36" s="117"/>
      <c r="X36" s="117"/>
      <c r="Y36" s="118"/>
      <c r="Z36" s="118"/>
      <c r="AA36" s="118"/>
      <c r="AB36" s="118"/>
      <c r="AC36" s="118"/>
      <c r="AD36" s="118"/>
      <c r="AE36" s="118"/>
      <c r="AF36" s="118"/>
      <c r="AG36" s="118"/>
      <c r="AH36" s="118"/>
      <c r="AI36" s="118"/>
      <c r="AJ36" s="118"/>
      <c r="AK36" s="118"/>
      <c r="AL36" s="118"/>
    </row>
    <row r="37" spans="1:38" ht="13" x14ac:dyDescent="0.3">
      <c r="A37" s="117"/>
      <c r="C37" s="112" t="s">
        <v>124</v>
      </c>
      <c r="D37" s="117"/>
      <c r="E37" s="117"/>
      <c r="F37" s="117"/>
      <c r="G37" s="117"/>
      <c r="H37" s="117"/>
      <c r="I37" s="117"/>
      <c r="J37" s="117"/>
      <c r="K37" s="117"/>
      <c r="L37" s="117"/>
      <c r="M37" s="117"/>
      <c r="N37" s="117"/>
      <c r="O37" s="117"/>
      <c r="P37" s="117"/>
      <c r="Q37" s="117"/>
      <c r="R37" s="117"/>
      <c r="S37" s="117"/>
      <c r="T37" s="117"/>
      <c r="U37" s="117"/>
      <c r="V37" s="117"/>
      <c r="W37" s="117"/>
      <c r="X37" s="117"/>
      <c r="Y37" s="118"/>
      <c r="Z37" s="118"/>
      <c r="AA37" s="118"/>
      <c r="AB37" s="118"/>
      <c r="AC37" s="118"/>
      <c r="AD37" s="118"/>
      <c r="AE37" s="118"/>
      <c r="AF37" s="118"/>
      <c r="AG37" s="118"/>
      <c r="AH37" s="118"/>
      <c r="AI37" s="118"/>
      <c r="AJ37" s="118"/>
      <c r="AK37" s="118"/>
      <c r="AL37" s="118"/>
    </row>
    <row r="38" spans="1:38" x14ac:dyDescent="0.25">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8"/>
      <c r="Z38" s="118"/>
      <c r="AA38" s="118"/>
      <c r="AB38" s="118"/>
      <c r="AC38" s="118"/>
      <c r="AD38" s="118"/>
      <c r="AE38" s="118"/>
      <c r="AF38" s="118"/>
      <c r="AG38" s="118"/>
      <c r="AH38" s="118"/>
      <c r="AI38" s="118"/>
      <c r="AJ38" s="118"/>
      <c r="AK38" s="118"/>
      <c r="AL38" s="118"/>
    </row>
    <row r="39" spans="1:38" x14ac:dyDescent="0.25">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8"/>
      <c r="Z39" s="118"/>
      <c r="AA39" s="118"/>
      <c r="AB39" s="118"/>
      <c r="AC39" s="118"/>
      <c r="AD39" s="118"/>
      <c r="AE39" s="118"/>
      <c r="AF39" s="118"/>
      <c r="AG39" s="118"/>
      <c r="AH39" s="118"/>
      <c r="AI39" s="118"/>
      <c r="AJ39" s="118"/>
      <c r="AK39" s="118"/>
      <c r="AL39" s="118"/>
    </row>
    <row r="40" spans="1:38" x14ac:dyDescent="0.25">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8"/>
      <c r="Z40" s="118"/>
      <c r="AA40" s="118"/>
      <c r="AB40" s="118"/>
      <c r="AC40" s="118"/>
      <c r="AD40" s="118"/>
      <c r="AE40" s="118"/>
      <c r="AF40" s="118"/>
      <c r="AG40" s="118"/>
      <c r="AH40" s="118"/>
      <c r="AI40" s="118"/>
      <c r="AJ40" s="118"/>
      <c r="AK40" s="118"/>
      <c r="AL40" s="118"/>
    </row>
    <row r="41" spans="1:38" x14ac:dyDescent="0.25">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8"/>
      <c r="Z41" s="118"/>
      <c r="AA41" s="118"/>
      <c r="AB41" s="118"/>
      <c r="AC41" s="118"/>
      <c r="AD41" s="118"/>
      <c r="AE41" s="118"/>
      <c r="AF41" s="118"/>
      <c r="AG41" s="118"/>
      <c r="AH41" s="118"/>
      <c r="AI41" s="118"/>
      <c r="AJ41" s="118"/>
      <c r="AK41" s="118"/>
      <c r="AL41" s="118"/>
    </row>
    <row r="42" spans="1:38" x14ac:dyDescent="0.25">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8"/>
      <c r="Z42" s="118"/>
      <c r="AA42" s="118"/>
      <c r="AB42" s="118"/>
      <c r="AC42" s="118"/>
      <c r="AD42" s="118"/>
      <c r="AE42" s="118"/>
      <c r="AF42" s="118"/>
      <c r="AG42" s="118"/>
      <c r="AH42" s="118"/>
      <c r="AI42" s="118"/>
      <c r="AJ42" s="118"/>
      <c r="AK42" s="118"/>
      <c r="AL42" s="118"/>
    </row>
    <row r="43" spans="1:38" ht="12.75" customHeight="1" x14ac:dyDescent="0.25">
      <c r="A43" s="117"/>
      <c r="X43" s="117"/>
      <c r="Y43" s="118"/>
      <c r="Z43" s="118"/>
      <c r="AA43" s="118"/>
      <c r="AB43" s="118"/>
      <c r="AC43" s="118"/>
      <c r="AD43" s="118"/>
      <c r="AE43" s="118"/>
      <c r="AF43" s="118"/>
      <c r="AG43" s="118"/>
      <c r="AH43" s="118"/>
      <c r="AI43" s="118"/>
      <c r="AJ43" s="118"/>
      <c r="AK43" s="118"/>
      <c r="AL43" s="118"/>
    </row>
    <row r="44" spans="1:38" ht="41.25" customHeight="1" x14ac:dyDescent="0.25">
      <c r="A44" s="117"/>
      <c r="B44" s="200" t="s">
        <v>115</v>
      </c>
      <c r="C44" s="200"/>
      <c r="D44" s="200"/>
      <c r="E44" s="200"/>
      <c r="F44" s="200"/>
      <c r="G44" s="200"/>
      <c r="H44" s="200"/>
      <c r="I44" s="200"/>
      <c r="J44" s="200"/>
      <c r="K44" s="200"/>
      <c r="L44" s="200"/>
      <c r="M44" s="200"/>
      <c r="N44" s="200"/>
      <c r="O44" s="200"/>
      <c r="P44" s="200"/>
      <c r="Q44" s="200"/>
      <c r="R44" s="200"/>
      <c r="S44" s="200"/>
      <c r="T44" s="200"/>
      <c r="U44" s="200"/>
      <c r="V44" s="200"/>
      <c r="W44" s="200"/>
      <c r="X44" s="117"/>
      <c r="Y44" s="118"/>
      <c r="Z44" s="118"/>
      <c r="AA44" s="118"/>
      <c r="AB44" s="118"/>
      <c r="AC44" s="118"/>
      <c r="AD44" s="118"/>
      <c r="AE44" s="118"/>
      <c r="AF44" s="118"/>
      <c r="AG44" s="118"/>
      <c r="AH44" s="118"/>
      <c r="AI44" s="118"/>
      <c r="AJ44" s="118"/>
      <c r="AK44" s="118"/>
      <c r="AL44" s="118"/>
    </row>
    <row r="45" spans="1:38" x14ac:dyDescent="0.25">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8"/>
      <c r="Z45" s="118"/>
      <c r="AA45" s="118"/>
      <c r="AB45" s="118"/>
      <c r="AC45" s="118"/>
      <c r="AD45" s="118"/>
      <c r="AE45" s="118"/>
      <c r="AF45" s="118"/>
      <c r="AG45" s="118"/>
      <c r="AH45" s="118"/>
      <c r="AI45" s="118"/>
      <c r="AJ45" s="118"/>
      <c r="AK45" s="118"/>
      <c r="AL45" s="118"/>
    </row>
    <row r="46" spans="1:38" x14ac:dyDescent="0.25">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row>
    <row r="47" spans="1:38" x14ac:dyDescent="0.25">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c r="AE47" s="118"/>
      <c r="AF47" s="118"/>
      <c r="AG47" s="118"/>
      <c r="AH47" s="118"/>
      <c r="AI47" s="118"/>
      <c r="AJ47" s="118"/>
      <c r="AK47" s="118"/>
      <c r="AL47" s="118"/>
    </row>
    <row r="48" spans="1:38" x14ac:dyDescent="0.25">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118"/>
      <c r="AF48" s="118"/>
      <c r="AG48" s="118"/>
      <c r="AH48" s="118"/>
      <c r="AI48" s="118"/>
      <c r="AJ48" s="118"/>
      <c r="AK48" s="118"/>
      <c r="AL48" s="118"/>
    </row>
    <row r="49" spans="1:38" x14ac:dyDescent="0.25">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c r="AE49" s="118"/>
      <c r="AF49" s="118"/>
      <c r="AG49" s="118"/>
      <c r="AH49" s="118"/>
      <c r="AI49" s="118"/>
      <c r="AJ49" s="118"/>
      <c r="AK49" s="118"/>
      <c r="AL49" s="118"/>
    </row>
    <row r="50" spans="1:38" x14ac:dyDescent="0.25">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8"/>
      <c r="AJ50" s="118"/>
      <c r="AK50" s="118"/>
      <c r="AL50" s="118"/>
    </row>
    <row r="51" spans="1:38" x14ac:dyDescent="0.25">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c r="AE51" s="118"/>
      <c r="AF51" s="118"/>
      <c r="AG51" s="118"/>
      <c r="AH51" s="118"/>
      <c r="AI51" s="118"/>
      <c r="AJ51" s="118"/>
      <c r="AK51" s="118"/>
      <c r="AL51" s="118"/>
    </row>
    <row r="52" spans="1:38" x14ac:dyDescent="0.25">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8"/>
      <c r="AJ52" s="118"/>
      <c r="AK52" s="118"/>
      <c r="AL52" s="118"/>
    </row>
    <row r="53" spans="1:38" x14ac:dyDescent="0.25">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c r="AE53" s="118"/>
      <c r="AF53" s="118"/>
      <c r="AG53" s="118"/>
      <c r="AH53" s="118"/>
      <c r="AI53" s="118"/>
      <c r="AJ53" s="118"/>
      <c r="AK53" s="118"/>
      <c r="AL53" s="118"/>
    </row>
    <row r="54" spans="1:38" x14ac:dyDescent="0.25">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c r="AE54" s="118"/>
      <c r="AF54" s="118"/>
      <c r="AG54" s="118"/>
      <c r="AH54" s="118"/>
      <c r="AI54" s="118"/>
      <c r="AJ54" s="118"/>
      <c r="AK54" s="118"/>
      <c r="AL54" s="118"/>
    </row>
    <row r="55" spans="1:38" x14ac:dyDescent="0.25">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18"/>
    </row>
    <row r="56" spans="1:38" x14ac:dyDescent="0.25">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8"/>
      <c r="AJ56" s="118"/>
      <c r="AK56" s="118"/>
      <c r="AL56" s="118"/>
    </row>
    <row r="57" spans="1:38" x14ac:dyDescent="0.25">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c r="AA57" s="118"/>
      <c r="AB57" s="118"/>
      <c r="AC57" s="118"/>
      <c r="AD57" s="118"/>
      <c r="AE57" s="118"/>
      <c r="AF57" s="118"/>
      <c r="AG57" s="118"/>
      <c r="AH57" s="118"/>
      <c r="AI57" s="118"/>
      <c r="AJ57" s="118"/>
      <c r="AK57" s="118"/>
      <c r="AL57" s="118"/>
    </row>
    <row r="58" spans="1:38" x14ac:dyDescent="0.25">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8"/>
      <c r="AJ58" s="118"/>
      <c r="AK58" s="118"/>
      <c r="AL58" s="118"/>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36328125" customWidth="1"/>
    <col min="2" max="2" width="3.453125" customWidth="1"/>
    <col min="3" max="3" width="6.90625" customWidth="1"/>
    <col min="4" max="4" width="9.08984375" customWidth="1"/>
    <col min="5" max="5" width="39" customWidth="1"/>
    <col min="6" max="6" width="24.6328125" customWidth="1"/>
    <col min="7" max="11" width="9.08984375" customWidth="1"/>
    <col min="12" max="12" width="18.36328125" customWidth="1"/>
    <col min="13" max="50" width="9.08984375" customWidth="1"/>
  </cols>
  <sheetData>
    <row r="1" spans="1:50" ht="15" customHeight="1" x14ac:dyDescent="0.3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3" t="str">
        <f>HYPERLINK("http://www.str.com/data-insights/resources/glossary", "For all STR definitions, please visit www.str.com/data-insights/resources/glossary")</f>
        <v>For all STR definitions, please visit www.str.com/data-insights/resources/glossary</v>
      </c>
      <c r="B5" s="203"/>
      <c r="C5" s="203"/>
      <c r="D5" s="203"/>
      <c r="E5" s="203"/>
      <c r="F5" s="203"/>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3" t="str">
        <f>HYPERLINK("http://www.str.com/data-insights/resources/FAQ", "For all STR FAQs, please click here or visit http://www.str.com/data-insights/resources/FAQ")</f>
        <v>For all STR FAQs, please click here or visit http://www.str.com/data-insights/resources/FAQ</v>
      </c>
      <c r="B9" s="203"/>
      <c r="C9" s="203"/>
      <c r="D9" s="203"/>
      <c r="E9" s="203"/>
      <c r="F9" s="203"/>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3" t="str">
        <f>HYPERLINK("http://www.str.com/contact", "For additional support, please contact your regional office")</f>
        <v>For additional support, please contact your regional office</v>
      </c>
      <c r="B12" s="203"/>
      <c r="C12" s="203"/>
      <c r="D12" s="203"/>
      <c r="E12" s="203"/>
      <c r="F12" s="203"/>
      <c r="G12" s="203"/>
      <c r="H12" s="203"/>
      <c r="I12" s="203"/>
      <c r="J12" s="203"/>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2" t="str">
        <f>HYPERLINK("http://www.hotelnewsnow.com/", "For the latest in industry news, visit HotelNewsNow.com.")</f>
        <v>For the latest in industry news, visit HotelNewsNow.com.</v>
      </c>
      <c r="B14" s="202"/>
      <c r="C14" s="202"/>
      <c r="D14" s="202"/>
      <c r="E14" s="202"/>
      <c r="F14" s="202"/>
      <c r="G14" s="202"/>
      <c r="H14" s="202"/>
      <c r="I14" s="202"/>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2" t="str">
        <f>HYPERLINK("http://www.hoteldataconference.com/", "To learn more about the Hotel Data Conference, visit HotelDataConference.com.")</f>
        <v>To learn more about the Hotel Data Conference, visit HotelDataConference.com.</v>
      </c>
      <c r="B15" s="202"/>
      <c r="C15" s="202"/>
      <c r="D15" s="202"/>
      <c r="E15" s="202"/>
      <c r="F15" s="202"/>
      <c r="G15" s="202"/>
      <c r="H15" s="202"/>
      <c r="I15" s="202"/>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97</v>
      </c>
    </row>
    <row r="2" spans="1:1" ht="13" x14ac:dyDescent="0.3">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0E23455-EE5A-4E8B-8C7D-EE94BB830DAF}"/>
</file>

<file path=customXml/itemProps2.xml><?xml version="1.0" encoding="utf-8"?>
<ds:datastoreItem xmlns:ds="http://schemas.openxmlformats.org/officeDocument/2006/customXml" ds:itemID="{91ABAEE1-9BD1-4650-BCBF-38982F89C7EF}"/>
</file>

<file path=customXml/itemProps3.xml><?xml version="1.0" encoding="utf-8"?>
<ds:datastoreItem xmlns:ds="http://schemas.openxmlformats.org/officeDocument/2006/customXml" ds:itemID="{9A8BDCA9-EFFC-4489-9F8E-AEE28729F32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2023-02-02T20:51:32Z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