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checkCompatibility="1"/>
  <xr:revisionPtr revIDLastSave="0" documentId="13_ncr:1_{6082A9FC-FF64-48BD-9A42-D82D36968412}" xr6:coauthVersionLast="47" xr6:coauthVersionMax="47" xr10:uidLastSave="{00000000-0000-0000-0000-000000000000}"/>
  <workbookProtection workbookAlgorithmName="SHA-512" workbookHashValue="DYFWPT0G5JudnbgBot/Xs/TH1d72m4HZIkVzLZ6I3gxPMo0YHQX8PlmM9HEHVnvYz7oYMkqDstV0xM12S++MDA==" workbookSaltValue="OF2OmFJfT4wLBmogPGavr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<sst xmlns="http://schemas.openxmlformats.org/spreadsheetml/2006/main" count="765" uniqueCount="124">
  <si>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</si>
  <si>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</si>
  <si>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</si>
  <si>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</si>
  <si>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</si>
  <si>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</si>
  <si>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</si>
  <si>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</si>
  <si>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</si>
  <si>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</si>
  <si>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</si>
  <si>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</si>
  <si>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</si>
  <si>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</si>
  <si>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</si>
  <si>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</si>
  <si>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</si>
  <si>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</si>
  <si>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</si>
  <si>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</si>
  <si>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</si>
  <si>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</si>
  <si>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</si>
  <si>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</si>
  <si>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</si>
  <si>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</si>
  <si>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</si>
  <si>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</si>
  <si>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</si>
  <si>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</si>
  <si>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</si>
  <si>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</si>
  <si>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</si>
  <si>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</si>
  <si>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</si>
  <si>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</si>
  <si>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</si>
  <si>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</si>
  <si>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</si>
  <si>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</si>
  <si>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</si>
  <si>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</si>
  <si>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</si>
  <si>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</si>
  <si>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</si>
  <si>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</si>
  <si>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</si>
  <si>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</si>
  <si>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</si>
  <si>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</si>
  <si>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</si>
  <si>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</si>
  <si>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</si>
  <si>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</si>
  <si>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</si>
  <si>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</si>
  <si>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</si>
  <si>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</si>
  <si>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</si>
  <si>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</si>
  <si>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</si>
  <si>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</si>
  <si>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</si>
  <si>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</si>
  <si>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</si>
  <si>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</si>
  <si>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</si>
  <si>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</si>
  <si>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</si>
  <si>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</si>
  <si>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</si>
  <si>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</si>
  <si>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</si>
  <si>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</si>
  <si>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</si>
  <si>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</si>
  <si>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</si>
  <si>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</si>
  <si>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</si>
  <si>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</si>
  <si>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</si>
  <si>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</si>
  <si>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</si>
  <si>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</si>
  <si>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</si>
  <si>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</si>
  <si>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</si>
  <si>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</si>
  <si>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</si>
  <si>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</si>
  <si>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</si>
  <si>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</si>
  <si>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</si>
  <si>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</si>
  <si>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</si>
  <si>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</si>
  <si>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</si>
  <si>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</si>
  <si>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</si>
  <si>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</si>
  <si>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</si>
  <si>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</si>
  <si>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</si>
  <si>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</si>
  <si>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</si>
  <si>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</si>
  <si>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</si>
  <si>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</si>
  <si>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</si>
  <si>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</si>
  <si>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</si>
  <si>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</si>
  <si>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Aug</t>
  </si>
  <si>
    <t>Aug / Sep</t>
  </si>
  <si>
    <t>Sep</t>
  </si>
  <si>
    <t>Monday, Sep 4th</t>
  </si>
  <si>
    <t xml:space="preserve"> - Labor Day</t>
  </si>
  <si>
    <t>Monday, Sep 5th</t>
  </si>
  <si>
    <t>For the Week of August 27, 2023 to September 02, 2023</t>
  </si>
  <si>
    <t>Saturday, Sep 16th</t>
  </si>
  <si>
    <t xml:space="preserve"> - Rosh Hashanah</t>
  </si>
  <si>
    <r>
      <t>Note:</t>
    </r>
    <r>
      <rPr>
        <sz val="10"/>
        <rFont val="Arial"/>
      </rPr>
      <t xml:space="preserve"> Weekdays - Sunday through Thursday,  Weekends - Friday and Saturday</t>
    </r>
  </si>
  <si>
    <t>Week of August 27, 2023 to September 02, 2023</t>
  </si>
  <si>
    <t>August 06, 2023 - September 02,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</si>
</sst>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3" borderId="0" xfId="0" applyFont="1" applyFill="1"/>
    <xf numFmtId="0" fontId="30" fillId="7" borderId="0" xfId="0" applyFont="1" applyFill="1"/>
    <xf numFmtId="0" fontId="30" fillId="3" borderId="0" xfId="0" applyFont="1" applyFill="1" applyAlignment="1">
      <alignment horizontal="center"/>
    </xf>
    <xf numFmtId="0" fontId="30"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30"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A24" sqref="A24"/>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Data'!B1</f>
        <v>Week of August 27, 2023 to September 02, 2023</v>
      </c>
      <c r="B1" s="168" t="s">
        <v>66</v>
      </c>
      <c r="C1" s="169"/>
      <c r="D1" s="169"/>
      <c r="E1" s="169"/>
      <c r="F1" s="169"/>
      <c r="G1" s="169"/>
      <c r="H1" s="169"/>
      <c r="I1" s="169"/>
      <c r="J1" s="169"/>
      <c r="K1" s="170"/>
      <c r="L1" s="40"/>
      <c r="M1" s="168" t="s">
        <v>73</v>
      </c>
      <c r="N1" s="169"/>
      <c r="O1" s="169"/>
      <c r="P1" s="169"/>
      <c r="Q1" s="169"/>
      <c r="R1" s="169"/>
      <c r="S1" s="169"/>
      <c r="T1" s="169"/>
      <c r="U1" s="169"/>
      <c r="V1" s="170"/>
      <c r="W1" s="40"/>
      <c r="X1" s="168" t="s">
        <v>67</v>
      </c>
      <c r="Y1" s="169"/>
      <c r="Z1" s="169"/>
      <c r="AA1" s="169"/>
      <c r="AB1" s="169"/>
      <c r="AC1" s="169"/>
      <c r="AD1" s="169"/>
      <c r="AE1" s="169"/>
      <c r="AF1" s="169"/>
      <c r="AG1" s="170"/>
      <c r="AH1" s="40"/>
      <c r="AI1" s="168" t="s">
        <v>74</v>
      </c>
      <c r="AJ1" s="169"/>
      <c r="AK1" s="169"/>
      <c r="AL1" s="169"/>
      <c r="AM1" s="169"/>
      <c r="AN1" s="169"/>
      <c r="AO1" s="169"/>
      <c r="AP1" s="169"/>
      <c r="AQ1" s="169"/>
      <c r="AR1" s="170"/>
      <c r="AS1" s="40"/>
      <c r="AT1" s="168" t="s">
        <v>68</v>
      </c>
      <c r="AU1" s="169"/>
      <c r="AV1" s="169"/>
      <c r="AW1" s="169"/>
      <c r="AX1" s="169"/>
      <c r="AY1" s="169"/>
      <c r="AZ1" s="169"/>
      <c r="BA1" s="169"/>
      <c r="BB1" s="169"/>
      <c r="BC1" s="170"/>
      <c r="BD1" s="40"/>
      <c r="BE1" s="168" t="s">
        <v>75</v>
      </c>
      <c r="BF1" s="169"/>
      <c r="BG1" s="169"/>
      <c r="BH1" s="169"/>
      <c r="BI1" s="169"/>
      <c r="BJ1" s="169"/>
      <c r="BK1" s="169"/>
      <c r="BL1" s="169"/>
      <c r="BM1" s="169"/>
      <c r="BN1" s="170"/>
    </row>
    <row r="2" spans="1:66" x14ac:dyDescent="0.45">
      <c r="A2" s="172"/>
      <c r="B2" s="42"/>
      <c r="C2" s="43"/>
      <c r="D2" s="43"/>
      <c r="E2" s="43"/>
      <c r="F2" s="43"/>
      <c r="G2" s="166" t="s">
        <v>64</v>
      </c>
      <c r="H2" s="43"/>
      <c r="I2" s="43"/>
      <c r="J2" s="166" t="s">
        <v>65</v>
      </c>
      <c r="K2" s="167" t="s">
        <v>56</v>
      </c>
      <c r="L2" s="44"/>
      <c r="M2" s="42"/>
      <c r="N2" s="43"/>
      <c r="O2" s="43"/>
      <c r="P2" s="43"/>
      <c r="Q2" s="43"/>
      <c r="R2" s="166" t="s">
        <v>64</v>
      </c>
      <c r="S2" s="43"/>
      <c r="T2" s="43"/>
      <c r="U2" s="166" t="s">
        <v>65</v>
      </c>
      <c r="V2" s="167" t="s">
        <v>56</v>
      </c>
      <c r="W2" s="44"/>
      <c r="X2" s="42"/>
      <c r="Y2" s="43"/>
      <c r="Z2" s="43"/>
      <c r="AA2" s="43"/>
      <c r="AB2" s="43"/>
      <c r="AC2" s="166" t="s">
        <v>64</v>
      </c>
      <c r="AD2" s="43"/>
      <c r="AE2" s="43"/>
      <c r="AF2" s="166" t="s">
        <v>65</v>
      </c>
      <c r="AG2" s="167" t="s">
        <v>56</v>
      </c>
      <c r="AH2" s="44"/>
      <c r="AI2" s="42"/>
      <c r="AJ2" s="43"/>
      <c r="AK2" s="43"/>
      <c r="AL2" s="43"/>
      <c r="AM2" s="43"/>
      <c r="AN2" s="166" t="s">
        <v>64</v>
      </c>
      <c r="AO2" s="43"/>
      <c r="AP2" s="43"/>
      <c r="AQ2" s="166" t="s">
        <v>65</v>
      </c>
      <c r="AR2" s="167" t="s">
        <v>56</v>
      </c>
      <c r="AS2" s="40"/>
      <c r="AT2" s="42"/>
      <c r="AU2" s="43"/>
      <c r="AV2" s="43"/>
      <c r="AW2" s="43"/>
      <c r="AX2" s="43"/>
      <c r="AY2" s="166" t="s">
        <v>64</v>
      </c>
      <c r="AZ2" s="43"/>
      <c r="BA2" s="43"/>
      <c r="BB2" s="166" t="s">
        <v>65</v>
      </c>
      <c r="BC2" s="167" t="s">
        <v>56</v>
      </c>
      <c r="BD2" s="44"/>
      <c r="BE2" s="42"/>
      <c r="BF2" s="43"/>
      <c r="BG2" s="43"/>
      <c r="BH2" s="43"/>
      <c r="BI2" s="43"/>
      <c r="BJ2" s="166" t="s">
        <v>64</v>
      </c>
      <c r="BK2" s="43"/>
      <c r="BL2" s="43"/>
      <c r="BM2" s="166" t="s">
        <v>65</v>
      </c>
      <c r="BN2" s="167" t="s">
        <v>56</v>
      </c>
    </row>
    <row r="3" spans="1:66" x14ac:dyDescent="0.45">
      <c r="A3" s="172"/>
      <c r="B3" s="45" t="s">
        <v>57</v>
      </c>
      <c r="C3" s="44" t="s">
        <v>58</v>
      </c>
      <c r="D3" s="44" t="s">
        <v>59</v>
      </c>
      <c r="E3" s="44" t="s">
        <v>60</v>
      </c>
      <c r="F3" s="44" t="s">
        <v>61</v>
      </c>
      <c r="G3" s="166"/>
      <c r="H3" s="44" t="s">
        <v>62</v>
      </c>
      <c r="I3" s="44" t="s">
        <v>63</v>
      </c>
      <c r="J3" s="166"/>
      <c r="K3" s="167"/>
      <c r="L3" s="44"/>
      <c r="M3" s="45" t="s">
        <v>57</v>
      </c>
      <c r="N3" s="44" t="s">
        <v>58</v>
      </c>
      <c r="O3" s="44" t="s">
        <v>59</v>
      </c>
      <c r="P3" s="44" t="s">
        <v>60</v>
      </c>
      <c r="Q3" s="44" t="s">
        <v>61</v>
      </c>
      <c r="R3" s="166"/>
      <c r="S3" s="44" t="s">
        <v>62</v>
      </c>
      <c r="T3" s="44" t="s">
        <v>63</v>
      </c>
      <c r="U3" s="166"/>
      <c r="V3" s="167"/>
      <c r="W3" s="44"/>
      <c r="X3" s="45" t="s">
        <v>57</v>
      </c>
      <c r="Y3" s="44" t="s">
        <v>58</v>
      </c>
      <c r="Z3" s="44" t="s">
        <v>59</v>
      </c>
      <c r="AA3" s="44" t="s">
        <v>60</v>
      </c>
      <c r="AB3" s="44" t="s">
        <v>61</v>
      </c>
      <c r="AC3" s="166"/>
      <c r="AD3" s="44" t="s">
        <v>62</v>
      </c>
      <c r="AE3" s="44" t="s">
        <v>63</v>
      </c>
      <c r="AF3" s="166"/>
      <c r="AG3" s="167"/>
      <c r="AH3" s="44"/>
      <c r="AI3" s="45" t="s">
        <v>57</v>
      </c>
      <c r="AJ3" s="44" t="s">
        <v>58</v>
      </c>
      <c r="AK3" s="44" t="s">
        <v>59</v>
      </c>
      <c r="AL3" s="44" t="s">
        <v>60</v>
      </c>
      <c r="AM3" s="44" t="s">
        <v>61</v>
      </c>
      <c r="AN3" s="166"/>
      <c r="AO3" s="44" t="s">
        <v>62</v>
      </c>
      <c r="AP3" s="44" t="s">
        <v>63</v>
      </c>
      <c r="AQ3" s="166"/>
      <c r="AR3" s="167"/>
      <c r="AS3" s="40"/>
      <c r="AT3" s="45" t="s">
        <v>57</v>
      </c>
      <c r="AU3" s="44" t="s">
        <v>58</v>
      </c>
      <c r="AV3" s="44" t="s">
        <v>59</v>
      </c>
      <c r="AW3" s="44" t="s">
        <v>60</v>
      </c>
      <c r="AX3" s="44" t="s">
        <v>61</v>
      </c>
      <c r="AY3" s="166"/>
      <c r="AZ3" s="44" t="s">
        <v>62</v>
      </c>
      <c r="BA3" s="44" t="s">
        <v>63</v>
      </c>
      <c r="BB3" s="166"/>
      <c r="BC3" s="167"/>
      <c r="BD3" s="44"/>
      <c r="BE3" s="45" t="s">
        <v>57</v>
      </c>
      <c r="BF3" s="44" t="s">
        <v>58</v>
      </c>
      <c r="BG3" s="44" t="s">
        <v>59</v>
      </c>
      <c r="BH3" s="44" t="s">
        <v>60</v>
      </c>
      <c r="BI3" s="44" t="s">
        <v>61</v>
      </c>
      <c r="BJ3" s="166"/>
      <c r="BK3" s="44" t="s">
        <v>62</v>
      </c>
      <c r="BL3" s="44" t="s">
        <v>63</v>
      </c>
      <c r="BM3" s="166"/>
      <c r="BN3" s="167"/>
    </row>
    <row r="4" spans="1:66" x14ac:dyDescent="0.45">
      <c r="A4" s="46" t="s">
        <v>15</v>
      </c>
      <c r="B4" s="47">
        <f>VLOOKUP($A4,'Occupancy Raw Data'!$B$8:$BE$45,'Occupancy Raw Data'!G$3,FALSE)</f>
        <v>50.073838677838701</v>
      </c>
      <c r="C4" s="48">
        <f>VLOOKUP($A4,'Occupancy Raw Data'!$B$8:$BE$45,'Occupancy Raw Data'!H$3,FALSE)</f>
        <v>58.690835450657197</v>
      </c>
      <c r="D4" s="48">
        <f>VLOOKUP($A4,'Occupancy Raw Data'!$B$8:$BE$45,'Occupancy Raw Data'!I$3,FALSE)</f>
        <v>62.451482114594498</v>
      </c>
      <c r="E4" s="48">
        <f>VLOOKUP($A4,'Occupancy Raw Data'!$B$8:$BE$45,'Occupancy Raw Data'!J$3,FALSE)</f>
        <v>60.575040197554898</v>
      </c>
      <c r="F4" s="48">
        <f>VLOOKUP($A4,'Occupancy Raw Data'!$B$8:$BE$45,'Occupancy Raw Data'!K$3,FALSE)</f>
        <v>58.0077632151933</v>
      </c>
      <c r="G4" s="49">
        <f>VLOOKUP($A4,'Occupancy Raw Data'!$B$8:$BE$45,'Occupancy Raw Data'!L$3,FALSE)</f>
        <v>57.959800820420298</v>
      </c>
      <c r="H4" s="48">
        <f>VLOOKUP($A4,'Occupancy Raw Data'!$B$8:$BE$45,'Occupancy Raw Data'!N$3,FALSE)</f>
        <v>69.337397754262994</v>
      </c>
      <c r="I4" s="48">
        <f>VLOOKUP($A4,'Occupancy Raw Data'!$B$8:$BE$45,'Occupancy Raw Data'!O$3,FALSE)</f>
        <v>79.800791078387803</v>
      </c>
      <c r="J4" s="49">
        <f>VLOOKUP($A4,'Occupancy Raw Data'!$B$8:$BE$45,'Occupancy Raw Data'!P$3,FALSE)</f>
        <v>74.569094416325399</v>
      </c>
      <c r="K4" s="50">
        <f>VLOOKUP($A4,'Occupancy Raw Data'!$B$8:$BE$45,'Occupancy Raw Data'!R$3,FALSE)</f>
        <v>62.704896904141002</v>
      </c>
      <c r="M4" s="47">
        <f>VLOOKUP($A4,'Occupancy Raw Data'!$B$8:$BE$45,'Occupancy Raw Data'!T$3,FALSE)</f>
        <v>-0.87973119342713801</v>
      </c>
      <c r="N4" s="48">
        <f>VLOOKUP($A4,'Occupancy Raw Data'!$B$8:$BE$45,'Occupancy Raw Data'!U$3,FALSE)</f>
        <v>1.6584841118682501</v>
      </c>
      <c r="O4" s="48">
        <f>VLOOKUP($A4,'Occupancy Raw Data'!$B$8:$BE$45,'Occupancy Raw Data'!V$3,FALSE)</f>
        <v>3.4865382313599098</v>
      </c>
      <c r="P4" s="48">
        <f>VLOOKUP($A4,'Occupancy Raw Data'!$B$8:$BE$45,'Occupancy Raw Data'!W$3,FALSE)</f>
        <v>2.32638983656609</v>
      </c>
      <c r="Q4" s="48">
        <f>VLOOKUP($A4,'Occupancy Raw Data'!$B$8:$BE$45,'Occupancy Raw Data'!X$3,FALSE)</f>
        <v>-0.53205977682210204</v>
      </c>
      <c r="R4" s="49">
        <f>VLOOKUP($A4,'Occupancy Raw Data'!$B$8:$BE$45,'Occupancy Raw Data'!Y$3,FALSE)</f>
        <v>1.2876286574346001</v>
      </c>
      <c r="S4" s="48">
        <f>VLOOKUP($A4,'Occupancy Raw Data'!$B$8:$BE$45,'Occupancy Raw Data'!AA$3,FALSE)</f>
        <v>-1.4846887772888899</v>
      </c>
      <c r="T4" s="48">
        <f>VLOOKUP($A4,'Occupancy Raw Data'!$B$8:$BE$45,'Occupancy Raw Data'!AB$3,FALSE)</f>
        <v>-2.05653491339553</v>
      </c>
      <c r="U4" s="49">
        <f>VLOOKUP($A4,'Occupancy Raw Data'!$B$8:$BE$45,'Occupancy Raw Data'!AC$3,FALSE)</f>
        <v>-1.7914999258861</v>
      </c>
      <c r="V4" s="50">
        <f>VLOOKUP($A4,'Occupancy Raw Data'!$B$8:$BE$45,'Occupancy Raw Data'!AE$3,FALSE)</f>
        <v>0.219617876326409</v>
      </c>
      <c r="X4" s="51">
        <f>VLOOKUP($A4,'ADR Raw Data'!$B$6:$BE$43,'ADR Raw Data'!G$1,FALSE)</f>
        <v>136.62787690030001</v>
      </c>
      <c r="Y4" s="52">
        <f>VLOOKUP($A4,'ADR Raw Data'!$B$6:$BE$43,'ADR Raw Data'!H$1,FALSE)</f>
        <v>139.77496598298299</v>
      </c>
      <c r="Z4" s="52">
        <f>VLOOKUP($A4,'ADR Raw Data'!$B$6:$BE$43,'ADR Raw Data'!I$1,FALSE)</f>
        <v>142.459973861343</v>
      </c>
      <c r="AA4" s="52">
        <f>VLOOKUP($A4,'ADR Raw Data'!$B$6:$BE$43,'ADR Raw Data'!J$1,FALSE)</f>
        <v>140.29890985788799</v>
      </c>
      <c r="AB4" s="52">
        <f>VLOOKUP($A4,'ADR Raw Data'!$B$6:$BE$43,'ADR Raw Data'!K$1,FALSE)</f>
        <v>137.916884287107</v>
      </c>
      <c r="AC4" s="53">
        <f>VLOOKUP($A4,'ADR Raw Data'!$B$6:$BE$43,'ADR Raw Data'!L$1,FALSE)</f>
        <v>139.547399454962</v>
      </c>
      <c r="AD4" s="52">
        <f>VLOOKUP($A4,'ADR Raw Data'!$B$6:$BE$43,'ADR Raw Data'!N$1,FALSE)</f>
        <v>163.91927197162099</v>
      </c>
      <c r="AE4" s="52">
        <f>VLOOKUP($A4,'ADR Raw Data'!$B$6:$BE$43,'ADR Raw Data'!O$1,FALSE)</f>
        <v>178.71014410555401</v>
      </c>
      <c r="AF4" s="53">
        <f>VLOOKUP($A4,'ADR Raw Data'!$B$6:$BE$43,'ADR Raw Data'!P$1,FALSE)</f>
        <v>171.83356479136</v>
      </c>
      <c r="AG4" s="54">
        <f>VLOOKUP($A4,'ADR Raw Data'!$B$6:$BE$43,'ADR Raw Data'!R$1,FALSE)</f>
        <v>150.51641687381999</v>
      </c>
      <c r="AI4" s="47">
        <f>VLOOKUP($A4,'ADR Raw Data'!$B$6:$BE$43,'ADR Raw Data'!T$1,FALSE)</f>
        <v>0.75057773859756305</v>
      </c>
      <c r="AJ4" s="48">
        <f>VLOOKUP($A4,'ADR Raw Data'!$B$6:$BE$43,'ADR Raw Data'!U$1,FALSE)</f>
        <v>3.1127801683824701</v>
      </c>
      <c r="AK4" s="48">
        <f>VLOOKUP($A4,'ADR Raw Data'!$B$6:$BE$43,'ADR Raw Data'!V$1,FALSE)</f>
        <v>4.2617127402513404</v>
      </c>
      <c r="AL4" s="48">
        <f>VLOOKUP($A4,'ADR Raw Data'!$B$6:$BE$43,'ADR Raw Data'!W$1,FALSE)</f>
        <v>3.83883022510074</v>
      </c>
      <c r="AM4" s="48">
        <f>VLOOKUP($A4,'ADR Raw Data'!$B$6:$BE$43,'ADR Raw Data'!X$1,FALSE)</f>
        <v>1.74028689165761</v>
      </c>
      <c r="AN4" s="49">
        <f>VLOOKUP($A4,'ADR Raw Data'!$B$6:$BE$43,'ADR Raw Data'!Y$1,FALSE)</f>
        <v>2.83375031842042</v>
      </c>
      <c r="AO4" s="48">
        <f>VLOOKUP($A4,'ADR Raw Data'!$B$6:$BE$43,'ADR Raw Data'!AA$1,FALSE)</f>
        <v>0.83745659243323001</v>
      </c>
      <c r="AP4" s="48">
        <f>VLOOKUP($A4,'ADR Raw Data'!$B$6:$BE$43,'ADR Raw Data'!AB$1,FALSE)</f>
        <v>0.29994027018381098</v>
      </c>
      <c r="AQ4" s="49">
        <f>VLOOKUP($A4,'ADR Raw Data'!$B$6:$BE$43,'ADR Raw Data'!AC$1,FALSE)</f>
        <v>0.52432360689352497</v>
      </c>
      <c r="AR4" s="50">
        <f>VLOOKUP($A4,'ADR Raw Data'!$B$6:$BE$43,'ADR Raw Data'!AE$1,FALSE)</f>
        <v>1.75614935675691</v>
      </c>
      <c r="AS4" s="40"/>
      <c r="AT4" s="51">
        <f>VLOOKUP($A4,'RevPAR Raw Data'!$B$6:$BE$43,'RevPAR Raw Data'!G$1,FALSE)</f>
        <v>68.414822668012704</v>
      </c>
      <c r="AU4" s="52">
        <f>VLOOKUP($A4,'RevPAR Raw Data'!$B$6:$BE$43,'RevPAR Raw Data'!H$1,FALSE)</f>
        <v>82.035095286284999</v>
      </c>
      <c r="AV4" s="52">
        <f>VLOOKUP($A4,'RevPAR Raw Data'!$B$6:$BE$43,'RevPAR Raw Data'!I$1,FALSE)</f>
        <v>88.968365096473207</v>
      </c>
      <c r="AW4" s="52">
        <f>VLOOKUP($A4,'RevPAR Raw Data'!$B$6:$BE$43,'RevPAR Raw Data'!J$1,FALSE)</f>
        <v>84.986121043147094</v>
      </c>
      <c r="AX4" s="52">
        <f>VLOOKUP($A4,'RevPAR Raw Data'!$B$6:$BE$43,'RevPAR Raw Data'!K$1,FALSE)</f>
        <v>80.002499671037498</v>
      </c>
      <c r="AY4" s="53">
        <f>VLOOKUP($A4,'RevPAR Raw Data'!$B$6:$BE$43,'RevPAR Raw Data'!L$1,FALSE)</f>
        <v>80.881394774172804</v>
      </c>
      <c r="AZ4" s="52">
        <f>VLOOKUP($A4,'RevPAR Raw Data'!$B$6:$BE$43,'RevPAR Raw Data'!N$1,FALSE)</f>
        <v>113.657357602855</v>
      </c>
      <c r="BA4" s="52">
        <f>VLOOKUP($A4,'RevPAR Raw Data'!$B$6:$BE$43,'RevPAR Raw Data'!O$1,FALSE)</f>
        <v>142.61210873355901</v>
      </c>
      <c r="BB4" s="53">
        <f>VLOOKUP($A4,'RevPAR Raw Data'!$B$6:$BE$43,'RevPAR Raw Data'!P$1,FALSE)</f>
        <v>128.13473316820699</v>
      </c>
      <c r="BC4" s="54">
        <f>VLOOKUP($A4,'RevPAR Raw Data'!$B$6:$BE$43,'RevPAR Raw Data'!R$1,FALSE)</f>
        <v>94.381164024536503</v>
      </c>
      <c r="BE4" s="47">
        <f>VLOOKUP($A4,'RevPAR Raw Data'!$B$6:$BE$43,'RevPAR Raw Data'!T$1,FALSE)</f>
        <v>-0.135756521326938</v>
      </c>
      <c r="BF4" s="48">
        <f>VLOOKUP($A4,'RevPAR Raw Data'!$B$6:$BE$43,'RevPAR Raw Data'!U$1,FALSE)</f>
        <v>4.8228892447807299</v>
      </c>
      <c r="BG4" s="48">
        <f>VLOOKUP($A4,'RevPAR Raw Data'!$B$6:$BE$43,'RevPAR Raw Data'!V$1,FALSE)</f>
        <v>7.8968372156108497</v>
      </c>
      <c r="BH4" s="48">
        <f>VLOOKUP($A4,'RevPAR Raw Data'!$B$6:$BE$43,'RevPAR Raw Data'!W$1,FALSE)</f>
        <v>6.2545262178665997</v>
      </c>
      <c r="BI4" s="48">
        <f>VLOOKUP($A4,'RevPAR Raw Data'!$B$6:$BE$43,'RevPAR Raw Data'!X$1,FALSE)</f>
        <v>1.19896774828369</v>
      </c>
      <c r="BJ4" s="49">
        <f>VLOOKUP($A4,'RevPAR Raw Data'!$B$6:$BE$43,'RevPAR Raw Data'!Y$1,FALSE)</f>
        <v>4.1578671570351498</v>
      </c>
      <c r="BK4" s="48">
        <f>VLOOKUP($A4,'RevPAR Raw Data'!$B$6:$BE$43,'RevPAR Raw Data'!AA$1,FALSE)</f>
        <v>-0.65966580889818904</v>
      </c>
      <c r="BL4" s="48">
        <f>VLOOKUP($A4,'RevPAR Raw Data'!$B$6:$BE$43,'RevPAR Raw Data'!AB$1,FALSE)</f>
        <v>-1.76276301958738</v>
      </c>
      <c r="BM4" s="49">
        <f>VLOOKUP($A4,'RevPAR Raw Data'!$B$6:$BE$43,'RevPAR Raw Data'!AC$1,FALSE)</f>
        <v>-1.2765695760214799</v>
      </c>
      <c r="BN4" s="50">
        <f>VLOOKUP($A4,'RevPAR Raw Data'!$B$6:$BE$43,'RevPAR Raw Data'!AE$1,FALSE)</f>
        <v>1.9796240510057399</v>
      </c>
    </row>
    <row r="5" spans="1:66" x14ac:dyDescent="0.45">
      <c r="A5" s="46" t="s">
        <v>69</v>
      </c>
      <c r="B5" s="47">
        <f>VLOOKUP($A5,'Occupancy Raw Data'!$B$8:$BE$45,'Occupancy Raw Data'!G$3,FALSE)</f>
        <v>47.420593893139298</v>
      </c>
      <c r="C5" s="48">
        <f>VLOOKUP($A5,'Occupancy Raw Data'!$B$8:$BE$45,'Occupancy Raw Data'!H$3,FALSE)</f>
        <v>57.080913084071099</v>
      </c>
      <c r="D5" s="48">
        <f>VLOOKUP($A5,'Occupancy Raw Data'!$B$8:$BE$45,'Occupancy Raw Data'!I$3,FALSE)</f>
        <v>60.241990563495797</v>
      </c>
      <c r="E5" s="48">
        <f>VLOOKUP($A5,'Occupancy Raw Data'!$B$8:$BE$45,'Occupancy Raw Data'!J$3,FALSE)</f>
        <v>58.447425638969101</v>
      </c>
      <c r="F5" s="48">
        <f>VLOOKUP($A5,'Occupancy Raw Data'!$B$8:$BE$45,'Occupancy Raw Data'!K$3,FALSE)</f>
        <v>54.434718314713002</v>
      </c>
      <c r="G5" s="49">
        <f>VLOOKUP($A5,'Occupancy Raw Data'!$B$8:$BE$45,'Occupancy Raw Data'!L$3,FALSE)</f>
        <v>55.525144712586197</v>
      </c>
      <c r="H5" s="48">
        <f>VLOOKUP($A5,'Occupancy Raw Data'!$B$8:$BE$45,'Occupancy Raw Data'!N$3,FALSE)</f>
        <v>66.725357628467407</v>
      </c>
      <c r="I5" s="48">
        <f>VLOOKUP($A5,'Occupancy Raw Data'!$B$8:$BE$45,'Occupancy Raw Data'!O$3,FALSE)</f>
        <v>79.135676376783394</v>
      </c>
      <c r="J5" s="49">
        <f>VLOOKUP($A5,'Occupancy Raw Data'!$B$8:$BE$45,'Occupancy Raw Data'!P$3,FALSE)</f>
        <v>72.930517002625393</v>
      </c>
      <c r="K5" s="50">
        <f>VLOOKUP($A5,'Occupancy Raw Data'!$B$8:$BE$45,'Occupancy Raw Data'!R$3,FALSE)</f>
        <v>60.498126029967402</v>
      </c>
      <c r="M5" s="47">
        <f>VLOOKUP($A5,'Occupancy Raw Data'!$B$8:$BE$45,'Occupancy Raw Data'!T$3,FALSE)</f>
        <v>0.70534375118181103</v>
      </c>
      <c r="N5" s="48">
        <f>VLOOKUP($A5,'Occupancy Raw Data'!$B$8:$BE$45,'Occupancy Raw Data'!U$3,FALSE)</f>
        <v>1.0867757572994301</v>
      </c>
      <c r="O5" s="48">
        <f>VLOOKUP($A5,'Occupancy Raw Data'!$B$8:$BE$45,'Occupancy Raw Data'!V$3,FALSE)</f>
        <v>0.85260807226121704</v>
      </c>
      <c r="P5" s="48">
        <f>VLOOKUP($A5,'Occupancy Raw Data'!$B$8:$BE$45,'Occupancy Raw Data'!W$3,FALSE)</f>
        <v>0.94650265529398203</v>
      </c>
      <c r="Q5" s="48">
        <f>VLOOKUP($A5,'Occupancy Raw Data'!$B$8:$BE$45,'Occupancy Raw Data'!X$3,FALSE)</f>
        <v>-2.38973775327907</v>
      </c>
      <c r="R5" s="49">
        <f>VLOOKUP($A5,'Occupancy Raw Data'!$B$8:$BE$45,'Occupancy Raw Data'!Y$3,FALSE)</f>
        <v>0.242226482273699</v>
      </c>
      <c r="S5" s="48">
        <f>VLOOKUP($A5,'Occupancy Raw Data'!$B$8:$BE$45,'Occupancy Raw Data'!AA$3,FALSE)</f>
        <v>-1.82711140557518</v>
      </c>
      <c r="T5" s="48">
        <f>VLOOKUP($A5,'Occupancy Raw Data'!$B$8:$BE$45,'Occupancy Raw Data'!AB$3,FALSE)</f>
        <v>0.30757789565209998</v>
      </c>
      <c r="U5" s="49">
        <f>VLOOKUP($A5,'Occupancy Raw Data'!$B$8:$BE$45,'Occupancy Raw Data'!AC$3,FALSE)</f>
        <v>-0.68036049140798105</v>
      </c>
      <c r="V5" s="50">
        <f>VLOOKUP($A5,'Occupancy Raw Data'!$B$8:$BE$45,'Occupancy Raw Data'!AE$3,FALSE)</f>
        <v>-7.2854663881483997E-2</v>
      </c>
      <c r="X5" s="51">
        <f>VLOOKUP($A5,'ADR Raw Data'!$B$6:$BE$43,'ADR Raw Data'!G$1,FALSE)</f>
        <v>114.845603053687</v>
      </c>
      <c r="Y5" s="52">
        <f>VLOOKUP($A5,'ADR Raw Data'!$B$6:$BE$43,'ADR Raw Data'!H$1,FALSE)</f>
        <v>118.497037045534</v>
      </c>
      <c r="Z5" s="52">
        <f>VLOOKUP($A5,'ADR Raw Data'!$B$6:$BE$43,'ADR Raw Data'!I$1,FALSE)</f>
        <v>120.44301244513299</v>
      </c>
      <c r="AA5" s="52">
        <f>VLOOKUP($A5,'ADR Raw Data'!$B$6:$BE$43,'ADR Raw Data'!J$1,FALSE)</f>
        <v>117.648006260854</v>
      </c>
      <c r="AB5" s="52">
        <f>VLOOKUP($A5,'ADR Raw Data'!$B$6:$BE$43,'ADR Raw Data'!K$1,FALSE)</f>
        <v>112.502802195133</v>
      </c>
      <c r="AC5" s="53">
        <f>VLOOKUP($A5,'ADR Raw Data'!$B$6:$BE$43,'ADR Raw Data'!L$1,FALSE)</f>
        <v>116.941554811101</v>
      </c>
      <c r="AD5" s="52">
        <f>VLOOKUP($A5,'ADR Raw Data'!$B$6:$BE$43,'ADR Raw Data'!N$1,FALSE)</f>
        <v>141.73005866145701</v>
      </c>
      <c r="AE5" s="52">
        <f>VLOOKUP($A5,'ADR Raw Data'!$B$6:$BE$43,'ADR Raw Data'!O$1,FALSE)</f>
        <v>156.90957224514</v>
      </c>
      <c r="AF5" s="53">
        <f>VLOOKUP($A5,'ADR Raw Data'!$B$6:$BE$43,'ADR Raw Data'!P$1,FALSE)</f>
        <v>149.96557599963899</v>
      </c>
      <c r="AG5" s="54">
        <f>VLOOKUP($A5,'ADR Raw Data'!$B$6:$BE$43,'ADR Raw Data'!R$1,FALSE)</f>
        <v>128.31601604505701</v>
      </c>
      <c r="AI5" s="47">
        <f>VLOOKUP($A5,'ADR Raw Data'!$B$6:$BE$43,'ADR Raw Data'!T$1,FALSE)</f>
        <v>4.6029859499278496</v>
      </c>
      <c r="AJ5" s="48">
        <f>VLOOKUP($A5,'ADR Raw Data'!$B$6:$BE$43,'ADR Raw Data'!U$1,FALSE)</f>
        <v>5.2375135902902699</v>
      </c>
      <c r="AK5" s="48">
        <f>VLOOKUP($A5,'ADR Raw Data'!$B$6:$BE$43,'ADR Raw Data'!V$1,FALSE)</f>
        <v>5.4754863675366003</v>
      </c>
      <c r="AL5" s="48">
        <f>VLOOKUP($A5,'ADR Raw Data'!$B$6:$BE$43,'ADR Raw Data'!W$1,FALSE)</f>
        <v>5.3497510922474598</v>
      </c>
      <c r="AM5" s="48">
        <f>VLOOKUP($A5,'ADR Raw Data'!$B$6:$BE$43,'ADR Raw Data'!X$1,FALSE)</f>
        <v>2.4187908818374102</v>
      </c>
      <c r="AN5" s="49">
        <f>VLOOKUP($A5,'ADR Raw Data'!$B$6:$BE$43,'ADR Raw Data'!Y$1,FALSE)</f>
        <v>4.6759717959015896</v>
      </c>
      <c r="AO5" s="48">
        <f>VLOOKUP($A5,'ADR Raw Data'!$B$6:$BE$43,'ADR Raw Data'!AA$1,FALSE)</f>
        <v>4.1074705530495201</v>
      </c>
      <c r="AP5" s="48">
        <f>VLOOKUP($A5,'ADR Raw Data'!$B$6:$BE$43,'ADR Raw Data'!AB$1,FALSE)</f>
        <v>5.7076805366312797</v>
      </c>
      <c r="AQ5" s="49">
        <f>VLOOKUP($A5,'ADR Raw Data'!$B$6:$BE$43,'ADR Raw Data'!AC$1,FALSE)</f>
        <v>5.0582014037461196</v>
      </c>
      <c r="AR5" s="50">
        <f>VLOOKUP($A5,'ADR Raw Data'!$B$6:$BE$43,'ADR Raw Data'!AE$1,FALSE)</f>
        <v>4.7785380574108096</v>
      </c>
      <c r="AS5" s="40"/>
      <c r="AT5" s="51">
        <f>VLOOKUP($A5,'RevPAR Raw Data'!$B$6:$BE$43,'RevPAR Raw Data'!G$1,FALSE)</f>
        <v>54.460467028215803</v>
      </c>
      <c r="AU5" s="52">
        <f>VLOOKUP($A5,'RevPAR Raw Data'!$B$6:$BE$43,'RevPAR Raw Data'!H$1,FALSE)</f>
        <v>67.639190723160993</v>
      </c>
      <c r="AV5" s="52">
        <f>VLOOKUP($A5,'RevPAR Raw Data'!$B$6:$BE$43,'RevPAR Raw Data'!I$1,FALSE)</f>
        <v>72.557268191587298</v>
      </c>
      <c r="AW5" s="52">
        <f>VLOOKUP($A5,'RevPAR Raw Data'!$B$6:$BE$43,'RevPAR Raw Data'!J$1,FALSE)</f>
        <v>68.762230975042698</v>
      </c>
      <c r="AX5" s="52">
        <f>VLOOKUP($A5,'RevPAR Raw Data'!$B$6:$BE$43,'RevPAR Raw Data'!K$1,FALSE)</f>
        <v>61.240583471079503</v>
      </c>
      <c r="AY5" s="53">
        <f>VLOOKUP($A5,'RevPAR Raw Data'!$B$6:$BE$43,'RevPAR Raw Data'!L$1,FALSE)</f>
        <v>64.931967538012501</v>
      </c>
      <c r="AZ5" s="52">
        <f>VLOOKUP($A5,'RevPAR Raw Data'!$B$6:$BE$43,'RevPAR Raw Data'!N$1,FALSE)</f>
        <v>94.569888508894493</v>
      </c>
      <c r="BA5" s="52">
        <f>VLOOKUP($A5,'RevPAR Raw Data'!$B$6:$BE$43,'RevPAR Raw Data'!O$1,FALSE)</f>
        <v>124.171451296109</v>
      </c>
      <c r="BB5" s="53">
        <f>VLOOKUP($A5,'RevPAR Raw Data'!$B$6:$BE$43,'RevPAR Raw Data'!P$1,FALSE)</f>
        <v>109.37066990250101</v>
      </c>
      <c r="BC5" s="54">
        <f>VLOOKUP($A5,'RevPAR Raw Data'!$B$6:$BE$43,'RevPAR Raw Data'!R$1,FALSE)</f>
        <v>77.628785103571801</v>
      </c>
      <c r="BE5" s="47">
        <f>VLOOKUP($A5,'RevPAR Raw Data'!$B$6:$BE$43,'RevPAR Raw Data'!T$1,FALSE)</f>
        <v>5.3407965748752604</v>
      </c>
      <c r="BF5" s="48">
        <f>VLOOKUP($A5,'RevPAR Raw Data'!$B$6:$BE$43,'RevPAR Raw Data'!U$1,FALSE)</f>
        <v>6.3812093755742403</v>
      </c>
      <c r="BG5" s="48">
        <f>VLOOKUP($A5,'RevPAR Raw Data'!$B$6:$BE$43,'RevPAR Raw Data'!V$1,FALSE)</f>
        <v>6.3747788785630002</v>
      </c>
      <c r="BH5" s="48">
        <f>VLOOKUP($A5,'RevPAR Raw Data'!$B$6:$BE$43,'RevPAR Raw Data'!W$1,FALSE)</f>
        <v>6.3468892836811799</v>
      </c>
      <c r="BI5" s="48">
        <f>VLOOKUP($A5,'RevPAR Raw Data'!$B$6:$BE$43,'RevPAR Raw Data'!X$1,FALSE)</f>
        <v>-2.8749630317803299E-2</v>
      </c>
      <c r="BJ5" s="49">
        <f>VLOOKUP($A5,'RevPAR Raw Data'!$B$6:$BE$43,'RevPAR Raw Data'!Y$1,FALSE)</f>
        <v>4.9295247201686196</v>
      </c>
      <c r="BK5" s="48">
        <f>VLOOKUP($A5,'RevPAR Raw Data'!$B$6:$BE$43,'RevPAR Raw Data'!AA$1,FALSE)</f>
        <v>2.2053110845189199</v>
      </c>
      <c r="BL5" s="48">
        <f>VLOOKUP($A5,'RevPAR Raw Data'!$B$6:$BE$43,'RevPAR Raw Data'!AB$1,FALSE)</f>
        <v>6.0328139959684997</v>
      </c>
      <c r="BM5" s="49">
        <f>VLOOKUP($A5,'RevPAR Raw Data'!$B$6:$BE$43,'RevPAR Raw Data'!AC$1,FALSE)</f>
        <v>4.3434269084112103</v>
      </c>
      <c r="BN5" s="50">
        <f>VLOOKUP($A5,'RevPAR Raw Data'!$B$6:$BE$43,'RevPAR Raw Data'!AE$1,FALSE)</f>
        <v>4.7022020056891503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50.509905986083801</v>
      </c>
      <c r="C7" s="48">
        <f>VLOOKUP($A7,'Occupancy Raw Data'!$B$8:$BE$45,'Occupancy Raw Data'!H$3,FALSE)</f>
        <v>60.564614649173997</v>
      </c>
      <c r="D7" s="48">
        <f>VLOOKUP($A7,'Occupancy Raw Data'!$B$8:$BE$45,'Occupancy Raw Data'!I$3,FALSE)</f>
        <v>63.987004479382399</v>
      </c>
      <c r="E7" s="48">
        <f>VLOOKUP($A7,'Occupancy Raw Data'!$B$8:$BE$45,'Occupancy Raw Data'!J$3,FALSE)</f>
        <v>60.897469945645398</v>
      </c>
      <c r="F7" s="48">
        <f>VLOOKUP($A7,'Occupancy Raw Data'!$B$8:$BE$45,'Occupancy Raw Data'!K$3,FALSE)</f>
        <v>55.829393955489401</v>
      </c>
      <c r="G7" s="49">
        <f>VLOOKUP($A7,'Occupancy Raw Data'!$B$8:$BE$45,'Occupancy Raw Data'!L$3,FALSE)</f>
        <v>58.357677803154999</v>
      </c>
      <c r="H7" s="48">
        <f>VLOOKUP($A7,'Occupancy Raw Data'!$B$8:$BE$45,'Occupancy Raw Data'!N$3,FALSE)</f>
        <v>65.857147903493498</v>
      </c>
      <c r="I7" s="48">
        <f>VLOOKUP($A7,'Occupancy Raw Data'!$B$8:$BE$45,'Occupancy Raw Data'!O$3,FALSE)</f>
        <v>77.645801688508897</v>
      </c>
      <c r="J7" s="49">
        <f>VLOOKUP($A7,'Occupancy Raw Data'!$B$8:$BE$45,'Occupancy Raw Data'!P$3,FALSE)</f>
        <v>71.751474796001204</v>
      </c>
      <c r="K7" s="50">
        <f>VLOOKUP($A7,'Occupancy Raw Data'!$B$8:$BE$45,'Occupancy Raw Data'!R$3,FALSE)</f>
        <v>62.191102539928799</v>
      </c>
      <c r="M7" s="47">
        <f>VLOOKUP($A7,'Occupancy Raw Data'!$B$8:$BE$45,'Occupancy Raw Data'!T$3,FALSE)</f>
        <v>6.47664819339525</v>
      </c>
      <c r="N7" s="48">
        <f>VLOOKUP($A7,'Occupancy Raw Data'!$B$8:$BE$45,'Occupancy Raw Data'!U$3,FALSE)</f>
        <v>10.960254889956699</v>
      </c>
      <c r="O7" s="48">
        <f>VLOOKUP($A7,'Occupancy Raw Data'!$B$8:$BE$45,'Occupancy Raw Data'!V$3,FALSE)</f>
        <v>13.1188855948735</v>
      </c>
      <c r="P7" s="48">
        <f>VLOOKUP($A7,'Occupancy Raw Data'!$B$8:$BE$45,'Occupancy Raw Data'!W$3,FALSE)</f>
        <v>14.3130806742899</v>
      </c>
      <c r="Q7" s="48">
        <f>VLOOKUP($A7,'Occupancy Raw Data'!$B$8:$BE$45,'Occupancy Raw Data'!X$3,FALSE)</f>
        <v>8.7167462819933998</v>
      </c>
      <c r="R7" s="49">
        <f>VLOOKUP($A7,'Occupancy Raw Data'!$B$8:$BE$45,'Occupancy Raw Data'!Y$3,FALSE)</f>
        <v>10.856155005378501</v>
      </c>
      <c r="S7" s="48">
        <f>VLOOKUP($A7,'Occupancy Raw Data'!$B$8:$BE$45,'Occupancy Raw Data'!AA$3,FALSE)</f>
        <v>2.0373434232233998</v>
      </c>
      <c r="T7" s="48">
        <f>VLOOKUP($A7,'Occupancy Raw Data'!$B$8:$BE$45,'Occupancy Raw Data'!AB$3,FALSE)</f>
        <v>2.7651978844535199</v>
      </c>
      <c r="U7" s="49">
        <f>VLOOKUP($A7,'Occupancy Raw Data'!$B$8:$BE$45,'Occupancy Raw Data'!AC$3,FALSE)</f>
        <v>2.4298819681783099</v>
      </c>
      <c r="V7" s="50">
        <f>VLOOKUP($A7,'Occupancy Raw Data'!$B$8:$BE$45,'Occupancy Raw Data'!AE$3,FALSE)</f>
        <v>7.9487002140439298</v>
      </c>
      <c r="X7" s="51">
        <f>VLOOKUP($A7,'ADR Raw Data'!$B$6:$BE$43,'ADR Raw Data'!G$1,FALSE)</f>
        <v>142.686057276057</v>
      </c>
      <c r="Y7" s="52">
        <f>VLOOKUP($A7,'ADR Raw Data'!$B$6:$BE$43,'ADR Raw Data'!H$1,FALSE)</f>
        <v>150.55814105093901</v>
      </c>
      <c r="Z7" s="52">
        <f>VLOOKUP($A7,'ADR Raw Data'!$B$6:$BE$43,'ADR Raw Data'!I$1,FALSE)</f>
        <v>151.491081612041</v>
      </c>
      <c r="AA7" s="52">
        <f>VLOOKUP($A7,'ADR Raw Data'!$B$6:$BE$43,'ADR Raw Data'!J$1,FALSE)</f>
        <v>146.34114637089101</v>
      </c>
      <c r="AB7" s="52">
        <f>VLOOKUP($A7,'ADR Raw Data'!$B$6:$BE$43,'ADR Raw Data'!K$1,FALSE)</f>
        <v>136.672041194938</v>
      </c>
      <c r="AC7" s="53">
        <f>VLOOKUP($A7,'ADR Raw Data'!$B$6:$BE$43,'ADR Raw Data'!L$1,FALSE)</f>
        <v>145.86302967142899</v>
      </c>
      <c r="AD7" s="52">
        <f>VLOOKUP($A7,'ADR Raw Data'!$B$6:$BE$43,'ADR Raw Data'!N$1,FALSE)</f>
        <v>145.97480676911499</v>
      </c>
      <c r="AE7" s="52">
        <f>VLOOKUP($A7,'ADR Raw Data'!$B$6:$BE$43,'ADR Raw Data'!O$1,FALSE)</f>
        <v>152.63815361168199</v>
      </c>
      <c r="AF7" s="53">
        <f>VLOOKUP($A7,'ADR Raw Data'!$B$6:$BE$43,'ADR Raw Data'!P$1,FALSE)</f>
        <v>149.58017452629801</v>
      </c>
      <c r="AG7" s="54">
        <f>VLOOKUP($A7,'ADR Raw Data'!$B$6:$BE$43,'ADR Raw Data'!R$1,FALSE)</f>
        <v>147.09045559197401</v>
      </c>
      <c r="AI7" s="47">
        <f>VLOOKUP($A7,'ADR Raw Data'!$B$6:$BE$43,'ADR Raw Data'!T$1,FALSE)</f>
        <v>8.1209905222260002</v>
      </c>
      <c r="AJ7" s="48">
        <f>VLOOKUP($A7,'ADR Raw Data'!$B$6:$BE$43,'ADR Raw Data'!U$1,FALSE)</f>
        <v>8.5834575003450109</v>
      </c>
      <c r="AK7" s="48">
        <f>VLOOKUP($A7,'ADR Raw Data'!$B$6:$BE$43,'ADR Raw Data'!V$1,FALSE)</f>
        <v>9.2604984580396401</v>
      </c>
      <c r="AL7" s="48">
        <f>VLOOKUP($A7,'ADR Raw Data'!$B$6:$BE$43,'ADR Raw Data'!W$1,FALSE)</f>
        <v>7.6424974875211502</v>
      </c>
      <c r="AM7" s="48">
        <f>VLOOKUP($A7,'ADR Raw Data'!$B$6:$BE$43,'ADR Raw Data'!X$1,FALSE)</f>
        <v>2.28415568634931</v>
      </c>
      <c r="AN7" s="49">
        <f>VLOOKUP($A7,'ADR Raw Data'!$B$6:$BE$43,'ADR Raw Data'!Y$1,FALSE)</f>
        <v>7.31488101235818</v>
      </c>
      <c r="AO7" s="48">
        <f>VLOOKUP($A7,'ADR Raw Data'!$B$6:$BE$43,'ADR Raw Data'!AA$1,FALSE)</f>
        <v>4.6633874557979196</v>
      </c>
      <c r="AP7" s="48">
        <f>VLOOKUP($A7,'ADR Raw Data'!$B$6:$BE$43,'ADR Raw Data'!AB$1,FALSE)</f>
        <v>4.4763727451842499</v>
      </c>
      <c r="AQ7" s="49">
        <f>VLOOKUP($A7,'ADR Raw Data'!$B$6:$BE$43,'ADR Raw Data'!AC$1,FALSE)</f>
        <v>4.5685999681887699</v>
      </c>
      <c r="AR7" s="50">
        <f>VLOOKUP($A7,'ADR Raw Data'!$B$6:$BE$43,'ADR Raw Data'!AE$1,FALSE)</f>
        <v>6.2842607758035101</v>
      </c>
      <c r="AS7" s="40"/>
      <c r="AT7" s="51">
        <f>VLOOKUP($A7,'RevPAR Raw Data'!$B$6:$BE$43,'RevPAR Raw Data'!G$1,FALSE)</f>
        <v>72.070593385386204</v>
      </c>
      <c r="AU7" s="52">
        <f>VLOOKUP($A7,'RevPAR Raw Data'!$B$6:$BE$43,'RevPAR Raw Data'!H$1,FALSE)</f>
        <v>91.184957950461197</v>
      </c>
      <c r="AV7" s="52">
        <f>VLOOKUP($A7,'RevPAR Raw Data'!$B$6:$BE$43,'RevPAR Raw Data'!I$1,FALSE)</f>
        <v>96.934605176962094</v>
      </c>
      <c r="AW7" s="52">
        <f>VLOOKUP($A7,'RevPAR Raw Data'!$B$6:$BE$43,'RevPAR Raw Data'!J$1,FALSE)</f>
        <v>89.118055629326605</v>
      </c>
      <c r="AX7" s="52">
        <f>VLOOKUP($A7,'RevPAR Raw Data'!$B$6:$BE$43,'RevPAR Raw Data'!K$1,FALSE)</f>
        <v>76.303172305731096</v>
      </c>
      <c r="AY7" s="53">
        <f>VLOOKUP($A7,'RevPAR Raw Data'!$B$6:$BE$43,'RevPAR Raw Data'!L$1,FALSE)</f>
        <v>85.122276889573399</v>
      </c>
      <c r="AZ7" s="52">
        <f>VLOOKUP($A7,'RevPAR Raw Data'!$B$6:$BE$43,'RevPAR Raw Data'!N$1,FALSE)</f>
        <v>96.134844395775104</v>
      </c>
      <c r="BA7" s="52">
        <f>VLOOKUP($A7,'RevPAR Raw Data'!$B$6:$BE$43,'RevPAR Raw Data'!O$1,FALSE)</f>
        <v>118.517118054329</v>
      </c>
      <c r="BB7" s="53">
        <f>VLOOKUP($A7,'RevPAR Raw Data'!$B$6:$BE$43,'RevPAR Raw Data'!P$1,FALSE)</f>
        <v>107.325981225052</v>
      </c>
      <c r="BC7" s="54">
        <f>VLOOKUP($A7,'RevPAR Raw Data'!$B$6:$BE$43,'RevPAR Raw Data'!R$1,FALSE)</f>
        <v>91.477176063653602</v>
      </c>
      <c r="BE7" s="47">
        <f>VLOOKUP($A7,'RevPAR Raw Data'!$B$6:$BE$43,'RevPAR Raw Data'!T$1,FALSE)</f>
        <v>15.1236067015648</v>
      </c>
      <c r="BF7" s="48">
        <f>VLOOKUP($A7,'RevPAR Raw Data'!$B$6:$BE$43,'RevPAR Raw Data'!U$1,FALSE)</f>
        <v>20.484481210710701</v>
      </c>
      <c r="BG7" s="48">
        <f>VLOOKUP($A7,'RevPAR Raw Data'!$B$6:$BE$43,'RevPAR Raw Data'!V$1,FALSE)</f>
        <v>23.594258251138399</v>
      </c>
      <c r="BH7" s="48">
        <f>VLOOKUP($A7,'RevPAR Raw Data'!$B$6:$BE$43,'RevPAR Raw Data'!W$1,FALSE)</f>
        <v>23.049454992730599</v>
      </c>
      <c r="BI7" s="48">
        <f>VLOOKUP($A7,'RevPAR Raw Data'!$B$6:$BE$43,'RevPAR Raw Data'!X$1,FALSE)</f>
        <v>11.2000060242075</v>
      </c>
      <c r="BJ7" s="49">
        <f>VLOOKUP($A7,'RevPAR Raw Data'!$B$6:$BE$43,'RevPAR Raw Data'!Y$1,FALSE)</f>
        <v>18.965150838897301</v>
      </c>
      <c r="BK7" s="48">
        <f>VLOOKUP($A7,'RevPAR Raw Data'!$B$6:$BE$43,'RevPAR Raw Data'!AA$1,FALSE)</f>
        <v>6.7957400966514498</v>
      </c>
      <c r="BL7" s="48">
        <f>VLOOKUP($A7,'RevPAR Raw Data'!$B$6:$BE$43,'RevPAR Raw Data'!AB$1,FALSE)</f>
        <v>7.36535119408786</v>
      </c>
      <c r="BM7" s="49">
        <f>VLOOKUP($A7,'RevPAR Raw Data'!$B$6:$BE$43,'RevPAR Raw Data'!AC$1,FALSE)</f>
        <v>7.1094935231922998</v>
      </c>
      <c r="BN7" s="50">
        <f>VLOOKUP($A7,'RevPAR Raw Data'!$B$6:$BE$43,'RevPAR Raw Data'!AE$1,FALSE)</f>
        <v>14.7324780395848</v>
      </c>
    </row>
    <row r="8" spans="1:66" x14ac:dyDescent="0.45">
      <c r="A8" s="63" t="s">
        <v>88</v>
      </c>
      <c r="B8" s="47">
        <f>VLOOKUP($A8,'Occupancy Raw Data'!$B$8:$BE$45,'Occupancy Raw Data'!G$3,FALSE)</f>
        <v>47.157742700918099</v>
      </c>
      <c r="C8" s="48">
        <f>VLOOKUP($A8,'Occupancy Raw Data'!$B$8:$BE$45,'Occupancy Raw Data'!H$3,FALSE)</f>
        <v>69.741050242442995</v>
      </c>
      <c r="D8" s="48">
        <f>VLOOKUP($A8,'Occupancy Raw Data'!$B$8:$BE$45,'Occupancy Raw Data'!I$3,FALSE)</f>
        <v>73.300319818425606</v>
      </c>
      <c r="E8" s="48">
        <f>VLOOKUP($A8,'Occupancy Raw Data'!$B$8:$BE$45,'Occupancy Raw Data'!J$3,FALSE)</f>
        <v>69.751366965851602</v>
      </c>
      <c r="F8" s="48">
        <f>VLOOKUP($A8,'Occupancy Raw Data'!$B$8:$BE$45,'Occupancy Raw Data'!K$3,FALSE)</f>
        <v>52.439905086144599</v>
      </c>
      <c r="G8" s="49">
        <f>VLOOKUP($A8,'Occupancy Raw Data'!$B$8:$BE$45,'Occupancy Raw Data'!L$3,FALSE)</f>
        <v>62.478076962756603</v>
      </c>
      <c r="H8" s="48">
        <f>VLOOKUP($A8,'Occupancy Raw Data'!$B$8:$BE$45,'Occupancy Raw Data'!N$3,FALSE)</f>
        <v>61.4567213453007</v>
      </c>
      <c r="I8" s="48">
        <f>VLOOKUP($A8,'Occupancy Raw Data'!$B$8:$BE$45,'Occupancy Raw Data'!O$3,FALSE)</f>
        <v>73.774889095223301</v>
      </c>
      <c r="J8" s="49">
        <f>VLOOKUP($A8,'Occupancy Raw Data'!$B$8:$BE$45,'Occupancy Raw Data'!P$3,FALSE)</f>
        <v>67.615805220262004</v>
      </c>
      <c r="K8" s="50">
        <f>VLOOKUP($A8,'Occupancy Raw Data'!$B$8:$BE$45,'Occupancy Raw Data'!R$3,FALSE)</f>
        <v>63.945999322043797</v>
      </c>
      <c r="M8" s="47">
        <f>VLOOKUP($A8,'Occupancy Raw Data'!$B$8:$BE$45,'Occupancy Raw Data'!T$3,FALSE)</f>
        <v>10.524153032796701</v>
      </c>
      <c r="N8" s="48">
        <f>VLOOKUP($A8,'Occupancy Raw Data'!$B$8:$BE$45,'Occupancy Raw Data'!U$3,FALSE)</f>
        <v>27.3346906642007</v>
      </c>
      <c r="O8" s="48">
        <f>VLOOKUP($A8,'Occupancy Raw Data'!$B$8:$BE$45,'Occupancy Raw Data'!V$3,FALSE)</f>
        <v>23.895165746843901</v>
      </c>
      <c r="P8" s="48">
        <f>VLOOKUP($A8,'Occupancy Raw Data'!$B$8:$BE$45,'Occupancy Raw Data'!W$3,FALSE)</f>
        <v>24.129387228879601</v>
      </c>
      <c r="Q8" s="48">
        <f>VLOOKUP($A8,'Occupancy Raw Data'!$B$8:$BE$45,'Occupancy Raw Data'!X$3,FALSE)</f>
        <v>5.0556355036761804</v>
      </c>
      <c r="R8" s="49">
        <f>VLOOKUP($A8,'Occupancy Raw Data'!$B$8:$BE$45,'Occupancy Raw Data'!Y$3,FALSE)</f>
        <v>18.9110921289972</v>
      </c>
      <c r="S8" s="48">
        <f>VLOOKUP($A8,'Occupancy Raw Data'!$B$8:$BE$45,'Occupancy Raw Data'!AA$3,FALSE)</f>
        <v>-4.8386368543772198</v>
      </c>
      <c r="T8" s="48">
        <f>VLOOKUP($A8,'Occupancy Raw Data'!$B$8:$BE$45,'Occupancy Raw Data'!AB$3,FALSE)</f>
        <v>-2.7054849289094598</v>
      </c>
      <c r="U8" s="49">
        <f>VLOOKUP($A8,'Occupancy Raw Data'!$B$8:$BE$45,'Occupancy Raw Data'!AC$3,FALSE)</f>
        <v>-3.68664264237426</v>
      </c>
      <c r="V8" s="50">
        <f>VLOOKUP($A8,'Occupancy Raw Data'!$B$8:$BE$45,'Occupancy Raw Data'!AE$3,FALSE)</f>
        <v>11.0401752719699</v>
      </c>
      <c r="X8" s="51">
        <f>VLOOKUP($A8,'ADR Raw Data'!$B$6:$BE$43,'ADR Raw Data'!G$1,FALSE)</f>
        <v>140.209579960621</v>
      </c>
      <c r="Y8" s="52">
        <f>VLOOKUP($A8,'ADR Raw Data'!$B$6:$BE$43,'ADR Raw Data'!H$1,FALSE)</f>
        <v>163.12893786982201</v>
      </c>
      <c r="Z8" s="52">
        <f>VLOOKUP($A8,'ADR Raw Data'!$B$6:$BE$43,'ADR Raw Data'!I$1,FALSE)</f>
        <v>166.363991555242</v>
      </c>
      <c r="AA8" s="52">
        <f>VLOOKUP($A8,'ADR Raw Data'!$B$6:$BE$43,'ADR Raw Data'!J$1,FALSE)</f>
        <v>162.700525070255</v>
      </c>
      <c r="AB8" s="52">
        <f>VLOOKUP($A8,'ADR Raw Data'!$B$6:$BE$43,'ADR Raw Data'!K$1,FALSE)</f>
        <v>140.44342514263201</v>
      </c>
      <c r="AC8" s="53">
        <f>VLOOKUP($A8,'ADR Raw Data'!$B$6:$BE$43,'ADR Raw Data'!L$1,FALSE)</f>
        <v>156.524370871862</v>
      </c>
      <c r="AD8" s="52">
        <f>VLOOKUP($A8,'ADR Raw Data'!$B$6:$BE$43,'ADR Raw Data'!N$1,FALSE)</f>
        <v>140.58599462816801</v>
      </c>
      <c r="AE8" s="52">
        <f>VLOOKUP($A8,'ADR Raw Data'!$B$6:$BE$43,'ADR Raw Data'!O$1,FALSE)</f>
        <v>131.325066424276</v>
      </c>
      <c r="AF8" s="53">
        <f>VLOOKUP($A8,'ADR Raw Data'!$B$6:$BE$43,'ADR Raw Data'!P$1,FALSE)</f>
        <v>135.533744278303</v>
      </c>
      <c r="AG8" s="54">
        <f>VLOOKUP($A8,'ADR Raw Data'!$B$6:$BE$43,'ADR Raw Data'!R$1,FALSE)</f>
        <v>150.18286784364301</v>
      </c>
      <c r="AI8" s="47">
        <f>VLOOKUP($A8,'ADR Raw Data'!$B$6:$BE$43,'ADR Raw Data'!T$1,FALSE)</f>
        <v>6.0999692949545103</v>
      </c>
      <c r="AJ8" s="48">
        <f>VLOOKUP($A8,'ADR Raw Data'!$B$6:$BE$43,'ADR Raw Data'!U$1,FALSE)</f>
        <v>9.3956653360402207</v>
      </c>
      <c r="AK8" s="48">
        <f>VLOOKUP($A8,'ADR Raw Data'!$B$6:$BE$43,'ADR Raw Data'!V$1,FALSE)</f>
        <v>9.8500579923495106</v>
      </c>
      <c r="AL8" s="48">
        <f>VLOOKUP($A8,'ADR Raw Data'!$B$6:$BE$43,'ADR Raw Data'!W$1,FALSE)</f>
        <v>12.2692637494627</v>
      </c>
      <c r="AM8" s="48">
        <f>VLOOKUP($A8,'ADR Raw Data'!$B$6:$BE$43,'ADR Raw Data'!X$1,FALSE)</f>
        <v>3.36886158229535</v>
      </c>
      <c r="AN8" s="49">
        <f>VLOOKUP($A8,'ADR Raw Data'!$B$6:$BE$43,'ADR Raw Data'!Y$1,FALSE)</f>
        <v>9.0986329985633194</v>
      </c>
      <c r="AO8" s="48">
        <f>VLOOKUP($A8,'ADR Raw Data'!$B$6:$BE$43,'ADR Raw Data'!AA$1,FALSE)</f>
        <v>11.302996507281099</v>
      </c>
      <c r="AP8" s="48">
        <f>VLOOKUP($A8,'ADR Raw Data'!$B$6:$BE$43,'ADR Raw Data'!AB$1,FALSE)</f>
        <v>4.5854070792855497</v>
      </c>
      <c r="AQ8" s="49">
        <f>VLOOKUP($A8,'ADR Raw Data'!$B$6:$BE$43,'ADR Raw Data'!AC$1,FALSE)</f>
        <v>7.6445759744375099</v>
      </c>
      <c r="AR8" s="50">
        <f>VLOOKUP($A8,'ADR Raw Data'!$B$6:$BE$43,'ADR Raw Data'!AE$1,FALSE)</f>
        <v>9.3403284656248609</v>
      </c>
      <c r="AS8" s="40"/>
      <c r="AT8" s="51">
        <f>VLOOKUP($A8,'RevPAR Raw Data'!$B$6:$BE$43,'RevPAR Raw Data'!G$1,FALSE)</f>
        <v>66.119672959867898</v>
      </c>
      <c r="AU8" s="52">
        <f>VLOOKUP($A8,'RevPAR Raw Data'!$B$6:$BE$43,'RevPAR Raw Data'!H$1,FALSE)</f>
        <v>113.76783451975599</v>
      </c>
      <c r="AV8" s="52">
        <f>VLOOKUP($A8,'RevPAR Raw Data'!$B$6:$BE$43,'RevPAR Raw Data'!I$1,FALSE)</f>
        <v>121.945337872691</v>
      </c>
      <c r="AW8" s="52">
        <f>VLOOKUP($A8,'RevPAR Raw Data'!$B$6:$BE$43,'RevPAR Raw Data'!J$1,FALSE)</f>
        <v>113.485840297121</v>
      </c>
      <c r="AX8" s="52">
        <f>VLOOKUP($A8,'RevPAR Raw Data'!$B$6:$BE$43,'RevPAR Raw Data'!K$1,FALSE)</f>
        <v>73.648398844526895</v>
      </c>
      <c r="AY8" s="53">
        <f>VLOOKUP($A8,'RevPAR Raw Data'!$B$6:$BE$43,'RevPAR Raw Data'!L$1,FALSE)</f>
        <v>97.793416898792898</v>
      </c>
      <c r="AZ8" s="52">
        <f>VLOOKUP($A8,'RevPAR Raw Data'!$B$6:$BE$43,'RevPAR Raw Data'!N$1,FALSE)</f>
        <v>86.399542969152904</v>
      </c>
      <c r="BA8" s="52">
        <f>VLOOKUP($A8,'RevPAR Raw Data'!$B$6:$BE$43,'RevPAR Raw Data'!O$1,FALSE)</f>
        <v>96.884922108738195</v>
      </c>
      <c r="BB8" s="53">
        <f>VLOOKUP($A8,'RevPAR Raw Data'!$B$6:$BE$43,'RevPAR Raw Data'!P$1,FALSE)</f>
        <v>91.642232538945606</v>
      </c>
      <c r="BC8" s="54">
        <f>VLOOKUP($A8,'RevPAR Raw Data'!$B$6:$BE$43,'RevPAR Raw Data'!R$1,FALSE)</f>
        <v>96.035935653122195</v>
      </c>
      <c r="BE8" s="47">
        <f>VLOOKUP($A8,'RevPAR Raw Data'!$B$6:$BE$43,'RevPAR Raw Data'!T$1,FALSE)</f>
        <v>17.2660924313058</v>
      </c>
      <c r="BF8" s="48">
        <f>VLOOKUP($A8,'RevPAR Raw Data'!$B$6:$BE$43,'RevPAR Raw Data'!U$1,FALSE)</f>
        <v>39.298632055691002</v>
      </c>
      <c r="BG8" s="48">
        <f>VLOOKUP($A8,'RevPAR Raw Data'!$B$6:$BE$43,'RevPAR Raw Data'!V$1,FALSE)</f>
        <v>36.098911422625598</v>
      </c>
      <c r="BH8" s="48">
        <f>VLOOKUP($A8,'RevPAR Raw Data'!$B$6:$BE$43,'RevPAR Raw Data'!W$1,FALSE)</f>
        <v>39.359149138582801</v>
      </c>
      <c r="BI8" s="48">
        <f>VLOOKUP($A8,'RevPAR Raw Data'!$B$6:$BE$43,'RevPAR Raw Data'!X$1,FALSE)</f>
        <v>8.5948144481957698</v>
      </c>
      <c r="BJ8" s="49">
        <f>VLOOKUP($A8,'RevPAR Raw Data'!$B$6:$BE$43,'RevPAR Raw Data'!Y$1,FALSE)</f>
        <v>29.730375996398202</v>
      </c>
      <c r="BK8" s="48">
        <f>VLOOKUP($A8,'RevPAR Raw Data'!$B$6:$BE$43,'RevPAR Raw Data'!AA$1,FALSE)</f>
        <v>5.9174486982536898</v>
      </c>
      <c r="BL8" s="48">
        <f>VLOOKUP($A8,'RevPAR Raw Data'!$B$6:$BE$43,'RevPAR Raw Data'!AB$1,FALSE)</f>
        <v>1.75586465291686</v>
      </c>
      <c r="BM8" s="49">
        <f>VLOOKUP($A8,'RevPAR Raw Data'!$B$6:$BE$43,'RevPAR Raw Data'!AC$1,FALSE)</f>
        <v>3.6761051343609399</v>
      </c>
      <c r="BN8" s="50">
        <f>VLOOKUP($A8,'RevPAR Raw Data'!$B$6:$BE$43,'RevPAR Raw Data'!AE$1,FALSE)</f>
        <v>21.411692371177399</v>
      </c>
    </row>
    <row r="9" spans="1:66" x14ac:dyDescent="0.45">
      <c r="A9" s="63" t="s">
        <v>89</v>
      </c>
      <c r="B9" s="47">
        <f>VLOOKUP($A9,'Occupancy Raw Data'!$B$8:$BE$45,'Occupancy Raw Data'!G$3,FALSE)</f>
        <v>51.082551811971697</v>
      </c>
      <c r="C9" s="48">
        <f>VLOOKUP($A9,'Occupancy Raw Data'!$B$8:$BE$45,'Occupancy Raw Data'!H$3,FALSE)</f>
        <v>60.402917679749898</v>
      </c>
      <c r="D9" s="48">
        <f>VLOOKUP($A9,'Occupancy Raw Data'!$B$8:$BE$45,'Occupancy Raw Data'!I$3,FALSE)</f>
        <v>62.209100382077096</v>
      </c>
      <c r="E9" s="48">
        <f>VLOOKUP($A9,'Occupancy Raw Data'!$B$8:$BE$45,'Occupancy Raw Data'!J$3,FALSE)</f>
        <v>57.971517888155603</v>
      </c>
      <c r="F9" s="48">
        <f>VLOOKUP($A9,'Occupancy Raw Data'!$B$8:$BE$45,'Occupancy Raw Data'!K$3,FALSE)</f>
        <v>52.031955540117998</v>
      </c>
      <c r="G9" s="49">
        <f>VLOOKUP($A9,'Occupancy Raw Data'!$B$8:$BE$45,'Occupancy Raw Data'!L$3,FALSE)</f>
        <v>56.739608660414397</v>
      </c>
      <c r="H9" s="48">
        <f>VLOOKUP($A9,'Occupancy Raw Data'!$B$8:$BE$45,'Occupancy Raw Data'!N$3,FALSE)</f>
        <v>59.499826328586302</v>
      </c>
      <c r="I9" s="48">
        <f>VLOOKUP($A9,'Occupancy Raw Data'!$B$8:$BE$45,'Occupancy Raw Data'!O$3,FALSE)</f>
        <v>73.1156651615144</v>
      </c>
      <c r="J9" s="49">
        <f>VLOOKUP($A9,'Occupancy Raw Data'!$B$8:$BE$45,'Occupancy Raw Data'!P$3,FALSE)</f>
        <v>66.307745745050298</v>
      </c>
      <c r="K9" s="50">
        <f>VLOOKUP($A9,'Occupancy Raw Data'!$B$8:$BE$45,'Occupancy Raw Data'!R$3,FALSE)</f>
        <v>59.473362113167603</v>
      </c>
      <c r="M9" s="47">
        <f>VLOOKUP($A9,'Occupancy Raw Data'!$B$8:$BE$45,'Occupancy Raw Data'!T$3,FALSE)</f>
        <v>8.6554708751735205</v>
      </c>
      <c r="N9" s="48">
        <f>VLOOKUP($A9,'Occupancy Raw Data'!$B$8:$BE$45,'Occupancy Raw Data'!U$3,FALSE)</f>
        <v>11.7872979917679</v>
      </c>
      <c r="O9" s="48">
        <f>VLOOKUP($A9,'Occupancy Raw Data'!$B$8:$BE$45,'Occupancy Raw Data'!V$3,FALSE)</f>
        <v>9.85612095208573</v>
      </c>
      <c r="P9" s="48">
        <f>VLOOKUP($A9,'Occupancy Raw Data'!$B$8:$BE$45,'Occupancy Raw Data'!W$3,FALSE)</f>
        <v>6.7702468402497704</v>
      </c>
      <c r="Q9" s="48">
        <f>VLOOKUP($A9,'Occupancy Raw Data'!$B$8:$BE$45,'Occupancy Raw Data'!X$3,FALSE)</f>
        <v>-1.3810206677599199</v>
      </c>
      <c r="R9" s="49">
        <f>VLOOKUP($A9,'Occupancy Raw Data'!$B$8:$BE$45,'Occupancy Raw Data'!Y$3,FALSE)</f>
        <v>7.16461506250526</v>
      </c>
      <c r="S9" s="48">
        <f>VLOOKUP($A9,'Occupancy Raw Data'!$B$8:$BE$45,'Occupancy Raw Data'!AA$3,FALSE)</f>
        <v>-6.0258334024733298</v>
      </c>
      <c r="T9" s="48">
        <f>VLOOKUP($A9,'Occupancy Raw Data'!$B$8:$BE$45,'Occupancy Raw Data'!AB$3,FALSE)</f>
        <v>-2.1709839169929701</v>
      </c>
      <c r="U9" s="49">
        <f>VLOOKUP($A9,'Occupancy Raw Data'!$B$8:$BE$45,'Occupancy Raw Data'!AC$3,FALSE)</f>
        <v>-3.93892514369879</v>
      </c>
      <c r="V9" s="50">
        <f>VLOOKUP($A9,'Occupancy Raw Data'!$B$8:$BE$45,'Occupancy Raw Data'!AE$3,FALSE)</f>
        <v>3.3589053587422</v>
      </c>
      <c r="X9" s="51">
        <f>VLOOKUP($A9,'ADR Raw Data'!$B$6:$BE$43,'ADR Raw Data'!G$1,FALSE)</f>
        <v>128.05238667271001</v>
      </c>
      <c r="Y9" s="52">
        <f>VLOOKUP($A9,'ADR Raw Data'!$B$6:$BE$43,'ADR Raw Data'!H$1,FALSE)</f>
        <v>134.73196089706701</v>
      </c>
      <c r="Z9" s="52">
        <f>VLOOKUP($A9,'ADR Raw Data'!$B$6:$BE$43,'ADR Raw Data'!I$1,FALSE)</f>
        <v>136.77303182579499</v>
      </c>
      <c r="AA9" s="52">
        <f>VLOOKUP($A9,'ADR Raw Data'!$B$6:$BE$43,'ADR Raw Data'!J$1,FALSE)</f>
        <v>133.10724785300499</v>
      </c>
      <c r="AB9" s="52">
        <f>VLOOKUP($A9,'ADR Raw Data'!$B$6:$BE$43,'ADR Raw Data'!K$1,FALSE)</f>
        <v>124.995267022696</v>
      </c>
      <c r="AC9" s="53">
        <f>VLOOKUP($A9,'ADR Raw Data'!$B$6:$BE$43,'ADR Raw Data'!L$1,FALSE)</f>
        <v>131.85903726074301</v>
      </c>
      <c r="AD9" s="52">
        <f>VLOOKUP($A9,'ADR Raw Data'!$B$6:$BE$43,'ADR Raw Data'!N$1,FALSE)</f>
        <v>129.05759097100599</v>
      </c>
      <c r="AE9" s="52">
        <f>VLOOKUP($A9,'ADR Raw Data'!$B$6:$BE$43,'ADR Raw Data'!O$1,FALSE)</f>
        <v>133.89024861441001</v>
      </c>
      <c r="AF9" s="53">
        <f>VLOOKUP($A9,'ADR Raw Data'!$B$6:$BE$43,'ADR Raw Data'!P$1,FALSE)</f>
        <v>131.722008032128</v>
      </c>
      <c r="AG9" s="54">
        <f>VLOOKUP($A9,'ADR Raw Data'!$B$6:$BE$43,'ADR Raw Data'!R$1,FALSE)</f>
        <v>131.81538699001501</v>
      </c>
      <c r="AI9" s="47">
        <f>VLOOKUP($A9,'ADR Raw Data'!$B$6:$BE$43,'ADR Raw Data'!T$1,FALSE)</f>
        <v>8.5170654492576503</v>
      </c>
      <c r="AJ9" s="48">
        <f>VLOOKUP($A9,'ADR Raw Data'!$B$6:$BE$43,'ADR Raw Data'!U$1,FALSE)</f>
        <v>6.5762853240236598</v>
      </c>
      <c r="AK9" s="48">
        <f>VLOOKUP($A9,'ADR Raw Data'!$B$6:$BE$43,'ADR Raw Data'!V$1,FALSE)</f>
        <v>6.3661605347655703</v>
      </c>
      <c r="AL9" s="48">
        <f>VLOOKUP($A9,'ADR Raw Data'!$B$6:$BE$43,'ADR Raw Data'!W$1,FALSE)</f>
        <v>7.46625225657536</v>
      </c>
      <c r="AM9" s="48">
        <f>VLOOKUP($A9,'ADR Raw Data'!$B$6:$BE$43,'ADR Raw Data'!X$1,FALSE)</f>
        <v>1.59740335959234</v>
      </c>
      <c r="AN9" s="49">
        <f>VLOOKUP($A9,'ADR Raw Data'!$B$6:$BE$43,'ADR Raw Data'!Y$1,FALSE)</f>
        <v>6.1773843339483303</v>
      </c>
      <c r="AO9" s="48">
        <f>VLOOKUP($A9,'ADR Raw Data'!$B$6:$BE$43,'ADR Raw Data'!AA$1,FALSE)</f>
        <v>3.8528654937857598</v>
      </c>
      <c r="AP9" s="48">
        <f>VLOOKUP($A9,'ADR Raw Data'!$B$6:$BE$43,'ADR Raw Data'!AB$1,FALSE)</f>
        <v>3.9500390350793602</v>
      </c>
      <c r="AQ9" s="49">
        <f>VLOOKUP($A9,'ADR Raw Data'!$B$6:$BE$43,'ADR Raw Data'!AC$1,FALSE)</f>
        <v>3.9443321670276101</v>
      </c>
      <c r="AR9" s="50">
        <f>VLOOKUP($A9,'ADR Raw Data'!$B$6:$BE$43,'ADR Raw Data'!AE$1,FALSE)</f>
        <v>5.4044616336723497</v>
      </c>
      <c r="AS9" s="40"/>
      <c r="AT9" s="51">
        <f>VLOOKUP($A9,'RevPAR Raw Data'!$B$6:$BE$43,'RevPAR Raw Data'!G$1,FALSE)</f>
        <v>65.4124267685538</v>
      </c>
      <c r="AU9" s="52">
        <f>VLOOKUP($A9,'RevPAR Raw Data'!$B$6:$BE$43,'RevPAR Raw Data'!H$1,FALSE)</f>
        <v>81.382035428968294</v>
      </c>
      <c r="AV9" s="52">
        <f>VLOOKUP($A9,'RevPAR Raw Data'!$B$6:$BE$43,'RevPAR Raw Data'!I$1,FALSE)</f>
        <v>85.085272664119401</v>
      </c>
      <c r="AW9" s="52">
        <f>VLOOKUP($A9,'RevPAR Raw Data'!$B$6:$BE$43,'RevPAR Raw Data'!J$1,FALSE)</f>
        <v>77.1642919995368</v>
      </c>
      <c r="AX9" s="52">
        <f>VLOOKUP($A9,'RevPAR Raw Data'!$B$6:$BE$43,'RevPAR Raw Data'!K$1,FALSE)</f>
        <v>65.037481764501507</v>
      </c>
      <c r="AY9" s="53">
        <f>VLOOKUP($A9,'RevPAR Raw Data'!$B$6:$BE$43,'RevPAR Raw Data'!L$1,FALSE)</f>
        <v>74.816301725136</v>
      </c>
      <c r="AZ9" s="52">
        <f>VLOOKUP($A9,'RevPAR Raw Data'!$B$6:$BE$43,'RevPAR Raw Data'!N$1,FALSE)</f>
        <v>76.789042491605798</v>
      </c>
      <c r="BA9" s="52">
        <f>VLOOKUP($A9,'RevPAR Raw Data'!$B$6:$BE$43,'RevPAR Raw Data'!O$1,FALSE)</f>
        <v>97.894745860831307</v>
      </c>
      <c r="BB9" s="53">
        <f>VLOOKUP($A9,'RevPAR Raw Data'!$B$6:$BE$43,'RevPAR Raw Data'!P$1,FALSE)</f>
        <v>87.341894176218503</v>
      </c>
      <c r="BC9" s="54">
        <f>VLOOKUP($A9,'RevPAR Raw Data'!$B$6:$BE$43,'RevPAR Raw Data'!R$1,FALSE)</f>
        <v>78.395042425445297</v>
      </c>
      <c r="BE9" s="47">
        <f>VLOOKUP($A9,'RevPAR Raw Data'!$B$6:$BE$43,'RevPAR Raw Data'!T$1,FALSE)</f>
        <v>17.909728443811101</v>
      </c>
      <c r="BF9" s="48">
        <f>VLOOKUP($A9,'RevPAR Raw Data'!$B$6:$BE$43,'RevPAR Raw Data'!U$1,FALSE)</f>
        <v>19.1387496637231</v>
      </c>
      <c r="BG9" s="48">
        <f>VLOOKUP($A9,'RevPAR Raw Data'!$B$6:$BE$43,'RevPAR Raw Data'!V$1,FALSE)</f>
        <v>16.849737969161701</v>
      </c>
      <c r="BH9" s="48">
        <f>VLOOKUP($A9,'RevPAR Raw Data'!$B$6:$BE$43,'RevPAR Raw Data'!W$1,FALSE)</f>
        <v>14.741982804311</v>
      </c>
      <c r="BI9" s="48">
        <f>VLOOKUP($A9,'RevPAR Raw Data'!$B$6:$BE$43,'RevPAR Raw Data'!X$1,FALSE)</f>
        <v>0.19432222128895901</v>
      </c>
      <c r="BJ9" s="49">
        <f>VLOOKUP($A9,'RevPAR Raw Data'!$B$6:$BE$43,'RevPAR Raw Data'!Y$1,FALSE)</f>
        <v>13.7845852049124</v>
      </c>
      <c r="BK9" s="48">
        <f>VLOOKUP($A9,'RevPAR Raw Data'!$B$6:$BE$43,'RevPAR Raw Data'!AA$1,FALSE)</f>
        <v>-2.4051351645644701</v>
      </c>
      <c r="BL9" s="48">
        <f>VLOOKUP($A9,'RevPAR Raw Data'!$B$6:$BE$43,'RevPAR Raw Data'!AB$1,FALSE)</f>
        <v>1.69330040591987</v>
      </c>
      <c r="BM9" s="49">
        <f>VLOOKUP($A9,'RevPAR Raw Data'!$B$6:$BE$43,'RevPAR Raw Data'!AC$1,FALSE)</f>
        <v>-0.14995726814923299</v>
      </c>
      <c r="BN9" s="50">
        <f>VLOOKUP($A9,'RevPAR Raw Data'!$B$6:$BE$43,'RevPAR Raw Data'!AE$1,FALSE)</f>
        <v>8.9448977438391495</v>
      </c>
    </row>
    <row r="10" spans="1:66" x14ac:dyDescent="0.45">
      <c r="A10" s="63" t="s">
        <v>26</v>
      </c>
      <c r="B10" s="47">
        <f>VLOOKUP($A10,'Occupancy Raw Data'!$B$8:$BE$45,'Occupancy Raw Data'!G$3,FALSE)</f>
        <v>47.128827267475401</v>
      </c>
      <c r="C10" s="48">
        <f>VLOOKUP($A10,'Occupancy Raw Data'!$B$8:$BE$45,'Occupancy Raw Data'!H$3,FALSE)</f>
        <v>60.843443096476001</v>
      </c>
      <c r="D10" s="48">
        <f>VLOOKUP($A10,'Occupancy Raw Data'!$B$8:$BE$45,'Occupancy Raw Data'!I$3,FALSE)</f>
        <v>69.358752166377798</v>
      </c>
      <c r="E10" s="48">
        <f>VLOOKUP($A10,'Occupancy Raw Data'!$B$8:$BE$45,'Occupancy Raw Data'!J$3,FALSE)</f>
        <v>65.210860774118999</v>
      </c>
      <c r="F10" s="48">
        <f>VLOOKUP($A10,'Occupancy Raw Data'!$B$8:$BE$45,'Occupancy Raw Data'!K$3,FALSE)</f>
        <v>55.447718082033497</v>
      </c>
      <c r="G10" s="49">
        <f>VLOOKUP($A10,'Occupancy Raw Data'!$B$8:$BE$45,'Occupancy Raw Data'!L$3,FALSE)</f>
        <v>59.597920277296303</v>
      </c>
      <c r="H10" s="48">
        <f>VLOOKUP($A10,'Occupancy Raw Data'!$B$8:$BE$45,'Occupancy Raw Data'!N$3,FALSE)</f>
        <v>64.147891392258799</v>
      </c>
      <c r="I10" s="48">
        <f>VLOOKUP($A10,'Occupancy Raw Data'!$B$8:$BE$45,'Occupancy Raw Data'!O$3,FALSE)</f>
        <v>76.6839976891969</v>
      </c>
      <c r="J10" s="49">
        <f>VLOOKUP($A10,'Occupancy Raw Data'!$B$8:$BE$45,'Occupancy Raw Data'!P$3,FALSE)</f>
        <v>70.415944540727907</v>
      </c>
      <c r="K10" s="50">
        <f>VLOOKUP($A10,'Occupancy Raw Data'!$B$8:$BE$45,'Occupancy Raw Data'!R$3,FALSE)</f>
        <v>62.6887843525625</v>
      </c>
      <c r="M10" s="47">
        <f>VLOOKUP($A10,'Occupancy Raw Data'!$B$8:$BE$45,'Occupancy Raw Data'!T$3,FALSE)</f>
        <v>13.544785961228399</v>
      </c>
      <c r="N10" s="48">
        <f>VLOOKUP($A10,'Occupancy Raw Data'!$B$8:$BE$45,'Occupancy Raw Data'!U$3,FALSE)</f>
        <v>18.911281968587002</v>
      </c>
      <c r="O10" s="48">
        <f>VLOOKUP($A10,'Occupancy Raw Data'!$B$8:$BE$45,'Occupancy Raw Data'!V$3,FALSE)</f>
        <v>24.374355832538999</v>
      </c>
      <c r="P10" s="48">
        <f>VLOOKUP($A10,'Occupancy Raw Data'!$B$8:$BE$45,'Occupancy Raw Data'!W$3,FALSE)</f>
        <v>28.550065863149399</v>
      </c>
      <c r="Q10" s="48">
        <f>VLOOKUP($A10,'Occupancy Raw Data'!$B$8:$BE$45,'Occupancy Raw Data'!X$3,FALSE)</f>
        <v>20.898098332556799</v>
      </c>
      <c r="R10" s="49">
        <f>VLOOKUP($A10,'Occupancy Raw Data'!$B$8:$BE$45,'Occupancy Raw Data'!Y$3,FALSE)</f>
        <v>21.6129219711678</v>
      </c>
      <c r="S10" s="48">
        <f>VLOOKUP($A10,'Occupancy Raw Data'!$B$8:$BE$45,'Occupancy Raw Data'!AA$3,FALSE)</f>
        <v>12.3984312833787</v>
      </c>
      <c r="T10" s="48">
        <f>VLOOKUP($A10,'Occupancy Raw Data'!$B$8:$BE$45,'Occupancy Raw Data'!AB$3,FALSE)</f>
        <v>12.4404127418351</v>
      </c>
      <c r="U10" s="49">
        <f>VLOOKUP($A10,'Occupancy Raw Data'!$B$8:$BE$45,'Occupancy Raw Data'!AC$3,FALSE)</f>
        <v>12.4212866074087</v>
      </c>
      <c r="V10" s="50">
        <f>VLOOKUP($A10,'Occupancy Raw Data'!$B$8:$BE$45,'Occupancy Raw Data'!AE$3,FALSE)</f>
        <v>18.503438136102201</v>
      </c>
      <c r="X10" s="51">
        <f>VLOOKUP($A10,'ADR Raw Data'!$B$6:$BE$43,'ADR Raw Data'!G$1,FALSE)</f>
        <v>131.43905614121101</v>
      </c>
      <c r="Y10" s="52">
        <f>VLOOKUP($A10,'ADR Raw Data'!$B$6:$BE$43,'ADR Raw Data'!H$1,FALSE)</f>
        <v>144.611471705279</v>
      </c>
      <c r="Z10" s="52">
        <f>VLOOKUP($A10,'ADR Raw Data'!$B$6:$BE$43,'ADR Raw Data'!I$1,FALSE)</f>
        <v>155.92195568882201</v>
      </c>
      <c r="AA10" s="52">
        <f>VLOOKUP($A10,'ADR Raw Data'!$B$6:$BE$43,'ADR Raw Data'!J$1,FALSE)</f>
        <v>151.564351523742</v>
      </c>
      <c r="AB10" s="52">
        <f>VLOOKUP($A10,'ADR Raw Data'!$B$6:$BE$43,'ADR Raw Data'!K$1,FALSE)</f>
        <v>124.792323400708</v>
      </c>
      <c r="AC10" s="53">
        <f>VLOOKUP($A10,'ADR Raw Data'!$B$6:$BE$43,'ADR Raw Data'!L$1,FALSE)</f>
        <v>142.99449342793901</v>
      </c>
      <c r="AD10" s="52">
        <f>VLOOKUP($A10,'ADR Raw Data'!$B$6:$BE$43,'ADR Raw Data'!N$1,FALSE)</f>
        <v>126.417498198847</v>
      </c>
      <c r="AE10" s="52">
        <f>VLOOKUP($A10,'ADR Raw Data'!$B$6:$BE$43,'ADR Raw Data'!O$1,FALSE)</f>
        <v>131.60231279192399</v>
      </c>
      <c r="AF10" s="53">
        <f>VLOOKUP($A10,'ADR Raw Data'!$B$6:$BE$43,'ADR Raw Data'!P$1,FALSE)</f>
        <v>129.240667815243</v>
      </c>
      <c r="AG10" s="54">
        <f>VLOOKUP($A10,'ADR Raw Data'!$B$6:$BE$43,'ADR Raw Data'!R$1,FALSE)</f>
        <v>138.58044971037299</v>
      </c>
      <c r="AI10" s="47">
        <f>VLOOKUP($A10,'ADR Raw Data'!$B$6:$BE$43,'ADR Raw Data'!T$1,FALSE)</f>
        <v>6.4785318268944296</v>
      </c>
      <c r="AJ10" s="48">
        <f>VLOOKUP($A10,'ADR Raw Data'!$B$6:$BE$43,'ADR Raw Data'!U$1,FALSE)</f>
        <v>1.76853765222535</v>
      </c>
      <c r="AK10" s="48">
        <f>VLOOKUP($A10,'ADR Raw Data'!$B$6:$BE$43,'ADR Raw Data'!V$1,FALSE)</f>
        <v>7.0306117588486803</v>
      </c>
      <c r="AL10" s="48">
        <f>VLOOKUP($A10,'ADR Raw Data'!$B$6:$BE$43,'ADR Raw Data'!W$1,FALSE)</f>
        <v>12.914496232712001</v>
      </c>
      <c r="AM10" s="48">
        <f>VLOOKUP($A10,'ADR Raw Data'!$B$6:$BE$43,'ADR Raw Data'!X$1,FALSE)</f>
        <v>-2.0788644989746898</v>
      </c>
      <c r="AN10" s="49">
        <f>VLOOKUP($A10,'ADR Raw Data'!$B$6:$BE$43,'ADR Raw Data'!Y$1,FALSE)</f>
        <v>5.6239753263847696</v>
      </c>
      <c r="AO10" s="48">
        <f>VLOOKUP($A10,'ADR Raw Data'!$B$6:$BE$43,'ADR Raw Data'!AA$1,FALSE)</f>
        <v>7.5586327057236602</v>
      </c>
      <c r="AP10" s="48">
        <f>VLOOKUP($A10,'ADR Raw Data'!$B$6:$BE$43,'ADR Raw Data'!AB$1,FALSE)</f>
        <v>7.1716684405332796</v>
      </c>
      <c r="AQ10" s="49">
        <f>VLOOKUP($A10,'ADR Raw Data'!$B$6:$BE$43,'ADR Raw Data'!AC$1,FALSE)</f>
        <v>7.3441676380826904</v>
      </c>
      <c r="AR10" s="50">
        <f>VLOOKUP($A10,'ADR Raw Data'!$B$6:$BE$43,'ADR Raw Data'!AE$1,FALSE)</f>
        <v>6.3448923267447102</v>
      </c>
      <c r="AS10" s="40"/>
      <c r="AT10" s="51">
        <f>VLOOKUP($A10,'RevPAR Raw Data'!$B$6:$BE$43,'RevPAR Raw Data'!G$1,FALSE)</f>
        <v>61.945685730791404</v>
      </c>
      <c r="AU10" s="52">
        <f>VLOOKUP($A10,'RevPAR Raw Data'!$B$6:$BE$43,'RevPAR Raw Data'!H$1,FALSE)</f>
        <v>87.986598497977994</v>
      </c>
      <c r="AV10" s="52">
        <f>VLOOKUP($A10,'RevPAR Raw Data'!$B$6:$BE$43,'RevPAR Raw Data'!I$1,FALSE)</f>
        <v>108.14552281917901</v>
      </c>
      <c r="AW10" s="52">
        <f>VLOOKUP($A10,'RevPAR Raw Data'!$B$6:$BE$43,'RevPAR Raw Data'!J$1,FALSE)</f>
        <v>98.836418255343702</v>
      </c>
      <c r="AX10" s="52">
        <f>VLOOKUP($A10,'RevPAR Raw Data'!$B$6:$BE$43,'RevPAR Raw Data'!K$1,FALSE)</f>
        <v>69.194495667244297</v>
      </c>
      <c r="AY10" s="53">
        <f>VLOOKUP($A10,'RevPAR Raw Data'!$B$6:$BE$43,'RevPAR Raw Data'!L$1,FALSE)</f>
        <v>85.221744194107401</v>
      </c>
      <c r="AZ10" s="52">
        <f>VLOOKUP($A10,'RevPAR Raw Data'!$B$6:$BE$43,'RevPAR Raw Data'!N$1,FALSE)</f>
        <v>81.0941594454072</v>
      </c>
      <c r="BA10" s="52">
        <f>VLOOKUP($A10,'RevPAR Raw Data'!$B$6:$BE$43,'RevPAR Raw Data'!O$1,FALSE)</f>
        <v>100.91791450028801</v>
      </c>
      <c r="BB10" s="53">
        <f>VLOOKUP($A10,'RevPAR Raw Data'!$B$6:$BE$43,'RevPAR Raw Data'!P$1,FALSE)</f>
        <v>91.006036972847994</v>
      </c>
      <c r="BC10" s="54">
        <f>VLOOKUP($A10,'RevPAR Raw Data'!$B$6:$BE$43,'RevPAR Raw Data'!R$1,FALSE)</f>
        <v>86.874399273747599</v>
      </c>
      <c r="BE10" s="47">
        <f>VLOOKUP($A10,'RevPAR Raw Data'!$B$6:$BE$43,'RevPAR Raw Data'!T$1,FALSE)</f>
        <v>20.900821057505699</v>
      </c>
      <c r="BF10" s="48">
        <f>VLOOKUP($A10,'RevPAR Raw Data'!$B$6:$BE$43,'RevPAR Raw Data'!U$1,FALSE)</f>
        <v>21.0142727629453</v>
      </c>
      <c r="BG10" s="48">
        <f>VLOOKUP($A10,'RevPAR Raw Data'!$B$6:$BE$43,'RevPAR Raw Data'!V$1,FALSE)</f>
        <v>33.118633918693803</v>
      </c>
      <c r="BH10" s="48">
        <f>VLOOKUP($A10,'RevPAR Raw Data'!$B$6:$BE$43,'RevPAR Raw Data'!W$1,FALSE)</f>
        <v>45.1516592761947</v>
      </c>
      <c r="BI10" s="48">
        <f>VLOOKUP($A10,'RevPAR Raw Data'!$B$6:$BE$43,'RevPAR Raw Data'!X$1,FALSE)</f>
        <v>18.384790686385699</v>
      </c>
      <c r="BJ10" s="49">
        <f>VLOOKUP($A10,'RevPAR Raw Data'!$B$6:$BE$43,'RevPAR Raw Data'!Y$1,FALSE)</f>
        <v>28.452402696521801</v>
      </c>
      <c r="BK10" s="48">
        <f>VLOOKUP($A10,'RevPAR Raw Data'!$B$6:$BE$43,'RevPAR Raw Data'!AA$1,FALSE)</f>
        <v>20.894215871084501</v>
      </c>
      <c r="BL10" s="48">
        <f>VLOOKUP($A10,'RevPAR Raw Data'!$B$6:$BE$43,'RevPAR Raw Data'!AB$1,FALSE)</f>
        <v>20.504266336846602</v>
      </c>
      <c r="BM10" s="49">
        <f>VLOOKUP($A10,'RevPAR Raw Data'!$B$6:$BE$43,'RevPAR Raw Data'!AC$1,FALSE)</f>
        <v>20.677694356746201</v>
      </c>
      <c r="BN10" s="50">
        <f>VLOOKUP($A10,'RevPAR Raw Data'!$B$6:$BE$43,'RevPAR Raw Data'!AE$1,FALSE)</f>
        <v>26.022353689328401</v>
      </c>
    </row>
    <row r="11" spans="1:66" x14ac:dyDescent="0.45">
      <c r="A11" s="63" t="s">
        <v>24</v>
      </c>
      <c r="B11" s="47">
        <f>VLOOKUP($A11,'Occupancy Raw Data'!$B$8:$BE$45,'Occupancy Raw Data'!G$3,FALSE)</f>
        <v>48.804007514088902</v>
      </c>
      <c r="C11" s="48">
        <f>VLOOKUP($A11,'Occupancy Raw Data'!$B$8:$BE$45,'Occupancy Raw Data'!H$3,FALSE)</f>
        <v>57.0569818409517</v>
      </c>
      <c r="D11" s="48">
        <f>VLOOKUP($A11,'Occupancy Raw Data'!$B$8:$BE$45,'Occupancy Raw Data'!I$3,FALSE)</f>
        <v>60.914214151534097</v>
      </c>
      <c r="E11" s="48">
        <f>VLOOKUP($A11,'Occupancy Raw Data'!$B$8:$BE$45,'Occupancy Raw Data'!J$3,FALSE)</f>
        <v>57.983719474013697</v>
      </c>
      <c r="F11" s="48">
        <f>VLOOKUP($A11,'Occupancy Raw Data'!$B$8:$BE$45,'Occupancy Raw Data'!K$3,FALSE)</f>
        <v>54.414527238572298</v>
      </c>
      <c r="G11" s="49">
        <f>VLOOKUP($A11,'Occupancy Raw Data'!$B$8:$BE$45,'Occupancy Raw Data'!L$3,FALSE)</f>
        <v>55.834690043832097</v>
      </c>
      <c r="H11" s="48">
        <f>VLOOKUP($A11,'Occupancy Raw Data'!$B$8:$BE$45,'Occupancy Raw Data'!N$3,FALSE)</f>
        <v>67.814652473387596</v>
      </c>
      <c r="I11" s="48">
        <f>VLOOKUP($A11,'Occupancy Raw Data'!$B$8:$BE$45,'Occupancy Raw Data'!O$3,FALSE)</f>
        <v>79.549154664996806</v>
      </c>
      <c r="J11" s="49">
        <f>VLOOKUP($A11,'Occupancy Raw Data'!$B$8:$BE$45,'Occupancy Raw Data'!P$3,FALSE)</f>
        <v>73.681903569192201</v>
      </c>
      <c r="K11" s="50">
        <f>VLOOKUP($A11,'Occupancy Raw Data'!$B$8:$BE$45,'Occupancy Raw Data'!R$3,FALSE)</f>
        <v>60.933893908220703</v>
      </c>
      <c r="M11" s="47">
        <f>VLOOKUP($A11,'Occupancy Raw Data'!$B$8:$BE$45,'Occupancy Raw Data'!T$3,FALSE)</f>
        <v>3.3907621871728302</v>
      </c>
      <c r="N11" s="48">
        <f>VLOOKUP($A11,'Occupancy Raw Data'!$B$8:$BE$45,'Occupancy Raw Data'!U$3,FALSE)</f>
        <v>-7.5416335732013797</v>
      </c>
      <c r="O11" s="48">
        <f>VLOOKUP($A11,'Occupancy Raw Data'!$B$8:$BE$45,'Occupancy Raw Data'!V$3,FALSE)</f>
        <v>-6.5802956066328804</v>
      </c>
      <c r="P11" s="48">
        <f>VLOOKUP($A11,'Occupancy Raw Data'!$B$8:$BE$45,'Occupancy Raw Data'!W$3,FALSE)</f>
        <v>-6.1928892901219301</v>
      </c>
      <c r="Q11" s="48">
        <f>VLOOKUP($A11,'Occupancy Raw Data'!$B$8:$BE$45,'Occupancy Raw Data'!X$3,FALSE)</f>
        <v>-9.2438760325490303</v>
      </c>
      <c r="R11" s="49">
        <f>VLOOKUP($A11,'Occupancy Raw Data'!$B$8:$BE$45,'Occupancy Raw Data'!Y$3,FALSE)</f>
        <v>-5.6488971148129501</v>
      </c>
      <c r="S11" s="48">
        <f>VLOOKUP($A11,'Occupancy Raw Data'!$B$8:$BE$45,'Occupancy Raw Data'!AA$3,FALSE)</f>
        <v>-7.3377391056167403</v>
      </c>
      <c r="T11" s="48">
        <f>VLOOKUP($A11,'Occupancy Raw Data'!$B$8:$BE$45,'Occupancy Raw Data'!AB$3,FALSE)</f>
        <v>-5.4733690936180999</v>
      </c>
      <c r="U11" s="49">
        <f>VLOOKUP($A11,'Occupancy Raw Data'!$B$8:$BE$45,'Occupancy Raw Data'!AC$3,FALSE)</f>
        <v>-6.34055755757434</v>
      </c>
      <c r="V11" s="50">
        <f>VLOOKUP($A11,'Occupancy Raw Data'!$B$8:$BE$45,'Occupancy Raw Data'!AE$3,FALSE)</f>
        <v>-5.8890100589515804</v>
      </c>
      <c r="X11" s="51">
        <f>VLOOKUP($A11,'ADR Raw Data'!$B$6:$BE$43,'ADR Raw Data'!G$1,FALSE)</f>
        <v>123.76087503207501</v>
      </c>
      <c r="Y11" s="52">
        <f>VLOOKUP($A11,'ADR Raw Data'!$B$6:$BE$43,'ADR Raw Data'!H$1,FALSE)</f>
        <v>121.151185250219</v>
      </c>
      <c r="Z11" s="52">
        <f>VLOOKUP($A11,'ADR Raw Data'!$B$6:$BE$43,'ADR Raw Data'!I$1,FALSE)</f>
        <v>119.318270970394</v>
      </c>
      <c r="AA11" s="52">
        <f>VLOOKUP($A11,'ADR Raw Data'!$B$6:$BE$43,'ADR Raw Data'!J$1,FALSE)</f>
        <v>117.526293736501</v>
      </c>
      <c r="AB11" s="52">
        <f>VLOOKUP($A11,'ADR Raw Data'!$B$6:$BE$43,'ADR Raw Data'!K$1,FALSE)</f>
        <v>119.313355581127</v>
      </c>
      <c r="AC11" s="53">
        <f>VLOOKUP($A11,'ADR Raw Data'!$B$6:$BE$43,'ADR Raw Data'!L$1,FALSE)</f>
        <v>120.096369549614</v>
      </c>
      <c r="AD11" s="52">
        <f>VLOOKUP($A11,'ADR Raw Data'!$B$6:$BE$43,'ADR Raw Data'!N$1,FALSE)</f>
        <v>152.85188180978699</v>
      </c>
      <c r="AE11" s="52">
        <f>VLOOKUP($A11,'ADR Raw Data'!$B$6:$BE$43,'ADR Raw Data'!O$1,FALSE)</f>
        <v>163.32213476070501</v>
      </c>
      <c r="AF11" s="53">
        <f>VLOOKUP($A11,'ADR Raw Data'!$B$6:$BE$43,'ADR Raw Data'!P$1,FALSE)</f>
        <v>158.503878643664</v>
      </c>
      <c r="AG11" s="54">
        <f>VLOOKUP($A11,'ADR Raw Data'!$B$6:$BE$43,'ADR Raw Data'!R$1,FALSE)</f>
        <v>133.36573035027399</v>
      </c>
      <c r="AI11" s="47">
        <f>VLOOKUP($A11,'ADR Raw Data'!$B$6:$BE$43,'ADR Raw Data'!T$1,FALSE)</f>
        <v>9.0839531042888808</v>
      </c>
      <c r="AJ11" s="48">
        <f>VLOOKUP($A11,'ADR Raw Data'!$B$6:$BE$43,'ADR Raw Data'!U$1,FALSE)</f>
        <v>6.7076267511451402</v>
      </c>
      <c r="AK11" s="48">
        <f>VLOOKUP($A11,'ADR Raw Data'!$B$6:$BE$43,'ADR Raw Data'!V$1,FALSE)</f>
        <v>3.1651082673040598</v>
      </c>
      <c r="AL11" s="48">
        <f>VLOOKUP($A11,'ADR Raw Data'!$B$6:$BE$43,'ADR Raw Data'!W$1,FALSE)</f>
        <v>3.9458922695910399</v>
      </c>
      <c r="AM11" s="48">
        <f>VLOOKUP($A11,'ADR Raw Data'!$B$6:$BE$43,'ADR Raw Data'!X$1,FALSE)</f>
        <v>6.0264422109220801</v>
      </c>
      <c r="AN11" s="49">
        <f>VLOOKUP($A11,'ADR Raw Data'!$B$6:$BE$43,'ADR Raw Data'!Y$1,FALSE)</f>
        <v>5.6362792674291597</v>
      </c>
      <c r="AO11" s="48">
        <f>VLOOKUP($A11,'ADR Raw Data'!$B$6:$BE$43,'ADR Raw Data'!AA$1,FALSE)</f>
        <v>6.11766012228198</v>
      </c>
      <c r="AP11" s="48">
        <f>VLOOKUP($A11,'ADR Raw Data'!$B$6:$BE$43,'ADR Raw Data'!AB$1,FALSE)</f>
        <v>2.9417670504753901</v>
      </c>
      <c r="AQ11" s="49">
        <f>VLOOKUP($A11,'ADR Raw Data'!$B$6:$BE$43,'ADR Raw Data'!AC$1,FALSE)</f>
        <v>4.3770977246920104</v>
      </c>
      <c r="AR11" s="50">
        <f>VLOOKUP($A11,'ADR Raw Data'!$B$6:$BE$43,'ADR Raw Data'!AE$1,FALSE)</f>
        <v>5.0629430449641202</v>
      </c>
      <c r="AS11" s="40"/>
      <c r="AT11" s="51">
        <f>VLOOKUP($A11,'RevPAR Raw Data'!$B$6:$BE$43,'RevPAR Raw Data'!G$1,FALSE)</f>
        <v>60.400266750156497</v>
      </c>
      <c r="AU11" s="52">
        <f>VLOOKUP($A11,'RevPAR Raw Data'!$B$6:$BE$43,'RevPAR Raw Data'!H$1,FALSE)</f>
        <v>69.1252097683155</v>
      </c>
      <c r="AV11" s="52">
        <f>VLOOKUP($A11,'RevPAR Raw Data'!$B$6:$BE$43,'RevPAR Raw Data'!I$1,FALSE)</f>
        <v>72.681787100814006</v>
      </c>
      <c r="AW11" s="52">
        <f>VLOOKUP($A11,'RevPAR Raw Data'!$B$6:$BE$43,'RevPAR Raw Data'!J$1,FALSE)</f>
        <v>68.146116468378196</v>
      </c>
      <c r="AX11" s="52">
        <f>VLOOKUP($A11,'RevPAR Raw Data'!$B$6:$BE$43,'RevPAR Raw Data'!K$1,FALSE)</f>
        <v>64.923798371947399</v>
      </c>
      <c r="AY11" s="53">
        <f>VLOOKUP($A11,'RevPAR Raw Data'!$B$6:$BE$43,'RevPAR Raw Data'!L$1,FALSE)</f>
        <v>67.055435691922298</v>
      </c>
      <c r="AZ11" s="52">
        <f>VLOOKUP($A11,'RevPAR Raw Data'!$B$6:$BE$43,'RevPAR Raw Data'!N$1,FALSE)</f>
        <v>103.65597244833999</v>
      </c>
      <c r="BA11" s="52">
        <f>VLOOKUP($A11,'RevPAR Raw Data'!$B$6:$BE$43,'RevPAR Raw Data'!O$1,FALSE)</f>
        <v>129.92137758296801</v>
      </c>
      <c r="BB11" s="53">
        <f>VLOOKUP($A11,'RevPAR Raw Data'!$B$6:$BE$43,'RevPAR Raw Data'!P$1,FALSE)</f>
        <v>116.78867501565399</v>
      </c>
      <c r="BC11" s="54">
        <f>VLOOKUP($A11,'RevPAR Raw Data'!$B$6:$BE$43,'RevPAR Raw Data'!R$1,FALSE)</f>
        <v>81.264932641559994</v>
      </c>
      <c r="BE11" s="47">
        <f>VLOOKUP($A11,'RevPAR Raw Data'!$B$6:$BE$43,'RevPAR Raw Data'!T$1,FALSE)</f>
        <v>12.782730538422401</v>
      </c>
      <c r="BF11" s="48">
        <f>VLOOKUP($A11,'RevPAR Raw Data'!$B$6:$BE$43,'RevPAR Raw Data'!U$1,FALSE)</f>
        <v>-1.3398714530856299</v>
      </c>
      <c r="BG11" s="48">
        <f>VLOOKUP($A11,'RevPAR Raw Data'!$B$6:$BE$43,'RevPAR Raw Data'!V$1,FALSE)</f>
        <v>-3.6234608195873999</v>
      </c>
      <c r="BH11" s="48">
        <f>VLOOKUP($A11,'RevPAR Raw Data'!$B$6:$BE$43,'RevPAR Raw Data'!W$1,FALSE)</f>
        <v>-2.49136176029414</v>
      </c>
      <c r="BI11" s="48">
        <f>VLOOKUP($A11,'RevPAR Raw Data'!$B$6:$BE$43,'RevPAR Raw Data'!X$1,FALSE)</f>
        <v>-3.7745106687777898</v>
      </c>
      <c r="BJ11" s="49">
        <f>VLOOKUP($A11,'RevPAR Raw Data'!$B$6:$BE$43,'RevPAR Raw Data'!Y$1,FALSE)</f>
        <v>-0.33100546430439698</v>
      </c>
      <c r="BK11" s="48">
        <f>VLOOKUP($A11,'RevPAR Raw Data'!$B$6:$BE$43,'RevPAR Raw Data'!AA$1,FALSE)</f>
        <v>-1.6689769224761599</v>
      </c>
      <c r="BL11" s="48">
        <f>VLOOKUP($A11,'RevPAR Raw Data'!$B$6:$BE$43,'RevPAR Raw Data'!AB$1,FALSE)</f>
        <v>-2.6926158116896701</v>
      </c>
      <c r="BM11" s="49">
        <f>VLOOKUP($A11,'RevPAR Raw Data'!$B$6:$BE$43,'RevPAR Raw Data'!AC$1,FALSE)</f>
        <v>-2.2409922334676899</v>
      </c>
      <c r="BN11" s="50">
        <f>VLOOKUP($A11,'RevPAR Raw Data'!$B$6:$BE$43,'RevPAR Raw Data'!AE$1,FALSE)</f>
        <v>-1.12422423918438</v>
      </c>
    </row>
    <row r="12" spans="1:66" x14ac:dyDescent="0.45">
      <c r="A12" s="63" t="s">
        <v>27</v>
      </c>
      <c r="B12" s="47">
        <f>VLOOKUP($A12,'Occupancy Raw Data'!$B$8:$BE$45,'Occupancy Raw Data'!G$3,FALSE)</f>
        <v>48.795749704840603</v>
      </c>
      <c r="C12" s="48">
        <f>VLOOKUP($A12,'Occupancy Raw Data'!$B$8:$BE$45,'Occupancy Raw Data'!H$3,FALSE)</f>
        <v>57.792207792207698</v>
      </c>
      <c r="D12" s="48">
        <f>VLOOKUP($A12,'Occupancy Raw Data'!$B$8:$BE$45,'Occupancy Raw Data'!I$3,FALSE)</f>
        <v>61.3813459268004</v>
      </c>
      <c r="E12" s="48">
        <f>VLOOKUP($A12,'Occupancy Raw Data'!$B$8:$BE$45,'Occupancy Raw Data'!J$3,FALSE)</f>
        <v>59.6930342384887</v>
      </c>
      <c r="F12" s="48">
        <f>VLOOKUP($A12,'Occupancy Raw Data'!$B$8:$BE$45,'Occupancy Raw Data'!K$3,FALSE)</f>
        <v>56.670602125147497</v>
      </c>
      <c r="G12" s="49">
        <f>VLOOKUP($A12,'Occupancy Raw Data'!$B$8:$BE$45,'Occupancy Raw Data'!L$3,FALSE)</f>
        <v>56.866587957497003</v>
      </c>
      <c r="H12" s="48">
        <f>VLOOKUP($A12,'Occupancy Raw Data'!$B$8:$BE$45,'Occupancy Raw Data'!N$3,FALSE)</f>
        <v>62.266824085005901</v>
      </c>
      <c r="I12" s="48">
        <f>VLOOKUP($A12,'Occupancy Raw Data'!$B$8:$BE$45,'Occupancy Raw Data'!O$3,FALSE)</f>
        <v>69.338842975206603</v>
      </c>
      <c r="J12" s="49">
        <f>VLOOKUP($A12,'Occupancy Raw Data'!$B$8:$BE$45,'Occupancy Raw Data'!P$3,FALSE)</f>
        <v>65.802833530106199</v>
      </c>
      <c r="K12" s="50">
        <f>VLOOKUP($A12,'Occupancy Raw Data'!$B$8:$BE$45,'Occupancy Raw Data'!R$3,FALSE)</f>
        <v>59.419800978242499</v>
      </c>
      <c r="M12" s="47">
        <f>VLOOKUP($A12,'Occupancy Raw Data'!$B$8:$BE$45,'Occupancy Raw Data'!T$3,FALSE)</f>
        <v>-3.4902657208432402</v>
      </c>
      <c r="N12" s="48">
        <f>VLOOKUP($A12,'Occupancy Raw Data'!$B$8:$BE$45,'Occupancy Raw Data'!U$3,FALSE)</f>
        <v>1.6971257798405199</v>
      </c>
      <c r="O12" s="48">
        <f>VLOOKUP($A12,'Occupancy Raw Data'!$B$8:$BE$45,'Occupancy Raw Data'!V$3,FALSE)</f>
        <v>2.0194365293797101</v>
      </c>
      <c r="P12" s="48">
        <f>VLOOKUP($A12,'Occupancy Raw Data'!$B$8:$BE$45,'Occupancy Raw Data'!W$3,FALSE)</f>
        <v>1.34501843190944</v>
      </c>
      <c r="Q12" s="48">
        <f>VLOOKUP($A12,'Occupancy Raw Data'!$B$8:$BE$45,'Occupancy Raw Data'!X$3,FALSE)</f>
        <v>-0.67680907639428201</v>
      </c>
      <c r="R12" s="49">
        <f>VLOOKUP($A12,'Occupancy Raw Data'!$B$8:$BE$45,'Occupancy Raw Data'!Y$3,FALSE)</f>
        <v>0.28952095467266298</v>
      </c>
      <c r="S12" s="48">
        <f>VLOOKUP($A12,'Occupancy Raw Data'!$B$8:$BE$45,'Occupancy Raw Data'!AA$3,FALSE)</f>
        <v>-8.0242407987726505</v>
      </c>
      <c r="T12" s="48">
        <f>VLOOKUP($A12,'Occupancy Raw Data'!$B$8:$BE$45,'Occupancy Raw Data'!AB$3,FALSE)</f>
        <v>-6.5305637424387797</v>
      </c>
      <c r="U12" s="49">
        <f>VLOOKUP($A12,'Occupancy Raw Data'!$B$8:$BE$45,'Occupancy Raw Data'!AC$3,FALSE)</f>
        <v>-7.24327050640645</v>
      </c>
      <c r="V12" s="50">
        <f>VLOOKUP($A12,'Occupancy Raw Data'!$B$8:$BE$45,'Occupancy Raw Data'!AE$3,FALSE)</f>
        <v>-2.2229034986443299</v>
      </c>
      <c r="X12" s="51">
        <f>VLOOKUP($A12,'ADR Raw Data'!$B$6:$BE$43,'ADR Raw Data'!G$1,FALSE)</f>
        <v>91.589770142753395</v>
      </c>
      <c r="Y12" s="52">
        <f>VLOOKUP($A12,'ADR Raw Data'!$B$6:$BE$43,'ADR Raw Data'!H$1,FALSE)</f>
        <v>94.539356486210394</v>
      </c>
      <c r="Z12" s="52">
        <f>VLOOKUP($A12,'ADR Raw Data'!$B$6:$BE$43,'ADR Raw Data'!I$1,FALSE)</f>
        <v>96.525183689170902</v>
      </c>
      <c r="AA12" s="52">
        <f>VLOOKUP($A12,'ADR Raw Data'!$B$6:$BE$43,'ADR Raw Data'!J$1,FALSE)</f>
        <v>93.164881329113896</v>
      </c>
      <c r="AB12" s="52">
        <f>VLOOKUP($A12,'ADR Raw Data'!$B$6:$BE$43,'ADR Raw Data'!K$1,FALSE)</f>
        <v>93.655827083333307</v>
      </c>
      <c r="AC12" s="53">
        <f>VLOOKUP($A12,'ADR Raw Data'!$B$6:$BE$43,'ADR Raw Data'!L$1,FALSE)</f>
        <v>93.997205912884596</v>
      </c>
      <c r="AD12" s="52">
        <f>VLOOKUP($A12,'ADR Raw Data'!$B$6:$BE$43,'ADR Raw Data'!N$1,FALSE)</f>
        <v>101.35689609404599</v>
      </c>
      <c r="AE12" s="52">
        <f>VLOOKUP($A12,'ADR Raw Data'!$B$6:$BE$43,'ADR Raw Data'!O$1,FALSE)</f>
        <v>106.493400306487</v>
      </c>
      <c r="AF12" s="53">
        <f>VLOOKUP($A12,'ADR Raw Data'!$B$6:$BE$43,'ADR Raw Data'!P$1,FALSE)</f>
        <v>104.063156903202</v>
      </c>
      <c r="AG12" s="54">
        <f>VLOOKUP($A12,'ADR Raw Data'!$B$6:$BE$43,'ADR Raw Data'!R$1,FALSE)</f>
        <v>97.182137950610198</v>
      </c>
      <c r="AI12" s="47">
        <f>VLOOKUP($A12,'ADR Raw Data'!$B$6:$BE$43,'ADR Raw Data'!T$1,FALSE)</f>
        <v>3.04582805247929</v>
      </c>
      <c r="AJ12" s="48">
        <f>VLOOKUP($A12,'ADR Raw Data'!$B$6:$BE$43,'ADR Raw Data'!U$1,FALSE)</f>
        <v>5.1995367977618399</v>
      </c>
      <c r="AK12" s="48">
        <f>VLOOKUP($A12,'ADR Raw Data'!$B$6:$BE$43,'ADR Raw Data'!V$1,FALSE)</f>
        <v>7.2765624050882698</v>
      </c>
      <c r="AL12" s="48">
        <f>VLOOKUP($A12,'ADR Raw Data'!$B$6:$BE$43,'ADR Raw Data'!W$1,FALSE)</f>
        <v>3.8652247013054599</v>
      </c>
      <c r="AM12" s="48">
        <f>VLOOKUP($A12,'ADR Raw Data'!$B$6:$BE$43,'ADR Raw Data'!X$1,FALSE)</f>
        <v>4.9050624003693697</v>
      </c>
      <c r="AN12" s="49">
        <f>VLOOKUP($A12,'ADR Raw Data'!$B$6:$BE$43,'ADR Raw Data'!Y$1,FALSE)</f>
        <v>4.9532982520153004</v>
      </c>
      <c r="AO12" s="48">
        <f>VLOOKUP($A12,'ADR Raw Data'!$B$6:$BE$43,'ADR Raw Data'!AA$1,FALSE)</f>
        <v>0.38895320638053499</v>
      </c>
      <c r="AP12" s="48">
        <f>VLOOKUP($A12,'ADR Raw Data'!$B$6:$BE$43,'ADR Raw Data'!AB$1,FALSE)</f>
        <v>0.769322934668634</v>
      </c>
      <c r="AQ12" s="49">
        <f>VLOOKUP($A12,'ADR Raw Data'!$B$6:$BE$43,'ADR Raw Data'!AC$1,FALSE)</f>
        <v>0.61210776254710997</v>
      </c>
      <c r="AR12" s="50">
        <f>VLOOKUP($A12,'ADR Raw Data'!$B$6:$BE$43,'ADR Raw Data'!AE$1,FALSE)</f>
        <v>3.1802566564796102</v>
      </c>
      <c r="AS12" s="40"/>
      <c r="AT12" s="51">
        <f>VLOOKUP($A12,'RevPAR Raw Data'!$B$6:$BE$43,'RevPAR Raw Data'!G$1,FALSE)</f>
        <v>44.691914994096798</v>
      </c>
      <c r="AU12" s="52">
        <f>VLOOKUP($A12,'RevPAR Raw Data'!$B$6:$BE$43,'RevPAR Raw Data'!H$1,FALSE)</f>
        <v>54.6363813459268</v>
      </c>
      <c r="AV12" s="52">
        <f>VLOOKUP($A12,'RevPAR Raw Data'!$B$6:$BE$43,'RevPAR Raw Data'!I$1,FALSE)</f>
        <v>59.248456906729601</v>
      </c>
      <c r="AW12" s="52">
        <f>VLOOKUP($A12,'RevPAR Raw Data'!$B$6:$BE$43,'RevPAR Raw Data'!J$1,FALSE)</f>
        <v>55.612944510035398</v>
      </c>
      <c r="AX12" s="52">
        <f>VLOOKUP($A12,'RevPAR Raw Data'!$B$6:$BE$43,'RevPAR Raw Data'!K$1,FALSE)</f>
        <v>53.075321133411997</v>
      </c>
      <c r="AY12" s="53">
        <f>VLOOKUP($A12,'RevPAR Raw Data'!$B$6:$BE$43,'RevPAR Raw Data'!L$1,FALSE)</f>
        <v>53.453003778040099</v>
      </c>
      <c r="AZ12" s="52">
        <f>VLOOKUP($A12,'RevPAR Raw Data'!$B$6:$BE$43,'RevPAR Raw Data'!N$1,FALSE)</f>
        <v>63.111720188901998</v>
      </c>
      <c r="BA12" s="52">
        <f>VLOOKUP($A12,'RevPAR Raw Data'!$B$6:$BE$43,'RevPAR Raw Data'!O$1,FALSE)</f>
        <v>73.841291617473402</v>
      </c>
      <c r="BB12" s="53">
        <f>VLOOKUP($A12,'RevPAR Raw Data'!$B$6:$BE$43,'RevPAR Raw Data'!P$1,FALSE)</f>
        <v>68.4765059031877</v>
      </c>
      <c r="BC12" s="54">
        <f>VLOOKUP($A12,'RevPAR Raw Data'!$B$6:$BE$43,'RevPAR Raw Data'!R$1,FALSE)</f>
        <v>57.745432956653701</v>
      </c>
      <c r="BE12" s="47">
        <f>VLOOKUP($A12,'RevPAR Raw Data'!$B$6:$BE$43,'RevPAR Raw Data'!T$1,FALSE)</f>
        <v>-0.55074516079546898</v>
      </c>
      <c r="BF12" s="48">
        <f>VLOOKUP($A12,'RevPAR Raw Data'!$B$6:$BE$43,'RevPAR Raw Data'!U$1,FALSE)</f>
        <v>6.9849052570294701</v>
      </c>
      <c r="BG12" s="48">
        <f>VLOOKUP($A12,'RevPAR Raw Data'!$B$6:$BE$43,'RevPAR Raw Data'!V$1,FALSE)</f>
        <v>9.4429444937594393</v>
      </c>
      <c r="BH12" s="48">
        <f>VLOOKUP($A12,'RevPAR Raw Data'!$B$6:$BE$43,'RevPAR Raw Data'!W$1,FALSE)</f>
        <v>5.2622311178821697</v>
      </c>
      <c r="BI12" s="48">
        <f>VLOOKUP($A12,'RevPAR Raw Data'!$B$6:$BE$43,'RevPAR Raw Data'!X$1,FALSE)</f>
        <v>4.1950554164465901</v>
      </c>
      <c r="BJ12" s="49">
        <f>VLOOKUP($A12,'RevPAR Raw Data'!$B$6:$BE$43,'RevPAR Raw Data'!Y$1,FALSE)</f>
        <v>5.2571600430749799</v>
      </c>
      <c r="BK12" s="48">
        <f>VLOOKUP($A12,'RevPAR Raw Data'!$B$6:$BE$43,'RevPAR Raw Data'!AA$1,FALSE)</f>
        <v>-7.6664981342666403</v>
      </c>
      <c r="BL12" s="48">
        <f>VLOOKUP($A12,'RevPAR Raw Data'!$B$6:$BE$43,'RevPAR Raw Data'!AB$1,FALSE)</f>
        <v>-5.8114819324038898</v>
      </c>
      <c r="BM12" s="49">
        <f>VLOOKUP($A12,'RevPAR Raw Data'!$B$6:$BE$43,'RevPAR Raw Data'!AC$1,FALSE)</f>
        <v>-6.6754993648913397</v>
      </c>
      <c r="BN12" s="50">
        <f>VLOOKUP($A12,'RevPAR Raw Data'!$B$6:$BE$43,'RevPAR Raw Data'!AE$1,FALSE)</f>
        <v>0.886659121352528</v>
      </c>
    </row>
    <row r="13" spans="1:66" x14ac:dyDescent="0.45">
      <c r="A13" s="63" t="s">
        <v>90</v>
      </c>
      <c r="B13" s="47">
        <f>VLOOKUP($A13,'Occupancy Raw Data'!$B$8:$BE$45,'Occupancy Raw Data'!G$3,FALSE)</f>
        <v>50.521722633276397</v>
      </c>
      <c r="C13" s="48">
        <f>VLOOKUP($A13,'Occupancy Raw Data'!$B$8:$BE$45,'Occupancy Raw Data'!H$3,FALSE)</f>
        <v>65.5473344716372</v>
      </c>
      <c r="D13" s="48">
        <f>VLOOKUP($A13,'Occupancy Raw Data'!$B$8:$BE$45,'Occupancy Raw Data'!I$3,FALSE)</f>
        <v>70.982735723771498</v>
      </c>
      <c r="E13" s="48">
        <f>VLOOKUP($A13,'Occupancy Raw Data'!$B$8:$BE$45,'Occupancy Raw Data'!J$3,FALSE)</f>
        <v>65.499905141339397</v>
      </c>
      <c r="F13" s="48">
        <f>VLOOKUP($A13,'Occupancy Raw Data'!$B$8:$BE$45,'Occupancy Raw Data'!K$3,FALSE)</f>
        <v>56.905710491367799</v>
      </c>
      <c r="G13" s="49">
        <f>VLOOKUP($A13,'Occupancy Raw Data'!$B$8:$BE$45,'Occupancy Raw Data'!L$3,FALSE)</f>
        <v>61.891481692278496</v>
      </c>
      <c r="H13" s="48">
        <f>VLOOKUP($A13,'Occupancy Raw Data'!$B$8:$BE$45,'Occupancy Raw Data'!N$3,FALSE)</f>
        <v>64.921267311705506</v>
      </c>
      <c r="I13" s="48">
        <f>VLOOKUP($A13,'Occupancy Raw Data'!$B$8:$BE$45,'Occupancy Raw Data'!O$3,FALSE)</f>
        <v>71.978751660026504</v>
      </c>
      <c r="J13" s="49">
        <f>VLOOKUP($A13,'Occupancy Raw Data'!$B$8:$BE$45,'Occupancy Raw Data'!P$3,FALSE)</f>
        <v>68.450009485866005</v>
      </c>
      <c r="K13" s="50">
        <f>VLOOKUP($A13,'Occupancy Raw Data'!$B$8:$BE$45,'Occupancy Raw Data'!R$3,FALSE)</f>
        <v>63.765346776160598</v>
      </c>
      <c r="M13" s="47">
        <f>VLOOKUP($A13,'Occupancy Raw Data'!$B$8:$BE$45,'Occupancy Raw Data'!T$3,FALSE)</f>
        <v>-9.0608992601024401</v>
      </c>
      <c r="N13" s="48">
        <f>VLOOKUP($A13,'Occupancy Raw Data'!$B$8:$BE$45,'Occupancy Raw Data'!U$3,FALSE)</f>
        <v>-7.3618432051682401</v>
      </c>
      <c r="O13" s="48">
        <f>VLOOKUP($A13,'Occupancy Raw Data'!$B$8:$BE$45,'Occupancy Raw Data'!V$3,FALSE)</f>
        <v>-10.498575511938499</v>
      </c>
      <c r="P13" s="48">
        <f>VLOOKUP($A13,'Occupancy Raw Data'!$B$8:$BE$45,'Occupancy Raw Data'!W$3,FALSE)</f>
        <v>-9.3312674080722395</v>
      </c>
      <c r="Q13" s="48">
        <f>VLOOKUP($A13,'Occupancy Raw Data'!$B$8:$BE$45,'Occupancy Raw Data'!X$3,FALSE)</f>
        <v>-9.9654810145579997</v>
      </c>
      <c r="R13" s="49">
        <f>VLOOKUP($A13,'Occupancy Raw Data'!$B$8:$BE$45,'Occupancy Raw Data'!Y$3,FALSE)</f>
        <v>-9.2885872358132104</v>
      </c>
      <c r="S13" s="48">
        <f>VLOOKUP($A13,'Occupancy Raw Data'!$B$8:$BE$45,'Occupancy Raw Data'!AA$3,FALSE)</f>
        <v>6.2567924235367096</v>
      </c>
      <c r="T13" s="48">
        <f>VLOOKUP($A13,'Occupancy Raw Data'!$B$8:$BE$45,'Occupancy Raw Data'!AB$3,FALSE)</f>
        <v>7.0088845014807504</v>
      </c>
      <c r="U13" s="49">
        <f>VLOOKUP($A13,'Occupancy Raw Data'!$B$8:$BE$45,'Occupancy Raw Data'!AC$3,FALSE)</f>
        <v>6.6509015666568096</v>
      </c>
      <c r="V13" s="50">
        <f>VLOOKUP($A13,'Occupancy Raw Data'!$B$8:$BE$45,'Occupancy Raw Data'!AE$3,FALSE)</f>
        <v>-4.9455436394767096</v>
      </c>
      <c r="X13" s="51">
        <f>VLOOKUP($A13,'ADR Raw Data'!$B$6:$BE$43,'ADR Raw Data'!G$1,FALSE)</f>
        <v>112.743638753285</v>
      </c>
      <c r="Y13" s="52">
        <f>VLOOKUP($A13,'ADR Raw Data'!$B$6:$BE$43,'ADR Raw Data'!H$1,FALSE)</f>
        <v>123.48930969609199</v>
      </c>
      <c r="Z13" s="52">
        <f>VLOOKUP($A13,'ADR Raw Data'!$B$6:$BE$43,'ADR Raw Data'!I$1,FALSE)</f>
        <v>128.300144327141</v>
      </c>
      <c r="AA13" s="52">
        <f>VLOOKUP($A13,'ADR Raw Data'!$B$6:$BE$43,'ADR Raw Data'!J$1,FALSE)</f>
        <v>123.571378711078</v>
      </c>
      <c r="AB13" s="52">
        <f>VLOOKUP($A13,'ADR Raw Data'!$B$6:$BE$43,'ADR Raw Data'!K$1,FALSE)</f>
        <v>111.80613268878101</v>
      </c>
      <c r="AC13" s="53">
        <f>VLOOKUP($A13,'ADR Raw Data'!$B$6:$BE$43,'ADR Raw Data'!L$1,FALSE)</f>
        <v>120.707448425957</v>
      </c>
      <c r="AD13" s="52">
        <f>VLOOKUP($A13,'ADR Raw Data'!$B$6:$BE$43,'ADR Raw Data'!N$1,FALSE)</f>
        <v>109.909788135593</v>
      </c>
      <c r="AE13" s="52">
        <f>VLOOKUP($A13,'ADR Raw Data'!$B$6:$BE$43,'ADR Raw Data'!O$1,FALSE)</f>
        <v>111.50801396942499</v>
      </c>
      <c r="AF13" s="53">
        <f>VLOOKUP($A13,'ADR Raw Data'!$B$6:$BE$43,'ADR Raw Data'!P$1,FALSE)</f>
        <v>110.750097006651</v>
      </c>
      <c r="AG13" s="54">
        <f>VLOOKUP($A13,'ADR Raw Data'!$B$6:$BE$43,'ADR Raw Data'!R$1,FALSE)</f>
        <v>117.65347975773</v>
      </c>
      <c r="AI13" s="47">
        <f>VLOOKUP($A13,'ADR Raw Data'!$B$6:$BE$43,'ADR Raw Data'!T$1,FALSE)</f>
        <v>2.7584184409305701</v>
      </c>
      <c r="AJ13" s="48">
        <f>VLOOKUP($A13,'ADR Raw Data'!$B$6:$BE$43,'ADR Raw Data'!U$1,FALSE)</f>
        <v>1.26193538145206</v>
      </c>
      <c r="AK13" s="48">
        <f>VLOOKUP($A13,'ADR Raw Data'!$B$6:$BE$43,'ADR Raw Data'!V$1,FALSE)</f>
        <v>3.9615884207463798</v>
      </c>
      <c r="AL13" s="48">
        <f>VLOOKUP($A13,'ADR Raw Data'!$B$6:$BE$43,'ADR Raw Data'!W$1,FALSE)</f>
        <v>0.259261591808156</v>
      </c>
      <c r="AM13" s="48">
        <f>VLOOKUP($A13,'ADR Raw Data'!$B$6:$BE$43,'ADR Raw Data'!X$1,FALSE)</f>
        <v>-3.4756031557514602</v>
      </c>
      <c r="AN13" s="49">
        <f>VLOOKUP($A13,'ADR Raw Data'!$B$6:$BE$43,'ADR Raw Data'!Y$1,FALSE)</f>
        <v>1.0529031892527501</v>
      </c>
      <c r="AO13" s="48">
        <f>VLOOKUP($A13,'ADR Raw Data'!$B$6:$BE$43,'ADR Raw Data'!AA$1,FALSE)</f>
        <v>5.1084985040662501</v>
      </c>
      <c r="AP13" s="48">
        <f>VLOOKUP($A13,'ADR Raw Data'!$B$6:$BE$43,'ADR Raw Data'!AB$1,FALSE)</f>
        <v>6.9780104299529899</v>
      </c>
      <c r="AQ13" s="49">
        <f>VLOOKUP($A13,'ADR Raw Data'!$B$6:$BE$43,'ADR Raw Data'!AC$1,FALSE)</f>
        <v>6.0893583366663702</v>
      </c>
      <c r="AR13" s="50">
        <f>VLOOKUP($A13,'ADR Raw Data'!$B$6:$BE$43,'ADR Raw Data'!AE$1,FALSE)</f>
        <v>1.97829045441135</v>
      </c>
      <c r="AS13" s="40"/>
      <c r="AT13" s="51">
        <f>VLOOKUP($A13,'RevPAR Raw Data'!$B$6:$BE$43,'RevPAR Raw Data'!G$1,FALSE)</f>
        <v>56.960028457598099</v>
      </c>
      <c r="AU13" s="52">
        <f>VLOOKUP($A13,'RevPAR Raw Data'!$B$6:$BE$43,'RevPAR Raw Data'!H$1,FALSE)</f>
        <v>80.9439508632138</v>
      </c>
      <c r="AV13" s="52">
        <f>VLOOKUP($A13,'RevPAR Raw Data'!$B$6:$BE$43,'RevPAR Raw Data'!I$1,FALSE)</f>
        <v>91.070952380952306</v>
      </c>
      <c r="AW13" s="52">
        <f>VLOOKUP($A13,'RevPAR Raw Data'!$B$6:$BE$43,'RevPAR Raw Data'!J$1,FALSE)</f>
        <v>80.939135837601896</v>
      </c>
      <c r="AX13" s="52">
        <f>VLOOKUP($A13,'RevPAR Raw Data'!$B$6:$BE$43,'RevPAR Raw Data'!K$1,FALSE)</f>
        <v>63.624074179472501</v>
      </c>
      <c r="AY13" s="53">
        <f>VLOOKUP($A13,'RevPAR Raw Data'!$B$6:$BE$43,'RevPAR Raw Data'!L$1,FALSE)</f>
        <v>74.707628343767695</v>
      </c>
      <c r="AZ13" s="52">
        <f>VLOOKUP($A13,'RevPAR Raw Data'!$B$6:$BE$43,'RevPAR Raw Data'!N$1,FALSE)</f>
        <v>71.354827357237696</v>
      </c>
      <c r="BA13" s="52">
        <f>VLOOKUP($A13,'RevPAR Raw Data'!$B$6:$BE$43,'RevPAR Raw Data'!O$1,FALSE)</f>
        <v>80.262076456080393</v>
      </c>
      <c r="BB13" s="53">
        <f>VLOOKUP($A13,'RevPAR Raw Data'!$B$6:$BE$43,'RevPAR Raw Data'!P$1,FALSE)</f>
        <v>75.808451906659002</v>
      </c>
      <c r="BC13" s="54">
        <f>VLOOKUP($A13,'RevPAR Raw Data'!$B$6:$BE$43,'RevPAR Raw Data'!R$1,FALSE)</f>
        <v>75.022149361736695</v>
      </c>
      <c r="BE13" s="47">
        <f>VLOOKUP($A13,'RevPAR Raw Data'!$B$6:$BE$43,'RevPAR Raw Data'!T$1,FALSE)</f>
        <v>-6.5524183352766796</v>
      </c>
      <c r="BF13" s="48">
        <f>VLOOKUP($A13,'RevPAR Raw Data'!$B$6:$BE$43,'RevPAR Raw Data'!U$1,FALSE)</f>
        <v>-6.1928095278492199</v>
      </c>
      <c r="BG13" s="48">
        <f>VLOOKUP($A13,'RevPAR Raw Data'!$B$6:$BE$43,'RevPAR Raw Data'!V$1,FALSE)</f>
        <v>-6.9528974430164698</v>
      </c>
      <c r="BH13" s="48">
        <f>VLOOKUP($A13,'RevPAR Raw Data'!$B$6:$BE$43,'RevPAR Raw Data'!W$1,FALSE)</f>
        <v>-9.0961982086821305</v>
      </c>
      <c r="BI13" s="48">
        <f>VLOOKUP($A13,'RevPAR Raw Data'!$B$6:$BE$43,'RevPAR Raw Data'!X$1,FALSE)</f>
        <v>-13.0947235976816</v>
      </c>
      <c r="BJ13" s="49">
        <f>VLOOKUP($A13,'RevPAR Raw Data'!$B$6:$BE$43,'RevPAR Raw Data'!Y$1,FALSE)</f>
        <v>-8.3334838778028608</v>
      </c>
      <c r="BK13" s="48">
        <f>VLOOKUP($A13,'RevPAR Raw Data'!$B$6:$BE$43,'RevPAR Raw Data'!AA$1,FALSE)</f>
        <v>11.684919074961799</v>
      </c>
      <c r="BL13" s="48">
        <f>VLOOKUP($A13,'RevPAR Raw Data'!$B$6:$BE$43,'RevPAR Raw Data'!AB$1,FALSE)</f>
        <v>14.475975622970401</v>
      </c>
      <c r="BM13" s="49">
        <f>VLOOKUP($A13,'RevPAR Raw Data'!$B$6:$BE$43,'RevPAR Raw Data'!AC$1,FALSE)</f>
        <v>13.1452571323358</v>
      </c>
      <c r="BN13" s="50">
        <f>VLOOKUP($A13,'RevPAR Raw Data'!$B$6:$BE$43,'RevPAR Raw Data'!AE$1,FALSE)</f>
        <v>-3.0650904028038699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48.751486325802603</v>
      </c>
      <c r="C15" s="48">
        <f>VLOOKUP($A15,'Occupancy Raw Data'!$B$8:$BE$45,'Occupancy Raw Data'!H$3,FALSE)</f>
        <v>53.636974616140201</v>
      </c>
      <c r="D15" s="48">
        <f>VLOOKUP($A15,'Occupancy Raw Data'!$B$8:$BE$45,'Occupancy Raw Data'!I$3,FALSE)</f>
        <v>55.505867755777203</v>
      </c>
      <c r="E15" s="48">
        <f>VLOOKUP($A15,'Occupancy Raw Data'!$B$8:$BE$45,'Occupancy Raw Data'!J$3,FALSE)</f>
        <v>53.5490875252029</v>
      </c>
      <c r="F15" s="48">
        <f>VLOOKUP($A15,'Occupancy Raw Data'!$B$8:$BE$45,'Occupancy Raw Data'!K$3,FALSE)</f>
        <v>52.427234658532797</v>
      </c>
      <c r="G15" s="49">
        <f>VLOOKUP($A15,'Occupancy Raw Data'!$B$8:$BE$45,'Occupancy Raw Data'!L$3,FALSE)</f>
        <v>52.774130176291102</v>
      </c>
      <c r="H15" s="48">
        <f>VLOOKUP($A15,'Occupancy Raw Data'!$B$8:$BE$45,'Occupancy Raw Data'!N$3,FALSE)</f>
        <v>72.584397456444094</v>
      </c>
      <c r="I15" s="48">
        <f>VLOOKUP($A15,'Occupancy Raw Data'!$B$8:$BE$45,'Occupancy Raw Data'!O$3,FALSE)</f>
        <v>88.016336659256496</v>
      </c>
      <c r="J15" s="49">
        <f>VLOOKUP($A15,'Occupancy Raw Data'!$B$8:$BE$45,'Occupancy Raw Data'!P$3,FALSE)</f>
        <v>80.300367057850295</v>
      </c>
      <c r="K15" s="50">
        <f>VLOOKUP($A15,'Occupancy Raw Data'!$B$8:$BE$45,'Occupancy Raw Data'!R$3,FALSE)</f>
        <v>60.638769285308001</v>
      </c>
      <c r="M15" s="47">
        <f>VLOOKUP($A15,'Occupancy Raw Data'!$B$8:$BE$45,'Occupancy Raw Data'!T$3,FALSE)</f>
        <v>-2.9591387126142701</v>
      </c>
      <c r="N15" s="48">
        <f>VLOOKUP($A15,'Occupancy Raw Data'!$B$8:$BE$45,'Occupancy Raw Data'!U$3,FALSE)</f>
        <v>-1.70647126735088</v>
      </c>
      <c r="O15" s="48">
        <f>VLOOKUP($A15,'Occupancy Raw Data'!$B$8:$BE$45,'Occupancy Raw Data'!V$3,FALSE)</f>
        <v>-2.1408913159258001</v>
      </c>
      <c r="P15" s="48">
        <f>VLOOKUP($A15,'Occupancy Raw Data'!$B$8:$BE$45,'Occupancy Raw Data'!W$3,FALSE)</f>
        <v>-4.7385480739735701</v>
      </c>
      <c r="Q15" s="48">
        <f>VLOOKUP($A15,'Occupancy Raw Data'!$B$8:$BE$45,'Occupancy Raw Data'!X$3,FALSE)</f>
        <v>-7.2196085336054701</v>
      </c>
      <c r="R15" s="49">
        <f>VLOOKUP($A15,'Occupancy Raw Data'!$B$8:$BE$45,'Occupancy Raw Data'!Y$3,FALSE)</f>
        <v>-3.7832314002897198</v>
      </c>
      <c r="S15" s="48">
        <f>VLOOKUP($A15,'Occupancy Raw Data'!$B$8:$BE$45,'Occupancy Raw Data'!AA$3,FALSE)</f>
        <v>-1.8492624704003</v>
      </c>
      <c r="T15" s="48">
        <f>VLOOKUP($A15,'Occupancy Raw Data'!$B$8:$BE$45,'Occupancy Raw Data'!AB$3,FALSE)</f>
        <v>-1.64355458202997</v>
      </c>
      <c r="U15" s="49">
        <f>VLOOKUP($A15,'Occupancy Raw Data'!$B$8:$BE$45,'Occupancy Raw Data'!AC$3,FALSE)</f>
        <v>-1.7366320957160699</v>
      </c>
      <c r="V15" s="50">
        <f>VLOOKUP($A15,'Occupancy Raw Data'!$B$8:$BE$45,'Occupancy Raw Data'!AE$3,FALSE)</f>
        <v>-3.0189963373183302</v>
      </c>
      <c r="X15" s="51">
        <f>VLOOKUP($A15,'ADR Raw Data'!$B$6:$BE$43,'ADR Raw Data'!G$1,FALSE)</f>
        <v>121.72968183457</v>
      </c>
      <c r="Y15" s="52">
        <f>VLOOKUP($A15,'ADR Raw Data'!$B$6:$BE$43,'ADR Raw Data'!H$1,FALSE)</f>
        <v>118.165793166265</v>
      </c>
      <c r="Z15" s="52">
        <f>VLOOKUP($A15,'ADR Raw Data'!$B$6:$BE$43,'ADR Raw Data'!I$1,FALSE)</f>
        <v>119.288959679597</v>
      </c>
      <c r="AA15" s="52">
        <f>VLOOKUP($A15,'ADR Raw Data'!$B$6:$BE$43,'ADR Raw Data'!J$1,FALSE)</f>
        <v>117.50677616335101</v>
      </c>
      <c r="AB15" s="52">
        <f>VLOOKUP($A15,'ADR Raw Data'!$B$6:$BE$43,'ADR Raw Data'!K$1,FALSE)</f>
        <v>118.140332255201</v>
      </c>
      <c r="AC15" s="53">
        <f>VLOOKUP($A15,'ADR Raw Data'!$B$6:$BE$43,'ADR Raw Data'!L$1,FALSE)</f>
        <v>118.921703672573</v>
      </c>
      <c r="AD15" s="52">
        <f>VLOOKUP($A15,'ADR Raw Data'!$B$6:$BE$43,'ADR Raw Data'!N$1,FALSE)</f>
        <v>167.208598433048</v>
      </c>
      <c r="AE15" s="52">
        <f>VLOOKUP($A15,'ADR Raw Data'!$B$6:$BE$43,'ADR Raw Data'!O$1,FALSE)</f>
        <v>195.973850384728</v>
      </c>
      <c r="AF15" s="53">
        <f>VLOOKUP($A15,'ADR Raw Data'!$B$6:$BE$43,'ADR Raw Data'!P$1,FALSE)</f>
        <v>182.97323434089799</v>
      </c>
      <c r="AG15" s="54">
        <f>VLOOKUP($A15,'ADR Raw Data'!$B$6:$BE$43,'ADR Raw Data'!R$1,FALSE)</f>
        <v>143.15589992266001</v>
      </c>
      <c r="AI15" s="47">
        <f>VLOOKUP($A15,'ADR Raw Data'!$B$6:$BE$43,'ADR Raw Data'!T$1,FALSE)</f>
        <v>-0.118964222709767</v>
      </c>
      <c r="AJ15" s="48">
        <f>VLOOKUP($A15,'ADR Raw Data'!$B$6:$BE$43,'ADR Raw Data'!U$1,FALSE)</f>
        <v>1.18193123091679</v>
      </c>
      <c r="AK15" s="48">
        <f>VLOOKUP($A15,'ADR Raw Data'!$B$6:$BE$43,'ADR Raw Data'!V$1,FALSE)</f>
        <v>1.9103049178796601</v>
      </c>
      <c r="AL15" s="48">
        <f>VLOOKUP($A15,'ADR Raw Data'!$B$6:$BE$43,'ADR Raw Data'!W$1,FALSE)</f>
        <v>0.142100085818786</v>
      </c>
      <c r="AM15" s="48">
        <f>VLOOKUP($A15,'ADR Raw Data'!$B$6:$BE$43,'ADR Raw Data'!X$1,FALSE)</f>
        <v>2.65020775420163</v>
      </c>
      <c r="AN15" s="49">
        <f>VLOOKUP($A15,'ADR Raw Data'!$B$6:$BE$43,'ADR Raw Data'!Y$1,FALSE)</f>
        <v>1.1777381705958201</v>
      </c>
      <c r="AO15" s="48">
        <f>VLOOKUP($A15,'ADR Raw Data'!$B$6:$BE$43,'ADR Raw Data'!AA$1,FALSE)</f>
        <v>0.57447401422597399</v>
      </c>
      <c r="AP15" s="48">
        <f>VLOOKUP($A15,'ADR Raw Data'!$B$6:$BE$43,'ADR Raw Data'!AB$1,FALSE)</f>
        <v>4.5242312019425199</v>
      </c>
      <c r="AQ15" s="49">
        <f>VLOOKUP($A15,'ADR Raw Data'!$B$6:$BE$43,'ADR Raw Data'!AC$1,FALSE)</f>
        <v>2.8622826832834098</v>
      </c>
      <c r="AR15" s="50">
        <f>VLOOKUP($A15,'ADR Raw Data'!$B$6:$BE$43,'ADR Raw Data'!AE$1,FALSE)</f>
        <v>2.2023656325385499</v>
      </c>
      <c r="AS15" s="40"/>
      <c r="AT15" s="51">
        <f>VLOOKUP($A15,'RevPAR Raw Data'!$B$6:$BE$43,'RevPAR Raw Data'!G$1,FALSE)</f>
        <v>59.345029194023603</v>
      </c>
      <c r="AU15" s="52">
        <f>VLOOKUP($A15,'RevPAR Raw Data'!$B$6:$BE$43,'RevPAR Raw Data'!H$1,FALSE)</f>
        <v>63.380556485550301</v>
      </c>
      <c r="AV15" s="52">
        <f>VLOOKUP($A15,'RevPAR Raw Data'!$B$6:$BE$43,'RevPAR Raw Data'!I$1,FALSE)</f>
        <v>66.212372206999902</v>
      </c>
      <c r="AW15" s="52">
        <f>VLOOKUP($A15,'RevPAR Raw Data'!$B$6:$BE$43,'RevPAR Raw Data'!J$1,FALSE)</f>
        <v>62.923806415757603</v>
      </c>
      <c r="AX15" s="52">
        <f>VLOOKUP($A15,'RevPAR Raw Data'!$B$6:$BE$43,'RevPAR Raw Data'!K$1,FALSE)</f>
        <v>61.937709217804802</v>
      </c>
      <c r="AY15" s="53">
        <f>VLOOKUP($A15,'RevPAR Raw Data'!$B$6:$BE$43,'RevPAR Raw Data'!L$1,FALSE)</f>
        <v>62.759894704027197</v>
      </c>
      <c r="AZ15" s="52">
        <f>VLOOKUP($A15,'RevPAR Raw Data'!$B$6:$BE$43,'RevPAR Raw Data'!N$1,FALSE)</f>
        <v>121.367353667993</v>
      </c>
      <c r="BA15" s="52">
        <f>VLOOKUP($A15,'RevPAR Raw Data'!$B$6:$BE$43,'RevPAR Raw Data'!O$1,FALSE)</f>
        <v>172.48900391872999</v>
      </c>
      <c r="BB15" s="53">
        <f>VLOOKUP($A15,'RevPAR Raw Data'!$B$6:$BE$43,'RevPAR Raw Data'!P$1,FALSE)</f>
        <v>146.92817879336101</v>
      </c>
      <c r="BC15" s="54">
        <f>VLOOKUP($A15,'RevPAR Raw Data'!$B$6:$BE$43,'RevPAR Raw Data'!R$1,FALSE)</f>
        <v>86.807975872408605</v>
      </c>
      <c r="BE15" s="47">
        <f>VLOOKUP($A15,'RevPAR Raw Data'!$B$6:$BE$43,'RevPAR Raw Data'!T$1,FALSE)</f>
        <v>-3.07458261895568</v>
      </c>
      <c r="BF15" s="48">
        <f>VLOOKUP($A15,'RevPAR Raw Data'!$B$6:$BE$43,'RevPAR Raw Data'!U$1,FALSE)</f>
        <v>-0.54470935328952697</v>
      </c>
      <c r="BG15" s="48">
        <f>VLOOKUP($A15,'RevPAR Raw Data'!$B$6:$BE$43,'RevPAR Raw Data'!V$1,FALSE)</f>
        <v>-0.27148395014073201</v>
      </c>
      <c r="BH15" s="48">
        <f>VLOOKUP($A15,'RevPAR Raw Data'!$B$6:$BE$43,'RevPAR Raw Data'!W$1,FALSE)</f>
        <v>-4.6031814690344603</v>
      </c>
      <c r="BI15" s="48">
        <f>VLOOKUP($A15,'RevPAR Raw Data'!$B$6:$BE$43,'RevPAR Raw Data'!X$1,FALSE)</f>
        <v>-4.7607354045844597</v>
      </c>
      <c r="BJ15" s="49">
        <f>VLOOKUP($A15,'RevPAR Raw Data'!$B$6:$BE$43,'RevPAR Raw Data'!Y$1,FALSE)</f>
        <v>-2.6500497899770701</v>
      </c>
      <c r="BK15" s="48">
        <f>VLOOKUP($A15,'RevPAR Raw Data'!$B$6:$BE$43,'RevPAR Raw Data'!AA$1,FALSE)</f>
        <v>-1.2854119885216</v>
      </c>
      <c r="BL15" s="48">
        <f>VLOOKUP($A15,'RevPAR Raw Data'!$B$6:$BE$43,'RevPAR Raw Data'!AB$1,FALSE)</f>
        <v>2.8063184106913899</v>
      </c>
      <c r="BM15" s="49">
        <f>VLOOKUP($A15,'RevPAR Raw Data'!$B$6:$BE$43,'RevPAR Raw Data'!AC$1,FALSE)</f>
        <v>1.0759432678193099</v>
      </c>
      <c r="BN15" s="50">
        <f>VLOOKUP($A15,'RevPAR Raw Data'!$B$6:$BE$43,'RevPAR Raw Data'!AE$1,FALSE)</f>
        <v>-0.88312004256047205</v>
      </c>
    </row>
    <row r="16" spans="1:66" x14ac:dyDescent="0.45">
      <c r="A16" s="63" t="s">
        <v>91</v>
      </c>
      <c r="B16" s="47">
        <f>VLOOKUP($A16,'Occupancy Raw Data'!$B$8:$BE$45,'Occupancy Raw Data'!G$3,FALSE)</f>
        <v>54.783519553072601</v>
      </c>
      <c r="C16" s="48">
        <f>VLOOKUP($A16,'Occupancy Raw Data'!$B$8:$BE$45,'Occupancy Raw Data'!H$3,FALSE)</f>
        <v>66.585195530726196</v>
      </c>
      <c r="D16" s="48">
        <f>VLOOKUP($A16,'Occupancy Raw Data'!$B$8:$BE$45,'Occupancy Raw Data'!I$3,FALSE)</f>
        <v>70.810055865921697</v>
      </c>
      <c r="E16" s="48">
        <f>VLOOKUP($A16,'Occupancy Raw Data'!$B$8:$BE$45,'Occupancy Raw Data'!J$3,FALSE)</f>
        <v>68.453212290502705</v>
      </c>
      <c r="F16" s="48">
        <f>VLOOKUP($A16,'Occupancy Raw Data'!$B$8:$BE$45,'Occupancy Raw Data'!K$3,FALSE)</f>
        <v>64.2981843575418</v>
      </c>
      <c r="G16" s="49">
        <f>VLOOKUP($A16,'Occupancy Raw Data'!$B$8:$BE$45,'Occupancy Raw Data'!L$3,FALSE)</f>
        <v>64.986033519553004</v>
      </c>
      <c r="H16" s="48">
        <f>VLOOKUP($A16,'Occupancy Raw Data'!$B$8:$BE$45,'Occupancy Raw Data'!N$3,FALSE)</f>
        <v>78.194832402234596</v>
      </c>
      <c r="I16" s="48">
        <f>VLOOKUP($A16,'Occupancy Raw Data'!$B$8:$BE$45,'Occupancy Raw Data'!O$3,FALSE)</f>
        <v>88.582402234636803</v>
      </c>
      <c r="J16" s="49">
        <f>VLOOKUP($A16,'Occupancy Raw Data'!$B$8:$BE$45,'Occupancy Raw Data'!P$3,FALSE)</f>
        <v>83.388617318435706</v>
      </c>
      <c r="K16" s="50">
        <f>VLOOKUP($A16,'Occupancy Raw Data'!$B$8:$BE$45,'Occupancy Raw Data'!R$3,FALSE)</f>
        <v>70.243914604948102</v>
      </c>
      <c r="M16" s="47">
        <f>VLOOKUP($A16,'Occupancy Raw Data'!$B$8:$BE$45,'Occupancy Raw Data'!T$3,FALSE)</f>
        <v>-7.8465238070229502</v>
      </c>
      <c r="N16" s="48">
        <f>VLOOKUP($A16,'Occupancy Raw Data'!$B$8:$BE$45,'Occupancy Raw Data'!U$3,FALSE)</f>
        <v>-4.42044883205351</v>
      </c>
      <c r="O16" s="48">
        <f>VLOOKUP($A16,'Occupancy Raw Data'!$B$8:$BE$45,'Occupancy Raw Data'!V$3,FALSE)</f>
        <v>-2.3932643504409801</v>
      </c>
      <c r="P16" s="48">
        <f>VLOOKUP($A16,'Occupancy Raw Data'!$B$8:$BE$45,'Occupancy Raw Data'!W$3,FALSE)</f>
        <v>-4.8171215212678398</v>
      </c>
      <c r="Q16" s="48">
        <f>VLOOKUP($A16,'Occupancy Raw Data'!$B$8:$BE$45,'Occupancy Raw Data'!X$3,FALSE)</f>
        <v>-3.7963408332153299</v>
      </c>
      <c r="R16" s="49">
        <f>VLOOKUP($A16,'Occupancy Raw Data'!$B$8:$BE$45,'Occupancy Raw Data'!Y$3,FALSE)</f>
        <v>-4.5480125351526501</v>
      </c>
      <c r="S16" s="48">
        <f>VLOOKUP($A16,'Occupancy Raw Data'!$B$8:$BE$45,'Occupancy Raw Data'!AA$3,FALSE)</f>
        <v>6.4788609596184301</v>
      </c>
      <c r="T16" s="48">
        <f>VLOOKUP($A16,'Occupancy Raw Data'!$B$8:$BE$45,'Occupancy Raw Data'!AB$3,FALSE)</f>
        <v>1.93384951678672</v>
      </c>
      <c r="U16" s="49">
        <f>VLOOKUP($A16,'Occupancy Raw Data'!$B$8:$BE$45,'Occupancy Raw Data'!AC$3,FALSE)</f>
        <v>4.0155152522302799</v>
      </c>
      <c r="V16" s="50">
        <f>VLOOKUP($A16,'Occupancy Raw Data'!$B$8:$BE$45,'Occupancy Raw Data'!AE$3,FALSE)</f>
        <v>-1.8059991910323001</v>
      </c>
      <c r="X16" s="51">
        <f>VLOOKUP($A16,'ADR Raw Data'!$B$6:$BE$43,'ADR Raw Data'!G$1,FALSE)</f>
        <v>93.768328616953397</v>
      </c>
      <c r="Y16" s="52">
        <f>VLOOKUP($A16,'ADR Raw Data'!$B$6:$BE$43,'ADR Raw Data'!H$1,FALSE)</f>
        <v>97.938175406397406</v>
      </c>
      <c r="Z16" s="52">
        <f>VLOOKUP($A16,'ADR Raw Data'!$B$6:$BE$43,'ADR Raw Data'!I$1,FALSE)</f>
        <v>99.756656484220898</v>
      </c>
      <c r="AA16" s="52">
        <f>VLOOKUP($A16,'ADR Raw Data'!$B$6:$BE$43,'ADR Raw Data'!J$1,FALSE)</f>
        <v>98.220291303238895</v>
      </c>
      <c r="AB16" s="52">
        <f>VLOOKUP($A16,'ADR Raw Data'!$B$6:$BE$43,'ADR Raw Data'!K$1,FALSE)</f>
        <v>95.743368341026297</v>
      </c>
      <c r="AC16" s="53">
        <f>VLOOKUP($A16,'ADR Raw Data'!$B$6:$BE$43,'ADR Raw Data'!L$1,FALSE)</f>
        <v>97.256544310122507</v>
      </c>
      <c r="AD16" s="52">
        <f>VLOOKUP($A16,'ADR Raw Data'!$B$6:$BE$43,'ADR Raw Data'!N$1,FALSE)</f>
        <v>122.008194686313</v>
      </c>
      <c r="AE16" s="52">
        <f>VLOOKUP($A16,'ADR Raw Data'!$B$6:$BE$43,'ADR Raw Data'!O$1,FALSE)</f>
        <v>136.18332981868301</v>
      </c>
      <c r="AF16" s="53">
        <f>VLOOKUP($A16,'ADR Raw Data'!$B$6:$BE$43,'ADR Raw Data'!P$1,FALSE)</f>
        <v>129.53720501413099</v>
      </c>
      <c r="AG16" s="54">
        <f>VLOOKUP($A16,'ADR Raw Data'!$B$6:$BE$43,'ADR Raw Data'!R$1,FALSE)</f>
        <v>108.20549342091201</v>
      </c>
      <c r="AI16" s="47">
        <f>VLOOKUP($A16,'ADR Raw Data'!$B$6:$BE$43,'ADR Raw Data'!T$1,FALSE)</f>
        <v>8.1131444563484603E-2</v>
      </c>
      <c r="AJ16" s="48">
        <f>VLOOKUP($A16,'ADR Raw Data'!$B$6:$BE$43,'ADR Raw Data'!U$1,FALSE)</f>
        <v>0.72185957740592299</v>
      </c>
      <c r="AK16" s="48">
        <f>VLOOKUP($A16,'ADR Raw Data'!$B$6:$BE$43,'ADR Raw Data'!V$1,FALSE)</f>
        <v>1.93825343863535</v>
      </c>
      <c r="AL16" s="48">
        <f>VLOOKUP($A16,'ADR Raw Data'!$B$6:$BE$43,'ADR Raw Data'!W$1,FALSE)</f>
        <v>1.4204682801458</v>
      </c>
      <c r="AM16" s="48">
        <f>VLOOKUP($A16,'ADR Raw Data'!$B$6:$BE$43,'ADR Raw Data'!X$1,FALSE)</f>
        <v>4.2216936410092298</v>
      </c>
      <c r="AN16" s="49">
        <f>VLOOKUP($A16,'ADR Raw Data'!$B$6:$BE$43,'ADR Raw Data'!Y$1,FALSE)</f>
        <v>1.71898395609495</v>
      </c>
      <c r="AO16" s="48">
        <f>VLOOKUP($A16,'ADR Raw Data'!$B$6:$BE$43,'ADR Raw Data'!AA$1,FALSE)</f>
        <v>5.1000453140549</v>
      </c>
      <c r="AP16" s="48">
        <f>VLOOKUP($A16,'ADR Raw Data'!$B$6:$BE$43,'ADR Raw Data'!AB$1,FALSE)</f>
        <v>2.57573402662414</v>
      </c>
      <c r="AQ16" s="49">
        <f>VLOOKUP($A16,'ADR Raw Data'!$B$6:$BE$43,'ADR Raw Data'!AC$1,FALSE)</f>
        <v>3.5255029664623199</v>
      </c>
      <c r="AR16" s="50">
        <f>VLOOKUP($A16,'ADR Raw Data'!$B$6:$BE$43,'ADR Raw Data'!AE$1,FALSE)</f>
        <v>2.9911436729408298</v>
      </c>
      <c r="AS16" s="40"/>
      <c r="AT16" s="51">
        <f>VLOOKUP($A16,'RevPAR Raw Data'!$B$6:$BE$43,'RevPAR Raw Data'!G$1,FALSE)</f>
        <v>51.3695906424581</v>
      </c>
      <c r="AU16" s="52">
        <f>VLOOKUP($A16,'RevPAR Raw Data'!$B$6:$BE$43,'RevPAR Raw Data'!H$1,FALSE)</f>
        <v>65.2123255935754</v>
      </c>
      <c r="AV16" s="52">
        <f>VLOOKUP($A16,'RevPAR Raw Data'!$B$6:$BE$43,'RevPAR Raw Data'!I$1,FALSE)</f>
        <v>70.637744186452494</v>
      </c>
      <c r="AW16" s="52">
        <f>VLOOKUP($A16,'RevPAR Raw Data'!$B$6:$BE$43,'RevPAR Raw Data'!J$1,FALSE)</f>
        <v>67.234944518156396</v>
      </c>
      <c r="AX16" s="52">
        <f>VLOOKUP($A16,'RevPAR Raw Data'!$B$6:$BE$43,'RevPAR Raw Data'!K$1,FALSE)</f>
        <v>61.561247486033501</v>
      </c>
      <c r="AY16" s="53">
        <f>VLOOKUP($A16,'RevPAR Raw Data'!$B$6:$BE$43,'RevPAR Raw Data'!L$1,FALSE)</f>
        <v>63.2031704853351</v>
      </c>
      <c r="AZ16" s="52">
        <f>VLOOKUP($A16,'RevPAR Raw Data'!$B$6:$BE$43,'RevPAR Raw Data'!N$1,FALSE)</f>
        <v>95.4041033519553</v>
      </c>
      <c r="BA16" s="52">
        <f>VLOOKUP($A16,'RevPAR Raw Data'!$B$6:$BE$43,'RevPAR Raw Data'!O$1,FALSE)</f>
        <v>120.634464996508</v>
      </c>
      <c r="BB16" s="53">
        <f>VLOOKUP($A16,'RevPAR Raw Data'!$B$6:$BE$43,'RevPAR Raw Data'!P$1,FALSE)</f>
        <v>108.019284174231</v>
      </c>
      <c r="BC16" s="54">
        <f>VLOOKUP($A16,'RevPAR Raw Data'!$B$6:$BE$43,'RevPAR Raw Data'!R$1,FALSE)</f>
        <v>76.007774396448497</v>
      </c>
      <c r="BE16" s="47">
        <f>VLOOKUP($A16,'RevPAR Raw Data'!$B$6:$BE$43,'RevPAR Raw Data'!T$1,FALSE)</f>
        <v>-7.7717583605721199</v>
      </c>
      <c r="BF16" s="48">
        <f>VLOOKUP($A16,'RevPAR Raw Data'!$B$6:$BE$43,'RevPAR Raw Data'!U$1,FALSE)</f>
        <v>-3.7304986879060902</v>
      </c>
      <c r="BG16" s="48">
        <f>VLOOKUP($A16,'RevPAR Raw Data'!$B$6:$BE$43,'RevPAR Raw Data'!V$1,FALSE)</f>
        <v>-0.50139844037367998</v>
      </c>
      <c r="BH16" s="48">
        <f>VLOOKUP($A16,'RevPAR Raw Data'!$B$6:$BE$43,'RevPAR Raw Data'!W$1,FALSE)</f>
        <v>-3.46507892434773</v>
      </c>
      <c r="BI16" s="48">
        <f>VLOOKUP($A16,'RevPAR Raw Data'!$B$6:$BE$43,'RevPAR Raw Data'!X$1,FALSE)</f>
        <v>0.26508292824701002</v>
      </c>
      <c r="BJ16" s="49">
        <f>VLOOKUP($A16,'RevPAR Raw Data'!$B$6:$BE$43,'RevPAR Raw Data'!Y$1,FALSE)</f>
        <v>-2.9072081848581601</v>
      </c>
      <c r="BK16" s="48">
        <f>VLOOKUP($A16,'RevPAR Raw Data'!$B$6:$BE$43,'RevPAR Raw Data'!AA$1,FALSE)</f>
        <v>11.909331118448399</v>
      </c>
      <c r="BL16" s="48">
        <f>VLOOKUP($A16,'RevPAR Raw Data'!$B$6:$BE$43,'RevPAR Raw Data'!AB$1,FALSE)</f>
        <v>4.5593943634384502</v>
      </c>
      <c r="BM16" s="49">
        <f>VLOOKUP($A16,'RevPAR Raw Data'!$B$6:$BE$43,'RevPAR Raw Data'!AC$1,FALSE)</f>
        <v>7.68258532802873</v>
      </c>
      <c r="BN16" s="50">
        <f>VLOOKUP($A16,'RevPAR Raw Data'!$B$6:$BE$43,'RevPAR Raw Data'!AE$1,FALSE)</f>
        <v>1.1311244513726</v>
      </c>
    </row>
    <row r="17" spans="1:66" x14ac:dyDescent="0.45">
      <c r="A17" s="63" t="s">
        <v>32</v>
      </c>
      <c r="B17" s="47">
        <f>VLOOKUP($A17,'Occupancy Raw Data'!$B$8:$BE$45,'Occupancy Raw Data'!G$3,FALSE)</f>
        <v>53.497764315592001</v>
      </c>
      <c r="C17" s="48">
        <f>VLOOKUP($A17,'Occupancy Raw Data'!$B$8:$BE$45,'Occupancy Raw Data'!H$3,FALSE)</f>
        <v>61.560651954420798</v>
      </c>
      <c r="D17" s="48">
        <f>VLOOKUP($A17,'Occupancy Raw Data'!$B$8:$BE$45,'Occupancy Raw Data'!I$3,FALSE)</f>
        <v>63.464589643732801</v>
      </c>
      <c r="E17" s="48">
        <f>VLOOKUP($A17,'Occupancy Raw Data'!$B$8:$BE$45,'Occupancy Raw Data'!J$3,FALSE)</f>
        <v>60.752920813500602</v>
      </c>
      <c r="F17" s="48">
        <f>VLOOKUP($A17,'Occupancy Raw Data'!$B$8:$BE$45,'Occupancy Raw Data'!K$3,FALSE)</f>
        <v>58.214337227751301</v>
      </c>
      <c r="G17" s="49">
        <f>VLOOKUP($A17,'Occupancy Raw Data'!$B$8:$BE$45,'Occupancy Raw Data'!L$3,FALSE)</f>
        <v>59.498052790999502</v>
      </c>
      <c r="H17" s="48">
        <f>VLOOKUP($A17,'Occupancy Raw Data'!$B$8:$BE$45,'Occupancy Raw Data'!N$3,FALSE)</f>
        <v>68.974469926438701</v>
      </c>
      <c r="I17" s="48">
        <f>VLOOKUP($A17,'Occupancy Raw Data'!$B$8:$BE$45,'Occupancy Raw Data'!O$3,FALSE)</f>
        <v>84.407904226164703</v>
      </c>
      <c r="J17" s="49">
        <f>VLOOKUP($A17,'Occupancy Raw Data'!$B$8:$BE$45,'Occupancy Raw Data'!P$3,FALSE)</f>
        <v>76.691187076301702</v>
      </c>
      <c r="K17" s="50">
        <f>VLOOKUP($A17,'Occupancy Raw Data'!$B$8:$BE$45,'Occupancy Raw Data'!R$3,FALSE)</f>
        <v>64.410376872514405</v>
      </c>
      <c r="M17" s="47">
        <f>VLOOKUP($A17,'Occupancy Raw Data'!$B$8:$BE$45,'Occupancy Raw Data'!T$3,FALSE)</f>
        <v>-0.61629153269024595</v>
      </c>
      <c r="N17" s="48">
        <f>VLOOKUP($A17,'Occupancy Raw Data'!$B$8:$BE$45,'Occupancy Raw Data'!U$3,FALSE)</f>
        <v>-0.882489549465861</v>
      </c>
      <c r="O17" s="48">
        <f>VLOOKUP($A17,'Occupancy Raw Data'!$B$8:$BE$45,'Occupancy Raw Data'!V$3,FALSE)</f>
        <v>-1.0346378767431299</v>
      </c>
      <c r="P17" s="48">
        <f>VLOOKUP($A17,'Occupancy Raw Data'!$B$8:$BE$45,'Occupancy Raw Data'!W$3,FALSE)</f>
        <v>-6.6075388026607502</v>
      </c>
      <c r="Q17" s="48">
        <f>VLOOKUP($A17,'Occupancy Raw Data'!$B$8:$BE$45,'Occupancy Raw Data'!X$3,FALSE)</f>
        <v>-9.6687555953446704</v>
      </c>
      <c r="R17" s="49">
        <f>VLOOKUP($A17,'Occupancy Raw Data'!$B$8:$BE$45,'Occupancy Raw Data'!Y$3,FALSE)</f>
        <v>-3.8999161308358898</v>
      </c>
      <c r="S17" s="48">
        <f>VLOOKUP($A17,'Occupancy Raw Data'!$B$8:$BE$45,'Occupancy Raw Data'!AA$3,FALSE)</f>
        <v>-7.7902043964519798</v>
      </c>
      <c r="T17" s="48">
        <f>VLOOKUP($A17,'Occupancy Raw Data'!$B$8:$BE$45,'Occupancy Raw Data'!AB$3,FALSE)</f>
        <v>-3.89226473969453</v>
      </c>
      <c r="U17" s="49">
        <f>VLOOKUP($A17,'Occupancy Raw Data'!$B$8:$BE$45,'Occupancy Raw Data'!AC$3,FALSE)</f>
        <v>-5.6851441241685103</v>
      </c>
      <c r="V17" s="50">
        <f>VLOOKUP($A17,'Occupancy Raw Data'!$B$8:$BE$45,'Occupancy Raw Data'!AE$3,FALSE)</f>
        <v>-4.5147692213703099</v>
      </c>
      <c r="X17" s="51">
        <f>VLOOKUP($A17,'ADR Raw Data'!$B$6:$BE$43,'ADR Raw Data'!G$1,FALSE)</f>
        <v>82.581040199514604</v>
      </c>
      <c r="Y17" s="52">
        <f>VLOOKUP($A17,'ADR Raw Data'!$B$6:$BE$43,'ADR Raw Data'!H$1,FALSE)</f>
        <v>85.901831373008406</v>
      </c>
      <c r="Z17" s="52">
        <f>VLOOKUP($A17,'ADR Raw Data'!$B$6:$BE$43,'ADR Raw Data'!I$1,FALSE)</f>
        <v>91.501893840909005</v>
      </c>
      <c r="AA17" s="52">
        <f>VLOOKUP($A17,'ADR Raw Data'!$B$6:$BE$43,'ADR Raw Data'!J$1,FALSE)</f>
        <v>87.463364814814796</v>
      </c>
      <c r="AB17" s="52">
        <f>VLOOKUP($A17,'ADR Raw Data'!$B$6:$BE$43,'ADR Raw Data'!K$1,FALSE)</f>
        <v>83.793079311199193</v>
      </c>
      <c r="AC17" s="53">
        <f>VLOOKUP($A17,'ADR Raw Data'!$B$6:$BE$43,'ADR Raw Data'!L$1,FALSE)</f>
        <v>86.405575175757505</v>
      </c>
      <c r="AD17" s="52">
        <f>VLOOKUP($A17,'ADR Raw Data'!$B$6:$BE$43,'ADR Raw Data'!N$1,FALSE)</f>
        <v>105.79637383939701</v>
      </c>
      <c r="AE17" s="52">
        <f>VLOOKUP($A17,'ADR Raw Data'!$B$6:$BE$43,'ADR Raw Data'!O$1,FALSE)</f>
        <v>120.227628041695</v>
      </c>
      <c r="AF17" s="53">
        <f>VLOOKUP($A17,'ADR Raw Data'!$B$6:$BE$43,'ADR Raw Data'!P$1,FALSE)</f>
        <v>113.738042034982</v>
      </c>
      <c r="AG17" s="54">
        <f>VLOOKUP($A17,'ADR Raw Data'!$B$6:$BE$43,'ADR Raw Data'!R$1,FALSE)</f>
        <v>95.703807767362903</v>
      </c>
      <c r="AI17" s="47">
        <f>VLOOKUP($A17,'ADR Raw Data'!$B$6:$BE$43,'ADR Raw Data'!T$1,FALSE)</f>
        <v>1.2147840867822</v>
      </c>
      <c r="AJ17" s="48">
        <f>VLOOKUP($A17,'ADR Raw Data'!$B$6:$BE$43,'ADR Raw Data'!U$1,FALSE)</f>
        <v>4.4647158370005897</v>
      </c>
      <c r="AK17" s="48">
        <f>VLOOKUP($A17,'ADR Raw Data'!$B$6:$BE$43,'ADR Raw Data'!V$1,FALSE)</f>
        <v>10.866787856722199</v>
      </c>
      <c r="AL17" s="48">
        <f>VLOOKUP($A17,'ADR Raw Data'!$B$6:$BE$43,'ADR Raw Data'!W$1,FALSE)</f>
        <v>2.3845051056400899</v>
      </c>
      <c r="AM17" s="48">
        <f>VLOOKUP($A17,'ADR Raw Data'!$B$6:$BE$43,'ADR Raw Data'!X$1,FALSE)</f>
        <v>0.482786678113653</v>
      </c>
      <c r="AN17" s="49">
        <f>VLOOKUP($A17,'ADR Raw Data'!$B$6:$BE$43,'ADR Raw Data'!Y$1,FALSE)</f>
        <v>3.9842491137148599</v>
      </c>
      <c r="AO17" s="48">
        <f>VLOOKUP($A17,'ADR Raw Data'!$B$6:$BE$43,'ADR Raw Data'!AA$1,FALSE)</f>
        <v>-5.0553381830877502</v>
      </c>
      <c r="AP17" s="48">
        <f>VLOOKUP($A17,'ADR Raw Data'!$B$6:$BE$43,'ADR Raw Data'!AB$1,FALSE)</f>
        <v>-3.78778051582103</v>
      </c>
      <c r="AQ17" s="49">
        <f>VLOOKUP($A17,'ADR Raw Data'!$B$6:$BE$43,'ADR Raw Data'!AC$1,FALSE)</f>
        <v>-4.2101472088479897</v>
      </c>
      <c r="AR17" s="50">
        <f>VLOOKUP($A17,'ADR Raw Data'!$B$6:$BE$43,'ADR Raw Data'!AE$1,FALSE)</f>
        <v>0.34954479133838001</v>
      </c>
      <c r="AS17" s="40"/>
      <c r="AT17" s="51">
        <f>VLOOKUP($A17,'RevPAR Raw Data'!$B$6:$BE$43,'RevPAR Raw Data'!G$1,FALSE)</f>
        <v>44.179010255300703</v>
      </c>
      <c r="AU17" s="52">
        <f>VLOOKUP($A17,'RevPAR Raw Data'!$B$6:$BE$43,'RevPAR Raw Data'!H$1,FALSE)</f>
        <v>52.881727434011196</v>
      </c>
      <c r="AV17" s="52">
        <f>VLOOKUP($A17,'RevPAR Raw Data'!$B$6:$BE$43,'RevPAR Raw Data'!I$1,FALSE)</f>
        <v>58.071301442376999</v>
      </c>
      <c r="AW17" s="52">
        <f>VLOOKUP($A17,'RevPAR Raw Data'!$B$6:$BE$43,'RevPAR Raw Data'!J$1,FALSE)</f>
        <v>53.136548766767604</v>
      </c>
      <c r="AX17" s="52">
        <f>VLOOKUP($A17,'RevPAR Raw Data'!$B$6:$BE$43,'RevPAR Raw Data'!K$1,FALSE)</f>
        <v>48.779585763738602</v>
      </c>
      <c r="AY17" s="53">
        <f>VLOOKUP($A17,'RevPAR Raw Data'!$B$6:$BE$43,'RevPAR Raw Data'!L$1,FALSE)</f>
        <v>51.409634732439002</v>
      </c>
      <c r="AZ17" s="52">
        <f>VLOOKUP($A17,'RevPAR Raw Data'!$B$6:$BE$43,'RevPAR Raw Data'!N$1,FALSE)</f>
        <v>72.972488057118099</v>
      </c>
      <c r="BA17" s="52">
        <f>VLOOKUP($A17,'RevPAR Raw Data'!$B$6:$BE$43,'RevPAR Raw Data'!O$1,FALSE)</f>
        <v>101.481621130823</v>
      </c>
      <c r="BB17" s="53">
        <f>VLOOKUP($A17,'RevPAR Raw Data'!$B$6:$BE$43,'RevPAR Raw Data'!P$1,FALSE)</f>
        <v>87.227054593970806</v>
      </c>
      <c r="BC17" s="54">
        <f>VLOOKUP($A17,'RevPAR Raw Data'!$B$6:$BE$43,'RevPAR Raw Data'!R$1,FALSE)</f>
        <v>61.6431832643052</v>
      </c>
      <c r="BE17" s="47">
        <f>VLOOKUP($A17,'RevPAR Raw Data'!$B$6:$BE$43,'RevPAR Raw Data'!T$1,FALSE)</f>
        <v>0.591005942624653</v>
      </c>
      <c r="BF17" s="48">
        <f>VLOOKUP($A17,'RevPAR Raw Data'!$B$6:$BE$43,'RevPAR Raw Data'!U$1,FALSE)</f>
        <v>3.5428256368598499</v>
      </c>
      <c r="BG17" s="48">
        <f>VLOOKUP($A17,'RevPAR Raw Data'!$B$6:$BE$43,'RevPAR Raw Data'!V$1,FALSE)</f>
        <v>9.7197180768280802</v>
      </c>
      <c r="BH17" s="48">
        <f>VLOOKUP($A17,'RevPAR Raw Data'!$B$6:$BE$43,'RevPAR Raw Data'!W$1,FALSE)</f>
        <v>-4.3805907971272502</v>
      </c>
      <c r="BI17" s="48">
        <f>VLOOKUP($A17,'RevPAR Raw Data'!$B$6:$BE$43,'RevPAR Raw Data'!X$1,FALSE)</f>
        <v>-9.2326483811847098</v>
      </c>
      <c r="BJ17" s="49">
        <f>VLOOKUP($A17,'RevPAR Raw Data'!$B$6:$BE$43,'RevPAR Raw Data'!Y$1,FALSE)</f>
        <v>-7.1049390999481696E-2</v>
      </c>
      <c r="BK17" s="48">
        <f>VLOOKUP($A17,'RevPAR Raw Data'!$B$6:$BE$43,'RevPAR Raw Data'!AA$1,FALSE)</f>
        <v>-12.451721402145299</v>
      </c>
      <c r="BL17" s="48">
        <f>VLOOKUP($A17,'RevPAR Raw Data'!$B$6:$BE$43,'RevPAR Raw Data'!AB$1,FALSE)</f>
        <v>-7.53261481008124</v>
      </c>
      <c r="BM17" s="49">
        <f>VLOOKUP($A17,'RevPAR Raw Data'!$B$6:$BE$43,'RevPAR Raw Data'!AC$1,FALSE)</f>
        <v>-9.6559383963538306</v>
      </c>
      <c r="BN17" s="50">
        <f>VLOOKUP($A17,'RevPAR Raw Data'!$B$6:$BE$43,'RevPAR Raw Data'!AE$1,FALSE)</f>
        <v>-4.18100557068618</v>
      </c>
    </row>
    <row r="18" spans="1:66" x14ac:dyDescent="0.45">
      <c r="A18" s="63" t="s">
        <v>92</v>
      </c>
      <c r="B18" s="47">
        <f>VLOOKUP($A18,'Occupancy Raw Data'!$B$8:$BE$45,'Occupancy Raw Data'!G$3,FALSE)</f>
        <v>52.0815036009134</v>
      </c>
      <c r="C18" s="48">
        <f>VLOOKUP($A18,'Occupancy Raw Data'!$B$8:$BE$45,'Occupancy Raw Data'!H$3,FALSE)</f>
        <v>60.512910591954999</v>
      </c>
      <c r="D18" s="48">
        <f>VLOOKUP($A18,'Occupancy Raw Data'!$B$8:$BE$45,'Occupancy Raw Data'!I$3,FALSE)</f>
        <v>64.148954856841698</v>
      </c>
      <c r="E18" s="48">
        <f>VLOOKUP($A18,'Occupancy Raw Data'!$B$8:$BE$45,'Occupancy Raw Data'!J$3,FALSE)</f>
        <v>57.122782364307</v>
      </c>
      <c r="F18" s="48">
        <f>VLOOKUP($A18,'Occupancy Raw Data'!$B$8:$BE$45,'Occupancy Raw Data'!K$3,FALSE)</f>
        <v>54.821710873001898</v>
      </c>
      <c r="G18" s="49">
        <f>VLOOKUP($A18,'Occupancy Raw Data'!$B$8:$BE$45,'Occupancy Raw Data'!L$3,FALSE)</f>
        <v>57.7375724574038</v>
      </c>
      <c r="H18" s="48">
        <f>VLOOKUP($A18,'Occupancy Raw Data'!$B$8:$BE$45,'Occupancy Raw Data'!N$3,FALSE)</f>
        <v>76.497453012471397</v>
      </c>
      <c r="I18" s="48">
        <f>VLOOKUP($A18,'Occupancy Raw Data'!$B$8:$BE$45,'Occupancy Raw Data'!O$3,FALSE)</f>
        <v>87.071842613736095</v>
      </c>
      <c r="J18" s="49">
        <f>VLOOKUP($A18,'Occupancy Raw Data'!$B$8:$BE$45,'Occupancy Raw Data'!P$3,FALSE)</f>
        <v>81.784647813103803</v>
      </c>
      <c r="K18" s="50">
        <f>VLOOKUP($A18,'Occupancy Raw Data'!$B$8:$BE$45,'Occupancy Raw Data'!R$3,FALSE)</f>
        <v>64.608165416175197</v>
      </c>
      <c r="M18" s="47">
        <f>VLOOKUP($A18,'Occupancy Raw Data'!$B$8:$BE$45,'Occupancy Raw Data'!T$3,FALSE)</f>
        <v>1.0044015319928701</v>
      </c>
      <c r="N18" s="48">
        <f>VLOOKUP($A18,'Occupancy Raw Data'!$B$8:$BE$45,'Occupancy Raw Data'!U$3,FALSE)</f>
        <v>2.08639214268169</v>
      </c>
      <c r="O18" s="48">
        <f>VLOOKUP($A18,'Occupancy Raw Data'!$B$8:$BE$45,'Occupancy Raw Data'!V$3,FALSE)</f>
        <v>-1.3679494745696399</v>
      </c>
      <c r="P18" s="48">
        <f>VLOOKUP($A18,'Occupancy Raw Data'!$B$8:$BE$45,'Occupancy Raw Data'!W$3,FALSE)</f>
        <v>-13.456780085803601</v>
      </c>
      <c r="Q18" s="48">
        <f>VLOOKUP($A18,'Occupancy Raw Data'!$B$8:$BE$45,'Occupancy Raw Data'!X$3,FALSE)</f>
        <v>-17.317122869865599</v>
      </c>
      <c r="R18" s="49">
        <f>VLOOKUP($A18,'Occupancy Raw Data'!$B$8:$BE$45,'Occupancy Raw Data'!Y$3,FALSE)</f>
        <v>-6.3270258728928797</v>
      </c>
      <c r="S18" s="48">
        <f>VLOOKUP($A18,'Occupancy Raw Data'!$B$8:$BE$45,'Occupancy Raw Data'!AA$3,FALSE)</f>
        <v>-2.4370372962161002</v>
      </c>
      <c r="T18" s="48">
        <f>VLOOKUP($A18,'Occupancy Raw Data'!$B$8:$BE$45,'Occupancy Raw Data'!AB$3,FALSE)</f>
        <v>-2.3230334731205602</v>
      </c>
      <c r="U18" s="49">
        <f>VLOOKUP($A18,'Occupancy Raw Data'!$B$8:$BE$45,'Occupancy Raw Data'!AC$3,FALSE)</f>
        <v>-2.3763834849141401</v>
      </c>
      <c r="V18" s="50">
        <f>VLOOKUP($A18,'Occupancy Raw Data'!$B$8:$BE$45,'Occupancy Raw Data'!AE$3,FALSE)</f>
        <v>-4.9356422747484396</v>
      </c>
      <c r="X18" s="51">
        <f>VLOOKUP($A18,'ADR Raw Data'!$B$6:$BE$43,'ADR Raw Data'!G$1,FALSE)</f>
        <v>101.257097065767</v>
      </c>
      <c r="Y18" s="52">
        <f>VLOOKUP($A18,'ADR Raw Data'!$B$6:$BE$43,'ADR Raw Data'!H$1,FALSE)</f>
        <v>107.206162554426</v>
      </c>
      <c r="Z18" s="52">
        <f>VLOOKUP($A18,'ADR Raw Data'!$B$6:$BE$43,'ADR Raw Data'!I$1,FALSE)</f>
        <v>107.85415386089799</v>
      </c>
      <c r="AA18" s="52">
        <f>VLOOKUP($A18,'ADR Raw Data'!$B$6:$BE$43,'ADR Raw Data'!J$1,FALSE)</f>
        <v>105.92245510455101</v>
      </c>
      <c r="AB18" s="52">
        <f>VLOOKUP($A18,'ADR Raw Data'!$B$6:$BE$43,'ADR Raw Data'!K$1,FALSE)</f>
        <v>103.11107552066601</v>
      </c>
      <c r="AC18" s="53">
        <f>VLOOKUP($A18,'ADR Raw Data'!$B$6:$BE$43,'ADR Raw Data'!L$1,FALSE)</f>
        <v>105.245231724977</v>
      </c>
      <c r="AD18" s="52">
        <f>VLOOKUP($A18,'ADR Raw Data'!$B$6:$BE$43,'ADR Raw Data'!N$1,FALSE)</f>
        <v>141.45570337543001</v>
      </c>
      <c r="AE18" s="52">
        <f>VLOOKUP($A18,'ADR Raw Data'!$B$6:$BE$43,'ADR Raw Data'!O$1,FALSE)</f>
        <v>159.20161454508701</v>
      </c>
      <c r="AF18" s="53">
        <f>VLOOKUP($A18,'ADR Raw Data'!$B$6:$BE$43,'ADR Raw Data'!P$1,FALSE)</f>
        <v>150.90227571950101</v>
      </c>
      <c r="AG18" s="54">
        <f>VLOOKUP($A18,'ADR Raw Data'!$B$6:$BE$43,'ADR Raw Data'!R$1,FALSE)</f>
        <v>121.758161141103</v>
      </c>
      <c r="AI18" s="47">
        <f>VLOOKUP($A18,'ADR Raw Data'!$B$6:$BE$43,'ADR Raw Data'!T$1,FALSE)</f>
        <v>-0.98048992001237001</v>
      </c>
      <c r="AJ18" s="48">
        <f>VLOOKUP($A18,'ADR Raw Data'!$B$6:$BE$43,'ADR Raw Data'!U$1,FALSE)</f>
        <v>5.8539699807144396</v>
      </c>
      <c r="AK18" s="48">
        <f>VLOOKUP($A18,'ADR Raw Data'!$B$6:$BE$43,'ADR Raw Data'!V$1,FALSE)</f>
        <v>1.12185318083337</v>
      </c>
      <c r="AL18" s="48">
        <f>VLOOKUP($A18,'ADR Raw Data'!$B$6:$BE$43,'ADR Raw Data'!W$1,FALSE)</f>
        <v>1.0180431453559899</v>
      </c>
      <c r="AM18" s="48">
        <f>VLOOKUP($A18,'ADR Raw Data'!$B$6:$BE$43,'ADR Raw Data'!X$1,FALSE)</f>
        <v>-1.58124540403986</v>
      </c>
      <c r="AN18" s="49">
        <f>VLOOKUP($A18,'ADR Raw Data'!$B$6:$BE$43,'ADR Raw Data'!Y$1,FALSE)</f>
        <v>1.1056554170936199</v>
      </c>
      <c r="AO18" s="48">
        <f>VLOOKUP($A18,'ADR Raw Data'!$B$6:$BE$43,'ADR Raw Data'!AA$1,FALSE)</f>
        <v>2.1923154368916999</v>
      </c>
      <c r="AP18" s="48">
        <f>VLOOKUP($A18,'ADR Raw Data'!$B$6:$BE$43,'ADR Raw Data'!AB$1,FALSE)</f>
        <v>4.5354673819920297</v>
      </c>
      <c r="AQ18" s="49">
        <f>VLOOKUP($A18,'ADR Raw Data'!$B$6:$BE$43,'ADR Raw Data'!AC$1,FALSE)</f>
        <v>3.49799845731394</v>
      </c>
      <c r="AR18" s="50">
        <f>VLOOKUP($A18,'ADR Raw Data'!$B$6:$BE$43,'ADR Raw Data'!AE$1,FALSE)</f>
        <v>2.5043108447282001</v>
      </c>
      <c r="AS18" s="40"/>
      <c r="AT18" s="51">
        <f>VLOOKUP($A18,'RevPAR Raw Data'!$B$6:$BE$43,'RevPAR Raw Data'!G$1,FALSE)</f>
        <v>52.736218654487899</v>
      </c>
      <c r="AU18" s="52">
        <f>VLOOKUP($A18,'RevPAR Raw Data'!$B$6:$BE$43,'RevPAR Raw Data'!H$1,FALSE)</f>
        <v>64.873569295626197</v>
      </c>
      <c r="AV18" s="52">
        <f>VLOOKUP($A18,'RevPAR Raw Data'!$B$6:$BE$43,'RevPAR Raw Data'!I$1,FALSE)</f>
        <v>69.187312471456096</v>
      </c>
      <c r="AW18" s="52">
        <f>VLOOKUP($A18,'RevPAR Raw Data'!$B$6:$BE$43,'RevPAR Raw Data'!J$1,FALSE)</f>
        <v>60.505853504303502</v>
      </c>
      <c r="AX18" s="52">
        <f>VLOOKUP($A18,'RevPAR Raw Data'!$B$6:$BE$43,'RevPAR Raw Data'!K$1,FALSE)</f>
        <v>56.527255699982398</v>
      </c>
      <c r="AY18" s="53">
        <f>VLOOKUP($A18,'RevPAR Raw Data'!$B$6:$BE$43,'RevPAR Raw Data'!L$1,FALSE)</f>
        <v>60.766041925171201</v>
      </c>
      <c r="AZ18" s="52">
        <f>VLOOKUP($A18,'RevPAR Raw Data'!$B$6:$BE$43,'RevPAR Raw Data'!N$1,FALSE)</f>
        <v>108.21001022308</v>
      </c>
      <c r="BA18" s="52">
        <f>VLOOKUP($A18,'RevPAR Raw Data'!$B$6:$BE$43,'RevPAR Raw Data'!O$1,FALSE)</f>
        <v>138.61977925522501</v>
      </c>
      <c r="BB18" s="53">
        <f>VLOOKUP($A18,'RevPAR Raw Data'!$B$6:$BE$43,'RevPAR Raw Data'!P$1,FALSE)</f>
        <v>123.414894739153</v>
      </c>
      <c r="BC18" s="54">
        <f>VLOOKUP($A18,'RevPAR Raw Data'!$B$6:$BE$43,'RevPAR Raw Data'!R$1,FALSE)</f>
        <v>78.665714157737497</v>
      </c>
      <c r="BE18" s="47">
        <f>VLOOKUP($A18,'RevPAR Raw Data'!$B$6:$BE$43,'RevPAR Raw Data'!T$1,FALSE)</f>
        <v>1.4063556202864501E-2</v>
      </c>
      <c r="BF18" s="48">
        <f>VLOOKUP($A18,'RevPAR Raw Data'!$B$6:$BE$43,'RevPAR Raw Data'!U$1,FALSE)</f>
        <v>8.0624988931087103</v>
      </c>
      <c r="BG18" s="48">
        <f>VLOOKUP($A18,'RevPAR Raw Data'!$B$6:$BE$43,'RevPAR Raw Data'!V$1,FALSE)</f>
        <v>-0.26144267842892799</v>
      </c>
      <c r="BH18" s="48">
        <f>VLOOKUP($A18,'RevPAR Raw Data'!$B$6:$BE$43,'RevPAR Raw Data'!W$1,FALSE)</f>
        <v>-12.575732767696801</v>
      </c>
      <c r="BI18" s="48">
        <f>VLOOKUP($A18,'RevPAR Raw Data'!$B$6:$BE$43,'RevPAR Raw Data'!X$1,FALSE)</f>
        <v>-18.624542064413799</v>
      </c>
      <c r="BJ18" s="49">
        <f>VLOOKUP($A18,'RevPAR Raw Data'!$B$6:$BE$43,'RevPAR Raw Data'!Y$1,FALSE)</f>
        <v>-5.2913255601038101</v>
      </c>
      <c r="BK18" s="48">
        <f>VLOOKUP($A18,'RevPAR Raw Data'!$B$6:$BE$43,'RevPAR Raw Data'!AA$1,FALSE)</f>
        <v>-0.29814940417214902</v>
      </c>
      <c r="BL18" s="48">
        <f>VLOOKUP($A18,'RevPAR Raw Data'!$B$6:$BE$43,'RevPAR Raw Data'!AB$1,FALSE)</f>
        <v>2.1070734834253302</v>
      </c>
      <c r="BM18" s="49">
        <f>VLOOKUP($A18,'RevPAR Raw Data'!$B$6:$BE$43,'RevPAR Raw Data'!AC$1,FALSE)</f>
        <v>1.0384891147576401</v>
      </c>
      <c r="BN18" s="50">
        <f>VLOOKUP($A18,'RevPAR Raw Data'!$B$6:$BE$43,'RevPAR Raw Data'!AE$1,FALSE)</f>
        <v>-2.5549352547637598</v>
      </c>
    </row>
    <row r="19" spans="1:66" x14ac:dyDescent="0.45">
      <c r="A19" s="63" t="s">
        <v>93</v>
      </c>
      <c r="B19" s="47">
        <f>VLOOKUP($A19,'Occupancy Raw Data'!$B$8:$BE$45,'Occupancy Raw Data'!G$3,FALSE)</f>
        <v>47.753651796288899</v>
      </c>
      <c r="C19" s="48">
        <f>VLOOKUP($A19,'Occupancy Raw Data'!$B$8:$BE$45,'Occupancy Raw Data'!H$3,FALSE)</f>
        <v>49.3722858270825</v>
      </c>
      <c r="D19" s="48">
        <f>VLOOKUP($A19,'Occupancy Raw Data'!$B$8:$BE$45,'Occupancy Raw Data'!I$3,FALSE)</f>
        <v>50.975128306355998</v>
      </c>
      <c r="E19" s="48">
        <f>VLOOKUP($A19,'Occupancy Raw Data'!$B$8:$BE$45,'Occupancy Raw Data'!J$3,FALSE)</f>
        <v>50.635609948677399</v>
      </c>
      <c r="F19" s="48">
        <f>VLOOKUP($A19,'Occupancy Raw Data'!$B$8:$BE$45,'Occupancy Raw Data'!K$3,FALSE)</f>
        <v>49.940781681800203</v>
      </c>
      <c r="G19" s="49">
        <f>VLOOKUP($A19,'Occupancy Raw Data'!$B$8:$BE$45,'Occupancy Raw Data'!L$3,FALSE)</f>
        <v>49.735491512041001</v>
      </c>
      <c r="H19" s="48">
        <f>VLOOKUP($A19,'Occupancy Raw Data'!$B$8:$BE$45,'Occupancy Raw Data'!N$3,FALSE)</f>
        <v>74.062376628503699</v>
      </c>
      <c r="I19" s="48">
        <f>VLOOKUP($A19,'Occupancy Raw Data'!$B$8:$BE$45,'Occupancy Raw Data'!O$3,FALSE)</f>
        <v>93.359652585866499</v>
      </c>
      <c r="J19" s="49">
        <f>VLOOKUP($A19,'Occupancy Raw Data'!$B$8:$BE$45,'Occupancy Raw Data'!P$3,FALSE)</f>
        <v>83.711014607185106</v>
      </c>
      <c r="K19" s="50">
        <f>VLOOKUP($A19,'Occupancy Raw Data'!$B$8:$BE$45,'Occupancy Raw Data'!R$3,FALSE)</f>
        <v>59.442783824939298</v>
      </c>
      <c r="M19" s="47">
        <f>VLOOKUP($A19,'Occupancy Raw Data'!$B$8:$BE$45,'Occupancy Raw Data'!T$3,FALSE)</f>
        <v>-3.3516107834845101</v>
      </c>
      <c r="N19" s="48">
        <f>VLOOKUP($A19,'Occupancy Raw Data'!$B$8:$BE$45,'Occupancy Raw Data'!U$3,FALSE)</f>
        <v>-3.42649690956938</v>
      </c>
      <c r="O19" s="48">
        <f>VLOOKUP($A19,'Occupancy Raw Data'!$B$8:$BE$45,'Occupancy Raw Data'!V$3,FALSE)</f>
        <v>-2.7824743003702102</v>
      </c>
      <c r="P19" s="48">
        <f>VLOOKUP($A19,'Occupancy Raw Data'!$B$8:$BE$45,'Occupancy Raw Data'!W$3,FALSE)</f>
        <v>-1.87118749015116</v>
      </c>
      <c r="Q19" s="48">
        <f>VLOOKUP($A19,'Occupancy Raw Data'!$B$8:$BE$45,'Occupancy Raw Data'!X$3,FALSE)</f>
        <v>-5.6284067424905597</v>
      </c>
      <c r="R19" s="49">
        <f>VLOOKUP($A19,'Occupancy Raw Data'!$B$8:$BE$45,'Occupancy Raw Data'!Y$3,FALSE)</f>
        <v>-3.4218322229358802</v>
      </c>
      <c r="S19" s="48">
        <f>VLOOKUP($A19,'Occupancy Raw Data'!$B$8:$BE$45,'Occupancy Raw Data'!AA$3,FALSE)</f>
        <v>-1.3512118280830001</v>
      </c>
      <c r="T19" s="48">
        <f>VLOOKUP($A19,'Occupancy Raw Data'!$B$8:$BE$45,'Occupancy Raw Data'!AB$3,FALSE)</f>
        <v>-0.80887843656448999</v>
      </c>
      <c r="U19" s="49">
        <f>VLOOKUP($A19,'Occupancy Raw Data'!$B$8:$BE$45,'Occupancy Raw Data'!AC$3,FALSE)</f>
        <v>-1.04952381279437</v>
      </c>
      <c r="V19" s="50">
        <f>VLOOKUP($A19,'Occupancy Raw Data'!$B$8:$BE$45,'Occupancy Raw Data'!AE$3,FALSE)</f>
        <v>-2.4811186897429698</v>
      </c>
      <c r="X19" s="51">
        <f>VLOOKUP($A19,'ADR Raw Data'!$B$6:$BE$43,'ADR Raw Data'!G$1,FALSE)</f>
        <v>171.81446152447</v>
      </c>
      <c r="Y19" s="52">
        <f>VLOOKUP($A19,'ADR Raw Data'!$B$6:$BE$43,'ADR Raw Data'!H$1,FALSE)</f>
        <v>160.734114968814</v>
      </c>
      <c r="Z19" s="52">
        <f>VLOOKUP($A19,'ADR Raw Data'!$B$6:$BE$43,'ADR Raw Data'!I$1,FALSE)</f>
        <v>159.30234970570001</v>
      </c>
      <c r="AA19" s="52">
        <f>VLOOKUP($A19,'ADR Raw Data'!$B$6:$BE$43,'ADR Raw Data'!J$1,FALSE)</f>
        <v>158.20856014345799</v>
      </c>
      <c r="AB19" s="52">
        <f>VLOOKUP($A19,'ADR Raw Data'!$B$6:$BE$43,'ADR Raw Data'!K$1,FALSE)</f>
        <v>164.38697366007901</v>
      </c>
      <c r="AC19" s="53">
        <f>VLOOKUP($A19,'ADR Raw Data'!$B$6:$BE$43,'ADR Raw Data'!L$1,FALSE)</f>
        <v>162.78772371804999</v>
      </c>
      <c r="AD19" s="52">
        <f>VLOOKUP($A19,'ADR Raw Data'!$B$6:$BE$43,'ADR Raw Data'!N$1,FALSE)</f>
        <v>236.52678807036199</v>
      </c>
      <c r="AE19" s="52">
        <f>VLOOKUP($A19,'ADR Raw Data'!$B$6:$BE$43,'ADR Raw Data'!O$1,FALSE)</f>
        <v>277.80065523511502</v>
      </c>
      <c r="AF19" s="53">
        <f>VLOOKUP($A19,'ADR Raw Data'!$B$6:$BE$43,'ADR Raw Data'!P$1,FALSE)</f>
        <v>259.54236085644197</v>
      </c>
      <c r="AG19" s="54">
        <f>VLOOKUP($A19,'ADR Raw Data'!$B$6:$BE$43,'ADR Raw Data'!R$1,FALSE)</f>
        <v>201.71797525759499</v>
      </c>
      <c r="AI19" s="47">
        <f>VLOOKUP($A19,'ADR Raw Data'!$B$6:$BE$43,'ADR Raw Data'!T$1,FALSE)</f>
        <v>0.412265561461858</v>
      </c>
      <c r="AJ19" s="48">
        <f>VLOOKUP($A19,'ADR Raw Data'!$B$6:$BE$43,'ADR Raw Data'!U$1,FALSE)</f>
        <v>-0.44917781595787298</v>
      </c>
      <c r="AK19" s="48">
        <f>VLOOKUP($A19,'ADR Raw Data'!$B$6:$BE$43,'ADR Raw Data'!V$1,FALSE)</f>
        <v>-1.69581244641851</v>
      </c>
      <c r="AL19" s="48">
        <f>VLOOKUP($A19,'ADR Raw Data'!$B$6:$BE$43,'ADR Raw Data'!W$1,FALSE)</f>
        <v>-3.90662288101232</v>
      </c>
      <c r="AM19" s="48">
        <f>VLOOKUP($A19,'ADR Raw Data'!$B$6:$BE$43,'ADR Raw Data'!X$1,FALSE)</f>
        <v>7.1650611885986999</v>
      </c>
      <c r="AN19" s="49">
        <f>VLOOKUP($A19,'ADR Raw Data'!$B$6:$BE$43,'ADR Raw Data'!Y$1,FALSE)</f>
        <v>0.231511937278539</v>
      </c>
      <c r="AO19" s="48">
        <f>VLOOKUP($A19,'ADR Raw Data'!$B$6:$BE$43,'ADR Raw Data'!AA$1,FALSE)</f>
        <v>3.7464974898636898</v>
      </c>
      <c r="AP19" s="48">
        <f>VLOOKUP($A19,'ADR Raw Data'!$B$6:$BE$43,'ADR Raw Data'!AB$1,FALSE)</f>
        <v>4.9140624904227002</v>
      </c>
      <c r="AQ19" s="49">
        <f>VLOOKUP($A19,'ADR Raw Data'!$B$6:$BE$43,'ADR Raw Data'!AC$1,FALSE)</f>
        <v>4.4611508749537698</v>
      </c>
      <c r="AR19" s="50">
        <f>VLOOKUP($A19,'ADR Raw Data'!$B$6:$BE$43,'ADR Raw Data'!AE$1,FALSE)</f>
        <v>2.6384524345381299</v>
      </c>
      <c r="AS19" s="40"/>
      <c r="AT19" s="51">
        <f>VLOOKUP($A19,'RevPAR Raw Data'!$B$6:$BE$43,'RevPAR Raw Data'!G$1,FALSE)</f>
        <v>82.047679692064705</v>
      </c>
      <c r="AU19" s="52">
        <f>VLOOKUP($A19,'RevPAR Raw Data'!$B$6:$BE$43,'RevPAR Raw Data'!H$1,FALSE)</f>
        <v>79.358106664034693</v>
      </c>
      <c r="AV19" s="52">
        <f>VLOOKUP($A19,'RevPAR Raw Data'!$B$6:$BE$43,'RevPAR Raw Data'!I$1,FALSE)</f>
        <v>81.204577157520703</v>
      </c>
      <c r="AW19" s="52">
        <f>VLOOKUP($A19,'RevPAR Raw Data'!$B$6:$BE$43,'RevPAR Raw Data'!J$1,FALSE)</f>
        <v>80.109869419660399</v>
      </c>
      <c r="AX19" s="52">
        <f>VLOOKUP($A19,'RevPAR Raw Data'!$B$6:$BE$43,'RevPAR Raw Data'!K$1,FALSE)</f>
        <v>82.096139628898499</v>
      </c>
      <c r="AY19" s="53">
        <f>VLOOKUP($A19,'RevPAR Raw Data'!$B$6:$BE$43,'RevPAR Raw Data'!L$1,FALSE)</f>
        <v>80.963274512435802</v>
      </c>
      <c r="AZ19" s="52">
        <f>VLOOKUP($A19,'RevPAR Raw Data'!$B$6:$BE$43,'RevPAR Raw Data'!N$1,FALSE)</f>
        <v>175.17736060797401</v>
      </c>
      <c r="BA19" s="52">
        <f>VLOOKUP($A19,'RevPAR Raw Data'!$B$6:$BE$43,'RevPAR Raw Data'!O$1,FALSE)</f>
        <v>259.35372660876402</v>
      </c>
      <c r="BB19" s="53">
        <f>VLOOKUP($A19,'RevPAR Raw Data'!$B$6:$BE$43,'RevPAR Raw Data'!P$1,FALSE)</f>
        <v>217.265543608369</v>
      </c>
      <c r="BC19" s="54">
        <f>VLOOKUP($A19,'RevPAR Raw Data'!$B$6:$BE$43,'RevPAR Raw Data'!R$1,FALSE)</f>
        <v>119.906779968416</v>
      </c>
      <c r="BE19" s="47">
        <f>VLOOKUP($A19,'RevPAR Raw Data'!$B$6:$BE$43,'RevPAR Raw Data'!T$1,FALSE)</f>
        <v>-2.9531627590372</v>
      </c>
      <c r="BF19" s="48">
        <f>VLOOKUP($A19,'RevPAR Raw Data'!$B$6:$BE$43,'RevPAR Raw Data'!U$1,FALSE)</f>
        <v>-3.8602836615449898</v>
      </c>
      <c r="BG19" s="48">
        <f>VLOOKUP($A19,'RevPAR Raw Data'!$B$6:$BE$43,'RevPAR Raw Data'!V$1,FALSE)</f>
        <v>-4.4311012012846502</v>
      </c>
      <c r="BH19" s="48">
        <f>VLOOKUP($A19,'RevPAR Raw Data'!$B$6:$BE$43,'RevPAR Raw Data'!W$1,FALSE)</f>
        <v>-5.7047101325265999</v>
      </c>
      <c r="BI19" s="48">
        <f>VLOOKUP($A19,'RevPAR Raw Data'!$B$6:$BE$43,'RevPAR Raw Data'!X$1,FALSE)</f>
        <v>1.13337565906546</v>
      </c>
      <c r="BJ19" s="49">
        <f>VLOOKUP($A19,'RevPAR Raw Data'!$B$6:$BE$43,'RevPAR Raw Data'!Y$1,FALSE)</f>
        <v>-3.1982422357270801</v>
      </c>
      <c r="BK19" s="48">
        <f>VLOOKUP($A19,'RevPAR Raw Data'!$B$6:$BE$43,'RevPAR Raw Data'!AA$1,FALSE)</f>
        <v>2.3446625445588101</v>
      </c>
      <c r="BL19" s="48">
        <f>VLOOKUP($A19,'RevPAR Raw Data'!$B$6:$BE$43,'RevPAR Raw Data'!AB$1,FALSE)</f>
        <v>4.0654352620138798</v>
      </c>
      <c r="BM19" s="49">
        <f>VLOOKUP($A19,'RevPAR Raw Data'!$B$6:$BE$43,'RevPAR Raw Data'!AC$1,FALSE)</f>
        <v>3.3648062214020702</v>
      </c>
      <c r="BN19" s="50">
        <f>VLOOKUP($A19,'RevPAR Raw Data'!$B$6:$BE$43,'RevPAR Raw Data'!AE$1,FALSE)</f>
        <v>9.1870608321861405E-2</v>
      </c>
    </row>
    <row r="20" spans="1:66" x14ac:dyDescent="0.45">
      <c r="A20" s="63" t="s">
        <v>29</v>
      </c>
      <c r="B20" s="47">
        <f>VLOOKUP($A20,'Occupancy Raw Data'!$B$8:$BE$45,'Occupancy Raw Data'!G$3,FALSE)</f>
        <v>39.128733533324599</v>
      </c>
      <c r="C20" s="48">
        <f>VLOOKUP($A20,'Occupancy Raw Data'!$B$8:$BE$45,'Occupancy Raw Data'!H$3,FALSE)</f>
        <v>38.737446197991297</v>
      </c>
      <c r="D20" s="48">
        <f>VLOOKUP($A20,'Occupancy Raw Data'!$B$8:$BE$45,'Occupancy Raw Data'!I$3,FALSE)</f>
        <v>37.941828616147099</v>
      </c>
      <c r="E20" s="48">
        <f>VLOOKUP($A20,'Occupancy Raw Data'!$B$8:$BE$45,'Occupancy Raw Data'!J$3,FALSE)</f>
        <v>38.059214816747001</v>
      </c>
      <c r="F20" s="48">
        <f>VLOOKUP($A20,'Occupancy Raw Data'!$B$8:$BE$45,'Occupancy Raw Data'!K$3,FALSE)</f>
        <v>40.654754141124201</v>
      </c>
      <c r="G20" s="49">
        <f>VLOOKUP($A20,'Occupancy Raw Data'!$B$8:$BE$45,'Occupancy Raw Data'!L$3,FALSE)</f>
        <v>38.904395461066898</v>
      </c>
      <c r="H20" s="48">
        <f>VLOOKUP($A20,'Occupancy Raw Data'!$B$8:$BE$45,'Occupancy Raw Data'!N$3,FALSE)</f>
        <v>66.310160427807403</v>
      </c>
      <c r="I20" s="48">
        <f>VLOOKUP($A20,'Occupancy Raw Data'!$B$8:$BE$45,'Occupancy Raw Data'!O$3,FALSE)</f>
        <v>82.731185600626006</v>
      </c>
      <c r="J20" s="49">
        <f>VLOOKUP($A20,'Occupancy Raw Data'!$B$8:$BE$45,'Occupancy Raw Data'!P$3,FALSE)</f>
        <v>74.520673014216698</v>
      </c>
      <c r="K20" s="50">
        <f>VLOOKUP($A20,'Occupancy Raw Data'!$B$8:$BE$45,'Occupancy Raw Data'!R$3,FALSE)</f>
        <v>49.080474761966798</v>
      </c>
      <c r="M20" s="47">
        <f>VLOOKUP($A20,'Occupancy Raw Data'!$B$8:$BE$45,'Occupancy Raw Data'!T$3,FALSE)</f>
        <v>-3.4365462371201199</v>
      </c>
      <c r="N20" s="48">
        <f>VLOOKUP($A20,'Occupancy Raw Data'!$B$8:$BE$45,'Occupancy Raw Data'!U$3,FALSE)</f>
        <v>0.28304299392736199</v>
      </c>
      <c r="O20" s="48">
        <f>VLOOKUP($A20,'Occupancy Raw Data'!$B$8:$BE$45,'Occupancy Raw Data'!V$3,FALSE)</f>
        <v>-2.8205306251322999</v>
      </c>
      <c r="P20" s="48">
        <f>VLOOKUP($A20,'Occupancy Raw Data'!$B$8:$BE$45,'Occupancy Raw Data'!W$3,FALSE)</f>
        <v>3.4952978373602299</v>
      </c>
      <c r="Q20" s="48">
        <f>VLOOKUP($A20,'Occupancy Raw Data'!$B$8:$BE$45,'Occupancy Raw Data'!X$3,FALSE)</f>
        <v>1.07332815485189</v>
      </c>
      <c r="R20" s="49">
        <f>VLOOKUP($A20,'Occupancy Raw Data'!$B$8:$BE$45,'Occupancy Raw Data'!Y$3,FALSE)</f>
        <v>-0.34189271382846897</v>
      </c>
      <c r="S20" s="48">
        <f>VLOOKUP($A20,'Occupancy Raw Data'!$B$8:$BE$45,'Occupancy Raw Data'!AA$3,FALSE)</f>
        <v>-3.16531770133472</v>
      </c>
      <c r="T20" s="48">
        <f>VLOOKUP($A20,'Occupancy Raw Data'!$B$8:$BE$45,'Occupancy Raw Data'!AB$3,FALSE)</f>
        <v>-3.4907119419107202</v>
      </c>
      <c r="U20" s="49">
        <f>VLOOKUP($A20,'Occupancy Raw Data'!$B$8:$BE$45,'Occupancy Raw Data'!AC$3,FALSE)</f>
        <v>-3.34621085004376</v>
      </c>
      <c r="V20" s="50">
        <f>VLOOKUP($A20,'Occupancy Raw Data'!$B$8:$BE$45,'Occupancy Raw Data'!AE$3,FALSE)</f>
        <v>-1.6678289274440601</v>
      </c>
      <c r="X20" s="51">
        <f>VLOOKUP($A20,'ADR Raw Data'!$B$6:$BE$43,'ADR Raw Data'!G$1,FALSE)</f>
        <v>118.64084999999901</v>
      </c>
      <c r="Y20" s="52">
        <f>VLOOKUP($A20,'ADR Raw Data'!$B$6:$BE$43,'ADR Raw Data'!H$1,FALSE)</f>
        <v>113.59573737373699</v>
      </c>
      <c r="Z20" s="52">
        <f>VLOOKUP($A20,'ADR Raw Data'!$B$6:$BE$43,'ADR Raw Data'!I$1,FALSE)</f>
        <v>114.10490202818799</v>
      </c>
      <c r="AA20" s="52">
        <f>VLOOKUP($A20,'ADR Raw Data'!$B$6:$BE$43,'ADR Raw Data'!J$1,FALSE)</f>
        <v>110.24729266620901</v>
      </c>
      <c r="AB20" s="52">
        <f>VLOOKUP($A20,'ADR Raw Data'!$B$6:$BE$43,'ADR Raw Data'!K$1,FALSE)</f>
        <v>110.283365415463</v>
      </c>
      <c r="AC20" s="53">
        <f>VLOOKUP($A20,'ADR Raw Data'!$B$6:$BE$43,'ADR Raw Data'!L$1,FALSE)</f>
        <v>113.36247150328499</v>
      </c>
      <c r="AD20" s="52">
        <f>VLOOKUP($A20,'ADR Raw Data'!$B$6:$BE$43,'ADR Raw Data'!N$1,FALSE)</f>
        <v>158.96215971675801</v>
      </c>
      <c r="AE20" s="52">
        <f>VLOOKUP($A20,'ADR Raw Data'!$B$6:$BE$43,'ADR Raw Data'!O$1,FALSE)</f>
        <v>189.889005202585</v>
      </c>
      <c r="AF20" s="53">
        <f>VLOOKUP($A20,'ADR Raw Data'!$B$6:$BE$43,'ADR Raw Data'!P$1,FALSE)</f>
        <v>176.129306029579</v>
      </c>
      <c r="AG20" s="54">
        <f>VLOOKUP($A20,'ADR Raw Data'!$B$6:$BE$43,'ADR Raw Data'!R$1,FALSE)</f>
        <v>140.59137770016301</v>
      </c>
      <c r="AI20" s="47">
        <f>VLOOKUP($A20,'ADR Raw Data'!$B$6:$BE$43,'ADR Raw Data'!T$1,FALSE)</f>
        <v>-3.4200628631246102</v>
      </c>
      <c r="AJ20" s="48">
        <f>VLOOKUP($A20,'ADR Raw Data'!$B$6:$BE$43,'ADR Raw Data'!U$1,FALSE)</f>
        <v>-1.791674304416</v>
      </c>
      <c r="AK20" s="48">
        <f>VLOOKUP($A20,'ADR Raw Data'!$B$6:$BE$43,'ADR Raw Data'!V$1,FALSE)</f>
        <v>3.3703246645104601</v>
      </c>
      <c r="AL20" s="48">
        <f>VLOOKUP($A20,'ADR Raw Data'!$B$6:$BE$43,'ADR Raw Data'!W$1,FALSE)</f>
        <v>2.1136822321509698</v>
      </c>
      <c r="AM20" s="48">
        <f>VLOOKUP($A20,'ADR Raw Data'!$B$6:$BE$43,'ADR Raw Data'!X$1,FALSE)</f>
        <v>-8.9702777325299792</v>
      </c>
      <c r="AN20" s="49">
        <f>VLOOKUP($A20,'ADR Raw Data'!$B$6:$BE$43,'ADR Raw Data'!Y$1,FALSE)</f>
        <v>-2.0873807381349101</v>
      </c>
      <c r="AO20" s="48">
        <f>VLOOKUP($A20,'ADR Raw Data'!$B$6:$BE$43,'ADR Raw Data'!AA$1,FALSE)</f>
        <v>-9.1814346640595801</v>
      </c>
      <c r="AP20" s="48">
        <f>VLOOKUP($A20,'ADR Raw Data'!$B$6:$BE$43,'ADR Raw Data'!AB$1,FALSE)</f>
        <v>7.1578607026658601</v>
      </c>
      <c r="AQ20" s="49">
        <f>VLOOKUP($A20,'ADR Raw Data'!$B$6:$BE$43,'ADR Raw Data'!AC$1,FALSE)</f>
        <v>-6.2961240048985401E-2</v>
      </c>
      <c r="AR20" s="50">
        <f>VLOOKUP($A20,'ADR Raw Data'!$B$6:$BE$43,'ADR Raw Data'!AE$1,FALSE)</f>
        <v>-1.3139766108320099</v>
      </c>
      <c r="AS20" s="40"/>
      <c r="AT20" s="51">
        <f>VLOOKUP($A20,'RevPAR Raw Data'!$B$6:$BE$43,'RevPAR Raw Data'!G$1,FALSE)</f>
        <v>46.422662058171298</v>
      </c>
      <c r="AU20" s="52">
        <f>VLOOKUP($A20,'RevPAR Raw Data'!$B$6:$BE$43,'RevPAR Raw Data'!H$1,FALSE)</f>
        <v>44.004087648363097</v>
      </c>
      <c r="AV20" s="52">
        <f>VLOOKUP($A20,'RevPAR Raw Data'!$B$6:$BE$43,'RevPAR Raw Data'!I$1,FALSE)</f>
        <v>43.293486370157801</v>
      </c>
      <c r="AW20" s="52">
        <f>VLOOKUP($A20,'RevPAR Raw Data'!$B$6:$BE$43,'RevPAR Raw Data'!J$1,FALSE)</f>
        <v>41.959253945480597</v>
      </c>
      <c r="AX20" s="52">
        <f>VLOOKUP($A20,'RevPAR Raw Data'!$B$6:$BE$43,'RevPAR Raw Data'!K$1,FALSE)</f>
        <v>44.835431068214397</v>
      </c>
      <c r="AY20" s="53">
        <f>VLOOKUP($A20,'RevPAR Raw Data'!$B$6:$BE$43,'RevPAR Raw Data'!L$1,FALSE)</f>
        <v>44.102984218077403</v>
      </c>
      <c r="AZ20" s="52">
        <f>VLOOKUP($A20,'RevPAR Raw Data'!$B$6:$BE$43,'RevPAR Raw Data'!N$1,FALSE)</f>
        <v>105.40806312769</v>
      </c>
      <c r="BA20" s="52">
        <f>VLOOKUP($A20,'RevPAR Raw Data'!$B$6:$BE$43,'RevPAR Raw Data'!O$1,FALSE)</f>
        <v>157.09742532933299</v>
      </c>
      <c r="BB20" s="53">
        <f>VLOOKUP($A20,'RevPAR Raw Data'!$B$6:$BE$43,'RevPAR Raw Data'!P$1,FALSE)</f>
        <v>131.25274422851101</v>
      </c>
      <c r="BC20" s="54">
        <f>VLOOKUP($A20,'RevPAR Raw Data'!$B$6:$BE$43,'RevPAR Raw Data'!R$1,FALSE)</f>
        <v>69.002915649630097</v>
      </c>
      <c r="BE20" s="47">
        <f>VLOOKUP($A20,'RevPAR Raw Data'!$B$6:$BE$43,'RevPAR Raw Data'!T$1,FALSE)</f>
        <v>-6.73907705861488</v>
      </c>
      <c r="BF20" s="48">
        <f>VLOOKUP($A20,'RevPAR Raw Data'!$B$6:$BE$43,'RevPAR Raw Data'!U$1,FALSE)</f>
        <v>-1.5137025190812801</v>
      </c>
      <c r="BG20" s="48">
        <f>VLOOKUP($A20,'RevPAR Raw Data'!$B$6:$BE$43,'RevPAR Raw Data'!V$1,FALSE)</f>
        <v>0.45473300004925299</v>
      </c>
      <c r="BH20" s="48">
        <f>VLOOKUP($A20,'RevPAR Raw Data'!$B$6:$BE$43,'RevPAR Raw Data'!W$1,FALSE)</f>
        <v>5.6828595588602502</v>
      </c>
      <c r="BI20" s="48">
        <f>VLOOKUP($A20,'RevPAR Raw Data'!$B$6:$BE$43,'RevPAR Raw Data'!X$1,FALSE)</f>
        <v>-7.9932300941497401</v>
      </c>
      <c r="BJ20" s="49">
        <f>VLOOKUP($A20,'RevPAR Raw Data'!$B$6:$BE$43,'RevPAR Raw Data'!Y$1,FALSE)</f>
        <v>-2.4221368493098301</v>
      </c>
      <c r="BK20" s="48">
        <f>VLOOKUP($A20,'RevPAR Raw Data'!$B$6:$BE$43,'RevPAR Raw Data'!AA$1,FALSE)</f>
        <v>-12.056130788736301</v>
      </c>
      <c r="BL20" s="48">
        <f>VLOOKUP($A20,'RevPAR Raw Data'!$B$6:$BE$43,'RevPAR Raw Data'!AB$1,FALSE)</f>
        <v>3.41728846242184</v>
      </c>
      <c r="BM20" s="49">
        <f>VLOOKUP($A20,'RevPAR Raw Data'!$B$6:$BE$43,'RevPAR Raw Data'!AC$1,FALSE)</f>
        <v>-3.4070652742469099</v>
      </c>
      <c r="BN20" s="50">
        <f>VLOOKUP($A20,'RevPAR Raw Data'!$B$6:$BE$43,'RevPAR Raw Data'!AE$1,FALSE)</f>
        <v>-2.9598906562607699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42.681293302540404</v>
      </c>
      <c r="C22" s="48">
        <f>VLOOKUP($A22,'Occupancy Raw Data'!$B$8:$BE$45,'Occupancy Raw Data'!H$3,FALSE)</f>
        <v>52.9399538106235</v>
      </c>
      <c r="D22" s="48">
        <f>VLOOKUP($A22,'Occupancy Raw Data'!$B$8:$BE$45,'Occupancy Raw Data'!I$3,FALSE)</f>
        <v>56.041291395316598</v>
      </c>
      <c r="E22" s="48">
        <f>VLOOKUP($A22,'Occupancy Raw Data'!$B$8:$BE$45,'Occupancy Raw Data'!J$3,FALSE)</f>
        <v>56.995057964990004</v>
      </c>
      <c r="F22" s="48">
        <f>VLOOKUP($A22,'Occupancy Raw Data'!$B$8:$BE$45,'Occupancy Raw Data'!K$3,FALSE)</f>
        <v>56.064385016858303</v>
      </c>
      <c r="G22" s="49">
        <f>VLOOKUP($A22,'Occupancy Raw Data'!$B$8:$BE$45,'Occupancy Raw Data'!L$3,FALSE)</f>
        <v>52.9444911457419</v>
      </c>
      <c r="H22" s="48">
        <f>VLOOKUP($A22,'Occupancy Raw Data'!$B$8:$BE$45,'Occupancy Raw Data'!N$3,FALSE)</f>
        <v>68.278601450279396</v>
      </c>
      <c r="I22" s="48">
        <f>VLOOKUP($A22,'Occupancy Raw Data'!$B$8:$BE$45,'Occupancy Raw Data'!O$3,FALSE)</f>
        <v>82.608193616923003</v>
      </c>
      <c r="J22" s="49">
        <f>VLOOKUP($A22,'Occupancy Raw Data'!$B$8:$BE$45,'Occupancy Raw Data'!P$3,FALSE)</f>
        <v>75.4433975336012</v>
      </c>
      <c r="K22" s="50">
        <f>VLOOKUP($A22,'Occupancy Raw Data'!$B$8:$BE$45,'Occupancy Raw Data'!R$3,FALSE)</f>
        <v>59.372834944409597</v>
      </c>
      <c r="M22" s="47">
        <f>VLOOKUP($A22,'Occupancy Raw Data'!$B$8:$BE$45,'Occupancy Raw Data'!T$3,FALSE)</f>
        <v>-0.51735527097039302</v>
      </c>
      <c r="N22" s="48">
        <f>VLOOKUP($A22,'Occupancy Raw Data'!$B$8:$BE$45,'Occupancy Raw Data'!U$3,FALSE)</f>
        <v>-1.4544344774950599</v>
      </c>
      <c r="O22" s="48">
        <f>VLOOKUP($A22,'Occupancy Raw Data'!$B$8:$BE$45,'Occupancy Raw Data'!V$3,FALSE)</f>
        <v>9.9781335873163707E-2</v>
      </c>
      <c r="P22" s="48">
        <f>VLOOKUP($A22,'Occupancy Raw Data'!$B$8:$BE$45,'Occupancy Raw Data'!W$3,FALSE)</f>
        <v>2.1525539922124501</v>
      </c>
      <c r="Q22" s="48">
        <f>VLOOKUP($A22,'Occupancy Raw Data'!$B$8:$BE$45,'Occupancy Raw Data'!X$3,FALSE)</f>
        <v>2.19425961713553E-2</v>
      </c>
      <c r="R22" s="49">
        <f>VLOOKUP($A22,'Occupancy Raw Data'!$B$8:$BE$45,'Occupancy Raw Data'!Y$3,FALSE)</f>
        <v>0.10021228058770799</v>
      </c>
      <c r="S22" s="48">
        <f>VLOOKUP($A22,'Occupancy Raw Data'!$B$8:$BE$45,'Occupancy Raw Data'!AA$3,FALSE)</f>
        <v>-0.216335066886434</v>
      </c>
      <c r="T22" s="48">
        <f>VLOOKUP($A22,'Occupancy Raw Data'!$B$8:$BE$45,'Occupancy Raw Data'!AB$3,FALSE)</f>
        <v>5.7734929541993001</v>
      </c>
      <c r="U22" s="49">
        <f>VLOOKUP($A22,'Occupancy Raw Data'!$B$8:$BE$45,'Occupancy Raw Data'!AC$3,FALSE)</f>
        <v>2.97628029319399</v>
      </c>
      <c r="V22" s="50">
        <f>VLOOKUP($A22,'Occupancy Raw Data'!$B$8:$BE$45,'Occupancy Raw Data'!AE$3,FALSE)</f>
        <v>1.1232047923283199</v>
      </c>
      <c r="X22" s="51">
        <f>VLOOKUP($A22,'ADR Raw Data'!$B$6:$BE$43,'ADR Raw Data'!G$1,FALSE)</f>
        <v>108.43403170824</v>
      </c>
      <c r="Y22" s="52">
        <f>VLOOKUP($A22,'ADR Raw Data'!$B$6:$BE$43,'ADR Raw Data'!H$1,FALSE)</f>
        <v>107.56762945513201</v>
      </c>
      <c r="Z22" s="52">
        <f>VLOOKUP($A22,'ADR Raw Data'!$B$6:$BE$43,'ADR Raw Data'!I$1,FALSE)</f>
        <v>107.043763959286</v>
      </c>
      <c r="AA22" s="52">
        <f>VLOOKUP($A22,'ADR Raw Data'!$B$6:$BE$43,'ADR Raw Data'!J$1,FALSE)</f>
        <v>106.015217990275</v>
      </c>
      <c r="AB22" s="52">
        <f>VLOOKUP($A22,'ADR Raw Data'!$B$6:$BE$43,'ADR Raw Data'!K$1,FALSE)</f>
        <v>107.228208592494</v>
      </c>
      <c r="AC22" s="53">
        <f>VLOOKUP($A22,'ADR Raw Data'!$B$6:$BE$43,'ADR Raw Data'!L$1,FALSE)</f>
        <v>107.19028448546599</v>
      </c>
      <c r="AD22" s="52">
        <f>VLOOKUP($A22,'ADR Raw Data'!$B$6:$BE$43,'ADR Raw Data'!N$1,FALSE)</f>
        <v>151.51739396604199</v>
      </c>
      <c r="AE22" s="52">
        <f>VLOOKUP($A22,'ADR Raw Data'!$B$6:$BE$43,'ADR Raw Data'!O$1,FALSE)</f>
        <v>170.05653602079801</v>
      </c>
      <c r="AF22" s="53">
        <f>VLOOKUP($A22,'ADR Raw Data'!$B$6:$BE$43,'ADR Raw Data'!P$1,FALSE)</f>
        <v>161.66728836646899</v>
      </c>
      <c r="AG22" s="54">
        <f>VLOOKUP($A22,'ADR Raw Data'!$B$6:$BE$43,'ADR Raw Data'!R$1,FALSE)</f>
        <v>126.968374683966</v>
      </c>
      <c r="AI22" s="47">
        <f>VLOOKUP($A22,'ADR Raw Data'!$B$6:$BE$43,'ADR Raw Data'!T$1,FALSE)</f>
        <v>5.62840492381443</v>
      </c>
      <c r="AJ22" s="48">
        <f>VLOOKUP($A22,'ADR Raw Data'!$B$6:$BE$43,'ADR Raw Data'!U$1,FALSE)</f>
        <v>4.7998255809209498</v>
      </c>
      <c r="AK22" s="48">
        <f>VLOOKUP($A22,'ADR Raw Data'!$B$6:$BE$43,'ADR Raw Data'!V$1,FALSE)</f>
        <v>3.7956852639999799</v>
      </c>
      <c r="AL22" s="48">
        <f>VLOOKUP($A22,'ADR Raw Data'!$B$6:$BE$43,'ADR Raw Data'!W$1,FALSE)</f>
        <v>5.1794734298506002</v>
      </c>
      <c r="AM22" s="48">
        <f>VLOOKUP($A22,'ADR Raw Data'!$B$6:$BE$43,'ADR Raw Data'!X$1,FALSE)</f>
        <v>2.29977306670955</v>
      </c>
      <c r="AN22" s="49">
        <f>VLOOKUP($A22,'ADR Raw Data'!$B$6:$BE$43,'ADR Raw Data'!Y$1,FALSE)</f>
        <v>4.2516333376225202</v>
      </c>
      <c r="AO22" s="48">
        <f>VLOOKUP($A22,'ADR Raw Data'!$B$6:$BE$43,'ADR Raw Data'!AA$1,FALSE)</f>
        <v>6.96243730088801</v>
      </c>
      <c r="AP22" s="48">
        <f>VLOOKUP($A22,'ADR Raw Data'!$B$6:$BE$43,'ADR Raw Data'!AB$1,FALSE)</f>
        <v>10.367868329995</v>
      </c>
      <c r="AQ22" s="49">
        <f>VLOOKUP($A22,'ADR Raw Data'!$B$6:$BE$43,'ADR Raw Data'!AC$1,FALSE)</f>
        <v>9.0296145615920693</v>
      </c>
      <c r="AR22" s="50">
        <f>VLOOKUP($A22,'ADR Raw Data'!$B$6:$BE$43,'ADR Raw Data'!AE$1,FALSE)</f>
        <v>6.6692554563307702</v>
      </c>
      <c r="AS22" s="40"/>
      <c r="AT22" s="51">
        <f>VLOOKUP($A22,'RevPAR Raw Data'!$B$6:$BE$43,'RevPAR Raw Data'!G$1,FALSE)</f>
        <v>46.281047113163901</v>
      </c>
      <c r="AU22" s="52">
        <f>VLOOKUP($A22,'RevPAR Raw Data'!$B$6:$BE$43,'RevPAR Raw Data'!H$1,FALSE)</f>
        <v>56.946253348729698</v>
      </c>
      <c r="AV22" s="52">
        <f>VLOOKUP($A22,'RevPAR Raw Data'!$B$6:$BE$43,'RevPAR Raw Data'!I$1,FALSE)</f>
        <v>59.988707680938496</v>
      </c>
      <c r="AW22" s="52">
        <f>VLOOKUP($A22,'RevPAR Raw Data'!$B$6:$BE$43,'RevPAR Raw Data'!J$1,FALSE)</f>
        <v>60.423434945268099</v>
      </c>
      <c r="AX22" s="52">
        <f>VLOOKUP($A22,'RevPAR Raw Data'!$B$6:$BE$43,'RevPAR Raw Data'!K$1,FALSE)</f>
        <v>60.1168357119763</v>
      </c>
      <c r="AY22" s="53">
        <f>VLOOKUP($A22,'RevPAR Raw Data'!$B$6:$BE$43,'RevPAR Raw Data'!L$1,FALSE)</f>
        <v>56.751350678503101</v>
      </c>
      <c r="AZ22" s="52">
        <f>VLOOKUP($A22,'RevPAR Raw Data'!$B$6:$BE$43,'RevPAR Raw Data'!N$1,FALSE)</f>
        <v>103.453957553923</v>
      </c>
      <c r="BA22" s="52">
        <f>VLOOKUP($A22,'RevPAR Raw Data'!$B$6:$BE$43,'RevPAR Raw Data'!O$1,FALSE)</f>
        <v>140.48063253429399</v>
      </c>
      <c r="BB22" s="53">
        <f>VLOOKUP($A22,'RevPAR Raw Data'!$B$6:$BE$43,'RevPAR Raw Data'!P$1,FALSE)</f>
        <v>121.967295044108</v>
      </c>
      <c r="BC22" s="54">
        <f>VLOOKUP($A22,'RevPAR Raw Data'!$B$6:$BE$43,'RevPAR Raw Data'!R$1,FALSE)</f>
        <v>75.384723532710794</v>
      </c>
      <c r="BE22" s="47">
        <f>VLOOKUP($A22,'RevPAR Raw Data'!$B$6:$BE$43,'RevPAR Raw Data'!T$1,FALSE)</f>
        <v>5.0819308032991204</v>
      </c>
      <c r="BF22" s="48">
        <f>VLOOKUP($A22,'RevPAR Raw Data'!$B$6:$BE$43,'RevPAR Raw Data'!U$1,FALSE)</f>
        <v>3.2755807853173402</v>
      </c>
      <c r="BG22" s="48">
        <f>VLOOKUP($A22,'RevPAR Raw Data'!$B$6:$BE$43,'RevPAR Raw Data'!V$1,FALSE)</f>
        <v>3.8992539853351</v>
      </c>
      <c r="BH22" s="48">
        <f>VLOOKUP($A22,'RevPAR Raw Data'!$B$6:$BE$43,'RevPAR Raw Data'!W$1,FALSE)</f>
        <v>7.4435183841528998</v>
      </c>
      <c r="BI22" s="48">
        <f>VLOOKUP($A22,'RevPAR Raw Data'!$B$6:$BE$43,'RevPAR Raw Data'!X$1,FALSE)</f>
        <v>2.3222202927977902</v>
      </c>
      <c r="BJ22" s="49">
        <f>VLOOKUP($A22,'RevPAR Raw Data'!$B$6:$BE$43,'RevPAR Raw Data'!Y$1,FALSE)</f>
        <v>4.3561062769400802</v>
      </c>
      <c r="BK22" s="48">
        <f>VLOOKUP($A22,'RevPAR Raw Data'!$B$6:$BE$43,'RevPAR Raw Data'!AA$1,FALSE)</f>
        <v>6.7310400406097699</v>
      </c>
      <c r="BL22" s="48">
        <f>VLOOKUP($A22,'RevPAR Raw Data'!$B$6:$BE$43,'RevPAR Raw Data'!AB$1,FALSE)</f>
        <v>16.739949431727201</v>
      </c>
      <c r="BM22" s="49">
        <f>VLOOKUP($A22,'RevPAR Raw Data'!$B$6:$BE$43,'RevPAR Raw Data'!AC$1,FALSE)</f>
        <v>12.2746414935341</v>
      </c>
      <c r="BN22" s="50">
        <f>VLOOKUP($A22,'RevPAR Raw Data'!$B$6:$BE$43,'RevPAR Raw Data'!AE$1,FALSE)</f>
        <v>7.86736964555723</v>
      </c>
    </row>
    <row r="23" spans="1:66" x14ac:dyDescent="0.45">
      <c r="A23" s="63" t="s">
        <v>70</v>
      </c>
      <c r="B23" s="47">
        <f>VLOOKUP($A23,'Occupancy Raw Data'!$B$8:$BE$45,'Occupancy Raw Data'!G$3,FALSE)</f>
        <v>42.416713148420399</v>
      </c>
      <c r="C23" s="48">
        <f>VLOOKUP($A23,'Occupancy Raw Data'!$B$8:$BE$45,'Occupancy Raw Data'!H$3,FALSE)</f>
        <v>52.020688606054399</v>
      </c>
      <c r="D23" s="48">
        <f>VLOOKUP($A23,'Occupancy Raw Data'!$B$8:$BE$45,'Occupancy Raw Data'!I$3,FALSE)</f>
        <v>54.576339942193599</v>
      </c>
      <c r="E23" s="48">
        <f>VLOOKUP($A23,'Occupancy Raw Data'!$B$8:$BE$45,'Occupancy Raw Data'!J$3,FALSE)</f>
        <v>55.1645454084478</v>
      </c>
      <c r="F23" s="48">
        <f>VLOOKUP($A23,'Occupancy Raw Data'!$B$8:$BE$45,'Occupancy Raw Data'!K$3,FALSE)</f>
        <v>55.296384564677197</v>
      </c>
      <c r="G23" s="49">
        <f>VLOOKUP($A23,'Occupancy Raw Data'!$B$8:$BE$45,'Occupancy Raw Data'!L$3,FALSE)</f>
        <v>51.894934333958702</v>
      </c>
      <c r="H23" s="48">
        <f>VLOOKUP($A23,'Occupancy Raw Data'!$B$8:$BE$45,'Occupancy Raw Data'!N$3,FALSE)</f>
        <v>67.689265250240794</v>
      </c>
      <c r="I23" s="48">
        <f>VLOOKUP($A23,'Occupancy Raw Data'!$B$8:$BE$45,'Occupancy Raw Data'!O$3,FALSE)</f>
        <v>79.879316464682304</v>
      </c>
      <c r="J23" s="49">
        <f>VLOOKUP($A23,'Occupancy Raw Data'!$B$8:$BE$45,'Occupancy Raw Data'!P$3,FALSE)</f>
        <v>73.7842908574615</v>
      </c>
      <c r="K23" s="50">
        <f>VLOOKUP($A23,'Occupancy Raw Data'!$B$8:$BE$45,'Occupancy Raw Data'!R$3,FALSE)</f>
        <v>58.149036197816599</v>
      </c>
      <c r="M23" s="47">
        <f>VLOOKUP($A23,'Occupancy Raw Data'!$B$8:$BE$45,'Occupancy Raw Data'!T$3,FALSE)</f>
        <v>-3.2227653038930502</v>
      </c>
      <c r="N23" s="48">
        <f>VLOOKUP($A23,'Occupancy Raw Data'!$B$8:$BE$45,'Occupancy Raw Data'!U$3,FALSE)</f>
        <v>-1.9915914512221899</v>
      </c>
      <c r="O23" s="48">
        <f>VLOOKUP($A23,'Occupancy Raw Data'!$B$8:$BE$45,'Occupancy Raw Data'!V$3,FALSE)</f>
        <v>-2.3094412470555201</v>
      </c>
      <c r="P23" s="48">
        <f>VLOOKUP($A23,'Occupancy Raw Data'!$B$8:$BE$45,'Occupancy Raw Data'!W$3,FALSE)</f>
        <v>-0.37040617716039798</v>
      </c>
      <c r="Q23" s="48">
        <f>VLOOKUP($A23,'Occupancy Raw Data'!$B$8:$BE$45,'Occupancy Raw Data'!X$3,FALSE)</f>
        <v>-1.61805724321445</v>
      </c>
      <c r="R23" s="49">
        <f>VLOOKUP($A23,'Occupancy Raw Data'!$B$8:$BE$45,'Occupancy Raw Data'!Y$3,FALSE)</f>
        <v>-1.8404488468581599</v>
      </c>
      <c r="S23" s="48">
        <f>VLOOKUP($A23,'Occupancy Raw Data'!$B$8:$BE$45,'Occupancy Raw Data'!AA$3,FALSE)</f>
        <v>-1.4280713059575501</v>
      </c>
      <c r="T23" s="48">
        <f>VLOOKUP($A23,'Occupancy Raw Data'!$B$8:$BE$45,'Occupancy Raw Data'!AB$3,FALSE)</f>
        <v>1.7859667137915001</v>
      </c>
      <c r="U23" s="49">
        <f>VLOOKUP($A23,'Occupancy Raw Data'!$B$8:$BE$45,'Occupancy Raw Data'!AC$3,FALSE)</f>
        <v>0.286060093607998</v>
      </c>
      <c r="V23" s="50">
        <f>VLOOKUP($A23,'Occupancy Raw Data'!$B$8:$BE$45,'Occupancy Raw Data'!AE$3,FALSE)</f>
        <v>-1.06448577514787</v>
      </c>
      <c r="X23" s="51">
        <f>VLOOKUP($A23,'ADR Raw Data'!$B$6:$BE$43,'ADR Raw Data'!G$1,FALSE)</f>
        <v>113.92271010161301</v>
      </c>
      <c r="Y23" s="52">
        <f>VLOOKUP($A23,'ADR Raw Data'!$B$6:$BE$43,'ADR Raw Data'!H$1,FALSE)</f>
        <v>110.514792864801</v>
      </c>
      <c r="Z23" s="52">
        <f>VLOOKUP($A23,'ADR Raw Data'!$B$6:$BE$43,'ADR Raw Data'!I$1,FALSE)</f>
        <v>107.459978630493</v>
      </c>
      <c r="AA23" s="52">
        <f>VLOOKUP($A23,'ADR Raw Data'!$B$6:$BE$43,'ADR Raw Data'!J$1,FALSE)</f>
        <v>106.964907620185</v>
      </c>
      <c r="AB23" s="52">
        <f>VLOOKUP($A23,'ADR Raw Data'!$B$6:$BE$43,'ADR Raw Data'!K$1,FALSE)</f>
        <v>109.04754057771601</v>
      </c>
      <c r="AC23" s="53">
        <f>VLOOKUP($A23,'ADR Raw Data'!$B$6:$BE$43,'ADR Raw Data'!L$1,FALSE)</f>
        <v>109.36196556643399</v>
      </c>
      <c r="AD23" s="52">
        <f>VLOOKUP($A23,'ADR Raw Data'!$B$6:$BE$43,'ADR Raw Data'!N$1,FALSE)</f>
        <v>144.81707618548199</v>
      </c>
      <c r="AE23" s="52">
        <f>VLOOKUP($A23,'ADR Raw Data'!$B$6:$BE$43,'ADR Raw Data'!O$1,FALSE)</f>
        <v>157.46813622802</v>
      </c>
      <c r="AF23" s="53">
        <f>VLOOKUP($A23,'ADR Raw Data'!$B$6:$BE$43,'ADR Raw Data'!P$1,FALSE)</f>
        <v>151.66513298055099</v>
      </c>
      <c r="AG23" s="54">
        <f>VLOOKUP($A23,'ADR Raw Data'!$B$6:$BE$43,'ADR Raw Data'!R$1,FALSE)</f>
        <v>124.698464489928</v>
      </c>
      <c r="AI23" s="47">
        <f>VLOOKUP($A23,'ADR Raw Data'!$B$6:$BE$43,'ADR Raw Data'!T$1,FALSE)</f>
        <v>5.6298446825919903</v>
      </c>
      <c r="AJ23" s="48">
        <f>VLOOKUP($A23,'ADR Raw Data'!$B$6:$BE$43,'ADR Raw Data'!U$1,FALSE)</f>
        <v>5.2478048190039299</v>
      </c>
      <c r="AK23" s="48">
        <f>VLOOKUP($A23,'ADR Raw Data'!$B$6:$BE$43,'ADR Raw Data'!V$1,FALSE)</f>
        <v>3.3444811705867101</v>
      </c>
      <c r="AL23" s="48">
        <f>VLOOKUP($A23,'ADR Raw Data'!$B$6:$BE$43,'ADR Raw Data'!W$1,FALSE)</f>
        <v>4.7882700485652601</v>
      </c>
      <c r="AM23" s="48">
        <f>VLOOKUP($A23,'ADR Raw Data'!$B$6:$BE$43,'ADR Raw Data'!X$1,FALSE)</f>
        <v>5.1795320856110397E-2</v>
      </c>
      <c r="AN23" s="49">
        <f>VLOOKUP($A23,'ADR Raw Data'!$B$6:$BE$43,'ADR Raw Data'!Y$1,FALSE)</f>
        <v>3.6677213092096701</v>
      </c>
      <c r="AO23" s="48">
        <f>VLOOKUP($A23,'ADR Raw Data'!$B$6:$BE$43,'ADR Raw Data'!AA$1,FALSE)</f>
        <v>0.71012221369824302</v>
      </c>
      <c r="AP23" s="48">
        <f>VLOOKUP($A23,'ADR Raw Data'!$B$6:$BE$43,'ADR Raw Data'!AB$1,FALSE)</f>
        <v>3.47778280360806</v>
      </c>
      <c r="AQ23" s="49">
        <f>VLOOKUP($A23,'ADR Raw Data'!$B$6:$BE$43,'ADR Raw Data'!AC$1,FALSE)</f>
        <v>2.2931835527639501</v>
      </c>
      <c r="AR23" s="50">
        <f>VLOOKUP($A23,'ADR Raw Data'!$B$6:$BE$43,'ADR Raw Data'!AE$1,FALSE)</f>
        <v>3.2556664558103301</v>
      </c>
      <c r="AS23" s="40"/>
      <c r="AT23" s="51">
        <f>VLOOKUP($A23,'RevPAR Raw Data'!$B$6:$BE$43,'RevPAR Raw Data'!G$1,FALSE)</f>
        <v>48.322269154708103</v>
      </c>
      <c r="AU23" s="52">
        <f>VLOOKUP($A23,'RevPAR Raw Data'!$B$6:$BE$43,'RevPAR Raw Data'!H$1,FALSE)</f>
        <v>57.490556259824501</v>
      </c>
      <c r="AV23" s="52">
        <f>VLOOKUP($A23,'RevPAR Raw Data'!$B$6:$BE$43,'RevPAR Raw Data'!I$1,FALSE)</f>
        <v>58.647723239186597</v>
      </c>
      <c r="AW23" s="52">
        <f>VLOOKUP($A23,'RevPAR Raw Data'!$B$6:$BE$43,'RevPAR Raw Data'!J$1,FALSE)</f>
        <v>59.006705035241602</v>
      </c>
      <c r="AX23" s="52">
        <f>VLOOKUP($A23,'RevPAR Raw Data'!$B$6:$BE$43,'RevPAR Raw Data'!K$1,FALSE)</f>
        <v>60.2993473961766</v>
      </c>
      <c r="AY23" s="53">
        <f>VLOOKUP($A23,'RevPAR Raw Data'!$B$6:$BE$43,'RevPAR Raw Data'!L$1,FALSE)</f>
        <v>56.7533202170275</v>
      </c>
      <c r="AZ23" s="52">
        <f>VLOOKUP($A23,'RevPAR Raw Data'!$B$6:$BE$43,'RevPAR Raw Data'!N$1,FALSE)</f>
        <v>98.0256148268343</v>
      </c>
      <c r="BA23" s="52">
        <f>VLOOKUP($A23,'RevPAR Raw Data'!$B$6:$BE$43,'RevPAR Raw Data'!O$1,FALSE)</f>
        <v>125.78447086861701</v>
      </c>
      <c r="BB23" s="53">
        <f>VLOOKUP($A23,'RevPAR Raw Data'!$B$6:$BE$43,'RevPAR Raw Data'!P$1,FALSE)</f>
        <v>111.905042847725</v>
      </c>
      <c r="BC23" s="54">
        <f>VLOOKUP($A23,'RevPAR Raw Data'!$B$6:$BE$43,'RevPAR Raw Data'!R$1,FALSE)</f>
        <v>72.510955254369804</v>
      </c>
      <c r="BE23" s="47">
        <f>VLOOKUP($A23,'RevPAR Raw Data'!$B$6:$BE$43,'RevPAR Raw Data'!T$1,FALSE)</f>
        <v>2.2256426976052901</v>
      </c>
      <c r="BF23" s="48">
        <f>VLOOKUP($A23,'RevPAR Raw Data'!$B$6:$BE$43,'RevPAR Raw Data'!U$1,FALSE)</f>
        <v>3.1516985356296199</v>
      </c>
      <c r="BG23" s="48">
        <f>VLOOKUP($A23,'RevPAR Raw Data'!$B$6:$BE$43,'RevPAR Raw Data'!V$1,FALSE)</f>
        <v>0.95780109587765105</v>
      </c>
      <c r="BH23" s="48">
        <f>VLOOKUP($A23,'RevPAR Raw Data'!$B$6:$BE$43,'RevPAR Raw Data'!W$1,FALSE)</f>
        <v>4.4001278233658496</v>
      </c>
      <c r="BI23" s="48">
        <f>VLOOKUP($A23,'RevPAR Raw Data'!$B$6:$BE$43,'RevPAR Raw Data'!X$1,FALSE)</f>
        <v>-1.5671000002991</v>
      </c>
      <c r="BJ23" s="49">
        <f>VLOOKUP($A23,'RevPAR Raw Data'!$B$6:$BE$43,'RevPAR Raw Data'!Y$1,FALSE)</f>
        <v>1.7597699278101799</v>
      </c>
      <c r="BK23" s="48">
        <f>VLOOKUP($A23,'RevPAR Raw Data'!$B$6:$BE$43,'RevPAR Raw Data'!AA$1,FALSE)</f>
        <v>-0.72809014383036796</v>
      </c>
      <c r="BL23" s="48">
        <f>VLOOKUP($A23,'RevPAR Raw Data'!$B$6:$BE$43,'RevPAR Raw Data'!AB$1,FALSE)</f>
        <v>5.3258615606499697</v>
      </c>
      <c r="BM23" s="49">
        <f>VLOOKUP($A23,'RevPAR Raw Data'!$B$6:$BE$43,'RevPAR Raw Data'!AC$1,FALSE)</f>
        <v>2.5858035293895898</v>
      </c>
      <c r="BN23" s="50">
        <f>VLOOKUP($A23,'RevPAR Raw Data'!$B$6:$BE$43,'RevPAR Raw Data'!AE$1,FALSE)</f>
        <v>2.1565245743540999</v>
      </c>
    </row>
    <row r="24" spans="1:66" x14ac:dyDescent="0.45">
      <c r="A24" s="63" t="s">
        <v>52</v>
      </c>
      <c r="B24" s="47">
        <f>VLOOKUP($A24,'Occupancy Raw Data'!$B$8:$BE$45,'Occupancy Raw Data'!G$3,FALSE)</f>
        <v>36.944352979914299</v>
      </c>
      <c r="C24" s="48">
        <f>VLOOKUP($A24,'Occupancy Raw Data'!$B$8:$BE$45,'Occupancy Raw Data'!H$3,FALSE)</f>
        <v>51.465261771484997</v>
      </c>
      <c r="D24" s="48">
        <f>VLOOKUP($A24,'Occupancy Raw Data'!$B$8:$BE$45,'Occupancy Raw Data'!I$3,FALSE)</f>
        <v>58.412907474481301</v>
      </c>
      <c r="E24" s="48">
        <f>VLOOKUP($A24,'Occupancy Raw Data'!$B$8:$BE$45,'Occupancy Raw Data'!J$3,FALSE)</f>
        <v>56.832400395126697</v>
      </c>
      <c r="F24" s="48">
        <f>VLOOKUP($A24,'Occupancy Raw Data'!$B$8:$BE$45,'Occupancy Raw Data'!K$3,FALSE)</f>
        <v>47.744484688837602</v>
      </c>
      <c r="G24" s="49">
        <f>VLOOKUP($A24,'Occupancy Raw Data'!$B$8:$BE$45,'Occupancy Raw Data'!L$3,FALSE)</f>
        <v>50.279881461968998</v>
      </c>
      <c r="H24" s="48">
        <f>VLOOKUP($A24,'Occupancy Raw Data'!$B$8:$BE$45,'Occupancy Raw Data'!N$3,FALSE)</f>
        <v>64.899571945999298</v>
      </c>
      <c r="I24" s="48">
        <f>VLOOKUP($A24,'Occupancy Raw Data'!$B$8:$BE$45,'Occupancy Raw Data'!O$3,FALSE)</f>
        <v>73.032597958511602</v>
      </c>
      <c r="J24" s="49">
        <f>VLOOKUP($A24,'Occupancy Raw Data'!$B$8:$BE$45,'Occupancy Raw Data'!P$3,FALSE)</f>
        <v>68.9660849522555</v>
      </c>
      <c r="K24" s="50">
        <f>VLOOKUP($A24,'Occupancy Raw Data'!$B$8:$BE$45,'Occupancy Raw Data'!R$3,FALSE)</f>
        <v>55.618796744908003</v>
      </c>
      <c r="M24" s="47">
        <f>VLOOKUP($A24,'Occupancy Raw Data'!$B$8:$BE$45,'Occupancy Raw Data'!T$3,FALSE)</f>
        <v>2.6428816984068699E-2</v>
      </c>
      <c r="N24" s="48">
        <f>VLOOKUP($A24,'Occupancy Raw Data'!$B$8:$BE$45,'Occupancy Raw Data'!U$3,FALSE)</f>
        <v>-5.86145867632532</v>
      </c>
      <c r="O24" s="48">
        <f>VLOOKUP($A24,'Occupancy Raw Data'!$B$8:$BE$45,'Occupancy Raw Data'!V$3,FALSE)</f>
        <v>4.7885958371753201</v>
      </c>
      <c r="P24" s="48">
        <f>VLOOKUP($A24,'Occupancy Raw Data'!$B$8:$BE$45,'Occupancy Raw Data'!W$3,FALSE)</f>
        <v>1.95327870065648</v>
      </c>
      <c r="Q24" s="48">
        <f>VLOOKUP($A24,'Occupancy Raw Data'!$B$8:$BE$45,'Occupancy Raw Data'!X$3,FALSE)</f>
        <v>-8.9268768163884804</v>
      </c>
      <c r="R24" s="49">
        <f>VLOOKUP($A24,'Occupancy Raw Data'!$B$8:$BE$45,'Occupancy Raw Data'!Y$3,FALSE)</f>
        <v>-1.61100628334762</v>
      </c>
      <c r="S24" s="48">
        <f>VLOOKUP($A24,'Occupancy Raw Data'!$B$8:$BE$45,'Occupancy Raw Data'!AA$3,FALSE)</f>
        <v>-3.1887423530838899E-2</v>
      </c>
      <c r="T24" s="48">
        <f>VLOOKUP($A24,'Occupancy Raw Data'!$B$8:$BE$45,'Occupancy Raw Data'!AB$3,FALSE)</f>
        <v>-1.21955390558696</v>
      </c>
      <c r="U24" s="49">
        <f>VLOOKUP($A24,'Occupancy Raw Data'!$B$8:$BE$45,'Occupancy Raw Data'!AC$3,FALSE)</f>
        <v>-0.66427042030410099</v>
      </c>
      <c r="V24" s="50">
        <f>VLOOKUP($A24,'Occupancy Raw Data'!$B$8:$BE$45,'Occupancy Raw Data'!AE$3,FALSE)</f>
        <v>-1.27766839015456</v>
      </c>
      <c r="X24" s="51">
        <f>VLOOKUP($A24,'ADR Raw Data'!$B$6:$BE$43,'ADR Raw Data'!G$1,FALSE)</f>
        <v>99.734634581105098</v>
      </c>
      <c r="Y24" s="52">
        <f>VLOOKUP($A24,'ADR Raw Data'!$B$6:$BE$43,'ADR Raw Data'!H$1,FALSE)</f>
        <v>106.10103646832999</v>
      </c>
      <c r="Z24" s="52">
        <f>VLOOKUP($A24,'ADR Raw Data'!$B$6:$BE$43,'ADR Raw Data'!I$1,FALSE)</f>
        <v>110.66467869221999</v>
      </c>
      <c r="AA24" s="52">
        <f>VLOOKUP($A24,'ADR Raw Data'!$B$6:$BE$43,'ADR Raw Data'!J$1,FALSE)</f>
        <v>108.14655851680099</v>
      </c>
      <c r="AB24" s="52">
        <f>VLOOKUP($A24,'ADR Raw Data'!$B$6:$BE$43,'ADR Raw Data'!K$1,FALSE)</f>
        <v>104.632613793103</v>
      </c>
      <c r="AC24" s="53">
        <f>VLOOKUP($A24,'ADR Raw Data'!$B$6:$BE$43,'ADR Raw Data'!L$1,FALSE)</f>
        <v>106.40937393582099</v>
      </c>
      <c r="AD24" s="52">
        <f>VLOOKUP($A24,'ADR Raw Data'!$B$6:$BE$43,'ADR Raw Data'!N$1,FALSE)</f>
        <v>136.73311516996401</v>
      </c>
      <c r="AE24" s="52">
        <f>VLOOKUP($A24,'ADR Raw Data'!$B$6:$BE$43,'ADR Raw Data'!O$1,FALSE)</f>
        <v>146.07993688007201</v>
      </c>
      <c r="AF24" s="53">
        <f>VLOOKUP($A24,'ADR Raw Data'!$B$6:$BE$43,'ADR Raw Data'!P$1,FALSE)</f>
        <v>141.68208880400999</v>
      </c>
      <c r="AG24" s="54">
        <f>VLOOKUP($A24,'ADR Raw Data'!$B$6:$BE$43,'ADR Raw Data'!R$1,FALSE)</f>
        <v>118.90577131258399</v>
      </c>
      <c r="AI24" s="47">
        <f>VLOOKUP($A24,'ADR Raw Data'!$B$6:$BE$43,'ADR Raw Data'!T$1,FALSE)</f>
        <v>3.3514056391332399</v>
      </c>
      <c r="AJ24" s="48">
        <f>VLOOKUP($A24,'ADR Raw Data'!$B$6:$BE$43,'ADR Raw Data'!U$1,FALSE)</f>
        <v>2.7166275306400598</v>
      </c>
      <c r="AK24" s="48">
        <f>VLOOKUP($A24,'ADR Raw Data'!$B$6:$BE$43,'ADR Raw Data'!V$1,FALSE)</f>
        <v>4.2637144072514204</v>
      </c>
      <c r="AL24" s="48">
        <f>VLOOKUP($A24,'ADR Raw Data'!$B$6:$BE$43,'ADR Raw Data'!W$1,FALSE)</f>
        <v>6.8306087259868002</v>
      </c>
      <c r="AM24" s="48">
        <f>VLOOKUP($A24,'ADR Raw Data'!$B$6:$BE$43,'ADR Raw Data'!X$1,FALSE)</f>
        <v>2.0414019224237401</v>
      </c>
      <c r="AN24" s="49">
        <f>VLOOKUP($A24,'ADR Raw Data'!$B$6:$BE$43,'ADR Raw Data'!Y$1,FALSE)</f>
        <v>3.98832262902366</v>
      </c>
      <c r="AO24" s="48">
        <f>VLOOKUP($A24,'ADR Raw Data'!$B$6:$BE$43,'ADR Raw Data'!AA$1,FALSE)</f>
        <v>6.2536922943656599</v>
      </c>
      <c r="AP24" s="48">
        <f>VLOOKUP($A24,'ADR Raw Data'!$B$6:$BE$43,'ADR Raw Data'!AB$1,FALSE)</f>
        <v>9.7830400601763792</v>
      </c>
      <c r="AQ24" s="49">
        <f>VLOOKUP($A24,'ADR Raw Data'!$B$6:$BE$43,'ADR Raw Data'!AC$1,FALSE)</f>
        <v>8.1410411718134608</v>
      </c>
      <c r="AR24" s="50">
        <f>VLOOKUP($A24,'ADR Raw Data'!$B$6:$BE$43,'ADR Raw Data'!AE$1,FALSE)</f>
        <v>5.7608201512735802</v>
      </c>
      <c r="AS24" s="40"/>
      <c r="AT24" s="51">
        <f>VLOOKUP($A24,'RevPAR Raw Data'!$B$6:$BE$43,'RevPAR Raw Data'!G$1,FALSE)</f>
        <v>36.846315442871202</v>
      </c>
      <c r="AU24" s="52">
        <f>VLOOKUP($A24,'RevPAR Raw Data'!$B$6:$BE$43,'RevPAR Raw Data'!H$1,FALSE)</f>
        <v>54.605176160684799</v>
      </c>
      <c r="AV24" s="52">
        <f>VLOOKUP($A24,'RevPAR Raw Data'!$B$6:$BE$43,'RevPAR Raw Data'!I$1,FALSE)</f>
        <v>64.642456371419101</v>
      </c>
      <c r="AW24" s="52">
        <f>VLOOKUP($A24,'RevPAR Raw Data'!$B$6:$BE$43,'RevPAR Raw Data'!J$1,FALSE)</f>
        <v>61.462285149818896</v>
      </c>
      <c r="AX24" s="52">
        <f>VLOOKUP($A24,'RevPAR Raw Data'!$B$6:$BE$43,'RevPAR Raw Data'!K$1,FALSE)</f>
        <v>49.956302271978899</v>
      </c>
      <c r="AY24" s="53">
        <f>VLOOKUP($A24,'RevPAR Raw Data'!$B$6:$BE$43,'RevPAR Raw Data'!L$1,FALSE)</f>
        <v>53.502507079354601</v>
      </c>
      <c r="AZ24" s="52">
        <f>VLOOKUP($A24,'RevPAR Raw Data'!$B$6:$BE$43,'RevPAR Raw Data'!N$1,FALSE)</f>
        <v>88.739206453737197</v>
      </c>
      <c r="BA24" s="52">
        <f>VLOOKUP($A24,'RevPAR Raw Data'!$B$6:$BE$43,'RevPAR Raw Data'!O$1,FALSE)</f>
        <v>106.68597299967</v>
      </c>
      <c r="BB24" s="53">
        <f>VLOOKUP($A24,'RevPAR Raw Data'!$B$6:$BE$43,'RevPAR Raw Data'!P$1,FALSE)</f>
        <v>97.712589726703897</v>
      </c>
      <c r="BC24" s="54">
        <f>VLOOKUP($A24,'RevPAR Raw Data'!$B$6:$BE$43,'RevPAR Raw Data'!R$1,FALSE)</f>
        <v>66.1339592643115</v>
      </c>
      <c r="BE24" s="47">
        <f>VLOOKUP($A24,'RevPAR Raw Data'!$B$6:$BE$43,'RevPAR Raw Data'!T$1,FALSE)</f>
        <v>3.3787201929800599</v>
      </c>
      <c r="BF24" s="48">
        <f>VLOOKUP($A24,'RevPAR Raw Data'!$B$6:$BE$43,'RevPAR Raw Data'!U$1,FALSE)</f>
        <v>-3.3040651457833898</v>
      </c>
      <c r="BG24" s="48">
        <f>VLOOKUP($A24,'RevPAR Raw Data'!$B$6:$BE$43,'RevPAR Raw Data'!V$1,FALSE)</f>
        <v>9.2564822950414296</v>
      </c>
      <c r="BH24" s="48">
        <f>VLOOKUP($A24,'RevPAR Raw Data'!$B$6:$BE$43,'RevPAR Raw Data'!W$1,FALSE)</f>
        <v>8.9173082520131697</v>
      </c>
      <c r="BI24" s="48">
        <f>VLOOKUP($A24,'RevPAR Raw Data'!$B$6:$BE$43,'RevPAR Raw Data'!X$1,FALSE)</f>
        <v>-7.0677083289068898</v>
      </c>
      <c r="BJ24" s="49">
        <f>VLOOKUP($A24,'RevPAR Raw Data'!$B$6:$BE$43,'RevPAR Raw Data'!Y$1,FALSE)</f>
        <v>2.31306421752228</v>
      </c>
      <c r="BK24" s="48">
        <f>VLOOKUP($A24,'RevPAR Raw Data'!$B$6:$BE$43,'RevPAR Raw Data'!AA$1,FALSE)</f>
        <v>6.2198107294866096</v>
      </c>
      <c r="BL24" s="48">
        <f>VLOOKUP($A24,'RevPAR Raw Data'!$B$6:$BE$43,'RevPAR Raw Data'!AB$1,FALSE)</f>
        <v>8.4441767074503993</v>
      </c>
      <c r="BM24" s="49">
        <f>VLOOKUP($A24,'RevPAR Raw Data'!$B$6:$BE$43,'RevPAR Raw Data'!AC$1,FALSE)</f>
        <v>7.4226922231002304</v>
      </c>
      <c r="BN24" s="50">
        <f>VLOOKUP($A24,'RevPAR Raw Data'!$B$6:$BE$43,'RevPAR Raw Data'!AE$1,FALSE)</f>
        <v>4.4095475830325404</v>
      </c>
    </row>
    <row r="25" spans="1:66" x14ac:dyDescent="0.45">
      <c r="A25" s="63" t="s">
        <v>51</v>
      </c>
      <c r="B25" s="47">
        <f>VLOOKUP($A25,'Occupancy Raw Data'!$B$8:$BE$45,'Occupancy Raw Data'!G$3,FALSE)</f>
        <v>38.859111791730399</v>
      </c>
      <c r="C25" s="48">
        <f>VLOOKUP($A25,'Occupancy Raw Data'!$B$8:$BE$45,'Occupancy Raw Data'!H$3,FALSE)</f>
        <v>50.210566615620202</v>
      </c>
      <c r="D25" s="48">
        <f>VLOOKUP($A25,'Occupancy Raw Data'!$B$8:$BE$45,'Occupancy Raw Data'!I$3,FALSE)</f>
        <v>50</v>
      </c>
      <c r="E25" s="48">
        <f>VLOOKUP($A25,'Occupancy Raw Data'!$B$8:$BE$45,'Occupancy Raw Data'!J$3,FALSE)</f>
        <v>56.240428790198997</v>
      </c>
      <c r="F25" s="48">
        <f>VLOOKUP($A25,'Occupancy Raw Data'!$B$8:$BE$45,'Occupancy Raw Data'!K$3,FALSE)</f>
        <v>57.8866768759571</v>
      </c>
      <c r="G25" s="49">
        <f>VLOOKUP($A25,'Occupancy Raw Data'!$B$8:$BE$45,'Occupancy Raw Data'!L$3,FALSE)</f>
        <v>50.639356814701301</v>
      </c>
      <c r="H25" s="48">
        <f>VLOOKUP($A25,'Occupancy Raw Data'!$B$8:$BE$45,'Occupancy Raw Data'!N$3,FALSE)</f>
        <v>70.788667687595705</v>
      </c>
      <c r="I25" s="48">
        <f>VLOOKUP($A25,'Occupancy Raw Data'!$B$8:$BE$45,'Occupancy Raw Data'!O$3,FALSE)</f>
        <v>84.781776416539003</v>
      </c>
      <c r="J25" s="49">
        <f>VLOOKUP($A25,'Occupancy Raw Data'!$B$8:$BE$45,'Occupancy Raw Data'!P$3,FALSE)</f>
        <v>77.785222052067297</v>
      </c>
      <c r="K25" s="50">
        <f>VLOOKUP($A25,'Occupancy Raw Data'!$B$8:$BE$45,'Occupancy Raw Data'!R$3,FALSE)</f>
        <v>58.3953183110916</v>
      </c>
      <c r="M25" s="47">
        <f>VLOOKUP($A25,'Occupancy Raw Data'!$B$8:$BE$45,'Occupancy Raw Data'!T$3,FALSE)</f>
        <v>3.0523458165111998</v>
      </c>
      <c r="N25" s="48">
        <f>VLOOKUP($A25,'Occupancy Raw Data'!$B$8:$BE$45,'Occupancy Raw Data'!U$3,FALSE)</f>
        <v>-2.2406778898774999</v>
      </c>
      <c r="O25" s="48">
        <f>VLOOKUP($A25,'Occupancy Raw Data'!$B$8:$BE$45,'Occupancy Raw Data'!V$3,FALSE)</f>
        <v>-5.3227002967359001</v>
      </c>
      <c r="P25" s="48">
        <f>VLOOKUP($A25,'Occupancy Raw Data'!$B$8:$BE$45,'Occupancy Raw Data'!W$3,FALSE)</f>
        <v>2.685046128028</v>
      </c>
      <c r="Q25" s="48">
        <f>VLOOKUP($A25,'Occupancy Raw Data'!$B$8:$BE$45,'Occupancy Raw Data'!X$3,FALSE)</f>
        <v>-1.79079911872346</v>
      </c>
      <c r="R25" s="49">
        <f>VLOOKUP($A25,'Occupancy Raw Data'!$B$8:$BE$45,'Occupancy Raw Data'!Y$3,FALSE)</f>
        <v>-0.93734038203152303</v>
      </c>
      <c r="S25" s="48">
        <f>VLOOKUP($A25,'Occupancy Raw Data'!$B$8:$BE$45,'Occupancy Raw Data'!AA$3,FALSE)</f>
        <v>1.62433873598878</v>
      </c>
      <c r="T25" s="48">
        <f>VLOOKUP($A25,'Occupancy Raw Data'!$B$8:$BE$45,'Occupancy Raw Data'!AB$3,FALSE)</f>
        <v>18.480965947558602</v>
      </c>
      <c r="U25" s="49">
        <f>VLOOKUP($A25,'Occupancy Raw Data'!$B$8:$BE$45,'Occupancy Raw Data'!AC$3,FALSE)</f>
        <v>10.1660586976845</v>
      </c>
      <c r="V25" s="50">
        <f>VLOOKUP($A25,'Occupancy Raw Data'!$B$8:$BE$45,'Occupancy Raw Data'!AE$3,FALSE)</f>
        <v>3.01410375903937</v>
      </c>
      <c r="X25" s="51">
        <f>VLOOKUP($A25,'ADR Raw Data'!$B$6:$BE$43,'ADR Raw Data'!G$1,FALSE)</f>
        <v>89.765817733990104</v>
      </c>
      <c r="Y25" s="52">
        <f>VLOOKUP($A25,'ADR Raw Data'!$B$6:$BE$43,'ADR Raw Data'!H$1,FALSE)</f>
        <v>91.788135722455195</v>
      </c>
      <c r="Z25" s="52">
        <f>VLOOKUP($A25,'ADR Raw Data'!$B$6:$BE$43,'ADR Raw Data'!I$1,FALSE)</f>
        <v>91.616186830015295</v>
      </c>
      <c r="AA25" s="52">
        <f>VLOOKUP($A25,'ADR Raw Data'!$B$6:$BE$43,'ADR Raw Data'!J$1,FALSE)</f>
        <v>94.528536419332795</v>
      </c>
      <c r="AB25" s="52">
        <f>VLOOKUP($A25,'ADR Raw Data'!$B$6:$BE$43,'ADR Raw Data'!K$1,FALSE)</f>
        <v>96.249550264550194</v>
      </c>
      <c r="AC25" s="53">
        <f>VLOOKUP($A25,'ADR Raw Data'!$B$6:$BE$43,'ADR Raw Data'!L$1,FALSE)</f>
        <v>93.072491872684594</v>
      </c>
      <c r="AD25" s="52">
        <f>VLOOKUP($A25,'ADR Raw Data'!$B$6:$BE$43,'ADR Raw Data'!N$1,FALSE)</f>
        <v>187.16046241211399</v>
      </c>
      <c r="AE25" s="52">
        <f>VLOOKUP($A25,'ADR Raw Data'!$B$6:$BE$43,'ADR Raw Data'!O$1,FALSE)</f>
        <v>209.52804244750499</v>
      </c>
      <c r="AF25" s="53">
        <f>VLOOKUP($A25,'ADR Raw Data'!$B$6:$BE$43,'ADR Raw Data'!P$1,FALSE)</f>
        <v>199.35020179648001</v>
      </c>
      <c r="AG25" s="54">
        <f>VLOOKUP($A25,'ADR Raw Data'!$B$6:$BE$43,'ADR Raw Data'!R$1,FALSE)</f>
        <v>133.520133932752</v>
      </c>
      <c r="AI25" s="47">
        <f>VLOOKUP($A25,'ADR Raw Data'!$B$6:$BE$43,'ADR Raw Data'!T$1,FALSE)</f>
        <v>3.8590980949106002</v>
      </c>
      <c r="AJ25" s="48">
        <f>VLOOKUP($A25,'ADR Raw Data'!$B$6:$BE$43,'ADR Raw Data'!U$1,FALSE)</f>
        <v>3.0512083251774502</v>
      </c>
      <c r="AK25" s="48">
        <f>VLOOKUP($A25,'ADR Raw Data'!$B$6:$BE$43,'ADR Raw Data'!V$1,FALSE)</f>
        <v>2.14026342794382</v>
      </c>
      <c r="AL25" s="48">
        <f>VLOOKUP($A25,'ADR Raw Data'!$B$6:$BE$43,'ADR Raw Data'!W$1,FALSE)</f>
        <v>5.0021017474427403</v>
      </c>
      <c r="AM25" s="48">
        <f>VLOOKUP($A25,'ADR Raw Data'!$B$6:$BE$43,'ADR Raw Data'!X$1,FALSE)</f>
        <v>4.4441501179161902</v>
      </c>
      <c r="AN25" s="49">
        <f>VLOOKUP($A25,'ADR Raw Data'!$B$6:$BE$43,'ADR Raw Data'!Y$1,FALSE)</f>
        <v>3.7296372839474099</v>
      </c>
      <c r="AO25" s="48">
        <f>VLOOKUP($A25,'ADR Raw Data'!$B$6:$BE$43,'ADR Raw Data'!AA$1,FALSE)</f>
        <v>61.4738428483044</v>
      </c>
      <c r="AP25" s="48">
        <f>VLOOKUP($A25,'ADR Raw Data'!$B$6:$BE$43,'ADR Raw Data'!AB$1,FALSE)</f>
        <v>75.607749537097007</v>
      </c>
      <c r="AQ25" s="49">
        <f>VLOOKUP($A25,'ADR Raw Data'!$B$6:$BE$43,'ADR Raw Data'!AC$1,FALSE)</f>
        <v>69.465468339620102</v>
      </c>
      <c r="AR25" s="50">
        <f>VLOOKUP($A25,'ADR Raw Data'!$B$6:$BE$43,'ADR Raw Data'!AE$1,FALSE)</f>
        <v>33.978220794105198</v>
      </c>
      <c r="AS25" s="40"/>
      <c r="AT25" s="51">
        <f>VLOOKUP($A25,'RevPAR Raw Data'!$B$6:$BE$43,'RevPAR Raw Data'!G$1,FALSE)</f>
        <v>34.882199464012203</v>
      </c>
      <c r="AU25" s="52">
        <f>VLOOKUP($A25,'RevPAR Raw Data'!$B$6:$BE$43,'RevPAR Raw Data'!H$1,FALSE)</f>
        <v>46.087343032159197</v>
      </c>
      <c r="AV25" s="52">
        <f>VLOOKUP($A25,'RevPAR Raw Data'!$B$6:$BE$43,'RevPAR Raw Data'!I$1,FALSE)</f>
        <v>45.808093415007598</v>
      </c>
      <c r="AW25" s="52">
        <f>VLOOKUP($A25,'RevPAR Raw Data'!$B$6:$BE$43,'RevPAR Raw Data'!J$1,FALSE)</f>
        <v>53.163254211332301</v>
      </c>
      <c r="AX25" s="52">
        <f>VLOOKUP($A25,'RevPAR Raw Data'!$B$6:$BE$43,'RevPAR Raw Data'!K$1,FALSE)</f>
        <v>55.715666156202097</v>
      </c>
      <c r="AY25" s="53">
        <f>VLOOKUP($A25,'RevPAR Raw Data'!$B$6:$BE$43,'RevPAR Raw Data'!L$1,FALSE)</f>
        <v>47.131311255742702</v>
      </c>
      <c r="AZ25" s="52">
        <f>VLOOKUP($A25,'RevPAR Raw Data'!$B$6:$BE$43,'RevPAR Raw Data'!N$1,FALSE)</f>
        <v>132.48839777947899</v>
      </c>
      <c r="BA25" s="52">
        <f>VLOOKUP($A25,'RevPAR Raw Data'!$B$6:$BE$43,'RevPAR Raw Data'!O$1,FALSE)</f>
        <v>177.641596477794</v>
      </c>
      <c r="BB25" s="53">
        <f>VLOOKUP($A25,'RevPAR Raw Data'!$B$6:$BE$43,'RevPAR Raw Data'!P$1,FALSE)</f>
        <v>155.064997128637</v>
      </c>
      <c r="BC25" s="54">
        <f>VLOOKUP($A25,'RevPAR Raw Data'!$B$6:$BE$43,'RevPAR Raw Data'!R$1,FALSE)</f>
        <v>77.969507219426802</v>
      </c>
      <c r="BE25" s="47">
        <f>VLOOKUP($A25,'RevPAR Raw Data'!$B$6:$BE$43,'RevPAR Raw Data'!T$1,FALSE)</f>
        <v>7.0292369306768796</v>
      </c>
      <c r="BF25" s="48">
        <f>VLOOKUP($A25,'RevPAR Raw Data'!$B$6:$BE$43,'RevPAR Raw Data'!U$1,FALSE)</f>
        <v>0.74216268498360005</v>
      </c>
      <c r="BG25" s="48">
        <f>VLOOKUP($A25,'RevPAR Raw Data'!$B$6:$BE$43,'RevPAR Raw Data'!V$1,FALSE)</f>
        <v>-3.2963566766221701</v>
      </c>
      <c r="BH25" s="48">
        <f>VLOOKUP($A25,'RevPAR Raw Data'!$B$6:$BE$43,'RevPAR Raw Data'!W$1,FALSE)</f>
        <v>7.8214566147604803</v>
      </c>
      <c r="BI25" s="48">
        <f>VLOOKUP($A25,'RevPAR Raw Data'!$B$6:$BE$43,'RevPAR Raw Data'!X$1,FALSE)</f>
        <v>2.5737651980463401</v>
      </c>
      <c r="BJ25" s="49">
        <f>VLOOKUP($A25,'RevPAR Raw Data'!$B$6:$BE$43,'RevPAR Raw Data'!Y$1,FALSE)</f>
        <v>2.7573375055501401</v>
      </c>
      <c r="BK25" s="48">
        <f>VLOOKUP($A25,'RevPAR Raw Data'!$B$6:$BE$43,'RevPAR Raw Data'!AA$1,FALSE)</f>
        <v>64.096725026179101</v>
      </c>
      <c r="BL25" s="48">
        <f>VLOOKUP($A25,'RevPAR Raw Data'!$B$6:$BE$43,'RevPAR Raw Data'!AB$1,FALSE)</f>
        <v>108.061757930322</v>
      </c>
      <c r="BM25" s="49">
        <f>VLOOKUP($A25,'RevPAR Raw Data'!$B$6:$BE$43,'RevPAR Raw Data'!AC$1,FALSE)</f>
        <v>86.693427323332003</v>
      </c>
      <c r="BN25" s="50">
        <f>VLOOKUP($A25,'RevPAR Raw Data'!$B$6:$BE$43,'RevPAR Raw Data'!AE$1,FALSE)</f>
        <v>38.016463383354399</v>
      </c>
    </row>
    <row r="26" spans="1:66" x14ac:dyDescent="0.45">
      <c r="A26" s="63" t="s">
        <v>50</v>
      </c>
      <c r="B26" s="47">
        <f>VLOOKUP($A26,'Occupancy Raw Data'!$B$8:$BE$45,'Occupancy Raw Data'!G$3,FALSE)</f>
        <v>41.969006381039101</v>
      </c>
      <c r="C26" s="48">
        <f>VLOOKUP($A26,'Occupancy Raw Data'!$B$8:$BE$45,'Occupancy Raw Data'!H$3,FALSE)</f>
        <v>52.452142206016397</v>
      </c>
      <c r="D26" s="48">
        <f>VLOOKUP($A26,'Occupancy Raw Data'!$B$8:$BE$45,'Occupancy Raw Data'!I$3,FALSE)</f>
        <v>55.6041552761071</v>
      </c>
      <c r="E26" s="48">
        <f>VLOOKUP($A26,'Occupancy Raw Data'!$B$8:$BE$45,'Occupancy Raw Data'!J$3,FALSE)</f>
        <v>58.283214871514403</v>
      </c>
      <c r="F26" s="48">
        <f>VLOOKUP($A26,'Occupancy Raw Data'!$B$8:$BE$45,'Occupancy Raw Data'!K$3,FALSE)</f>
        <v>54.528886458902797</v>
      </c>
      <c r="G26" s="49">
        <f>VLOOKUP($A26,'Occupancy Raw Data'!$B$8:$BE$45,'Occupancy Raw Data'!L$3,FALSE)</f>
        <v>52.568262185119004</v>
      </c>
      <c r="H26" s="48">
        <f>VLOOKUP($A26,'Occupancy Raw Data'!$B$8:$BE$45,'Occupancy Raw Data'!N$3,FALSE)</f>
        <v>66.156369600874697</v>
      </c>
      <c r="I26" s="48">
        <f>VLOOKUP($A26,'Occupancy Raw Data'!$B$8:$BE$45,'Occupancy Raw Data'!O$3,FALSE)</f>
        <v>84.581738655002695</v>
      </c>
      <c r="J26" s="49">
        <f>VLOOKUP($A26,'Occupancy Raw Data'!$B$8:$BE$45,'Occupancy Raw Data'!P$3,FALSE)</f>
        <v>75.369054127938696</v>
      </c>
      <c r="K26" s="50">
        <f>VLOOKUP($A26,'Occupancy Raw Data'!$B$8:$BE$45,'Occupancy Raw Data'!R$3,FALSE)</f>
        <v>59.083452675432802</v>
      </c>
      <c r="M26" s="47">
        <f>VLOOKUP($A26,'Occupancy Raw Data'!$B$8:$BE$45,'Occupancy Raw Data'!T$3,FALSE)</f>
        <v>-2.3178562955008002</v>
      </c>
      <c r="N26" s="48">
        <f>VLOOKUP($A26,'Occupancy Raw Data'!$B$8:$BE$45,'Occupancy Raw Data'!U$3,FALSE)</f>
        <v>2.88660729958654E-2</v>
      </c>
      <c r="O26" s="48">
        <f>VLOOKUP($A26,'Occupancy Raw Data'!$B$8:$BE$45,'Occupancy Raw Data'!V$3,FALSE)</f>
        <v>2.4118537385483201</v>
      </c>
      <c r="P26" s="48">
        <f>VLOOKUP($A26,'Occupancy Raw Data'!$B$8:$BE$45,'Occupancy Raw Data'!W$3,FALSE)</f>
        <v>1.5659741206488</v>
      </c>
      <c r="Q26" s="48">
        <f>VLOOKUP($A26,'Occupancy Raw Data'!$B$8:$BE$45,'Occupancy Raw Data'!X$3,FALSE)</f>
        <v>-5.6717926576344704</v>
      </c>
      <c r="R26" s="49">
        <f>VLOOKUP($A26,'Occupancy Raw Data'!$B$8:$BE$45,'Occupancy Raw Data'!Y$3,FALSE)</f>
        <v>-0.77293379374665105</v>
      </c>
      <c r="S26" s="48">
        <f>VLOOKUP($A26,'Occupancy Raw Data'!$B$8:$BE$45,'Occupancy Raw Data'!AA$3,FALSE)</f>
        <v>-4.9187994924778504</v>
      </c>
      <c r="T26" s="48">
        <f>VLOOKUP($A26,'Occupancy Raw Data'!$B$8:$BE$45,'Occupancy Raw Data'!AB$3,FALSE)</f>
        <v>-2.61098833815123</v>
      </c>
      <c r="U26" s="49">
        <f>VLOOKUP($A26,'Occupancy Raw Data'!$B$8:$BE$45,'Occupancy Raw Data'!AC$3,FALSE)</f>
        <v>-3.63749622725383</v>
      </c>
      <c r="V26" s="50">
        <f>VLOOKUP($A26,'Occupancy Raw Data'!$B$8:$BE$45,'Occupancy Raw Data'!AE$3,FALSE)</f>
        <v>-1.8353723589164701</v>
      </c>
      <c r="X26" s="51">
        <f>VLOOKUP($A26,'ADR Raw Data'!$B$6:$BE$43,'ADR Raw Data'!G$1,FALSE)</f>
        <v>101.149978279756</v>
      </c>
      <c r="Y26" s="52">
        <f>VLOOKUP($A26,'ADR Raw Data'!$B$6:$BE$43,'ADR Raw Data'!H$1,FALSE)</f>
        <v>102.59108098713899</v>
      </c>
      <c r="Z26" s="52">
        <f>VLOOKUP($A26,'ADR Raw Data'!$B$6:$BE$43,'ADR Raw Data'!I$1,FALSE)</f>
        <v>103.221435594886</v>
      </c>
      <c r="AA26" s="52">
        <f>VLOOKUP($A26,'ADR Raw Data'!$B$6:$BE$43,'ADR Raw Data'!J$1,FALSE)</f>
        <v>100.652254534083</v>
      </c>
      <c r="AB26" s="52">
        <f>VLOOKUP($A26,'ADR Raw Data'!$B$6:$BE$43,'ADR Raw Data'!K$1,FALSE)</f>
        <v>103.177276069518</v>
      </c>
      <c r="AC26" s="53">
        <f>VLOOKUP($A26,'ADR Raw Data'!$B$6:$BE$43,'ADR Raw Data'!L$1,FALSE)</f>
        <v>102.186040915395</v>
      </c>
      <c r="AD26" s="52">
        <f>VLOOKUP($A26,'ADR Raw Data'!$B$6:$BE$43,'ADR Raw Data'!N$1,FALSE)</f>
        <v>141.84242148760299</v>
      </c>
      <c r="AE26" s="52">
        <f>VLOOKUP($A26,'ADR Raw Data'!$B$6:$BE$43,'ADR Raw Data'!O$1,FALSE)</f>
        <v>159.75234216763599</v>
      </c>
      <c r="AF26" s="53">
        <f>VLOOKUP($A26,'ADR Raw Data'!$B$6:$BE$43,'ADR Raw Data'!P$1,FALSE)</f>
        <v>151.89198524966699</v>
      </c>
      <c r="AG26" s="54">
        <f>VLOOKUP($A26,'ADR Raw Data'!$B$6:$BE$43,'ADR Raw Data'!R$1,FALSE)</f>
        <v>120.304143493014</v>
      </c>
      <c r="AI26" s="47">
        <f>VLOOKUP($A26,'ADR Raw Data'!$B$6:$BE$43,'ADR Raw Data'!T$1,FALSE)</f>
        <v>15.318499869770701</v>
      </c>
      <c r="AJ26" s="48">
        <f>VLOOKUP($A26,'ADR Raw Data'!$B$6:$BE$43,'ADR Raw Data'!U$1,FALSE)</f>
        <v>15.6057911888928</v>
      </c>
      <c r="AK26" s="48">
        <f>VLOOKUP($A26,'ADR Raw Data'!$B$6:$BE$43,'ADR Raw Data'!V$1,FALSE)</f>
        <v>15.8947855872338</v>
      </c>
      <c r="AL26" s="48">
        <f>VLOOKUP($A26,'ADR Raw Data'!$B$6:$BE$43,'ADR Raw Data'!W$1,FALSE)</f>
        <v>10.151578371906</v>
      </c>
      <c r="AM26" s="48">
        <f>VLOOKUP($A26,'ADR Raw Data'!$B$6:$BE$43,'ADR Raw Data'!X$1,FALSE)</f>
        <v>10.068936260580299</v>
      </c>
      <c r="AN26" s="49">
        <f>VLOOKUP($A26,'ADR Raw Data'!$B$6:$BE$43,'ADR Raw Data'!Y$1,FALSE)</f>
        <v>13.159706171393699</v>
      </c>
      <c r="AO26" s="48">
        <f>VLOOKUP($A26,'ADR Raw Data'!$B$6:$BE$43,'ADR Raw Data'!AA$1,FALSE)</f>
        <v>11.623971250066001</v>
      </c>
      <c r="AP26" s="48">
        <f>VLOOKUP($A26,'ADR Raw Data'!$B$6:$BE$43,'ADR Raw Data'!AB$1,FALSE)</f>
        <v>7.5297081998655697</v>
      </c>
      <c r="AQ26" s="49">
        <f>VLOOKUP($A26,'ADR Raw Data'!$B$6:$BE$43,'ADR Raw Data'!AC$1,FALSE)</f>
        <v>9.2706843661146898</v>
      </c>
      <c r="AR26" s="50">
        <f>VLOOKUP($A26,'ADR Raw Data'!$B$6:$BE$43,'ADR Raw Data'!AE$1,FALSE)</f>
        <v>10.9969966279881</v>
      </c>
      <c r="AS26" s="40"/>
      <c r="AT26" s="51">
        <f>VLOOKUP($A26,'RevPAR Raw Data'!$B$6:$BE$43,'RevPAR Raw Data'!G$1,FALSE)</f>
        <v>42.451640838650803</v>
      </c>
      <c r="AU26" s="52">
        <f>VLOOKUP($A26,'RevPAR Raw Data'!$B$6:$BE$43,'RevPAR Raw Data'!H$1,FALSE)</f>
        <v>53.811219690063801</v>
      </c>
      <c r="AV26" s="52">
        <f>VLOOKUP($A26,'RevPAR Raw Data'!$B$6:$BE$43,'RevPAR Raw Data'!I$1,FALSE)</f>
        <v>57.395407326407799</v>
      </c>
      <c r="AW26" s="52">
        <f>VLOOKUP($A26,'RevPAR Raw Data'!$B$6:$BE$43,'RevPAR Raw Data'!J$1,FALSE)</f>
        <v>58.663369783123699</v>
      </c>
      <c r="AX26" s="52">
        <f>VLOOKUP($A26,'RevPAR Raw Data'!$B$6:$BE$43,'RevPAR Raw Data'!K$1,FALSE)</f>
        <v>56.261419719336601</v>
      </c>
      <c r="AY26" s="53">
        <f>VLOOKUP($A26,'RevPAR Raw Data'!$B$6:$BE$43,'RevPAR Raw Data'!L$1,FALSE)</f>
        <v>53.717425904997903</v>
      </c>
      <c r="AZ26" s="52">
        <f>VLOOKUP($A26,'RevPAR Raw Data'!$B$6:$BE$43,'RevPAR Raw Data'!N$1,FALSE)</f>
        <v>93.837796610169406</v>
      </c>
      <c r="BA26" s="52">
        <f>VLOOKUP($A26,'RevPAR Raw Data'!$B$6:$BE$43,'RevPAR Raw Data'!O$1,FALSE)</f>
        <v>135.121308547475</v>
      </c>
      <c r="BB26" s="53">
        <f>VLOOKUP($A26,'RevPAR Raw Data'!$B$6:$BE$43,'RevPAR Raw Data'!P$1,FALSE)</f>
        <v>114.47955257882199</v>
      </c>
      <c r="BC26" s="54">
        <f>VLOOKUP($A26,'RevPAR Raw Data'!$B$6:$BE$43,'RevPAR Raw Data'!R$1,FALSE)</f>
        <v>71.079841687280293</v>
      </c>
      <c r="BE26" s="47">
        <f>VLOOKUP($A26,'RevPAR Raw Data'!$B$6:$BE$43,'RevPAR Raw Data'!T$1,FALSE)</f>
        <v>12.645582760662201</v>
      </c>
      <c r="BF26" s="48">
        <f>VLOOKUP($A26,'RevPAR Raw Data'!$B$6:$BE$43,'RevPAR Raw Data'!U$1,FALSE)</f>
        <v>15.6391620409648</v>
      </c>
      <c r="BG26" s="48">
        <f>VLOOKUP($A26,'RevPAR Raw Data'!$B$6:$BE$43,'RevPAR Raw Data'!V$1,FALSE)</f>
        <v>18.689998306202099</v>
      </c>
      <c r="BH26" s="48">
        <f>VLOOKUP($A26,'RevPAR Raw Data'!$B$6:$BE$43,'RevPAR Raw Data'!W$1,FALSE)</f>
        <v>11.876523582696301</v>
      </c>
      <c r="BI26" s="48">
        <f>VLOOKUP($A26,'RevPAR Raw Data'!$B$6:$BE$43,'RevPAR Raw Data'!X$1,FALSE)</f>
        <v>3.8260544154164302</v>
      </c>
      <c r="BJ26" s="49">
        <f>VLOOKUP($A26,'RevPAR Raw Data'!$B$6:$BE$43,'RevPAR Raw Data'!Y$1,FALSE)</f>
        <v>12.285056561490601</v>
      </c>
      <c r="BK26" s="48">
        <f>VLOOKUP($A26,'RevPAR Raw Data'!$B$6:$BE$43,'RevPAR Raw Data'!AA$1,FALSE)</f>
        <v>6.1334119187342004</v>
      </c>
      <c r="BL26" s="48">
        <f>VLOOKUP($A26,'RevPAR Raw Data'!$B$6:$BE$43,'RevPAR Raw Data'!AB$1,FALSE)</f>
        <v>4.72212005871903</v>
      </c>
      <c r="BM26" s="49">
        <f>VLOOKUP($A26,'RevPAR Raw Data'!$B$6:$BE$43,'RevPAR Raw Data'!AC$1,FALSE)</f>
        <v>5.2959673448028202</v>
      </c>
      <c r="BN26" s="50">
        <f>VLOOKUP($A26,'RevPAR Raw Data'!$B$6:$BE$43,'RevPAR Raw Data'!AE$1,FALSE)</f>
        <v>8.9597884326505497</v>
      </c>
    </row>
    <row r="27" spans="1:66" x14ac:dyDescent="0.45">
      <c r="A27" s="63" t="s">
        <v>47</v>
      </c>
      <c r="B27" s="47">
        <f>VLOOKUP($A27,'Occupancy Raw Data'!$B$8:$BE$45,'Occupancy Raw Data'!G$3,FALSE)</f>
        <v>48.323364147181401</v>
      </c>
      <c r="C27" s="48">
        <f>VLOOKUP($A27,'Occupancy Raw Data'!$B$8:$BE$45,'Occupancy Raw Data'!H$3,FALSE)</f>
        <v>57.331883269892998</v>
      </c>
      <c r="D27" s="48">
        <f>VLOOKUP($A27,'Occupancy Raw Data'!$B$8:$BE$45,'Occupancy Raw Data'!I$3,FALSE)</f>
        <v>61.102048214609297</v>
      </c>
      <c r="E27" s="48">
        <f>VLOOKUP($A27,'Occupancy Raw Data'!$B$8:$BE$45,'Occupancy Raw Data'!J$3,FALSE)</f>
        <v>59.380097879282197</v>
      </c>
      <c r="F27" s="48">
        <f>VLOOKUP($A27,'Occupancy Raw Data'!$B$8:$BE$45,'Occupancy Raw Data'!K$3,FALSE)</f>
        <v>59.978249048395803</v>
      </c>
      <c r="G27" s="49">
        <f>VLOOKUP($A27,'Occupancy Raw Data'!$B$8:$BE$45,'Occupancy Raw Data'!L$3,FALSE)</f>
        <v>57.223128511872297</v>
      </c>
      <c r="H27" s="48">
        <f>VLOOKUP($A27,'Occupancy Raw Data'!$B$8:$BE$45,'Occupancy Raw Data'!N$3,FALSE)</f>
        <v>71.977524016675702</v>
      </c>
      <c r="I27" s="48">
        <f>VLOOKUP($A27,'Occupancy Raw Data'!$B$8:$BE$45,'Occupancy Raw Data'!O$3,FALSE)</f>
        <v>88.018850824723501</v>
      </c>
      <c r="J27" s="49">
        <f>VLOOKUP($A27,'Occupancy Raw Data'!$B$8:$BE$45,'Occupancy Raw Data'!P$3,FALSE)</f>
        <v>79.998187420699594</v>
      </c>
      <c r="K27" s="50">
        <f>VLOOKUP($A27,'Occupancy Raw Data'!$B$8:$BE$45,'Occupancy Raw Data'!R$3,FALSE)</f>
        <v>63.730288200108703</v>
      </c>
      <c r="M27" s="47">
        <f>VLOOKUP($A27,'Occupancy Raw Data'!$B$8:$BE$45,'Occupancy Raw Data'!T$3,FALSE)</f>
        <v>9.2250709433961209</v>
      </c>
      <c r="N27" s="48">
        <f>VLOOKUP($A27,'Occupancy Raw Data'!$B$8:$BE$45,'Occupancy Raw Data'!U$3,FALSE)</f>
        <v>3.0769149765877</v>
      </c>
      <c r="O27" s="48">
        <f>VLOOKUP($A27,'Occupancy Raw Data'!$B$8:$BE$45,'Occupancy Raw Data'!V$3,FALSE)</f>
        <v>8.2496091694876394</v>
      </c>
      <c r="P27" s="48">
        <f>VLOOKUP($A27,'Occupancy Raw Data'!$B$8:$BE$45,'Occupancy Raw Data'!W$3,FALSE)</f>
        <v>4.1209793434791804</v>
      </c>
      <c r="Q27" s="48">
        <f>VLOOKUP($A27,'Occupancy Raw Data'!$B$8:$BE$45,'Occupancy Raw Data'!X$3,FALSE)</f>
        <v>8.7844412389470605</v>
      </c>
      <c r="R27" s="49">
        <f>VLOOKUP($A27,'Occupancy Raw Data'!$B$8:$BE$45,'Occupancy Raw Data'!Y$3,FALSE)</f>
        <v>6.5643739969179196</v>
      </c>
      <c r="S27" s="48">
        <f>VLOOKUP($A27,'Occupancy Raw Data'!$B$8:$BE$45,'Occupancy Raw Data'!AA$3,FALSE)</f>
        <v>12.026312809045301</v>
      </c>
      <c r="T27" s="48">
        <f>VLOOKUP($A27,'Occupancy Raw Data'!$B$8:$BE$45,'Occupancy Raw Data'!AB$3,FALSE)</f>
        <v>28.6647767266616</v>
      </c>
      <c r="U27" s="49">
        <f>VLOOKUP($A27,'Occupancy Raw Data'!$B$8:$BE$45,'Occupancy Raw Data'!AC$3,FALSE)</f>
        <v>20.6063524236319</v>
      </c>
      <c r="V27" s="50">
        <f>VLOOKUP($A27,'Occupancy Raw Data'!$B$8:$BE$45,'Occupancy Raw Data'!AE$3,FALSE)</f>
        <v>11.1581107711801</v>
      </c>
      <c r="X27" s="51">
        <f>VLOOKUP($A27,'ADR Raw Data'!$B$6:$BE$43,'ADR Raw Data'!G$1,FALSE)</f>
        <v>90.640817704426098</v>
      </c>
      <c r="Y27" s="52">
        <f>VLOOKUP($A27,'ADR Raw Data'!$B$6:$BE$43,'ADR Raw Data'!H$1,FALSE)</f>
        <v>97.080018969332897</v>
      </c>
      <c r="Z27" s="52">
        <f>VLOOKUP($A27,'ADR Raw Data'!$B$6:$BE$43,'ADR Raw Data'!I$1,FALSE)</f>
        <v>97.564924354790804</v>
      </c>
      <c r="AA27" s="52">
        <f>VLOOKUP($A27,'ADR Raw Data'!$B$6:$BE$43,'ADR Raw Data'!J$1,FALSE)</f>
        <v>94.966816239316202</v>
      </c>
      <c r="AB27" s="52">
        <f>VLOOKUP($A27,'ADR Raw Data'!$B$6:$BE$43,'ADR Raw Data'!K$1,FALSE)</f>
        <v>92.692901178603805</v>
      </c>
      <c r="AC27" s="53">
        <f>VLOOKUP($A27,'ADR Raw Data'!$B$6:$BE$43,'ADR Raw Data'!L$1,FALSE)</f>
        <v>94.737787773202399</v>
      </c>
      <c r="AD27" s="52">
        <f>VLOOKUP($A27,'ADR Raw Data'!$B$6:$BE$43,'ADR Raw Data'!N$1,FALSE)</f>
        <v>119.344741878619</v>
      </c>
      <c r="AE27" s="52">
        <f>VLOOKUP($A27,'ADR Raw Data'!$B$6:$BE$43,'ADR Raw Data'!O$1,FALSE)</f>
        <v>144.50361614497501</v>
      </c>
      <c r="AF27" s="53">
        <f>VLOOKUP($A27,'ADR Raw Data'!$B$6:$BE$43,'ADR Raw Data'!P$1,FALSE)</f>
        <v>133.185400475812</v>
      </c>
      <c r="AG27" s="54">
        <f>VLOOKUP($A27,'ADR Raw Data'!$B$6:$BE$43,'ADR Raw Data'!R$1,FALSE)</f>
        <v>108.526877539411</v>
      </c>
      <c r="AI27" s="47">
        <f>VLOOKUP($A27,'ADR Raw Data'!$B$6:$BE$43,'ADR Raw Data'!T$1,FALSE)</f>
        <v>-0.31741408859298997</v>
      </c>
      <c r="AJ27" s="48">
        <f>VLOOKUP($A27,'ADR Raw Data'!$B$6:$BE$43,'ADR Raw Data'!U$1,FALSE)</f>
        <v>-0.14154924454398199</v>
      </c>
      <c r="AK27" s="48">
        <f>VLOOKUP($A27,'ADR Raw Data'!$B$6:$BE$43,'ADR Raw Data'!V$1,FALSE)</f>
        <v>-0.60178699035831595</v>
      </c>
      <c r="AL27" s="48">
        <f>VLOOKUP($A27,'ADR Raw Data'!$B$6:$BE$43,'ADR Raw Data'!W$1,FALSE)</f>
        <v>-2.8155626039925301</v>
      </c>
      <c r="AM27" s="48">
        <f>VLOOKUP($A27,'ADR Raw Data'!$B$6:$BE$43,'ADR Raw Data'!X$1,FALSE)</f>
        <v>-2.1951005091600901</v>
      </c>
      <c r="AN27" s="49">
        <f>VLOOKUP($A27,'ADR Raw Data'!$B$6:$BE$43,'ADR Raw Data'!Y$1,FALSE)</f>
        <v>-1.29405682545888</v>
      </c>
      <c r="AO27" s="48">
        <f>VLOOKUP($A27,'ADR Raw Data'!$B$6:$BE$43,'ADR Raw Data'!AA$1,FALSE)</f>
        <v>10.3032446557109</v>
      </c>
      <c r="AP27" s="48">
        <f>VLOOKUP($A27,'ADR Raw Data'!$B$6:$BE$43,'ADR Raw Data'!AB$1,FALSE)</f>
        <v>25.8713053446982</v>
      </c>
      <c r="AQ27" s="49">
        <f>VLOOKUP($A27,'ADR Raw Data'!$B$6:$BE$43,'ADR Raw Data'!AC$1,FALSE)</f>
        <v>19.338173080780098</v>
      </c>
      <c r="AR27" s="50">
        <f>VLOOKUP($A27,'ADR Raw Data'!$B$6:$BE$43,'ADR Raw Data'!AE$1,FALSE)</f>
        <v>7.26012563208565</v>
      </c>
      <c r="AS27" s="40"/>
      <c r="AT27" s="51">
        <f>VLOOKUP($A27,'RevPAR Raw Data'!$B$6:$BE$43,'RevPAR Raw Data'!G$1,FALSE)</f>
        <v>43.8006924052927</v>
      </c>
      <c r="AU27" s="52">
        <f>VLOOKUP($A27,'RevPAR Raw Data'!$B$6:$BE$43,'RevPAR Raw Data'!H$1,FALSE)</f>
        <v>55.657803153887897</v>
      </c>
      <c r="AV27" s="52">
        <f>VLOOKUP($A27,'RevPAR Raw Data'!$B$6:$BE$43,'RevPAR Raw Data'!I$1,FALSE)</f>
        <v>59.614167119811398</v>
      </c>
      <c r="AW27" s="52">
        <f>VLOOKUP($A27,'RevPAR Raw Data'!$B$6:$BE$43,'RevPAR Raw Data'!J$1,FALSE)</f>
        <v>56.391388435743998</v>
      </c>
      <c r="AX27" s="52">
        <f>VLOOKUP($A27,'RevPAR Raw Data'!$B$6:$BE$43,'RevPAR Raw Data'!K$1,FALSE)</f>
        <v>55.595579119086402</v>
      </c>
      <c r="AY27" s="53">
        <f>VLOOKUP($A27,'RevPAR Raw Data'!$B$6:$BE$43,'RevPAR Raw Data'!L$1,FALSE)</f>
        <v>54.211926046764503</v>
      </c>
      <c r="AZ27" s="52">
        <f>VLOOKUP($A27,'RevPAR Raw Data'!$B$6:$BE$43,'RevPAR Raw Data'!N$1,FALSE)</f>
        <v>85.901390248323295</v>
      </c>
      <c r="BA27" s="52">
        <f>VLOOKUP($A27,'RevPAR Raw Data'!$B$6:$BE$43,'RevPAR Raw Data'!O$1,FALSE)</f>
        <v>127.19042233097601</v>
      </c>
      <c r="BB27" s="53">
        <f>VLOOKUP($A27,'RevPAR Raw Data'!$B$6:$BE$43,'RevPAR Raw Data'!P$1,FALSE)</f>
        <v>106.54590628965001</v>
      </c>
      <c r="BC27" s="54">
        <f>VLOOKUP($A27,'RevPAR Raw Data'!$B$6:$BE$43,'RevPAR Raw Data'!R$1,FALSE)</f>
        <v>69.164491830446096</v>
      </c>
      <c r="BE27" s="47">
        <f>VLOOKUP($A27,'RevPAR Raw Data'!$B$6:$BE$43,'RevPAR Raw Data'!T$1,FALSE)</f>
        <v>8.8783751799460902</v>
      </c>
      <c r="BF27" s="48">
        <f>VLOOKUP($A27,'RevPAR Raw Data'!$B$6:$BE$43,'RevPAR Raw Data'!U$1,FALSE)</f>
        <v>2.9310103821391</v>
      </c>
      <c r="BG27" s="48">
        <f>VLOOKUP($A27,'RevPAR Raw Data'!$B$6:$BE$43,'RevPAR Raw Data'!V$1,FALSE)</f>
        <v>7.5981771043919402</v>
      </c>
      <c r="BH27" s="48">
        <f>VLOOKUP($A27,'RevPAR Raw Data'!$B$6:$BE$43,'RevPAR Raw Data'!W$1,FALSE)</f>
        <v>1.18938798617339</v>
      </c>
      <c r="BI27" s="48">
        <f>VLOOKUP($A27,'RevPAR Raw Data'!$B$6:$BE$43,'RevPAR Raw Data'!X$1,FALSE)</f>
        <v>6.3965134154239598</v>
      </c>
      <c r="BJ27" s="49">
        <f>VLOOKUP($A27,'RevPAR Raw Data'!$B$6:$BE$43,'RevPAR Raw Data'!Y$1,FALSE)</f>
        <v>5.1853704417032596</v>
      </c>
      <c r="BK27" s="48">
        <f>VLOOKUP($A27,'RevPAR Raw Data'!$B$6:$BE$43,'RevPAR Raw Data'!AA$1,FALSE)</f>
        <v>23.568657896533299</v>
      </c>
      <c r="BL27" s="48">
        <f>VLOOKUP($A27,'RevPAR Raw Data'!$B$6:$BE$43,'RevPAR Raw Data'!AB$1,FALSE)</f>
        <v>61.952033984690601</v>
      </c>
      <c r="BM27" s="49">
        <f>VLOOKUP($A27,'RevPAR Raw Data'!$B$6:$BE$43,'RevPAR Raw Data'!AC$1,FALSE)</f>
        <v>43.929417601729497</v>
      </c>
      <c r="BN27" s="50">
        <f>VLOOKUP($A27,'RevPAR Raw Data'!$B$6:$BE$43,'RevPAR Raw Data'!AE$1,FALSE)</f>
        <v>19.228329263420701</v>
      </c>
    </row>
    <row r="28" spans="1:66" x14ac:dyDescent="0.45">
      <c r="A28" s="63" t="s">
        <v>48</v>
      </c>
      <c r="B28" s="47">
        <f>VLOOKUP($A28,'Occupancy Raw Data'!$B$8:$BE$45,'Occupancy Raw Data'!G$3,FALSE)</f>
        <v>46.246524559777498</v>
      </c>
      <c r="C28" s="48">
        <f>VLOOKUP($A28,'Occupancy Raw Data'!$B$8:$BE$45,'Occupancy Raw Data'!H$3,FALSE)</f>
        <v>56.487488415199202</v>
      </c>
      <c r="D28" s="48">
        <f>VLOOKUP($A28,'Occupancy Raw Data'!$B$8:$BE$45,'Occupancy Raw Data'!I$3,FALSE)</f>
        <v>62.465245597775699</v>
      </c>
      <c r="E28" s="48">
        <f>VLOOKUP($A28,'Occupancy Raw Data'!$B$8:$BE$45,'Occupancy Raw Data'!J$3,FALSE)</f>
        <v>61.700648748841502</v>
      </c>
      <c r="F28" s="48">
        <f>VLOOKUP($A28,'Occupancy Raw Data'!$B$8:$BE$45,'Occupancy Raw Data'!K$3,FALSE)</f>
        <v>60.171455050973101</v>
      </c>
      <c r="G28" s="49">
        <f>VLOOKUP($A28,'Occupancy Raw Data'!$B$8:$BE$45,'Occupancy Raw Data'!L$3,FALSE)</f>
        <v>57.414272474513403</v>
      </c>
      <c r="H28" s="48">
        <f>VLOOKUP($A28,'Occupancy Raw Data'!$B$8:$BE$45,'Occupancy Raw Data'!N$3,FALSE)</f>
        <v>68.280815569972106</v>
      </c>
      <c r="I28" s="48">
        <f>VLOOKUP($A28,'Occupancy Raw Data'!$B$8:$BE$45,'Occupancy Raw Data'!O$3,FALSE)</f>
        <v>89.759036144578303</v>
      </c>
      <c r="J28" s="49">
        <f>VLOOKUP($A28,'Occupancy Raw Data'!$B$8:$BE$45,'Occupancy Raw Data'!P$3,FALSE)</f>
        <v>79.019925857275197</v>
      </c>
      <c r="K28" s="50">
        <f>VLOOKUP($A28,'Occupancy Raw Data'!$B$8:$BE$45,'Occupancy Raw Data'!R$3,FALSE)</f>
        <v>63.5873162981596</v>
      </c>
      <c r="M28" s="47">
        <f>VLOOKUP($A28,'Occupancy Raw Data'!$B$8:$BE$45,'Occupancy Raw Data'!T$3,FALSE)</f>
        <v>-2.1957903367191398</v>
      </c>
      <c r="N28" s="48">
        <f>VLOOKUP($A28,'Occupancy Raw Data'!$B$8:$BE$45,'Occupancy Raw Data'!U$3,FALSE)</f>
        <v>-2.4937623221877701</v>
      </c>
      <c r="O28" s="48">
        <f>VLOOKUP($A28,'Occupancy Raw Data'!$B$8:$BE$45,'Occupancy Raw Data'!V$3,FALSE)</f>
        <v>0.57882424048117698</v>
      </c>
      <c r="P28" s="48">
        <f>VLOOKUP($A28,'Occupancy Raw Data'!$B$8:$BE$45,'Occupancy Raw Data'!W$3,FALSE)</f>
        <v>11.5744578790157</v>
      </c>
      <c r="Q28" s="48">
        <f>VLOOKUP($A28,'Occupancy Raw Data'!$B$8:$BE$45,'Occupancy Raw Data'!X$3,FALSE)</f>
        <v>12.474745545192199</v>
      </c>
      <c r="R28" s="49">
        <f>VLOOKUP($A28,'Occupancy Raw Data'!$B$8:$BE$45,'Occupancy Raw Data'!Y$3,FALSE)</f>
        <v>3.96598549683234</v>
      </c>
      <c r="S28" s="48">
        <f>VLOOKUP($A28,'Occupancy Raw Data'!$B$8:$BE$45,'Occupancy Raw Data'!AA$3,FALSE)</f>
        <v>-6.0860406853970099</v>
      </c>
      <c r="T28" s="48">
        <f>VLOOKUP($A28,'Occupancy Raw Data'!$B$8:$BE$45,'Occupancy Raw Data'!AB$3,FALSE)</f>
        <v>0.24201679599754899</v>
      </c>
      <c r="U28" s="49">
        <f>VLOOKUP($A28,'Occupancy Raw Data'!$B$8:$BE$45,'Occupancy Raw Data'!AC$3,FALSE)</f>
        <v>-2.5936780648553701</v>
      </c>
      <c r="V28" s="50">
        <f>VLOOKUP($A28,'Occupancy Raw Data'!$B$8:$BE$45,'Occupancy Raw Data'!AE$3,FALSE)</f>
        <v>1.5381364170385801</v>
      </c>
      <c r="X28" s="51">
        <f>VLOOKUP($A28,'ADR Raw Data'!$B$6:$BE$43,'ADR Raw Data'!G$1,FALSE)</f>
        <v>141.47461422845601</v>
      </c>
      <c r="Y28" s="52">
        <f>VLOOKUP($A28,'ADR Raw Data'!$B$6:$BE$43,'ADR Raw Data'!H$1,FALSE)</f>
        <v>132.56221082854699</v>
      </c>
      <c r="Z28" s="52">
        <f>VLOOKUP($A28,'ADR Raw Data'!$B$6:$BE$43,'ADR Raw Data'!I$1,FALSE)</f>
        <v>134.12414317507401</v>
      </c>
      <c r="AA28" s="52">
        <f>VLOOKUP($A28,'ADR Raw Data'!$B$6:$BE$43,'ADR Raw Data'!J$1,FALSE)</f>
        <v>133.459012392039</v>
      </c>
      <c r="AB28" s="52">
        <f>VLOOKUP($A28,'ADR Raw Data'!$B$6:$BE$43,'ADR Raw Data'!K$1,FALSE)</f>
        <v>137.00910281093499</v>
      </c>
      <c r="AC28" s="53">
        <f>VLOOKUP($A28,'ADR Raw Data'!$B$6:$BE$43,'ADR Raw Data'!L$1,FALSE)</f>
        <v>135.46268603712599</v>
      </c>
      <c r="AD28" s="52">
        <f>VLOOKUP($A28,'ADR Raw Data'!$B$6:$BE$43,'ADR Raw Data'!N$1,FALSE)</f>
        <v>202.298540889039</v>
      </c>
      <c r="AE28" s="52">
        <f>VLOOKUP($A28,'ADR Raw Data'!$B$6:$BE$43,'ADR Raw Data'!O$1,FALSE)</f>
        <v>234.220862157976</v>
      </c>
      <c r="AF28" s="53">
        <f>VLOOKUP($A28,'ADR Raw Data'!$B$6:$BE$43,'ADR Raw Data'!P$1,FALSE)</f>
        <v>220.42888432781101</v>
      </c>
      <c r="AG28" s="54">
        <f>VLOOKUP($A28,'ADR Raw Data'!$B$6:$BE$43,'ADR Raw Data'!R$1,FALSE)</f>
        <v>165.630529384206</v>
      </c>
      <c r="AI28" s="47">
        <f>VLOOKUP($A28,'ADR Raw Data'!$B$6:$BE$43,'ADR Raw Data'!T$1,FALSE)</f>
        <v>7.2199240619212199</v>
      </c>
      <c r="AJ28" s="48">
        <f>VLOOKUP($A28,'ADR Raw Data'!$B$6:$BE$43,'ADR Raw Data'!U$1,FALSE)</f>
        <v>1.9445264292647799</v>
      </c>
      <c r="AK28" s="48">
        <f>VLOOKUP($A28,'ADR Raw Data'!$B$6:$BE$43,'ADR Raw Data'!V$1,FALSE)</f>
        <v>0.47564410253010198</v>
      </c>
      <c r="AL28" s="48">
        <f>VLOOKUP($A28,'ADR Raw Data'!$B$6:$BE$43,'ADR Raw Data'!W$1,FALSE)</f>
        <v>7.3186584645096797</v>
      </c>
      <c r="AM28" s="48">
        <f>VLOOKUP($A28,'ADR Raw Data'!$B$6:$BE$43,'ADR Raw Data'!X$1,FALSE)</f>
        <v>3.1838256537378702</v>
      </c>
      <c r="AN28" s="49">
        <f>VLOOKUP($A28,'ADR Raw Data'!$B$6:$BE$43,'ADR Raw Data'!Y$1,FALSE)</f>
        <v>3.7754858088201599</v>
      </c>
      <c r="AO28" s="48">
        <f>VLOOKUP($A28,'ADR Raw Data'!$B$6:$BE$43,'ADR Raw Data'!AA$1,FALSE)</f>
        <v>-11.975599720410299</v>
      </c>
      <c r="AP28" s="48">
        <f>VLOOKUP($A28,'ADR Raw Data'!$B$6:$BE$43,'ADR Raw Data'!AB$1,FALSE)</f>
        <v>-8.8530906982132507</v>
      </c>
      <c r="AQ28" s="49">
        <f>VLOOKUP($A28,'ADR Raw Data'!$B$6:$BE$43,'ADR Raw Data'!AC$1,FALSE)</f>
        <v>-9.9571844244085792</v>
      </c>
      <c r="AR28" s="50">
        <f>VLOOKUP($A28,'ADR Raw Data'!$B$6:$BE$43,'ADR Raw Data'!AE$1,FALSE)</f>
        <v>-4.1644213675310802</v>
      </c>
      <c r="AS28" s="40"/>
      <c r="AT28" s="51">
        <f>VLOOKUP($A28,'RevPAR Raw Data'!$B$6:$BE$43,'RevPAR Raw Data'!G$1,FALSE)</f>
        <v>65.4270922150139</v>
      </c>
      <c r="AU28" s="52">
        <f>VLOOKUP($A28,'RevPAR Raw Data'!$B$6:$BE$43,'RevPAR Raw Data'!H$1,FALSE)</f>
        <v>74.881063484707994</v>
      </c>
      <c r="AV28" s="52">
        <f>VLOOKUP($A28,'RevPAR Raw Data'!$B$6:$BE$43,'RevPAR Raw Data'!I$1,FALSE)</f>
        <v>83.780975440222406</v>
      </c>
      <c r="AW28" s="52">
        <f>VLOOKUP($A28,'RevPAR Raw Data'!$B$6:$BE$43,'RevPAR Raw Data'!J$1,FALSE)</f>
        <v>82.345076459684805</v>
      </c>
      <c r="AX28" s="52">
        <f>VLOOKUP($A28,'RevPAR Raw Data'!$B$6:$BE$43,'RevPAR Raw Data'!K$1,FALSE)</f>
        <v>82.440370713623693</v>
      </c>
      <c r="AY28" s="53">
        <f>VLOOKUP($A28,'RevPAR Raw Data'!$B$6:$BE$43,'RevPAR Raw Data'!L$1,FALSE)</f>
        <v>77.774915662650599</v>
      </c>
      <c r="AZ28" s="52">
        <f>VLOOKUP($A28,'RevPAR Raw Data'!$B$6:$BE$43,'RevPAR Raw Data'!N$1,FALSE)</f>
        <v>138.13109360518899</v>
      </c>
      <c r="BA28" s="52">
        <f>VLOOKUP($A28,'RevPAR Raw Data'!$B$6:$BE$43,'RevPAR Raw Data'!O$1,FALSE)</f>
        <v>210.23438832252</v>
      </c>
      <c r="BB28" s="53">
        <f>VLOOKUP($A28,'RevPAR Raw Data'!$B$6:$BE$43,'RevPAR Raw Data'!P$1,FALSE)</f>
        <v>174.182740963855</v>
      </c>
      <c r="BC28" s="54">
        <f>VLOOKUP($A28,'RevPAR Raw Data'!$B$6:$BE$43,'RevPAR Raw Data'!R$1,FALSE)</f>
        <v>105.320008605851</v>
      </c>
      <c r="BE28" s="47">
        <f>VLOOKUP($A28,'RevPAR Raw Data'!$B$6:$BE$43,'RevPAR Raw Data'!T$1,FALSE)</f>
        <v>4.86559933033194</v>
      </c>
      <c r="BF28" s="48">
        <f>VLOOKUP($A28,'RevPAR Raw Data'!$B$6:$BE$43,'RevPAR Raw Data'!U$1,FALSE)</f>
        <v>-0.59772776036097597</v>
      </c>
      <c r="BG28" s="48">
        <f>VLOOKUP($A28,'RevPAR Raw Data'!$B$6:$BE$43,'RevPAR Raw Data'!V$1,FALSE)</f>
        <v>1.0572214863751399</v>
      </c>
      <c r="BH28" s="48">
        <f>VLOOKUP($A28,'RevPAR Raw Data'!$B$6:$BE$43,'RevPAR Raw Data'!W$1,FALSE)</f>
        <v>19.740211384809101</v>
      </c>
      <c r="BI28" s="48">
        <f>VLOOKUP($A28,'RevPAR Raw Data'!$B$6:$BE$43,'RevPAR Raw Data'!X$1,FALSE)</f>
        <v>16.0557453478364</v>
      </c>
      <c r="BJ28" s="49">
        <f>VLOOKUP($A28,'RevPAR Raw Data'!$B$6:$BE$43,'RevPAR Raw Data'!Y$1,FALSE)</f>
        <v>7.8912065252652797</v>
      </c>
      <c r="BK28" s="48">
        <f>VLOOKUP($A28,'RevPAR Raw Data'!$B$6:$BE$43,'RevPAR Raw Data'!AA$1,FALSE)</f>
        <v>-17.332800534502798</v>
      </c>
      <c r="BL28" s="48">
        <f>VLOOKUP($A28,'RevPAR Raw Data'!$B$6:$BE$43,'RevPAR Raw Data'!AB$1,FALSE)</f>
        <v>-8.6324998686702692</v>
      </c>
      <c r="BM28" s="49">
        <f>VLOOKUP($A28,'RevPAR Raw Data'!$B$6:$BE$43,'RevPAR Raw Data'!AC$1,FALSE)</f>
        <v>-12.292605180970799</v>
      </c>
      <c r="BN28" s="50">
        <f>VLOOKUP($A28,'RevPAR Raw Data'!$B$6:$BE$43,'RevPAR Raw Data'!AE$1,FALSE)</f>
        <v>-2.6903394321054201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42.370105701950202</v>
      </c>
      <c r="C30" s="48">
        <f>VLOOKUP($A30,'Occupancy Raw Data'!$B$8:$BE$45,'Occupancy Raw Data'!H$3,FALSE)</f>
        <v>54.3546225993747</v>
      </c>
      <c r="D30" s="48">
        <f>VLOOKUP($A30,'Occupancy Raw Data'!$B$8:$BE$45,'Occupancy Raw Data'!I$3,FALSE)</f>
        <v>56.409111210361701</v>
      </c>
      <c r="E30" s="48">
        <f>VLOOKUP($A30,'Occupancy Raw Data'!$B$8:$BE$45,'Occupancy Raw Data'!J$3,FALSE)</f>
        <v>57.198153937769803</v>
      </c>
      <c r="F30" s="48">
        <f>VLOOKUP($A30,'Occupancy Raw Data'!$B$8:$BE$45,'Occupancy Raw Data'!K$3,FALSE)</f>
        <v>53.759118654161</v>
      </c>
      <c r="G30" s="49">
        <f>VLOOKUP($A30,'Occupancy Raw Data'!$B$8:$BE$45,'Occupancy Raw Data'!L$3,FALSE)</f>
        <v>52.818222420723501</v>
      </c>
      <c r="H30" s="48">
        <f>VLOOKUP($A30,'Occupancy Raw Data'!$B$8:$BE$45,'Occupancy Raw Data'!N$3,FALSE)</f>
        <v>67.768348965311802</v>
      </c>
      <c r="I30" s="48">
        <f>VLOOKUP($A30,'Occupancy Raw Data'!$B$8:$BE$45,'Occupancy Raw Data'!O$3,FALSE)</f>
        <v>80.661009379187107</v>
      </c>
      <c r="J30" s="49">
        <f>VLOOKUP($A30,'Occupancy Raw Data'!$B$8:$BE$45,'Occupancy Raw Data'!P$3,FALSE)</f>
        <v>74.214679172249504</v>
      </c>
      <c r="K30" s="50">
        <f>VLOOKUP($A30,'Occupancy Raw Data'!$B$8:$BE$45,'Occupancy Raw Data'!R$3,FALSE)</f>
        <v>58.931495778302299</v>
      </c>
      <c r="M30" s="47">
        <f>VLOOKUP($A30,'Occupancy Raw Data'!$B$8:$BE$45,'Occupancy Raw Data'!T$3,FALSE)</f>
        <v>-13.3438111303663</v>
      </c>
      <c r="N30" s="48">
        <f>VLOOKUP($A30,'Occupancy Raw Data'!$B$8:$BE$45,'Occupancy Raw Data'!U$3,FALSE)</f>
        <v>-15.619488206130701</v>
      </c>
      <c r="O30" s="48">
        <f>VLOOKUP($A30,'Occupancy Raw Data'!$B$8:$BE$45,'Occupancy Raw Data'!V$3,FALSE)</f>
        <v>-16.5991662030215</v>
      </c>
      <c r="P30" s="48">
        <f>VLOOKUP($A30,'Occupancy Raw Data'!$B$8:$BE$45,'Occupancy Raw Data'!W$3,FALSE)</f>
        <v>-16.5493917760054</v>
      </c>
      <c r="Q30" s="48">
        <f>VLOOKUP($A30,'Occupancy Raw Data'!$B$8:$BE$45,'Occupancy Raw Data'!X$3,FALSE)</f>
        <v>-20.359925124117002</v>
      </c>
      <c r="R30" s="49">
        <f>VLOOKUP($A30,'Occupancy Raw Data'!$B$8:$BE$45,'Occupancy Raw Data'!Y$3,FALSE)</f>
        <v>-16.688043981542901</v>
      </c>
      <c r="S30" s="48">
        <f>VLOOKUP($A30,'Occupancy Raw Data'!$B$8:$BE$45,'Occupancy Raw Data'!AA$3,FALSE)</f>
        <v>-20.492530696859799</v>
      </c>
      <c r="T30" s="48">
        <f>VLOOKUP($A30,'Occupancy Raw Data'!$B$8:$BE$45,'Occupancy Raw Data'!AB$3,FALSE)</f>
        <v>-11.383348189380101</v>
      </c>
      <c r="U30" s="49">
        <f>VLOOKUP($A30,'Occupancy Raw Data'!$B$8:$BE$45,'Occupancy Raw Data'!AC$3,FALSE)</f>
        <v>-15.788394857418799</v>
      </c>
      <c r="V30" s="50">
        <f>VLOOKUP($A30,'Occupancy Raw Data'!$B$8:$BE$45,'Occupancy Raw Data'!AE$3,FALSE)</f>
        <v>-16.366562865527701</v>
      </c>
      <c r="X30" s="51">
        <f>VLOOKUP($A30,'ADR Raw Data'!$B$6:$BE$43,'ADR Raw Data'!G$1,FALSE)</f>
        <v>96.081960646521395</v>
      </c>
      <c r="Y30" s="52">
        <f>VLOOKUP($A30,'ADR Raw Data'!$B$6:$BE$43,'ADR Raw Data'!H$1,FALSE)</f>
        <v>104.08774034511001</v>
      </c>
      <c r="Z30" s="52">
        <f>VLOOKUP($A30,'ADR Raw Data'!$B$6:$BE$43,'ADR Raw Data'!I$1,FALSE)</f>
        <v>102.921493797835</v>
      </c>
      <c r="AA30" s="52">
        <f>VLOOKUP($A30,'ADR Raw Data'!$B$6:$BE$43,'ADR Raw Data'!J$1,FALSE)</f>
        <v>102.681983342009</v>
      </c>
      <c r="AB30" s="52">
        <f>VLOOKUP($A30,'ADR Raw Data'!$B$6:$BE$43,'ADR Raw Data'!K$1,FALSE)</f>
        <v>101.548216560509</v>
      </c>
      <c r="AC30" s="53">
        <f>VLOOKUP($A30,'ADR Raw Data'!$B$6:$BE$43,'ADR Raw Data'!L$1,FALSE)</f>
        <v>101.73278820677599</v>
      </c>
      <c r="AD30" s="52">
        <f>VLOOKUP($A30,'ADR Raw Data'!$B$6:$BE$43,'ADR Raw Data'!N$1,FALSE)</f>
        <v>115.927739455184</v>
      </c>
      <c r="AE30" s="52">
        <f>VLOOKUP($A30,'ADR Raw Data'!$B$6:$BE$43,'ADR Raw Data'!O$1,FALSE)</f>
        <v>124.105023994093</v>
      </c>
      <c r="AF30" s="53">
        <f>VLOOKUP($A30,'ADR Raw Data'!$B$6:$BE$43,'ADR Raw Data'!P$1,FALSE)</f>
        <v>120.371523570712</v>
      </c>
      <c r="AG30" s="54">
        <f>VLOOKUP($A30,'ADR Raw Data'!$B$6:$BE$43,'ADR Raw Data'!R$1,FALSE)</f>
        <v>108.439208199501</v>
      </c>
      <c r="AH30" s="65"/>
      <c r="AI30" s="47">
        <f>VLOOKUP($A30,'ADR Raw Data'!$B$6:$BE$43,'ADR Raw Data'!T$1,FALSE)</f>
        <v>7.9786998779993796</v>
      </c>
      <c r="AJ30" s="48">
        <f>VLOOKUP($A30,'ADR Raw Data'!$B$6:$BE$43,'ADR Raw Data'!U$1,FALSE)</f>
        <v>9.0348954320042392</v>
      </c>
      <c r="AK30" s="48">
        <f>VLOOKUP($A30,'ADR Raw Data'!$B$6:$BE$43,'ADR Raw Data'!V$1,FALSE)</f>
        <v>6.4475272691274998</v>
      </c>
      <c r="AL30" s="48">
        <f>VLOOKUP($A30,'ADR Raw Data'!$B$6:$BE$43,'ADR Raw Data'!W$1,FALSE)</f>
        <v>6.3924995007168697</v>
      </c>
      <c r="AM30" s="48">
        <f>VLOOKUP($A30,'ADR Raw Data'!$B$6:$BE$43,'ADR Raw Data'!X$1,FALSE)</f>
        <v>5.7688566354147301</v>
      </c>
      <c r="AN30" s="49">
        <f>VLOOKUP($A30,'ADR Raw Data'!$B$6:$BE$43,'ADR Raw Data'!Y$1,FALSE)</f>
        <v>7.0106394043084999</v>
      </c>
      <c r="AO30" s="48">
        <f>VLOOKUP($A30,'ADR Raw Data'!$B$6:$BE$43,'ADR Raw Data'!AA$1,FALSE)</f>
        <v>-2.1492655348513199</v>
      </c>
      <c r="AP30" s="48">
        <f>VLOOKUP($A30,'ADR Raw Data'!$B$6:$BE$43,'ADR Raw Data'!AB$1,FALSE)</f>
        <v>-0.96675352121122704</v>
      </c>
      <c r="AQ30" s="49">
        <f>VLOOKUP($A30,'ADR Raw Data'!$B$6:$BE$43,'ADR Raw Data'!AC$1,FALSE)</f>
        <v>-1.3409836316835599</v>
      </c>
      <c r="AR30" s="50">
        <f>VLOOKUP($A30,'ADR Raw Data'!$B$6:$BE$43,'ADR Raw Data'!AE$1,FALSE)</f>
        <v>3.57672737583218</v>
      </c>
      <c r="AS30" s="40"/>
      <c r="AT30" s="51">
        <f>VLOOKUP($A30,'RevPAR Raw Data'!$B$6:$BE$43,'RevPAR Raw Data'!G$1,FALSE)</f>
        <v>40.7100282864373</v>
      </c>
      <c r="AU30" s="52">
        <f>VLOOKUP($A30,'RevPAR Raw Data'!$B$6:$BE$43,'RevPAR Raw Data'!H$1,FALSE)</f>
        <v>56.576498436802098</v>
      </c>
      <c r="AV30" s="52">
        <f>VLOOKUP($A30,'RevPAR Raw Data'!$B$6:$BE$43,'RevPAR Raw Data'!I$1,FALSE)</f>
        <v>58.057099895786799</v>
      </c>
      <c r="AW30" s="52">
        <f>VLOOKUP($A30,'RevPAR Raw Data'!$B$6:$BE$43,'RevPAR Raw Data'!J$1,FALSE)</f>
        <v>58.732198898317698</v>
      </c>
      <c r="AX30" s="52">
        <f>VLOOKUP($A30,'RevPAR Raw Data'!$B$6:$BE$43,'RevPAR Raw Data'!K$1,FALSE)</f>
        <v>54.591426231948702</v>
      </c>
      <c r="AY30" s="53">
        <f>VLOOKUP($A30,'RevPAR Raw Data'!$B$6:$BE$43,'RevPAR Raw Data'!L$1,FALSE)</f>
        <v>53.733450349858501</v>
      </c>
      <c r="AZ30" s="52">
        <f>VLOOKUP($A30,'RevPAR Raw Data'!$B$6:$BE$43,'RevPAR Raw Data'!N$1,FALSE)</f>
        <v>78.562315021586997</v>
      </c>
      <c r="BA30" s="52">
        <f>VLOOKUP($A30,'RevPAR Raw Data'!$B$6:$BE$43,'RevPAR Raw Data'!O$1,FALSE)</f>
        <v>100.10436504391799</v>
      </c>
      <c r="BB30" s="53">
        <f>VLOOKUP($A30,'RevPAR Raw Data'!$B$6:$BE$43,'RevPAR Raw Data'!P$1,FALSE)</f>
        <v>89.333340032752702</v>
      </c>
      <c r="BC30" s="54">
        <f>VLOOKUP($A30,'RevPAR Raw Data'!$B$6:$BE$43,'RevPAR Raw Data'!R$1,FALSE)</f>
        <v>63.904847402114001</v>
      </c>
      <c r="BE30" s="47">
        <f>VLOOKUP($A30,'RevPAR Raw Data'!$B$6:$BE$43,'RevPAR Raw Data'!T$1,FALSE)</f>
        <v>-6.42977389474596</v>
      </c>
      <c r="BF30" s="48">
        <f>VLOOKUP($A30,'RevPAR Raw Data'!$B$6:$BE$43,'RevPAR Raw Data'!U$1,FALSE)</f>
        <v>-7.9957972005646898</v>
      </c>
      <c r="BG30" s="48">
        <f>VLOOKUP($A30,'RevPAR Raw Data'!$B$6:$BE$43,'RevPAR Raw Data'!V$1,FALSE)</f>
        <v>-11.2218747012816</v>
      </c>
      <c r="BH30" s="48">
        <f>VLOOKUP($A30,'RevPAR Raw Data'!$B$6:$BE$43,'RevPAR Raw Data'!W$1,FALSE)</f>
        <v>-11.2148120619413</v>
      </c>
      <c r="BI30" s="48">
        <f>VLOOKUP($A30,'RevPAR Raw Data'!$B$6:$BE$43,'RevPAR Raw Data'!X$1,FALSE)</f>
        <v>-15.765603380190401</v>
      </c>
      <c r="BJ30" s="49">
        <f>VLOOKUP($A30,'RevPAR Raw Data'!$B$6:$BE$43,'RevPAR Raw Data'!Y$1,FALSE)</f>
        <v>-10.8473431644128</v>
      </c>
      <c r="BK30" s="48">
        <f>VLOOKUP($A30,'RevPAR Raw Data'!$B$6:$BE$43,'RevPAR Raw Data'!AA$1,FALSE)</f>
        <v>-22.201357332224699</v>
      </c>
      <c r="BL30" s="48">
        <f>VLOOKUP($A30,'RevPAR Raw Data'!$B$6:$BE$43,'RevPAR Raw Data'!AB$1,FALSE)</f>
        <v>-12.240052791138799</v>
      </c>
      <c r="BM30" s="49">
        <f>VLOOKUP($A30,'RevPAR Raw Data'!$B$6:$BE$43,'RevPAR Raw Data'!AC$1,FALSE)</f>
        <v>-16.9176586983588</v>
      </c>
      <c r="BN30" s="50">
        <f>VLOOKUP($A30,'RevPAR Raw Data'!$B$6:$BE$43,'RevPAR Raw Data'!AE$1,FALSE)</f>
        <v>-13.375222824189599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51.932227509227502</v>
      </c>
      <c r="C32" s="48">
        <f>VLOOKUP($A32,'Occupancy Raw Data'!$B$8:$BE$45,'Occupancy Raw Data'!H$3,FALSE)</f>
        <v>59.732289767421101</v>
      </c>
      <c r="D32" s="48">
        <f>VLOOKUP($A32,'Occupancy Raw Data'!$B$8:$BE$45,'Occupancy Raw Data'!I$3,FALSE)</f>
        <v>62.1292302219059</v>
      </c>
      <c r="E32" s="48">
        <f>VLOOKUP($A32,'Occupancy Raw Data'!$B$8:$BE$45,'Occupancy Raw Data'!J$3,FALSE)</f>
        <v>59.603326366344902</v>
      </c>
      <c r="F32" s="48">
        <f>VLOOKUP($A32,'Occupancy Raw Data'!$B$8:$BE$45,'Occupancy Raw Data'!K$3,FALSE)</f>
        <v>54.498154489260401</v>
      </c>
      <c r="G32" s="49">
        <f>VLOOKUP($A32,'Occupancy Raw Data'!$B$8:$BE$45,'Occupancy Raw Data'!L$3,FALSE)</f>
        <v>57.579045670832002</v>
      </c>
      <c r="H32" s="48">
        <f>VLOOKUP($A32,'Occupancy Raw Data'!$B$8:$BE$45,'Occupancy Raw Data'!N$3,FALSE)</f>
        <v>62.133677235736201</v>
      </c>
      <c r="I32" s="48">
        <f>VLOOKUP($A32,'Occupancy Raw Data'!$B$8:$BE$45,'Occupancy Raw Data'!O$3,FALSE)</f>
        <v>70.040467825854904</v>
      </c>
      <c r="J32" s="49">
        <f>VLOOKUP($A32,'Occupancy Raw Data'!$B$8:$BE$45,'Occupancy Raw Data'!P$3,FALSE)</f>
        <v>66.087072530795496</v>
      </c>
      <c r="K32" s="50">
        <f>VLOOKUP($A32,'Occupancy Raw Data'!$B$8:$BE$45,'Occupancy Raw Data'!R$3,FALSE)</f>
        <v>60.009910487964397</v>
      </c>
      <c r="M32" s="47">
        <f>VLOOKUP($A32,'Occupancy Raw Data'!$B$8:$BE$45,'Occupancy Raw Data'!T$3,FALSE)</f>
        <v>5.7047787259699696</v>
      </c>
      <c r="N32" s="48">
        <f>VLOOKUP($A32,'Occupancy Raw Data'!$B$8:$BE$45,'Occupancy Raw Data'!U$3,FALSE)</f>
        <v>-1.58987138635703</v>
      </c>
      <c r="O32" s="48">
        <f>VLOOKUP($A32,'Occupancy Raw Data'!$B$8:$BE$45,'Occupancy Raw Data'!V$3,FALSE)</f>
        <v>-3.5180806406942402</v>
      </c>
      <c r="P32" s="48">
        <f>VLOOKUP($A32,'Occupancy Raw Data'!$B$8:$BE$45,'Occupancy Raw Data'!W$3,FALSE)</f>
        <v>-2.80113190396863</v>
      </c>
      <c r="Q32" s="48">
        <f>VLOOKUP($A32,'Occupancy Raw Data'!$B$8:$BE$45,'Occupancy Raw Data'!X$3,FALSE)</f>
        <v>-3.2388566803968502</v>
      </c>
      <c r="R32" s="49">
        <f>VLOOKUP($A32,'Occupancy Raw Data'!$B$8:$BE$45,'Occupancy Raw Data'!Y$3,FALSE)</f>
        <v>-1.3600882604225699</v>
      </c>
      <c r="S32" s="48">
        <f>VLOOKUP($A32,'Occupancy Raw Data'!$B$8:$BE$45,'Occupancy Raw Data'!AA$3,FALSE)</f>
        <v>-4.2385110044524801</v>
      </c>
      <c r="T32" s="48">
        <f>VLOOKUP($A32,'Occupancy Raw Data'!$B$8:$BE$45,'Occupancy Raw Data'!AB$3,FALSE)</f>
        <v>-5.6331620840938701</v>
      </c>
      <c r="U32" s="49">
        <f>VLOOKUP($A32,'Occupancy Raw Data'!$B$8:$BE$45,'Occupancy Raw Data'!AC$3,FALSE)</f>
        <v>-4.9826458229534403</v>
      </c>
      <c r="V32" s="50">
        <f>VLOOKUP($A32,'Occupancy Raw Data'!$B$8:$BE$45,'Occupancy Raw Data'!AE$3,FALSE)</f>
        <v>-2.5293499370777099</v>
      </c>
      <c r="X32" s="51">
        <f>VLOOKUP($A32,'ADR Raw Data'!$B$6:$BE$43,'ADR Raw Data'!G$1,FALSE)</f>
        <v>99.426650462407906</v>
      </c>
      <c r="Y32" s="52">
        <f>VLOOKUP($A32,'ADR Raw Data'!$B$6:$BE$43,'ADR Raw Data'!H$1,FALSE)</f>
        <v>104.572893723942</v>
      </c>
      <c r="Z32" s="52">
        <f>VLOOKUP($A32,'ADR Raw Data'!$B$6:$BE$43,'ADR Raw Data'!I$1,FALSE)</f>
        <v>106.384871612626</v>
      </c>
      <c r="AA32" s="52">
        <f>VLOOKUP($A32,'ADR Raw Data'!$B$6:$BE$43,'ADR Raw Data'!J$1,FALSE)</f>
        <v>103.328409535178</v>
      </c>
      <c r="AB32" s="52">
        <f>VLOOKUP($A32,'ADR Raw Data'!$B$6:$BE$43,'ADR Raw Data'!K$1,FALSE)</f>
        <v>97.797971366789</v>
      </c>
      <c r="AC32" s="53">
        <f>VLOOKUP($A32,'ADR Raw Data'!$B$6:$BE$43,'ADR Raw Data'!L$1,FALSE)</f>
        <v>102.495487820324</v>
      </c>
      <c r="AD32" s="52">
        <f>VLOOKUP($A32,'ADR Raw Data'!$B$6:$BE$43,'ADR Raw Data'!N$1,FALSE)</f>
        <v>108.160091096478</v>
      </c>
      <c r="AE32" s="52">
        <f>VLOOKUP($A32,'ADR Raw Data'!$B$6:$BE$43,'ADR Raw Data'!O$1,FALSE)</f>
        <v>113.870290863492</v>
      </c>
      <c r="AF32" s="53">
        <f>VLOOKUP($A32,'ADR Raw Data'!$B$6:$BE$43,'ADR Raw Data'!P$1,FALSE)</f>
        <v>111.185985932978</v>
      </c>
      <c r="AG32" s="54">
        <f>VLOOKUP($A32,'ADR Raw Data'!$B$6:$BE$43,'ADR Raw Data'!R$1,FALSE)</f>
        <v>105.22993891553099</v>
      </c>
      <c r="AI32" s="47">
        <f>VLOOKUP($A32,'ADR Raw Data'!$B$6:$BE$43,'ADR Raw Data'!T$1,FALSE)</f>
        <v>7.4860811385566297</v>
      </c>
      <c r="AJ32" s="48">
        <f>VLOOKUP($A32,'ADR Raw Data'!$B$6:$BE$43,'ADR Raw Data'!U$1,FALSE)</f>
        <v>6.8316671262771198</v>
      </c>
      <c r="AK32" s="48">
        <f>VLOOKUP($A32,'ADR Raw Data'!$B$6:$BE$43,'ADR Raw Data'!V$1,FALSE)</f>
        <v>4.6652702189078497</v>
      </c>
      <c r="AL32" s="48">
        <f>VLOOKUP($A32,'ADR Raw Data'!$B$6:$BE$43,'ADR Raw Data'!W$1,FALSE)</f>
        <v>4.0959344151506398</v>
      </c>
      <c r="AM32" s="48">
        <f>VLOOKUP($A32,'ADR Raw Data'!$B$6:$BE$43,'ADR Raw Data'!X$1,FALSE)</f>
        <v>2.8482334818117199</v>
      </c>
      <c r="AN32" s="49">
        <f>VLOOKUP($A32,'ADR Raw Data'!$B$6:$BE$43,'ADR Raw Data'!Y$1,FALSE)</f>
        <v>5.0609326845777201</v>
      </c>
      <c r="AO32" s="48">
        <f>VLOOKUP($A32,'ADR Raw Data'!$B$6:$BE$43,'ADR Raw Data'!AA$1,FALSE)</f>
        <v>2.0177471836319101</v>
      </c>
      <c r="AP32" s="48">
        <f>VLOOKUP($A32,'ADR Raw Data'!$B$6:$BE$43,'ADR Raw Data'!AB$1,FALSE)</f>
        <v>-0.30756141273517801</v>
      </c>
      <c r="AQ32" s="49">
        <f>VLOOKUP($A32,'ADR Raw Data'!$B$6:$BE$43,'ADR Raw Data'!AC$1,FALSE)</f>
        <v>0.71516401275769803</v>
      </c>
      <c r="AR32" s="50">
        <f>VLOOKUP($A32,'ADR Raw Data'!$B$6:$BE$43,'ADR Raw Data'!AE$1,FALSE)</f>
        <v>3.4689019945494701</v>
      </c>
      <c r="AS32" s="40"/>
      <c r="AT32" s="51">
        <f>VLOOKUP($A32,'RevPAR Raw Data'!$B$6:$BE$43,'RevPAR Raw Data'!G$1,FALSE)</f>
        <v>51.634474322942097</v>
      </c>
      <c r="AU32" s="52">
        <f>VLOOKUP($A32,'RevPAR Raw Data'!$B$6:$BE$43,'RevPAR Raw Data'!H$1,FALSE)</f>
        <v>62.463783897362902</v>
      </c>
      <c r="AV32" s="52">
        <f>VLOOKUP($A32,'RevPAR Raw Data'!$B$6:$BE$43,'RevPAR Raw Data'!I$1,FALSE)</f>
        <v>66.096101805487606</v>
      </c>
      <c r="AW32" s="52">
        <f>VLOOKUP($A32,'RevPAR Raw Data'!$B$6:$BE$43,'RevPAR Raw Data'!J$1,FALSE)</f>
        <v>61.587169164406099</v>
      </c>
      <c r="AX32" s="52">
        <f>VLOOKUP($A32,'RevPAR Raw Data'!$B$6:$BE$43,'RevPAR Raw Data'!K$1,FALSE)</f>
        <v>53.298089522835397</v>
      </c>
      <c r="AY32" s="53">
        <f>VLOOKUP($A32,'RevPAR Raw Data'!$B$6:$BE$43,'RevPAR Raw Data'!L$1,FALSE)</f>
        <v>59.015923742606802</v>
      </c>
      <c r="AZ32" s="52">
        <f>VLOOKUP($A32,'RevPAR Raw Data'!$B$6:$BE$43,'RevPAR Raw Data'!N$1,FALSE)</f>
        <v>67.203841899764299</v>
      </c>
      <c r="BA32" s="52">
        <f>VLOOKUP($A32,'RevPAR Raw Data'!$B$6:$BE$43,'RevPAR Raw Data'!O$1,FALSE)</f>
        <v>79.7552844354515</v>
      </c>
      <c r="BB32" s="53">
        <f>VLOOKUP($A32,'RevPAR Raw Data'!$B$6:$BE$43,'RevPAR Raw Data'!P$1,FALSE)</f>
        <v>73.479563167607907</v>
      </c>
      <c r="BC32" s="54">
        <f>VLOOKUP($A32,'RevPAR Raw Data'!$B$6:$BE$43,'RevPAR Raw Data'!R$1,FALSE)</f>
        <v>63.148392149750002</v>
      </c>
      <c r="BD32" s="65"/>
      <c r="BE32" s="47">
        <f>VLOOKUP($A32,'RevPAR Raw Data'!$B$6:$BE$43,'RevPAR Raw Data'!T$1,FALSE)</f>
        <v>13.6179242287278</v>
      </c>
      <c r="BF32" s="48">
        <f>VLOOKUP($A32,'RevPAR Raw Data'!$B$6:$BE$43,'RevPAR Raw Data'!U$1,FALSE)</f>
        <v>5.1331810190682399</v>
      </c>
      <c r="BG32" s="48">
        <f>VLOOKUP($A32,'RevPAR Raw Data'!$B$6:$BE$43,'RevPAR Raw Data'!V$1,FALSE)</f>
        <v>0.983061609806134</v>
      </c>
      <c r="BH32" s="48">
        <f>VLOOKUP($A32,'RevPAR Raw Data'!$B$6:$BE$43,'RevPAR Raw Data'!W$1,FALSE)</f>
        <v>1.1800699855135901</v>
      </c>
      <c r="BI32" s="48">
        <f>VLOOKUP($A32,'RevPAR Raw Data'!$B$6:$BE$43,'RevPAR Raw Data'!X$1,FALSE)</f>
        <v>-0.48287339898409198</v>
      </c>
      <c r="BJ32" s="49">
        <f>VLOOKUP($A32,'RevPAR Raw Data'!$B$6:$BE$43,'RevPAR Raw Data'!Y$1,FALSE)</f>
        <v>3.6320112728443199</v>
      </c>
      <c r="BK32" s="48">
        <f>VLOOKUP($A32,'RevPAR Raw Data'!$B$6:$BE$43,'RevPAR Raw Data'!AA$1,FALSE)</f>
        <v>-2.3062862572408398</v>
      </c>
      <c r="BL32" s="48">
        <f>VLOOKUP($A32,'RevPAR Raw Data'!$B$6:$BE$43,'RevPAR Raw Data'!AB$1,FALSE)</f>
        <v>-5.9233980639415504</v>
      </c>
      <c r="BM32" s="49">
        <f>VLOOKUP($A32,'RevPAR Raw Data'!$B$6:$BE$43,'RevPAR Raw Data'!AC$1,FALSE)</f>
        <v>-4.3031159000046797</v>
      </c>
      <c r="BN32" s="50">
        <f>VLOOKUP($A32,'RevPAR Raw Data'!$B$6:$BE$43,'RevPAR Raw Data'!AE$1,FALSE)</f>
        <v>0.85181138705534198</v>
      </c>
    </row>
    <row r="33" spans="1:66" x14ac:dyDescent="0.45">
      <c r="A33" s="63" t="s">
        <v>45</v>
      </c>
      <c r="B33" s="47">
        <f>VLOOKUP($A33,'Occupancy Raw Data'!$B$8:$BE$45,'Occupancy Raw Data'!G$3,FALSE)</f>
        <v>61.639597834493401</v>
      </c>
      <c r="C33" s="48">
        <f>VLOOKUP($A33,'Occupancy Raw Data'!$B$8:$BE$45,'Occupancy Raw Data'!H$3,FALSE)</f>
        <v>69.257540603248202</v>
      </c>
      <c r="D33" s="48">
        <f>VLOOKUP($A33,'Occupancy Raw Data'!$B$8:$BE$45,'Occupancy Raw Data'!I$3,FALSE)</f>
        <v>70.340293890177804</v>
      </c>
      <c r="E33" s="48">
        <f>VLOOKUP($A33,'Occupancy Raw Data'!$B$8:$BE$45,'Occupancy Raw Data'!J$3,FALSE)</f>
        <v>69.1802010827532</v>
      </c>
      <c r="F33" s="48">
        <f>VLOOKUP($A33,'Occupancy Raw Data'!$B$8:$BE$45,'Occupancy Raw Data'!K$3,FALSE)</f>
        <v>64.636504253673607</v>
      </c>
      <c r="G33" s="49">
        <f>VLOOKUP($A33,'Occupancy Raw Data'!$B$8:$BE$45,'Occupancy Raw Data'!L$3,FALSE)</f>
        <v>67.0108275328692</v>
      </c>
      <c r="H33" s="48">
        <f>VLOOKUP($A33,'Occupancy Raw Data'!$B$8:$BE$45,'Occupancy Raw Data'!N$3,FALSE)</f>
        <v>69.334880123743204</v>
      </c>
      <c r="I33" s="48">
        <f>VLOOKUP($A33,'Occupancy Raw Data'!$B$8:$BE$45,'Occupancy Raw Data'!O$3,FALSE)</f>
        <v>74.439288476411406</v>
      </c>
      <c r="J33" s="49">
        <f>VLOOKUP($A33,'Occupancy Raw Data'!$B$8:$BE$45,'Occupancy Raw Data'!P$3,FALSE)</f>
        <v>71.887084300077305</v>
      </c>
      <c r="K33" s="50">
        <f>VLOOKUP($A33,'Occupancy Raw Data'!$B$8:$BE$45,'Occupancy Raw Data'!R$3,FALSE)</f>
        <v>68.404043752071502</v>
      </c>
      <c r="M33" s="47">
        <f>VLOOKUP($A33,'Occupancy Raw Data'!$B$8:$BE$45,'Occupancy Raw Data'!T$3,FALSE)</f>
        <v>3.69701181032754</v>
      </c>
      <c r="N33" s="48">
        <f>VLOOKUP($A33,'Occupancy Raw Data'!$B$8:$BE$45,'Occupancy Raw Data'!U$3,FALSE)</f>
        <v>1.0013787540866499</v>
      </c>
      <c r="O33" s="48">
        <f>VLOOKUP($A33,'Occupancy Raw Data'!$B$8:$BE$45,'Occupancy Raw Data'!V$3,FALSE)</f>
        <v>8.7228870469147804E-2</v>
      </c>
      <c r="P33" s="48">
        <f>VLOOKUP($A33,'Occupancy Raw Data'!$B$8:$BE$45,'Occupancy Raw Data'!W$3,FALSE)</f>
        <v>-0.70539920865511596</v>
      </c>
      <c r="Q33" s="48">
        <f>VLOOKUP($A33,'Occupancy Raw Data'!$B$8:$BE$45,'Occupancy Raw Data'!X$3,FALSE)</f>
        <v>0.34464965014918703</v>
      </c>
      <c r="R33" s="49">
        <f>VLOOKUP($A33,'Occupancy Raw Data'!$B$8:$BE$45,'Occupancy Raw Data'!Y$3,FALSE)</f>
        <v>0.80513055178676396</v>
      </c>
      <c r="S33" s="48">
        <f>VLOOKUP($A33,'Occupancy Raw Data'!$B$8:$BE$45,'Occupancy Raw Data'!AA$3,FALSE)</f>
        <v>2.5043443804722401</v>
      </c>
      <c r="T33" s="48">
        <f>VLOOKUP($A33,'Occupancy Raw Data'!$B$8:$BE$45,'Occupancy Raw Data'!AB$3,FALSE)</f>
        <v>3.5976257216618799</v>
      </c>
      <c r="U33" s="49">
        <f>VLOOKUP($A33,'Occupancy Raw Data'!$B$8:$BE$45,'Occupancy Raw Data'!AC$3,FALSE)</f>
        <v>3.0674958305054401</v>
      </c>
      <c r="V33" s="50">
        <f>VLOOKUP($A33,'Occupancy Raw Data'!$B$8:$BE$45,'Occupancy Raw Data'!AE$3,FALSE)</f>
        <v>1.47393097002198</v>
      </c>
      <c r="X33" s="51">
        <f>VLOOKUP($A33,'ADR Raw Data'!$B$6:$BE$43,'ADR Raw Data'!G$1,FALSE)</f>
        <v>87.206512264742699</v>
      </c>
      <c r="Y33" s="52">
        <f>VLOOKUP($A33,'ADR Raw Data'!$B$6:$BE$43,'ADR Raw Data'!H$1,FALSE)</f>
        <v>91.468985343383494</v>
      </c>
      <c r="Z33" s="52">
        <f>VLOOKUP($A33,'ADR Raw Data'!$B$6:$BE$43,'ADR Raw Data'!I$1,FALSE)</f>
        <v>91.595352144035104</v>
      </c>
      <c r="AA33" s="52">
        <f>VLOOKUP($A33,'ADR Raw Data'!$B$6:$BE$43,'ADR Raw Data'!J$1,FALSE)</f>
        <v>92.083733482392304</v>
      </c>
      <c r="AB33" s="52">
        <f>VLOOKUP($A33,'ADR Raw Data'!$B$6:$BE$43,'ADR Raw Data'!K$1,FALSE)</f>
        <v>88.077536464253598</v>
      </c>
      <c r="AC33" s="53">
        <f>VLOOKUP($A33,'ADR Raw Data'!$B$6:$BE$43,'ADR Raw Data'!L$1,FALSE)</f>
        <v>90.184024496508698</v>
      </c>
      <c r="AD33" s="52">
        <f>VLOOKUP($A33,'ADR Raw Data'!$B$6:$BE$43,'ADR Raw Data'!N$1,FALSE)</f>
        <v>94.220604629113197</v>
      </c>
      <c r="AE33" s="52">
        <f>VLOOKUP($A33,'ADR Raw Data'!$B$6:$BE$43,'ADR Raw Data'!O$1,FALSE)</f>
        <v>98.081402129870099</v>
      </c>
      <c r="AF33" s="53">
        <f>VLOOKUP($A33,'ADR Raw Data'!$B$6:$BE$43,'ADR Raw Data'!P$1,FALSE)</f>
        <v>96.219538246368998</v>
      </c>
      <c r="AG33" s="54">
        <f>VLOOKUP($A33,'ADR Raw Data'!$B$6:$BE$43,'ADR Raw Data'!R$1,FALSE)</f>
        <v>91.996262745810597</v>
      </c>
      <c r="AI33" s="47">
        <f>VLOOKUP($A33,'ADR Raw Data'!$B$6:$BE$43,'ADR Raw Data'!T$1,FALSE)</f>
        <v>4.8755310385998403</v>
      </c>
      <c r="AJ33" s="48">
        <f>VLOOKUP($A33,'ADR Raw Data'!$B$6:$BE$43,'ADR Raw Data'!U$1,FALSE)</f>
        <v>5.71217004979321</v>
      </c>
      <c r="AK33" s="48">
        <f>VLOOKUP($A33,'ADR Raw Data'!$B$6:$BE$43,'ADR Raw Data'!V$1,FALSE)</f>
        <v>3.0200317972298398</v>
      </c>
      <c r="AL33" s="48">
        <f>VLOOKUP($A33,'ADR Raw Data'!$B$6:$BE$43,'ADR Raw Data'!W$1,FALSE)</f>
        <v>5.4049678193930797</v>
      </c>
      <c r="AM33" s="48">
        <f>VLOOKUP($A33,'ADR Raw Data'!$B$6:$BE$43,'ADR Raw Data'!X$1,FALSE)</f>
        <v>2.5993893048016301</v>
      </c>
      <c r="AN33" s="49">
        <f>VLOOKUP($A33,'ADR Raw Data'!$B$6:$BE$43,'ADR Raw Data'!Y$1,FALSE)</f>
        <v>4.2947644896300199</v>
      </c>
      <c r="AO33" s="48">
        <f>VLOOKUP($A33,'ADR Raw Data'!$B$6:$BE$43,'ADR Raw Data'!AA$1,FALSE)</f>
        <v>5.3410014256835598</v>
      </c>
      <c r="AP33" s="48">
        <f>VLOOKUP($A33,'ADR Raw Data'!$B$6:$BE$43,'ADR Raw Data'!AB$1,FALSE)</f>
        <v>7.8196364677183601</v>
      </c>
      <c r="AQ33" s="49">
        <f>VLOOKUP($A33,'ADR Raw Data'!$B$6:$BE$43,'ADR Raw Data'!AC$1,FALSE)</f>
        <v>6.63954894875687</v>
      </c>
      <c r="AR33" s="50">
        <f>VLOOKUP($A33,'ADR Raw Data'!$B$6:$BE$43,'ADR Raw Data'!AE$1,FALSE)</f>
        <v>5.0408750191243703</v>
      </c>
      <c r="AS33" s="40"/>
      <c r="AT33" s="51">
        <f>VLOOKUP($A33,'RevPAR Raw Data'!$B$6:$BE$43,'RevPAR Raw Data'!G$1,FALSE)</f>
        <v>53.7537434454756</v>
      </c>
      <c r="AU33" s="52">
        <f>VLOOKUP($A33,'RevPAR Raw Data'!$B$6:$BE$43,'RevPAR Raw Data'!H$1,FALSE)</f>
        <v>63.349169663573001</v>
      </c>
      <c r="AV33" s="52">
        <f>VLOOKUP($A33,'RevPAR Raw Data'!$B$6:$BE$43,'RevPAR Raw Data'!I$1,FALSE)</f>
        <v>64.428439887857607</v>
      </c>
      <c r="AW33" s="52">
        <f>VLOOKUP($A33,'RevPAR Raw Data'!$B$6:$BE$43,'RevPAR Raw Data'!J$1,FALSE)</f>
        <v>63.703711987625603</v>
      </c>
      <c r="AX33" s="52">
        <f>VLOOKUP($A33,'RevPAR Raw Data'!$B$6:$BE$43,'RevPAR Raw Data'!K$1,FALSE)</f>
        <v>56.930240603248201</v>
      </c>
      <c r="AY33" s="53">
        <f>VLOOKUP($A33,'RevPAR Raw Data'!$B$6:$BE$43,'RevPAR Raw Data'!L$1,FALSE)</f>
        <v>60.433061117556001</v>
      </c>
      <c r="AZ33" s="52">
        <f>VLOOKUP($A33,'RevPAR Raw Data'!$B$6:$BE$43,'RevPAR Raw Data'!N$1,FALSE)</f>
        <v>65.327743271461699</v>
      </c>
      <c r="BA33" s="52">
        <f>VLOOKUP($A33,'RevPAR Raw Data'!$B$6:$BE$43,'RevPAR Raw Data'!O$1,FALSE)</f>
        <v>73.011097873163095</v>
      </c>
      <c r="BB33" s="53">
        <f>VLOOKUP($A33,'RevPAR Raw Data'!$B$6:$BE$43,'RevPAR Raw Data'!P$1,FALSE)</f>
        <v>69.169420572312404</v>
      </c>
      <c r="BC33" s="54">
        <f>VLOOKUP($A33,'RevPAR Raw Data'!$B$6:$BE$43,'RevPAR Raw Data'!R$1,FALSE)</f>
        <v>62.929163818915001</v>
      </c>
      <c r="BE33" s="47">
        <f>VLOOKUP($A33,'RevPAR Raw Data'!$B$6:$BE$43,'RevPAR Raw Data'!T$1,FALSE)</f>
        <v>8.7527918072405999</v>
      </c>
      <c r="BF33" s="48">
        <f>VLOOKUP($A33,'RevPAR Raw Data'!$B$6:$BE$43,'RevPAR Raw Data'!U$1,FALSE)</f>
        <v>6.7707492611557898</v>
      </c>
      <c r="BG33" s="48">
        <f>VLOOKUP($A33,'RevPAR Raw Data'!$B$6:$BE$43,'RevPAR Raw Data'!V$1,FALSE)</f>
        <v>3.1098950073235199</v>
      </c>
      <c r="BH33" s="48">
        <f>VLOOKUP($A33,'RevPAR Raw Data'!$B$6:$BE$43,'RevPAR Raw Data'!W$1,FALSE)</f>
        <v>4.6614420105118999</v>
      </c>
      <c r="BI33" s="48">
        <f>VLOOKUP($A33,'RevPAR Raw Data'!$B$6:$BE$43,'RevPAR Raw Data'!X$1,FALSE)</f>
        <v>2.9529977410958299</v>
      </c>
      <c r="BJ33" s="49">
        <f>VLOOKUP($A33,'RevPAR Raw Data'!$B$6:$BE$43,'RevPAR Raw Data'!Y$1,FALSE)</f>
        <v>5.1344735024500903</v>
      </c>
      <c r="BK33" s="48">
        <f>VLOOKUP($A33,'RevPAR Raw Data'!$B$6:$BE$43,'RevPAR Raw Data'!AA$1,FALSE)</f>
        <v>7.9791028752208604</v>
      </c>
      <c r="BL33" s="48">
        <f>VLOOKUP($A33,'RevPAR Raw Data'!$B$6:$BE$43,'RevPAR Raw Data'!AB$1,FALSE)</f>
        <v>11.698583442283301</v>
      </c>
      <c r="BM33" s="49">
        <f>VLOOKUP($A33,'RevPAR Raw Data'!$B$6:$BE$43,'RevPAR Raw Data'!AC$1,FALSE)</f>
        <v>9.9107126664297898</v>
      </c>
      <c r="BN33" s="50">
        <f>VLOOKUP($A33,'RevPAR Raw Data'!$B$6:$BE$43,'RevPAR Raw Data'!AE$1,FALSE)</f>
        <v>6.5891050072133304</v>
      </c>
    </row>
    <row r="34" spans="1:66" x14ac:dyDescent="0.45">
      <c r="A34" s="63" t="s">
        <v>111</v>
      </c>
      <c r="B34" s="47">
        <f>VLOOKUP($A34,'Occupancy Raw Data'!$B$8:$BE$45,'Occupancy Raw Data'!G$3,FALSE)</f>
        <v>50.145489815712899</v>
      </c>
      <c r="C34" s="48">
        <f>VLOOKUP($A34,'Occupancy Raw Data'!$B$8:$BE$45,'Occupancy Raw Data'!H$3,FALSE)</f>
        <v>50.533462657613903</v>
      </c>
      <c r="D34" s="48">
        <f>VLOOKUP($A34,'Occupancy Raw Data'!$B$8:$BE$45,'Occupancy Raw Data'!I$3,FALSE)</f>
        <v>53.507921112188797</v>
      </c>
      <c r="E34" s="48">
        <f>VLOOKUP($A34,'Occupancy Raw Data'!$B$8:$BE$45,'Occupancy Raw Data'!J$3,FALSE)</f>
        <v>47.1387002909796</v>
      </c>
      <c r="F34" s="48">
        <f>VLOOKUP($A34,'Occupancy Raw Data'!$B$8:$BE$45,'Occupancy Raw Data'!K$3,FALSE)</f>
        <v>40.3815066278693</v>
      </c>
      <c r="G34" s="49">
        <f>VLOOKUP($A34,'Occupancy Raw Data'!$B$8:$BE$45,'Occupancy Raw Data'!L$3,FALSE)</f>
        <v>48.341416100872898</v>
      </c>
      <c r="H34" s="48">
        <f>VLOOKUP($A34,'Occupancy Raw Data'!$B$8:$BE$45,'Occupancy Raw Data'!N$3,FALSE)</f>
        <v>52.602651147752901</v>
      </c>
      <c r="I34" s="48">
        <f>VLOOKUP($A34,'Occupancy Raw Data'!$B$8:$BE$45,'Occupancy Raw Data'!O$3,FALSE)</f>
        <v>66.505011315874498</v>
      </c>
      <c r="J34" s="49">
        <f>VLOOKUP($A34,'Occupancy Raw Data'!$B$8:$BE$45,'Occupancy Raw Data'!P$3,FALSE)</f>
        <v>59.553831231813703</v>
      </c>
      <c r="K34" s="50">
        <f>VLOOKUP($A34,'Occupancy Raw Data'!$B$8:$BE$45,'Occupancy Raw Data'!R$3,FALSE)</f>
        <v>51.544963281141698</v>
      </c>
      <c r="M34" s="47">
        <f>VLOOKUP($A34,'Occupancy Raw Data'!$B$8:$BE$45,'Occupancy Raw Data'!T$3,FALSE)</f>
        <v>39.744367801144001</v>
      </c>
      <c r="N34" s="48">
        <f>VLOOKUP($A34,'Occupancy Raw Data'!$B$8:$BE$45,'Occupancy Raw Data'!U$3,FALSE)</f>
        <v>-4.4556830484910899</v>
      </c>
      <c r="O34" s="48">
        <f>VLOOKUP($A34,'Occupancy Raw Data'!$B$8:$BE$45,'Occupancy Raw Data'!V$3,FALSE)</f>
        <v>-6.4549019341231704</v>
      </c>
      <c r="P34" s="48">
        <f>VLOOKUP($A34,'Occupancy Raw Data'!$B$8:$BE$45,'Occupancy Raw Data'!W$3,FALSE)</f>
        <v>-7.2412031749493497</v>
      </c>
      <c r="Q34" s="48">
        <f>VLOOKUP($A34,'Occupancy Raw Data'!$B$8:$BE$45,'Occupancy Raw Data'!X$3,FALSE)</f>
        <v>-4.1539656326621204</v>
      </c>
      <c r="R34" s="49">
        <f>VLOOKUP($A34,'Occupancy Raw Data'!$B$8:$BE$45,'Occupancy Raw Data'!Y$3,FALSE)</f>
        <v>1.16477303168277</v>
      </c>
      <c r="S34" s="48">
        <f>VLOOKUP($A34,'Occupancy Raw Data'!$B$8:$BE$45,'Occupancy Raw Data'!AA$3,FALSE)</f>
        <v>-2.51409604630049</v>
      </c>
      <c r="T34" s="48">
        <f>VLOOKUP($A34,'Occupancy Raw Data'!$B$8:$BE$45,'Occupancy Raw Data'!AB$3,FALSE)</f>
        <v>-8.2721203371370695</v>
      </c>
      <c r="U34" s="49">
        <f>VLOOKUP($A34,'Occupancy Raw Data'!$B$8:$BE$45,'Occupancy Raw Data'!AC$3,FALSE)</f>
        <v>-5.8152618880746996</v>
      </c>
      <c r="V34" s="50">
        <f>VLOOKUP($A34,'Occupancy Raw Data'!$B$8:$BE$45,'Occupancy Raw Data'!AE$3,FALSE)</f>
        <v>-1.25104922245786</v>
      </c>
      <c r="X34" s="51">
        <f>VLOOKUP($A34,'ADR Raw Data'!$B$6:$BE$43,'ADR Raw Data'!G$1,FALSE)</f>
        <v>153.159393939393</v>
      </c>
      <c r="Y34" s="52">
        <f>VLOOKUP($A34,'ADR Raw Data'!$B$6:$BE$43,'ADR Raw Data'!H$1,FALSE)</f>
        <v>159.69016634676899</v>
      </c>
      <c r="Z34" s="52">
        <f>VLOOKUP($A34,'ADR Raw Data'!$B$6:$BE$43,'ADR Raw Data'!I$1,FALSE)</f>
        <v>162.129957703927</v>
      </c>
      <c r="AA34" s="52">
        <f>VLOOKUP($A34,'ADR Raw Data'!$B$6:$BE$43,'ADR Raw Data'!J$1,FALSE)</f>
        <v>149.64692043895701</v>
      </c>
      <c r="AB34" s="52">
        <f>VLOOKUP($A34,'ADR Raw Data'!$B$6:$BE$43,'ADR Raw Data'!K$1,FALSE)</f>
        <v>142.94668534827801</v>
      </c>
      <c r="AC34" s="53">
        <f>VLOOKUP($A34,'ADR Raw Data'!$B$6:$BE$43,'ADR Raw Data'!L$1,FALSE)</f>
        <v>154.11940208667701</v>
      </c>
      <c r="AD34" s="52">
        <f>VLOOKUP($A34,'ADR Raw Data'!$B$6:$BE$43,'ADR Raw Data'!N$1,FALSE)</f>
        <v>152.728653964351</v>
      </c>
      <c r="AE34" s="52">
        <f>VLOOKUP($A34,'ADR Raw Data'!$B$6:$BE$43,'ADR Raw Data'!O$1,FALSE)</f>
        <v>158.69806514341201</v>
      </c>
      <c r="AF34" s="53">
        <f>VLOOKUP($A34,'ADR Raw Data'!$B$6:$BE$43,'ADR Raw Data'!P$1,FALSE)</f>
        <v>156.061737242128</v>
      </c>
      <c r="AG34" s="54">
        <f>VLOOKUP($A34,'ADR Raw Data'!$B$6:$BE$43,'ADR Raw Data'!R$1,FALSE)</f>
        <v>154.76058154121799</v>
      </c>
      <c r="AI34" s="47">
        <f>VLOOKUP($A34,'ADR Raw Data'!$B$6:$BE$43,'ADR Raw Data'!T$1,FALSE)</f>
        <v>3.3306441697488598</v>
      </c>
      <c r="AJ34" s="48">
        <f>VLOOKUP($A34,'ADR Raw Data'!$B$6:$BE$43,'ADR Raw Data'!U$1,FALSE)</f>
        <v>5.3845801496820496</v>
      </c>
      <c r="AK34" s="48">
        <f>VLOOKUP($A34,'ADR Raw Data'!$B$6:$BE$43,'ADR Raw Data'!V$1,FALSE)</f>
        <v>0.88031155322386601</v>
      </c>
      <c r="AL34" s="48">
        <f>VLOOKUP($A34,'ADR Raw Data'!$B$6:$BE$43,'ADR Raw Data'!W$1,FALSE)</f>
        <v>-1.29097801596266</v>
      </c>
      <c r="AM34" s="48">
        <f>VLOOKUP($A34,'ADR Raw Data'!$B$6:$BE$43,'ADR Raw Data'!X$1,FALSE)</f>
        <v>-3.9313496351616801</v>
      </c>
      <c r="AN34" s="49">
        <f>VLOOKUP($A34,'ADR Raw Data'!$B$6:$BE$43,'ADR Raw Data'!Y$1,FALSE)</f>
        <v>0.88581752144047299</v>
      </c>
      <c r="AO34" s="48">
        <f>VLOOKUP($A34,'ADR Raw Data'!$B$6:$BE$43,'ADR Raw Data'!AA$1,FALSE)</f>
        <v>-7.4876476420658404</v>
      </c>
      <c r="AP34" s="48">
        <f>VLOOKUP($A34,'ADR Raw Data'!$B$6:$BE$43,'ADR Raw Data'!AB$1,FALSE)</f>
        <v>-12.6097384131787</v>
      </c>
      <c r="AQ34" s="49">
        <f>VLOOKUP($A34,'ADR Raw Data'!$B$6:$BE$43,'ADR Raw Data'!AC$1,FALSE)</f>
        <v>-10.5938580181276</v>
      </c>
      <c r="AR34" s="50">
        <f>VLOOKUP($A34,'ADR Raw Data'!$B$6:$BE$43,'ADR Raw Data'!AE$1,FALSE)</f>
        <v>-3.4598364507745898</v>
      </c>
      <c r="AS34" s="40"/>
      <c r="AT34" s="51">
        <f>VLOOKUP($A34,'RevPAR Raw Data'!$B$6:$BE$43,'RevPAR Raw Data'!G$1,FALSE)</f>
        <v>76.802528289686293</v>
      </c>
      <c r="AU34" s="52">
        <f>VLOOKUP($A34,'RevPAR Raw Data'!$B$6:$BE$43,'RevPAR Raw Data'!H$1,FALSE)</f>
        <v>80.696970578726095</v>
      </c>
      <c r="AV34" s="52">
        <f>VLOOKUP($A34,'RevPAR Raw Data'!$B$6:$BE$43,'RevPAR Raw Data'!I$1,FALSE)</f>
        <v>86.752369867442596</v>
      </c>
      <c r="AW34" s="52">
        <f>VLOOKUP($A34,'RevPAR Raw Data'!$B$6:$BE$43,'RevPAR Raw Data'!J$1,FALSE)</f>
        <v>70.541613320400899</v>
      </c>
      <c r="AX34" s="52">
        <f>VLOOKUP($A34,'RevPAR Raw Data'!$B$6:$BE$43,'RevPAR Raw Data'!K$1,FALSE)</f>
        <v>57.724025218234701</v>
      </c>
      <c r="AY34" s="53">
        <f>VLOOKUP($A34,'RevPAR Raw Data'!$B$6:$BE$43,'RevPAR Raw Data'!L$1,FALSE)</f>
        <v>74.5035014548981</v>
      </c>
      <c r="AZ34" s="52">
        <f>VLOOKUP($A34,'RevPAR Raw Data'!$B$6:$BE$43,'RevPAR Raw Data'!N$1,FALSE)</f>
        <v>80.339321047526596</v>
      </c>
      <c r="BA34" s="52">
        <f>VLOOKUP($A34,'RevPAR Raw Data'!$B$6:$BE$43,'RevPAR Raw Data'!O$1,FALSE)</f>
        <v>105.5421661817</v>
      </c>
      <c r="BB34" s="53">
        <f>VLOOKUP($A34,'RevPAR Raw Data'!$B$6:$BE$43,'RevPAR Raw Data'!P$1,FALSE)</f>
        <v>92.940743614613595</v>
      </c>
      <c r="BC34" s="54">
        <f>VLOOKUP($A34,'RevPAR Raw Data'!$B$6:$BE$43,'RevPAR Raw Data'!R$1,FALSE)</f>
        <v>79.771284929102507</v>
      </c>
      <c r="BE34" s="47">
        <f>VLOOKUP($A34,'RevPAR Raw Data'!$B$6:$BE$43,'RevPAR Raw Data'!T$1,FALSE)</f>
        <v>44.398755439865198</v>
      </c>
      <c r="BF34" s="48">
        <f>VLOOKUP($A34,'RevPAR Raw Data'!$B$6:$BE$43,'RevPAR Raw Data'!U$1,FALSE)</f>
        <v>0.68897727622916705</v>
      </c>
      <c r="BG34" s="48">
        <f>VLOOKUP($A34,'RevPAR Raw Data'!$B$6:$BE$43,'RevPAR Raw Data'!V$1,FALSE)</f>
        <v>-5.6314136283746601</v>
      </c>
      <c r="BH34" s="48">
        <f>VLOOKUP($A34,'RevPAR Raw Data'!$B$6:$BE$43,'RevPAR Raw Data'!W$1,FALSE)</f>
        <v>-8.4386988498322193</v>
      </c>
      <c r="BI34" s="48">
        <f>VLOOKUP($A34,'RevPAR Raw Data'!$B$6:$BE$43,'RevPAR Raw Data'!X$1,FALSE)</f>
        <v>-7.9220083550793996</v>
      </c>
      <c r="BJ34" s="49">
        <f>VLOOKUP($A34,'RevPAR Raw Data'!$B$6:$BE$43,'RevPAR Raw Data'!Y$1,FALSE)</f>
        <v>2.0609083167228999</v>
      </c>
      <c r="BK34" s="48">
        <f>VLOOKUP($A34,'RevPAR Raw Data'!$B$6:$BE$43,'RevPAR Raw Data'!AA$1,FALSE)</f>
        <v>-9.8134970350362405</v>
      </c>
      <c r="BL34" s="48">
        <f>VLOOKUP($A34,'RevPAR Raw Data'!$B$6:$BE$43,'RevPAR Raw Data'!AB$1,FALSE)</f>
        <v>-19.838766014579502</v>
      </c>
      <c r="BM34" s="49">
        <f>VLOOKUP($A34,'RevPAR Raw Data'!$B$6:$BE$43,'RevPAR Raw Data'!AC$1,FALSE)</f>
        <v>-15.7930593183974</v>
      </c>
      <c r="BN34" s="50">
        <f>VLOOKUP($A34,'RevPAR Raw Data'!$B$6:$BE$43,'RevPAR Raw Data'!AE$1,FALSE)</f>
        <v>-4.6676014162167201</v>
      </c>
    </row>
    <row r="35" spans="1:66" x14ac:dyDescent="0.45">
      <c r="A35" s="63" t="s">
        <v>94</v>
      </c>
      <c r="B35" s="47">
        <f>VLOOKUP($A35,'Occupancy Raw Data'!$B$8:$BE$45,'Occupancy Raw Data'!G$3,FALSE)</f>
        <v>46.897727272727202</v>
      </c>
      <c r="C35" s="48">
        <f>VLOOKUP($A35,'Occupancy Raw Data'!$B$8:$BE$45,'Occupancy Raw Data'!H$3,FALSE)</f>
        <v>55.681818181818102</v>
      </c>
      <c r="D35" s="48">
        <f>VLOOKUP($A35,'Occupancy Raw Data'!$B$8:$BE$45,'Occupancy Raw Data'!I$3,FALSE)</f>
        <v>59.420454545454497</v>
      </c>
      <c r="E35" s="48">
        <f>VLOOKUP($A35,'Occupancy Raw Data'!$B$8:$BE$45,'Occupancy Raw Data'!J$3,FALSE)</f>
        <v>56.295454545454497</v>
      </c>
      <c r="F35" s="48">
        <f>VLOOKUP($A35,'Occupancy Raw Data'!$B$8:$BE$45,'Occupancy Raw Data'!K$3,FALSE)</f>
        <v>51.238636363636303</v>
      </c>
      <c r="G35" s="49">
        <f>VLOOKUP($A35,'Occupancy Raw Data'!$B$8:$BE$45,'Occupancy Raw Data'!L$3,FALSE)</f>
        <v>53.906818181818103</v>
      </c>
      <c r="H35" s="48">
        <f>VLOOKUP($A35,'Occupancy Raw Data'!$B$8:$BE$45,'Occupancy Raw Data'!N$3,FALSE)</f>
        <v>60.806818181818102</v>
      </c>
      <c r="I35" s="48">
        <f>VLOOKUP($A35,'Occupancy Raw Data'!$B$8:$BE$45,'Occupancy Raw Data'!O$3,FALSE)</f>
        <v>67.477272727272705</v>
      </c>
      <c r="J35" s="49">
        <f>VLOOKUP($A35,'Occupancy Raw Data'!$B$8:$BE$45,'Occupancy Raw Data'!P$3,FALSE)</f>
        <v>64.142045454545396</v>
      </c>
      <c r="K35" s="50">
        <f>VLOOKUP($A35,'Occupancy Raw Data'!$B$8:$BE$45,'Occupancy Raw Data'!R$3,FALSE)</f>
        <v>56.831168831168803</v>
      </c>
      <c r="M35" s="47">
        <f>VLOOKUP($A35,'Occupancy Raw Data'!$B$8:$BE$45,'Occupancy Raw Data'!T$3,FALSE)</f>
        <v>1.10449648071797</v>
      </c>
      <c r="N35" s="48">
        <f>VLOOKUP($A35,'Occupancy Raw Data'!$B$8:$BE$45,'Occupancy Raw Data'!U$3,FALSE)</f>
        <v>-2.3667488004149901</v>
      </c>
      <c r="O35" s="48">
        <f>VLOOKUP($A35,'Occupancy Raw Data'!$B$8:$BE$45,'Occupancy Raw Data'!V$3,FALSE)</f>
        <v>-4.8122154330495404</v>
      </c>
      <c r="P35" s="48">
        <f>VLOOKUP($A35,'Occupancy Raw Data'!$B$8:$BE$45,'Occupancy Raw Data'!W$3,FALSE)</f>
        <v>-4.3888490112335301</v>
      </c>
      <c r="Q35" s="48">
        <f>VLOOKUP($A35,'Occupancy Raw Data'!$B$8:$BE$45,'Occupancy Raw Data'!X$3,FALSE)</f>
        <v>-8.0014133404158407</v>
      </c>
      <c r="R35" s="49">
        <f>VLOOKUP($A35,'Occupancy Raw Data'!$B$8:$BE$45,'Occupancy Raw Data'!Y$3,FALSE)</f>
        <v>-3.8806599170299498</v>
      </c>
      <c r="S35" s="48">
        <f>VLOOKUP($A35,'Occupancy Raw Data'!$B$8:$BE$45,'Occupancy Raw Data'!AA$3,FALSE)</f>
        <v>-7.7931153266895201</v>
      </c>
      <c r="T35" s="48">
        <f>VLOOKUP($A35,'Occupancy Raw Data'!$B$8:$BE$45,'Occupancy Raw Data'!AB$3,FALSE)</f>
        <v>-9.2426989924254208</v>
      </c>
      <c r="U35" s="49">
        <f>VLOOKUP($A35,'Occupancy Raw Data'!$B$8:$BE$45,'Occupancy Raw Data'!AC$3,FALSE)</f>
        <v>-8.5613190140155506</v>
      </c>
      <c r="V35" s="50">
        <f>VLOOKUP($A35,'Occupancy Raw Data'!$B$8:$BE$45,'Occupancy Raw Data'!AE$3,FALSE)</f>
        <v>-5.4415261516206304</v>
      </c>
      <c r="X35" s="51">
        <f>VLOOKUP($A35,'ADR Raw Data'!$B$6:$BE$43,'ADR Raw Data'!G$1,FALSE)</f>
        <v>94.046515628785997</v>
      </c>
      <c r="Y35" s="52">
        <f>VLOOKUP($A35,'ADR Raw Data'!$B$6:$BE$43,'ADR Raw Data'!H$1,FALSE)</f>
        <v>101.91444081632601</v>
      </c>
      <c r="Z35" s="52">
        <f>VLOOKUP($A35,'ADR Raw Data'!$B$6:$BE$43,'ADR Raw Data'!I$1,FALSE)</f>
        <v>104.73564161407501</v>
      </c>
      <c r="AA35" s="52">
        <f>VLOOKUP($A35,'ADR Raw Data'!$B$6:$BE$43,'ADR Raw Data'!J$1,FALSE)</f>
        <v>101.83265038352801</v>
      </c>
      <c r="AB35" s="52">
        <f>VLOOKUP($A35,'ADR Raw Data'!$B$6:$BE$43,'ADR Raw Data'!K$1,FALSE)</f>
        <v>95.690802838766899</v>
      </c>
      <c r="AC35" s="53">
        <f>VLOOKUP($A35,'ADR Raw Data'!$B$6:$BE$43,'ADR Raw Data'!L$1,FALSE)</f>
        <v>99.9672068805598</v>
      </c>
      <c r="AD35" s="52">
        <f>VLOOKUP($A35,'ADR Raw Data'!$B$6:$BE$43,'ADR Raw Data'!N$1,FALSE)</f>
        <v>107.296182022051</v>
      </c>
      <c r="AE35" s="52">
        <f>VLOOKUP($A35,'ADR Raw Data'!$B$6:$BE$43,'ADR Raw Data'!O$1,FALSE)</f>
        <v>112.449471202425</v>
      </c>
      <c r="AF35" s="53">
        <f>VLOOKUP($A35,'ADR Raw Data'!$B$6:$BE$43,'ADR Raw Data'!P$1,FALSE)</f>
        <v>110.00680574010001</v>
      </c>
      <c r="AG35" s="54">
        <f>VLOOKUP($A35,'ADR Raw Data'!$B$6:$BE$43,'ADR Raw Data'!R$1,FALSE)</f>
        <v>103.20466779021901</v>
      </c>
      <c r="AI35" s="47">
        <f>VLOOKUP($A35,'ADR Raw Data'!$B$6:$BE$43,'ADR Raw Data'!T$1,FALSE)</f>
        <v>5.9830872118425198</v>
      </c>
      <c r="AJ35" s="48">
        <f>VLOOKUP($A35,'ADR Raw Data'!$B$6:$BE$43,'ADR Raw Data'!U$1,FALSE)</f>
        <v>9.3989162852511896</v>
      </c>
      <c r="AK35" s="48">
        <f>VLOOKUP($A35,'ADR Raw Data'!$B$6:$BE$43,'ADR Raw Data'!V$1,FALSE)</f>
        <v>8.1949739599517901</v>
      </c>
      <c r="AL35" s="48">
        <f>VLOOKUP($A35,'ADR Raw Data'!$B$6:$BE$43,'ADR Raw Data'!W$1,FALSE)</f>
        <v>5.7995790780711101</v>
      </c>
      <c r="AM35" s="48">
        <f>VLOOKUP($A35,'ADR Raw Data'!$B$6:$BE$43,'ADR Raw Data'!X$1,FALSE)</f>
        <v>5.6366207435552704</v>
      </c>
      <c r="AN35" s="49">
        <f>VLOOKUP($A35,'ADR Raw Data'!$B$6:$BE$43,'ADR Raw Data'!Y$1,FALSE)</f>
        <v>7.0582165271125001</v>
      </c>
      <c r="AO35" s="48">
        <f>VLOOKUP($A35,'ADR Raw Data'!$B$6:$BE$43,'ADR Raw Data'!AA$1,FALSE)</f>
        <v>2.6494318384337801</v>
      </c>
      <c r="AP35" s="48">
        <f>VLOOKUP($A35,'ADR Raw Data'!$B$6:$BE$43,'ADR Raw Data'!AB$1,FALSE)</f>
        <v>1.1686439275437801</v>
      </c>
      <c r="AQ35" s="49">
        <f>VLOOKUP($A35,'ADR Raw Data'!$B$6:$BE$43,'ADR Raw Data'!AC$1,FALSE)</f>
        <v>1.8232396611061901</v>
      </c>
      <c r="AR35" s="50">
        <f>VLOOKUP($A35,'ADR Raw Data'!$B$6:$BE$43,'ADR Raw Data'!AE$1,FALSE)</f>
        <v>5.0264956597927704</v>
      </c>
      <c r="AS35" s="40"/>
      <c r="AT35" s="51">
        <f>VLOOKUP($A35,'RevPAR Raw Data'!$B$6:$BE$43,'RevPAR Raw Data'!G$1,FALSE)</f>
        <v>44.105678409090899</v>
      </c>
      <c r="AU35" s="52">
        <f>VLOOKUP($A35,'RevPAR Raw Data'!$B$6:$BE$43,'RevPAR Raw Data'!H$1,FALSE)</f>
        <v>56.747813636363603</v>
      </c>
      <c r="AV35" s="52">
        <f>VLOOKUP($A35,'RevPAR Raw Data'!$B$6:$BE$43,'RevPAR Raw Data'!I$1,FALSE)</f>
        <v>62.234394318181799</v>
      </c>
      <c r="AW35" s="52">
        <f>VLOOKUP($A35,'RevPAR Raw Data'!$B$6:$BE$43,'RevPAR Raw Data'!J$1,FALSE)</f>
        <v>57.327153409090897</v>
      </c>
      <c r="AX35" s="52">
        <f>VLOOKUP($A35,'RevPAR Raw Data'!$B$6:$BE$43,'RevPAR Raw Data'!K$1,FALSE)</f>
        <v>49.030662499999998</v>
      </c>
      <c r="AY35" s="53">
        <f>VLOOKUP($A35,'RevPAR Raw Data'!$B$6:$BE$43,'RevPAR Raw Data'!L$1,FALSE)</f>
        <v>53.889140454545398</v>
      </c>
      <c r="AZ35" s="52">
        <f>VLOOKUP($A35,'RevPAR Raw Data'!$B$6:$BE$43,'RevPAR Raw Data'!N$1,FALSE)</f>
        <v>65.243394318181799</v>
      </c>
      <c r="BA35" s="52">
        <f>VLOOKUP($A35,'RevPAR Raw Data'!$B$6:$BE$43,'RevPAR Raw Data'!O$1,FALSE)</f>
        <v>75.877836363636305</v>
      </c>
      <c r="BB35" s="53">
        <f>VLOOKUP($A35,'RevPAR Raw Data'!$B$6:$BE$43,'RevPAR Raw Data'!P$1,FALSE)</f>
        <v>70.560615340908996</v>
      </c>
      <c r="BC35" s="54">
        <f>VLOOKUP($A35,'RevPAR Raw Data'!$B$6:$BE$43,'RevPAR Raw Data'!R$1,FALSE)</f>
        <v>58.652418993506402</v>
      </c>
      <c r="BE35" s="47">
        <f>VLOOKUP($A35,'RevPAR Raw Data'!$B$6:$BE$43,'RevPAR Raw Data'!T$1,FALSE)</f>
        <v>7.1536666802535898</v>
      </c>
      <c r="BF35" s="48">
        <f>VLOOKUP($A35,'RevPAR Raw Data'!$B$6:$BE$43,'RevPAR Raw Data'!U$1,FALSE)</f>
        <v>6.809718746403</v>
      </c>
      <c r="BG35" s="48">
        <f>VLOOKUP($A35,'RevPAR Raw Data'!$B$6:$BE$43,'RevPAR Raw Data'!V$1,FALSE)</f>
        <v>2.9883987252670599</v>
      </c>
      <c r="BH35" s="48">
        <f>VLOOKUP($A35,'RevPAR Raw Data'!$B$6:$BE$43,'RevPAR Raw Data'!W$1,FALSE)</f>
        <v>1.15619529781394</v>
      </c>
      <c r="BI35" s="48">
        <f>VLOOKUP($A35,'RevPAR Raw Data'!$B$6:$BE$43,'RevPAR Raw Data'!X$1,FALSE)</f>
        <v>-2.8158019209840401</v>
      </c>
      <c r="BJ35" s="49">
        <f>VLOOKUP($A35,'RevPAR Raw Data'!$B$6:$BE$43,'RevPAR Raw Data'!Y$1,FALSE)</f>
        <v>2.9036512304577</v>
      </c>
      <c r="BK35" s="48">
        <f>VLOOKUP($A35,'RevPAR Raw Data'!$B$6:$BE$43,'RevPAR Raw Data'!AA$1,FALSE)</f>
        <v>-5.3501567669269097</v>
      </c>
      <c r="BL35" s="48">
        <f>VLOOKUP($A35,'RevPAR Raw Data'!$B$6:$BE$43,'RevPAR Raw Data'!AB$1,FALSE)</f>
        <v>-8.1820693053977607</v>
      </c>
      <c r="BM35" s="49">
        <f>VLOOKUP($A35,'RevPAR Raw Data'!$B$6:$BE$43,'RevPAR Raw Data'!AC$1,FALSE)</f>
        <v>-6.8941727166867199</v>
      </c>
      <c r="BN35" s="50">
        <f>VLOOKUP($A35,'RevPAR Raw Data'!$B$6:$BE$43,'RevPAR Raw Data'!AE$1,FALSE)</f>
        <v>-0.68854856766555605</v>
      </c>
    </row>
    <row r="36" spans="1:66" x14ac:dyDescent="0.45">
      <c r="A36" s="63" t="s">
        <v>44</v>
      </c>
      <c r="B36" s="47">
        <f>VLOOKUP($A36,'Occupancy Raw Data'!$B$8:$BE$45,'Occupancy Raw Data'!G$3,FALSE)</f>
        <v>52.377670572019198</v>
      </c>
      <c r="C36" s="48">
        <f>VLOOKUP($A36,'Occupancy Raw Data'!$B$8:$BE$45,'Occupancy Raw Data'!H$3,FALSE)</f>
        <v>63.5423845623707</v>
      </c>
      <c r="D36" s="48">
        <f>VLOOKUP($A36,'Occupancy Raw Data'!$B$8:$BE$45,'Occupancy Raw Data'!I$3,FALSE)</f>
        <v>65.575465196416204</v>
      </c>
      <c r="E36" s="48">
        <f>VLOOKUP($A36,'Occupancy Raw Data'!$B$8:$BE$45,'Occupancy Raw Data'!J$3,FALSE)</f>
        <v>63.439007580978597</v>
      </c>
      <c r="F36" s="48">
        <f>VLOOKUP($A36,'Occupancy Raw Data'!$B$8:$BE$45,'Occupancy Raw Data'!K$3,FALSE)</f>
        <v>54.824259131633298</v>
      </c>
      <c r="G36" s="49">
        <f>VLOOKUP($A36,'Occupancy Raw Data'!$B$8:$BE$45,'Occupancy Raw Data'!L$3,FALSE)</f>
        <v>59.951757408683598</v>
      </c>
      <c r="H36" s="48">
        <f>VLOOKUP($A36,'Occupancy Raw Data'!$B$8:$BE$45,'Occupancy Raw Data'!N$3,FALSE)</f>
        <v>62.232942798070198</v>
      </c>
      <c r="I36" s="48">
        <f>VLOOKUP($A36,'Occupancy Raw Data'!$B$8:$BE$45,'Occupancy Raw Data'!O$3,FALSE)</f>
        <v>75.051688490695994</v>
      </c>
      <c r="J36" s="49">
        <f>VLOOKUP($A36,'Occupancy Raw Data'!$B$8:$BE$45,'Occupancy Raw Data'!P$3,FALSE)</f>
        <v>68.642315644383103</v>
      </c>
      <c r="K36" s="50">
        <f>VLOOKUP($A36,'Occupancy Raw Data'!$B$8:$BE$45,'Occupancy Raw Data'!R$3,FALSE)</f>
        <v>62.434774047454901</v>
      </c>
      <c r="M36" s="47">
        <f>VLOOKUP($A36,'Occupancy Raw Data'!$B$8:$BE$45,'Occupancy Raw Data'!T$3,FALSE)</f>
        <v>3.0496910847055299</v>
      </c>
      <c r="N36" s="48">
        <f>VLOOKUP($A36,'Occupancy Raw Data'!$B$8:$BE$45,'Occupancy Raw Data'!U$3,FALSE)</f>
        <v>0.53077754003014599</v>
      </c>
      <c r="O36" s="48">
        <f>VLOOKUP($A36,'Occupancy Raw Data'!$B$8:$BE$45,'Occupancy Raw Data'!V$3,FALSE)</f>
        <v>2.4064884596699798</v>
      </c>
      <c r="P36" s="48">
        <f>VLOOKUP($A36,'Occupancy Raw Data'!$B$8:$BE$45,'Occupancy Raw Data'!W$3,FALSE)</f>
        <v>0.75198356234284902</v>
      </c>
      <c r="Q36" s="48">
        <f>VLOOKUP($A36,'Occupancy Raw Data'!$B$8:$BE$45,'Occupancy Raw Data'!X$3,FALSE)</f>
        <v>-1.1254033073776499</v>
      </c>
      <c r="R36" s="49">
        <f>VLOOKUP($A36,'Occupancy Raw Data'!$B$8:$BE$45,'Occupancy Raw Data'!Y$3,FALSE)</f>
        <v>1.1049642272520499</v>
      </c>
      <c r="S36" s="48">
        <f>VLOOKUP($A36,'Occupancy Raw Data'!$B$8:$BE$45,'Occupancy Raw Data'!AA$3,FALSE)</f>
        <v>-8.2016611829074897</v>
      </c>
      <c r="T36" s="48">
        <f>VLOOKUP($A36,'Occupancy Raw Data'!$B$8:$BE$45,'Occupancy Raw Data'!AB$3,FALSE)</f>
        <v>-8.8949783913693494</v>
      </c>
      <c r="U36" s="49">
        <f>VLOOKUP($A36,'Occupancy Raw Data'!$B$8:$BE$45,'Occupancy Raw Data'!AC$3,FALSE)</f>
        <v>-8.5819906458272097</v>
      </c>
      <c r="V36" s="50">
        <f>VLOOKUP($A36,'Occupancy Raw Data'!$B$8:$BE$45,'Occupancy Raw Data'!AE$3,FALSE)</f>
        <v>-2.1519406189040602</v>
      </c>
      <c r="X36" s="51">
        <f>VLOOKUP($A36,'ADR Raw Data'!$B$6:$BE$43,'ADR Raw Data'!G$1,FALSE)</f>
        <v>87.5367190789473</v>
      </c>
      <c r="Y36" s="52">
        <f>VLOOKUP($A36,'ADR Raw Data'!$B$6:$BE$43,'ADR Raw Data'!H$1,FALSE)</f>
        <v>91.399063449023799</v>
      </c>
      <c r="Z36" s="52">
        <f>VLOOKUP($A36,'ADR Raw Data'!$B$6:$BE$43,'ADR Raw Data'!I$1,FALSE)</f>
        <v>92.560725275880102</v>
      </c>
      <c r="AA36" s="52">
        <f>VLOOKUP($A36,'ADR Raw Data'!$B$6:$BE$43,'ADR Raw Data'!J$1,FALSE)</f>
        <v>91.283935143943495</v>
      </c>
      <c r="AB36" s="52">
        <f>VLOOKUP($A36,'ADR Raw Data'!$B$6:$BE$43,'ADR Raw Data'!K$1,FALSE)</f>
        <v>89.415515210559306</v>
      </c>
      <c r="AC36" s="53">
        <f>VLOOKUP($A36,'ADR Raw Data'!$B$6:$BE$43,'ADR Raw Data'!L$1,FALSE)</f>
        <v>90.591166283480803</v>
      </c>
      <c r="AD36" s="52">
        <f>VLOOKUP($A36,'ADR Raw Data'!$B$6:$BE$43,'ADR Raw Data'!N$1,FALSE)</f>
        <v>102.931453266888</v>
      </c>
      <c r="AE36" s="52">
        <f>VLOOKUP($A36,'ADR Raw Data'!$B$6:$BE$43,'ADR Raw Data'!O$1,FALSE)</f>
        <v>111.036516483011</v>
      </c>
      <c r="AF36" s="53">
        <f>VLOOKUP($A36,'ADR Raw Data'!$B$6:$BE$43,'ADR Raw Data'!P$1,FALSE)</f>
        <v>107.362383910642</v>
      </c>
      <c r="AG36" s="54">
        <f>VLOOKUP($A36,'ADR Raw Data'!$B$6:$BE$43,'ADR Raw Data'!R$1,FALSE)</f>
        <v>95.859362374832401</v>
      </c>
      <c r="AI36" s="47">
        <f>VLOOKUP($A36,'ADR Raw Data'!$B$6:$BE$43,'ADR Raw Data'!T$1,FALSE)</f>
        <v>4.1884331013393998</v>
      </c>
      <c r="AJ36" s="48">
        <f>VLOOKUP($A36,'ADR Raw Data'!$B$6:$BE$43,'ADR Raw Data'!U$1,FALSE)</f>
        <v>3.94878971639237</v>
      </c>
      <c r="AK36" s="48">
        <f>VLOOKUP($A36,'ADR Raw Data'!$B$6:$BE$43,'ADR Raw Data'!V$1,FALSE)</f>
        <v>4.0742254911879598</v>
      </c>
      <c r="AL36" s="48">
        <f>VLOOKUP($A36,'ADR Raw Data'!$B$6:$BE$43,'ADR Raw Data'!W$1,FALSE)</f>
        <v>3.0372212353400898</v>
      </c>
      <c r="AM36" s="48">
        <f>VLOOKUP($A36,'ADR Raw Data'!$B$6:$BE$43,'ADR Raw Data'!X$1,FALSE)</f>
        <v>5.5378832003084604</v>
      </c>
      <c r="AN36" s="49">
        <f>VLOOKUP($A36,'ADR Raw Data'!$B$6:$BE$43,'ADR Raw Data'!Y$1,FALSE)</f>
        <v>4.1069826207765896</v>
      </c>
      <c r="AO36" s="48">
        <f>VLOOKUP($A36,'ADR Raw Data'!$B$6:$BE$43,'ADR Raw Data'!AA$1,FALSE)</f>
        <v>2.8371756906851799</v>
      </c>
      <c r="AP36" s="48">
        <f>VLOOKUP($A36,'ADR Raw Data'!$B$6:$BE$43,'ADR Raw Data'!AB$1,FALSE)</f>
        <v>2.6626048524219299</v>
      </c>
      <c r="AQ36" s="49">
        <f>VLOOKUP($A36,'ADR Raw Data'!$B$6:$BE$43,'ADR Raw Data'!AC$1,FALSE)</f>
        <v>2.72351173765975</v>
      </c>
      <c r="AR36" s="50">
        <f>VLOOKUP($A36,'ADR Raw Data'!$B$6:$BE$43,'ADR Raw Data'!AE$1,FALSE)</f>
        <v>3.1848169897030298</v>
      </c>
      <c r="AS36" s="40"/>
      <c r="AT36" s="51">
        <f>VLOOKUP($A36,'RevPAR Raw Data'!$B$6:$BE$43,'RevPAR Raw Data'!G$1,FALSE)</f>
        <v>45.849694348725002</v>
      </c>
      <c r="AU36" s="52">
        <f>VLOOKUP($A36,'RevPAR Raw Data'!$B$6:$BE$43,'RevPAR Raw Data'!H$1,FALSE)</f>
        <v>58.077144383183999</v>
      </c>
      <c r="AV36" s="52">
        <f>VLOOKUP($A36,'RevPAR Raw Data'!$B$6:$BE$43,'RevPAR Raw Data'!I$1,FALSE)</f>
        <v>60.697126188835199</v>
      </c>
      <c r="AW36" s="52">
        <f>VLOOKUP($A36,'RevPAR Raw Data'!$B$6:$BE$43,'RevPAR Raw Data'!J$1,FALSE)</f>
        <v>57.909622536181899</v>
      </c>
      <c r="AX36" s="52">
        <f>VLOOKUP($A36,'RevPAR Raw Data'!$B$6:$BE$43,'RevPAR Raw Data'!K$1,FALSE)</f>
        <v>49.021393762922102</v>
      </c>
      <c r="AY36" s="53">
        <f>VLOOKUP($A36,'RevPAR Raw Data'!$B$6:$BE$43,'RevPAR Raw Data'!L$1,FALSE)</f>
        <v>54.310996243969598</v>
      </c>
      <c r="AZ36" s="52">
        <f>VLOOKUP($A36,'RevPAR Raw Data'!$B$6:$BE$43,'RevPAR Raw Data'!N$1,FALSE)</f>
        <v>64.057272432804893</v>
      </c>
      <c r="BA36" s="52">
        <f>VLOOKUP($A36,'RevPAR Raw Data'!$B$6:$BE$43,'RevPAR Raw Data'!O$1,FALSE)</f>
        <v>83.334780461750498</v>
      </c>
      <c r="BB36" s="53">
        <f>VLOOKUP($A36,'RevPAR Raw Data'!$B$6:$BE$43,'RevPAR Raw Data'!P$1,FALSE)</f>
        <v>73.696026447277703</v>
      </c>
      <c r="BC36" s="54">
        <f>VLOOKUP($A36,'RevPAR Raw Data'!$B$6:$BE$43,'RevPAR Raw Data'!R$1,FALSE)</f>
        <v>59.849576302057599</v>
      </c>
      <c r="BE36" s="47">
        <f>VLOOKUP($A36,'RevPAR Raw Data'!$B$6:$BE$43,'RevPAR Raw Data'!T$1,FALSE)</f>
        <v>7.3658584569253396</v>
      </c>
      <c r="BF36" s="48">
        <f>VLOOKUP($A36,'RevPAR Raw Data'!$B$6:$BE$43,'RevPAR Raw Data'!U$1,FALSE)</f>
        <v>4.5005265453401497</v>
      </c>
      <c r="BG36" s="48">
        <f>VLOOKUP($A36,'RevPAR Raw Data'!$B$6:$BE$43,'RevPAR Raw Data'!V$1,FALSE)</f>
        <v>6.5787597171243197</v>
      </c>
      <c r="BH36" s="48">
        <f>VLOOKUP($A36,'RevPAR Raw Data'!$B$6:$BE$43,'RevPAR Raw Data'!W$1,FALSE)</f>
        <v>3.8120442021246799</v>
      </c>
      <c r="BI36" s="48">
        <f>VLOOKUP($A36,'RevPAR Raw Data'!$B$6:$BE$43,'RevPAR Raw Data'!X$1,FALSE)</f>
        <v>4.3501563722358201</v>
      </c>
      <c r="BJ36" s="49">
        <f>VLOOKUP($A36,'RevPAR Raw Data'!$B$6:$BE$43,'RevPAR Raw Data'!Y$1,FALSE)</f>
        <v>5.2573275368076899</v>
      </c>
      <c r="BK36" s="48">
        <f>VLOOKUP($A36,'RevPAR Raw Data'!$B$6:$BE$43,'RevPAR Raw Data'!AA$1,FALSE)</f>
        <v>-5.5971810295361299</v>
      </c>
      <c r="BL36" s="48">
        <f>VLOOKUP($A36,'RevPAR Raw Data'!$B$6:$BE$43,'RevPAR Raw Data'!AB$1,FALSE)</f>
        <v>-6.4692116652178999</v>
      </c>
      <c r="BM36" s="49">
        <f>VLOOKUP($A36,'RevPAR Raw Data'!$B$6:$BE$43,'RevPAR Raw Data'!AC$1,FALSE)</f>
        <v>-6.09221043073142</v>
      </c>
      <c r="BN36" s="50">
        <f>VLOOKUP($A36,'RevPAR Raw Data'!$B$6:$BE$43,'RevPAR Raw Data'!AE$1,FALSE)</f>
        <v>0.96434100035979398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49.101245999863799</v>
      </c>
      <c r="C39" s="48">
        <f>VLOOKUP($A39,'Occupancy Raw Data'!$B$8:$BE$45,'Occupancy Raw Data'!H$3,FALSE)</f>
        <v>58.500714917954603</v>
      </c>
      <c r="D39" s="48">
        <f>VLOOKUP($A39,'Occupancy Raw Data'!$B$8:$BE$45,'Occupancy Raw Data'!I$3,FALSE)</f>
        <v>61.625927691155397</v>
      </c>
      <c r="E39" s="48">
        <f>VLOOKUP($A39,'Occupancy Raw Data'!$B$8:$BE$45,'Occupancy Raw Data'!J$3,FALSE)</f>
        <v>59.344998978688601</v>
      </c>
      <c r="F39" s="48">
        <f>VLOOKUP($A39,'Occupancy Raw Data'!$B$8:$BE$45,'Occupancy Raw Data'!K$3,FALSE)</f>
        <v>54.6503710764621</v>
      </c>
      <c r="G39" s="49">
        <f>VLOOKUP($A39,'Occupancy Raw Data'!$B$8:$BE$45,'Occupancy Raw Data'!L$3,FALSE)</f>
        <v>56.644651732824897</v>
      </c>
      <c r="H39" s="48">
        <f>VLOOKUP($A39,'Occupancy Raw Data'!$B$8:$BE$45,'Occupancy Raw Data'!N$3,FALSE)</f>
        <v>63.709402873289299</v>
      </c>
      <c r="I39" s="48">
        <f>VLOOKUP($A39,'Occupancy Raw Data'!$B$8:$BE$45,'Occupancy Raw Data'!O$3,FALSE)</f>
        <v>73.636549329338806</v>
      </c>
      <c r="J39" s="49">
        <f>VLOOKUP($A39,'Occupancy Raw Data'!$B$8:$BE$45,'Occupancy Raw Data'!P$3,FALSE)</f>
        <v>68.672976101314006</v>
      </c>
      <c r="K39" s="50">
        <f>VLOOKUP($A39,'Occupancy Raw Data'!$B$8:$BE$45,'Occupancy Raw Data'!R$3,FALSE)</f>
        <v>60.0813158381075</v>
      </c>
      <c r="M39" s="47">
        <f>VLOOKUP($A39,'Occupancy Raw Data'!$B$8:$BE$45,'Occupancy Raw Data'!T$3,FALSE)</f>
        <v>3.8686938418059298</v>
      </c>
      <c r="N39" s="48">
        <f>VLOOKUP($A39,'Occupancy Raw Data'!$B$8:$BE$45,'Occupancy Raw Data'!U$3,FALSE)</f>
        <v>-1.5360796466612701</v>
      </c>
      <c r="O39" s="48">
        <f>VLOOKUP($A39,'Occupancy Raw Data'!$B$8:$BE$45,'Occupancy Raw Data'!V$3,FALSE)</f>
        <v>-1.86174414391031</v>
      </c>
      <c r="P39" s="48">
        <f>VLOOKUP($A39,'Occupancy Raw Data'!$B$8:$BE$45,'Occupancy Raw Data'!W$3,FALSE)</f>
        <v>-7.23344271402886E-3</v>
      </c>
      <c r="Q39" s="48">
        <f>VLOOKUP($A39,'Occupancy Raw Data'!$B$8:$BE$45,'Occupancy Raw Data'!X$3,FALSE)</f>
        <v>-0.86661328800267901</v>
      </c>
      <c r="R39" s="49">
        <f>VLOOKUP($A39,'Occupancy Raw Data'!$B$8:$BE$45,'Occupancy Raw Data'!Y$3,FALSE)</f>
        <v>-0.25881774384436701</v>
      </c>
      <c r="S39" s="48">
        <f>VLOOKUP($A39,'Occupancy Raw Data'!$B$8:$BE$45,'Occupancy Raw Data'!AA$3,FALSE)</f>
        <v>-4.0038303975293799</v>
      </c>
      <c r="T39" s="48">
        <f>VLOOKUP($A39,'Occupancy Raw Data'!$B$8:$BE$45,'Occupancy Raw Data'!AB$3,FALSE)</f>
        <v>-4.0658106181086504</v>
      </c>
      <c r="U39" s="49">
        <f>VLOOKUP($A39,'Occupancy Raw Data'!$B$8:$BE$45,'Occupancy Raw Data'!AC$3,FALSE)</f>
        <v>-4.0370703787299904</v>
      </c>
      <c r="V39" s="50">
        <f>VLOOKUP($A39,'Occupancy Raw Data'!$B$8:$BE$45,'Occupancy Raw Data'!AE$3,FALSE)</f>
        <v>-1.52515151538936</v>
      </c>
      <c r="X39" s="51">
        <f>VLOOKUP($A39,'ADR Raw Data'!$B$6:$BE$43,'ADR Raw Data'!G$1,FALSE)</f>
        <v>105.62682382305999</v>
      </c>
      <c r="Y39" s="52">
        <f>VLOOKUP($A39,'ADR Raw Data'!$B$6:$BE$43,'ADR Raw Data'!H$1,FALSE)</f>
        <v>107.894017690875</v>
      </c>
      <c r="Z39" s="52">
        <f>VLOOKUP($A39,'ADR Raw Data'!$B$6:$BE$43,'ADR Raw Data'!I$1,FALSE)</f>
        <v>109.949742569881</v>
      </c>
      <c r="AA39" s="52">
        <f>VLOOKUP($A39,'ADR Raw Data'!$B$6:$BE$43,'ADR Raw Data'!J$1,FALSE)</f>
        <v>107.668908903166</v>
      </c>
      <c r="AB39" s="52">
        <f>VLOOKUP($A39,'ADR Raw Data'!$B$6:$BE$43,'ADR Raw Data'!K$1,FALSE)</f>
        <v>104.775535413941</v>
      </c>
      <c r="AC39" s="53">
        <f>VLOOKUP($A39,'ADR Raw Data'!$B$6:$BE$43,'ADR Raw Data'!L$1,FALSE)</f>
        <v>107.29935824698801</v>
      </c>
      <c r="AD39" s="52">
        <f>VLOOKUP($A39,'ADR Raw Data'!$B$6:$BE$43,'ADR Raw Data'!N$1,FALSE)</f>
        <v>128.27452281714201</v>
      </c>
      <c r="AE39" s="52">
        <f>VLOOKUP($A39,'ADR Raw Data'!$B$6:$BE$43,'ADR Raw Data'!O$1,FALSE)</f>
        <v>141.17290060101701</v>
      </c>
      <c r="AF39" s="53">
        <f>VLOOKUP($A39,'ADR Raw Data'!$B$6:$BE$43,'ADR Raw Data'!P$1,FALSE)</f>
        <v>135.18984880031701</v>
      </c>
      <c r="AG39" s="54">
        <f>VLOOKUP($A39,'ADR Raw Data'!$B$6:$BE$43,'ADR Raw Data'!R$1,FALSE)</f>
        <v>116.40759984781999</v>
      </c>
      <c r="AI39" s="47">
        <f>VLOOKUP($A39,'ADR Raw Data'!$B$6:$BE$43,'ADR Raw Data'!T$1,FALSE)</f>
        <v>6.9217367259080298</v>
      </c>
      <c r="AJ39" s="48">
        <f>VLOOKUP($A39,'ADR Raw Data'!$B$6:$BE$43,'ADR Raw Data'!U$1,FALSE)</f>
        <v>4.6419723826105601</v>
      </c>
      <c r="AK39" s="48">
        <f>VLOOKUP($A39,'ADR Raw Data'!$B$6:$BE$43,'ADR Raw Data'!V$1,FALSE)</f>
        <v>3.1516905976931802</v>
      </c>
      <c r="AL39" s="48">
        <f>VLOOKUP($A39,'ADR Raw Data'!$B$6:$BE$43,'ADR Raw Data'!W$1,FALSE)</f>
        <v>4.5792471442039497</v>
      </c>
      <c r="AM39" s="48">
        <f>VLOOKUP($A39,'ADR Raw Data'!$B$6:$BE$43,'ADR Raw Data'!X$1,FALSE)</f>
        <v>2.7216311314252302</v>
      </c>
      <c r="AN39" s="49">
        <f>VLOOKUP($A39,'ADR Raw Data'!$B$6:$BE$43,'ADR Raw Data'!Y$1,FALSE)</f>
        <v>4.2635158154546398</v>
      </c>
      <c r="AO39" s="48">
        <f>VLOOKUP($A39,'ADR Raw Data'!$B$6:$BE$43,'ADR Raw Data'!AA$1,FALSE)</f>
        <v>-1.55852077203649</v>
      </c>
      <c r="AP39" s="48">
        <f>VLOOKUP($A39,'ADR Raw Data'!$B$6:$BE$43,'ADR Raw Data'!AB$1,FALSE)</f>
        <v>-0.88554193798062797</v>
      </c>
      <c r="AQ39" s="49">
        <f>VLOOKUP($A39,'ADR Raw Data'!$B$6:$BE$43,'ADR Raw Data'!AC$1,FALSE)</f>
        <v>-1.1842795730265201</v>
      </c>
      <c r="AR39" s="50">
        <f>VLOOKUP($A39,'ADR Raw Data'!$B$6:$BE$43,'ADR Raw Data'!AE$1,FALSE)</f>
        <v>1.86888277370526</v>
      </c>
      <c r="AS39" s="40"/>
      <c r="AT39" s="51">
        <f>VLOOKUP($A39,'RevPAR Raw Data'!$B$6:$BE$43,'RevPAR Raw Data'!G$1,FALSE)</f>
        <v>51.864086607203603</v>
      </c>
      <c r="AU39" s="52">
        <f>VLOOKUP($A39,'RevPAR Raw Data'!$B$6:$BE$43,'RevPAR Raw Data'!H$1,FALSE)</f>
        <v>63.118771702866397</v>
      </c>
      <c r="AV39" s="52">
        <f>VLOOKUP($A39,'RevPAR Raw Data'!$B$6:$BE$43,'RevPAR Raw Data'!I$1,FALSE)</f>
        <v>67.757548852726899</v>
      </c>
      <c r="AW39" s="52">
        <f>VLOOKUP($A39,'RevPAR Raw Data'!$B$6:$BE$43,'RevPAR Raw Data'!J$1,FALSE)</f>
        <v>63.896112888949403</v>
      </c>
      <c r="AX39" s="52">
        <f>VLOOKUP($A39,'RevPAR Raw Data'!$B$6:$BE$43,'RevPAR Raw Data'!K$1,FALSE)</f>
        <v>57.260218901068903</v>
      </c>
      <c r="AY39" s="53">
        <f>VLOOKUP($A39,'RevPAR Raw Data'!$B$6:$BE$43,'RevPAR Raw Data'!L$1,FALSE)</f>
        <v>60.779347790563001</v>
      </c>
      <c r="AZ39" s="52">
        <f>VLOOKUP($A39,'RevPAR Raw Data'!$B$6:$BE$43,'RevPAR Raw Data'!N$1,FALSE)</f>
        <v>81.722932525362495</v>
      </c>
      <c r="BA39" s="52">
        <f>VLOOKUP($A39,'RevPAR Raw Data'!$B$6:$BE$43,'RevPAR Raw Data'!O$1,FALSE)</f>
        <v>103.95485259072601</v>
      </c>
      <c r="BB39" s="53">
        <f>VLOOKUP($A39,'RevPAR Raw Data'!$B$6:$BE$43,'RevPAR Raw Data'!P$1,FALSE)</f>
        <v>92.838892558044506</v>
      </c>
      <c r="BC39" s="54">
        <f>VLOOKUP($A39,'RevPAR Raw Data'!$B$6:$BE$43,'RevPAR Raw Data'!R$1,FALSE)</f>
        <v>69.939217724129193</v>
      </c>
      <c r="BE39" s="47">
        <f>VLOOKUP($A39,'RevPAR Raw Data'!$B$6:$BE$43,'RevPAR Raw Data'!T$1,FALSE)</f>
        <v>11.058211370175201</v>
      </c>
      <c r="BF39" s="48">
        <f>VLOOKUP($A39,'RevPAR Raw Data'!$B$6:$BE$43,'RevPAR Raw Data'!U$1,FALSE)</f>
        <v>3.0345883429763698</v>
      </c>
      <c r="BG39" s="48">
        <f>VLOOKUP($A39,'RevPAR Raw Data'!$B$6:$BE$43,'RevPAR Raw Data'!V$1,FALSE)</f>
        <v>1.2312700386461499</v>
      </c>
      <c r="BH39" s="48">
        <f>VLOOKUP($A39,'RevPAR Raw Data'!$B$6:$BE$43,'RevPAR Raw Data'!W$1,FALSE)</f>
        <v>4.5716824642710101</v>
      </c>
      <c r="BI39" s="48">
        <f>VLOOKUP($A39,'RevPAR Raw Data'!$B$6:$BE$43,'RevPAR Raw Data'!X$1,FALSE)</f>
        <v>1.8314318263872</v>
      </c>
      <c r="BJ39" s="49">
        <f>VLOOKUP($A39,'RevPAR Raw Data'!$B$6:$BE$43,'RevPAR Raw Data'!Y$1,FALSE)</f>
        <v>3.9936633361682699</v>
      </c>
      <c r="BK39" s="48">
        <f>VLOOKUP($A39,'RevPAR Raw Data'!$B$6:$BE$43,'RevPAR Raw Data'!AA$1,FALSE)</f>
        <v>-5.4999506411432701</v>
      </c>
      <c r="BL39" s="48">
        <f>VLOOKUP($A39,'RevPAR Raw Data'!$B$6:$BE$43,'RevPAR Raw Data'!AB$1,FALSE)</f>
        <v>-4.9153480979470601</v>
      </c>
      <c r="BM39" s="49">
        <f>VLOOKUP($A39,'RevPAR Raw Data'!$B$6:$BE$43,'RevPAR Raw Data'!AC$1,FALSE)</f>
        <v>-5.1735397519125099</v>
      </c>
      <c r="BN39" s="50">
        <f>VLOOKUP($A39,'RevPAR Raw Data'!$B$6:$BE$43,'RevPAR Raw Data'!AE$1,FALSE)</f>
        <v>0.315227964371884</v>
      </c>
    </row>
    <row r="40" spans="1:66" x14ac:dyDescent="0.45">
      <c r="A40" s="63" t="s">
        <v>78</v>
      </c>
      <c r="B40" s="47">
        <f>VLOOKUP($A40,'Occupancy Raw Data'!$B$8:$BE$45,'Occupancy Raw Data'!G$3,FALSE)</f>
        <v>49.025069637883</v>
      </c>
      <c r="C40" s="48">
        <f>VLOOKUP($A40,'Occupancy Raw Data'!$B$8:$BE$45,'Occupancy Raw Data'!H$3,FALSE)</f>
        <v>62.024141132776201</v>
      </c>
      <c r="D40" s="48">
        <f>VLOOKUP($A40,'Occupancy Raw Data'!$B$8:$BE$45,'Occupancy Raw Data'!I$3,FALSE)</f>
        <v>67.130919220055702</v>
      </c>
      <c r="E40" s="48">
        <f>VLOOKUP($A40,'Occupancy Raw Data'!$B$8:$BE$45,'Occupancy Raw Data'!J$3,FALSE)</f>
        <v>66.852367688022198</v>
      </c>
      <c r="F40" s="48">
        <f>VLOOKUP($A40,'Occupancy Raw Data'!$B$8:$BE$45,'Occupancy Raw Data'!K$3,FALSE)</f>
        <v>57.381615598885702</v>
      </c>
      <c r="G40" s="49">
        <f>VLOOKUP($A40,'Occupancy Raw Data'!$B$8:$BE$45,'Occupancy Raw Data'!L$3,FALSE)</f>
        <v>60.4828226555246</v>
      </c>
      <c r="H40" s="48">
        <f>VLOOKUP($A40,'Occupancy Raw Data'!$B$8:$BE$45,'Occupancy Raw Data'!N$3,FALSE)</f>
        <v>70.102135561745499</v>
      </c>
      <c r="I40" s="48">
        <f>VLOOKUP($A40,'Occupancy Raw Data'!$B$8:$BE$45,'Occupancy Raw Data'!O$3,FALSE)</f>
        <v>86.443825441039905</v>
      </c>
      <c r="J40" s="49">
        <f>VLOOKUP($A40,'Occupancy Raw Data'!$B$8:$BE$45,'Occupancy Raw Data'!P$3,FALSE)</f>
        <v>78.272980501392695</v>
      </c>
      <c r="K40" s="50">
        <f>VLOOKUP($A40,'Occupancy Raw Data'!$B$8:$BE$45,'Occupancy Raw Data'!R$3,FALSE)</f>
        <v>65.565724897201207</v>
      </c>
      <c r="M40" s="47">
        <f>VLOOKUP($A40,'Occupancy Raw Data'!$B$8:$BE$45,'Occupancy Raw Data'!T$3,FALSE)</f>
        <v>-0.37735849056603699</v>
      </c>
      <c r="N40" s="48">
        <f>VLOOKUP($A40,'Occupancy Raw Data'!$B$8:$BE$45,'Occupancy Raw Data'!U$3,FALSE)</f>
        <v>-2.3391812865496999</v>
      </c>
      <c r="O40" s="48">
        <f>VLOOKUP($A40,'Occupancy Raw Data'!$B$8:$BE$45,'Occupancy Raw Data'!V$3,FALSE)</f>
        <v>-0.68681318681318604</v>
      </c>
      <c r="P40" s="48">
        <f>VLOOKUP($A40,'Occupancy Raw Data'!$B$8:$BE$45,'Occupancy Raw Data'!W$3,FALSE)</f>
        <v>1.8387553041018301</v>
      </c>
      <c r="Q40" s="48">
        <f>VLOOKUP($A40,'Occupancy Raw Data'!$B$8:$BE$45,'Occupancy Raw Data'!X$3,FALSE)</f>
        <v>-3.13479623824451</v>
      </c>
      <c r="R40" s="49">
        <f>VLOOKUP($A40,'Occupancy Raw Data'!$B$8:$BE$45,'Occupancy Raw Data'!Y$3,FALSE)</f>
        <v>-0.91268634012777605</v>
      </c>
      <c r="S40" s="48">
        <f>VLOOKUP($A40,'Occupancy Raw Data'!$B$8:$BE$45,'Occupancy Raw Data'!AA$3,FALSE)</f>
        <v>-3.3290653008962798</v>
      </c>
      <c r="T40" s="48">
        <f>VLOOKUP($A40,'Occupancy Raw Data'!$B$8:$BE$45,'Occupancy Raw Data'!AB$3,FALSE)</f>
        <v>1.6375545851528299</v>
      </c>
      <c r="U40" s="49">
        <f>VLOOKUP($A40,'Occupancy Raw Data'!$B$8:$BE$45,'Occupancy Raw Data'!AC$3,FALSE)</f>
        <v>-0.64820271066587998</v>
      </c>
      <c r="V40" s="50">
        <f>VLOOKUP($A40,'Occupancy Raw Data'!$B$8:$BE$45,'Occupancy Raw Data'!AE$3,FALSE)</f>
        <v>-0.82263242375601897</v>
      </c>
      <c r="X40" s="51">
        <f>VLOOKUP($A40,'ADR Raw Data'!$B$6:$BE$43,'ADR Raw Data'!G$1,FALSE)</f>
        <v>121.141950757575</v>
      </c>
      <c r="Y40" s="52">
        <f>VLOOKUP($A40,'ADR Raw Data'!$B$6:$BE$43,'ADR Raw Data'!H$1,FALSE)</f>
        <v>122.510793413173</v>
      </c>
      <c r="Z40" s="52">
        <f>VLOOKUP($A40,'ADR Raw Data'!$B$6:$BE$43,'ADR Raw Data'!I$1,FALSE)</f>
        <v>114.669778699861</v>
      </c>
      <c r="AA40" s="52">
        <f>VLOOKUP($A40,'ADR Raw Data'!$B$6:$BE$43,'ADR Raw Data'!J$1,FALSE)</f>
        <v>107.42790277777701</v>
      </c>
      <c r="AB40" s="52">
        <f>VLOOKUP($A40,'ADR Raw Data'!$B$6:$BE$43,'ADR Raw Data'!K$1,FALSE)</f>
        <v>118.27658576051699</v>
      </c>
      <c r="AC40" s="53">
        <f>VLOOKUP($A40,'ADR Raw Data'!$B$6:$BE$43,'ADR Raw Data'!L$1,FALSE)</f>
        <v>116.41063248387999</v>
      </c>
      <c r="AD40" s="52">
        <f>VLOOKUP($A40,'ADR Raw Data'!$B$6:$BE$43,'ADR Raw Data'!N$1,FALSE)</f>
        <v>157.889708609271</v>
      </c>
      <c r="AE40" s="52">
        <f>VLOOKUP($A40,'ADR Raw Data'!$B$6:$BE$43,'ADR Raw Data'!O$1,FALSE)</f>
        <v>168.39617615467199</v>
      </c>
      <c r="AF40" s="53">
        <f>VLOOKUP($A40,'ADR Raw Data'!$B$6:$BE$43,'ADR Raw Data'!P$1,FALSE)</f>
        <v>163.69132265717599</v>
      </c>
      <c r="AG40" s="54">
        <f>VLOOKUP($A40,'ADR Raw Data'!$B$6:$BE$43,'ADR Raw Data'!R$1,FALSE)</f>
        <v>132.53752781711501</v>
      </c>
      <c r="AI40" s="47">
        <f>VLOOKUP($A40,'ADR Raw Data'!$B$6:$BE$43,'ADR Raw Data'!T$1,FALSE)</f>
        <v>1.7403210794546899</v>
      </c>
      <c r="AJ40" s="48">
        <f>VLOOKUP($A40,'ADR Raw Data'!$B$6:$BE$43,'ADR Raw Data'!U$1,FALSE)</f>
        <v>7.5921783623455301</v>
      </c>
      <c r="AK40" s="48">
        <f>VLOOKUP($A40,'ADR Raw Data'!$B$6:$BE$43,'ADR Raw Data'!V$1,FALSE)</f>
        <v>3.1509108208634</v>
      </c>
      <c r="AL40" s="48">
        <f>VLOOKUP($A40,'ADR Raw Data'!$B$6:$BE$43,'ADR Raw Data'!W$1,FALSE)</f>
        <v>5.1244724350890296</v>
      </c>
      <c r="AM40" s="48">
        <f>VLOOKUP($A40,'ADR Raw Data'!$B$6:$BE$43,'ADR Raw Data'!X$1,FALSE)</f>
        <v>11.170229241466499</v>
      </c>
      <c r="AN40" s="49">
        <f>VLOOKUP($A40,'ADR Raw Data'!$B$6:$BE$43,'ADR Raw Data'!Y$1,FALSE)</f>
        <v>5.68805080696049</v>
      </c>
      <c r="AO40" s="48">
        <f>VLOOKUP($A40,'ADR Raw Data'!$B$6:$BE$43,'ADR Raw Data'!AA$1,FALSE)</f>
        <v>0.16214669137776999</v>
      </c>
      <c r="AP40" s="48">
        <f>VLOOKUP($A40,'ADR Raw Data'!$B$6:$BE$43,'ADR Raw Data'!AB$1,FALSE)</f>
        <v>-3.5817515367260899</v>
      </c>
      <c r="AQ40" s="49">
        <f>VLOOKUP($A40,'ADR Raw Data'!$B$6:$BE$43,'ADR Raw Data'!AC$1,FALSE)</f>
        <v>-1.8753839108607</v>
      </c>
      <c r="AR40" s="50">
        <f>VLOOKUP($A40,'ADR Raw Data'!$B$6:$BE$43,'ADR Raw Data'!AE$1,FALSE)</f>
        <v>2.3910286599600199</v>
      </c>
      <c r="AS40" s="40"/>
      <c r="AT40" s="51">
        <f>VLOOKUP($A40,'RevPAR Raw Data'!$B$6:$BE$43,'RevPAR Raw Data'!G$1,FALSE)</f>
        <v>59.389925719591403</v>
      </c>
      <c r="AU40" s="52">
        <f>VLOOKUP($A40,'RevPAR Raw Data'!$B$6:$BE$43,'RevPAR Raw Data'!H$1,FALSE)</f>
        <v>75.986267409470699</v>
      </c>
      <c r="AV40" s="52">
        <f>VLOOKUP($A40,'RevPAR Raw Data'!$B$6:$BE$43,'RevPAR Raw Data'!I$1,FALSE)</f>
        <v>76.978876508820704</v>
      </c>
      <c r="AW40" s="52">
        <f>VLOOKUP($A40,'RevPAR Raw Data'!$B$6:$BE$43,'RevPAR Raw Data'!J$1,FALSE)</f>
        <v>71.818096564531103</v>
      </c>
      <c r="AX40" s="52">
        <f>VLOOKUP($A40,'RevPAR Raw Data'!$B$6:$BE$43,'RevPAR Raw Data'!K$1,FALSE)</f>
        <v>67.869015784586793</v>
      </c>
      <c r="AY40" s="53">
        <f>VLOOKUP($A40,'RevPAR Raw Data'!$B$6:$BE$43,'RevPAR Raw Data'!L$1,FALSE)</f>
        <v>70.408436397400095</v>
      </c>
      <c r="AZ40" s="52">
        <f>VLOOKUP($A40,'RevPAR Raw Data'!$B$6:$BE$43,'RevPAR Raw Data'!N$1,FALSE)</f>
        <v>110.684057567316</v>
      </c>
      <c r="BA40" s="52">
        <f>VLOOKUP($A40,'RevPAR Raw Data'!$B$6:$BE$43,'RevPAR Raw Data'!O$1,FALSE)</f>
        <v>145.568096564531</v>
      </c>
      <c r="BB40" s="53">
        <f>VLOOKUP($A40,'RevPAR Raw Data'!$B$6:$BE$43,'RevPAR Raw Data'!P$1,FALSE)</f>
        <v>128.126077065923</v>
      </c>
      <c r="BC40" s="54">
        <f>VLOOKUP($A40,'RevPAR Raw Data'!$B$6:$BE$43,'RevPAR Raw Data'!R$1,FALSE)</f>
        <v>86.899190874121203</v>
      </c>
      <c r="BE40" s="47">
        <f>VLOOKUP($A40,'RevPAR Raw Data'!$B$6:$BE$43,'RevPAR Raw Data'!T$1,FALSE)</f>
        <v>1.3563953395322199</v>
      </c>
      <c r="BF40" s="48">
        <f>VLOOKUP($A40,'RevPAR Raw Data'!$B$6:$BE$43,'RevPAR Raw Data'!U$1,FALSE)</f>
        <v>5.0754022603023596</v>
      </c>
      <c r="BG40" s="48">
        <f>VLOOKUP($A40,'RevPAR Raw Data'!$B$6:$BE$43,'RevPAR Raw Data'!V$1,FALSE)</f>
        <v>2.4424567630278</v>
      </c>
      <c r="BH40" s="48">
        <f>VLOOKUP($A40,'RevPAR Raw Data'!$B$6:$BE$43,'RevPAR Raw Data'!W$1,FALSE)</f>
        <v>7.0574542478983098</v>
      </c>
      <c r="BI40" s="48">
        <f>VLOOKUP($A40,'RevPAR Raw Data'!$B$6:$BE$43,'RevPAR Raw Data'!X$1,FALSE)</f>
        <v>7.6852690771571996</v>
      </c>
      <c r="BJ40" s="49">
        <f>VLOOKUP($A40,'RevPAR Raw Data'!$B$6:$BE$43,'RevPAR Raw Data'!Y$1,FALSE)</f>
        <v>4.7234504040980596</v>
      </c>
      <c r="BK40" s="48">
        <f>VLOOKUP($A40,'RevPAR Raw Data'!$B$6:$BE$43,'RevPAR Raw Data'!AA$1,FALSE)</f>
        <v>-3.1723165787577199</v>
      </c>
      <c r="BL40" s="48">
        <f>VLOOKUP($A40,'RevPAR Raw Data'!$B$6:$BE$43,'RevPAR Raw Data'!AB$1,FALSE)</f>
        <v>-2.00285008809169</v>
      </c>
      <c r="BM40" s="49">
        <f>VLOOKUP($A40,'RevPAR Raw Data'!$B$6:$BE$43,'RevPAR Raw Data'!AC$1,FALSE)</f>
        <v>-2.5114303321809901</v>
      </c>
      <c r="BN40" s="50">
        <f>VLOOKUP($A40,'RevPAR Raw Data'!$B$6:$BE$43,'RevPAR Raw Data'!AE$1,FALSE)</f>
        <v>1.5487268591858701</v>
      </c>
    </row>
    <row r="41" spans="1:66" x14ac:dyDescent="0.45">
      <c r="A41" s="63" t="s">
        <v>79</v>
      </c>
      <c r="B41" s="47">
        <f>VLOOKUP($A41,'Occupancy Raw Data'!$B$8:$BE$45,'Occupancy Raw Data'!G$3,FALSE)</f>
        <v>45.045045045045001</v>
      </c>
      <c r="C41" s="48">
        <f>VLOOKUP($A41,'Occupancy Raw Data'!$B$8:$BE$45,'Occupancy Raw Data'!H$3,FALSE)</f>
        <v>52.113652113652101</v>
      </c>
      <c r="D41" s="48">
        <f>VLOOKUP($A41,'Occupancy Raw Data'!$B$8:$BE$45,'Occupancy Raw Data'!I$3,FALSE)</f>
        <v>53.291753291753203</v>
      </c>
      <c r="E41" s="48">
        <f>VLOOKUP($A41,'Occupancy Raw Data'!$B$8:$BE$45,'Occupancy Raw Data'!J$3,FALSE)</f>
        <v>54.400554400554398</v>
      </c>
      <c r="F41" s="48">
        <f>VLOOKUP($A41,'Occupancy Raw Data'!$B$8:$BE$45,'Occupancy Raw Data'!K$3,FALSE)</f>
        <v>53.430353430353399</v>
      </c>
      <c r="G41" s="49">
        <f>VLOOKUP($A41,'Occupancy Raw Data'!$B$8:$BE$45,'Occupancy Raw Data'!L$3,FALSE)</f>
        <v>51.656271656271599</v>
      </c>
      <c r="H41" s="48">
        <f>VLOOKUP($A41,'Occupancy Raw Data'!$B$8:$BE$45,'Occupancy Raw Data'!N$3,FALSE)</f>
        <v>68.260568260568206</v>
      </c>
      <c r="I41" s="48">
        <f>VLOOKUP($A41,'Occupancy Raw Data'!$B$8:$BE$45,'Occupancy Raw Data'!O$3,FALSE)</f>
        <v>84.892584892584793</v>
      </c>
      <c r="J41" s="49">
        <f>VLOOKUP($A41,'Occupancy Raw Data'!$B$8:$BE$45,'Occupancy Raw Data'!P$3,FALSE)</f>
        <v>76.5765765765765</v>
      </c>
      <c r="K41" s="50">
        <f>VLOOKUP($A41,'Occupancy Raw Data'!$B$8:$BE$45,'Occupancy Raw Data'!R$3,FALSE)</f>
        <v>58.776358776358698</v>
      </c>
      <c r="M41" s="47">
        <f>VLOOKUP($A41,'Occupancy Raw Data'!$B$8:$BE$45,'Occupancy Raw Data'!T$3,FALSE)</f>
        <v>-2.2556390977443601</v>
      </c>
      <c r="N41" s="48">
        <f>VLOOKUP($A41,'Occupancy Raw Data'!$B$8:$BE$45,'Occupancy Raw Data'!U$3,FALSE)</f>
        <v>-5.5276381909547698</v>
      </c>
      <c r="O41" s="48">
        <f>VLOOKUP($A41,'Occupancy Raw Data'!$B$8:$BE$45,'Occupancy Raw Data'!V$3,FALSE)</f>
        <v>-7.2376357056694802</v>
      </c>
      <c r="P41" s="48">
        <f>VLOOKUP($A41,'Occupancy Raw Data'!$B$8:$BE$45,'Occupancy Raw Data'!W$3,FALSE)</f>
        <v>-4.61725394896719</v>
      </c>
      <c r="Q41" s="48">
        <f>VLOOKUP($A41,'Occupancy Raw Data'!$B$8:$BE$45,'Occupancy Raw Data'!X$3,FALSE)</f>
        <v>-6.65859564164648</v>
      </c>
      <c r="R41" s="49">
        <f>VLOOKUP($A41,'Occupancy Raw Data'!$B$8:$BE$45,'Occupancy Raw Data'!Y$3,FALSE)</f>
        <v>-5.3820766692053796</v>
      </c>
      <c r="S41" s="48">
        <f>VLOOKUP($A41,'Occupancy Raw Data'!$B$8:$BE$45,'Occupancy Raw Data'!AA$3,FALSE)</f>
        <v>-7.4248120300751799</v>
      </c>
      <c r="T41" s="48">
        <f>VLOOKUP($A41,'Occupancy Raw Data'!$B$8:$BE$45,'Occupancy Raw Data'!AB$3,FALSE)</f>
        <v>0.32760032760032698</v>
      </c>
      <c r="U41" s="49">
        <f>VLOOKUP($A41,'Occupancy Raw Data'!$B$8:$BE$45,'Occupancy Raw Data'!AC$3,FALSE)</f>
        <v>-3.28227571115973</v>
      </c>
      <c r="V41" s="50">
        <f>VLOOKUP($A41,'Occupancy Raw Data'!$B$8:$BE$45,'Occupancy Raw Data'!AE$3,FALSE)</f>
        <v>-4.6111825192801996</v>
      </c>
      <c r="X41" s="51">
        <f>VLOOKUP($A41,'ADR Raw Data'!$B$6:$BE$43,'ADR Raw Data'!G$1,FALSE)</f>
        <v>139.517246153846</v>
      </c>
      <c r="Y41" s="52">
        <f>VLOOKUP($A41,'ADR Raw Data'!$B$6:$BE$43,'ADR Raw Data'!H$1,FALSE)</f>
        <v>138.99074468085101</v>
      </c>
      <c r="Z41" s="52">
        <f>VLOOKUP($A41,'ADR Raw Data'!$B$6:$BE$43,'ADR Raw Data'!I$1,FALSE)</f>
        <v>135.96906371911501</v>
      </c>
      <c r="AA41" s="52">
        <f>VLOOKUP($A41,'ADR Raw Data'!$B$6:$BE$43,'ADR Raw Data'!J$1,FALSE)</f>
        <v>133.884777070063</v>
      </c>
      <c r="AB41" s="52">
        <f>VLOOKUP($A41,'ADR Raw Data'!$B$6:$BE$43,'ADR Raw Data'!K$1,FALSE)</f>
        <v>130.69808041504501</v>
      </c>
      <c r="AC41" s="53">
        <f>VLOOKUP($A41,'ADR Raw Data'!$B$6:$BE$43,'ADR Raw Data'!L$1,FALSE)</f>
        <v>135.668159377515</v>
      </c>
      <c r="AD41" s="52">
        <f>VLOOKUP($A41,'ADR Raw Data'!$B$6:$BE$43,'ADR Raw Data'!N$1,FALSE)</f>
        <v>174.98583756345101</v>
      </c>
      <c r="AE41" s="52">
        <f>VLOOKUP($A41,'ADR Raw Data'!$B$6:$BE$43,'ADR Raw Data'!O$1,FALSE)</f>
        <v>196.06422040816301</v>
      </c>
      <c r="AF41" s="53">
        <f>VLOOKUP($A41,'ADR Raw Data'!$B$6:$BE$43,'ADR Raw Data'!P$1,FALSE)</f>
        <v>186.66955656108499</v>
      </c>
      <c r="AG41" s="54">
        <f>VLOOKUP($A41,'ADR Raw Data'!$B$6:$BE$43,'ADR Raw Data'!R$1,FALSE)</f>
        <v>154.65301499073601</v>
      </c>
      <c r="AI41" s="47">
        <f>VLOOKUP($A41,'ADR Raw Data'!$B$6:$BE$43,'ADR Raw Data'!T$1,FALSE)</f>
        <v>0.20580186194741401</v>
      </c>
      <c r="AJ41" s="48">
        <f>VLOOKUP($A41,'ADR Raw Data'!$B$6:$BE$43,'ADR Raw Data'!U$1,FALSE)</f>
        <v>0.18903991089700001</v>
      </c>
      <c r="AK41" s="48">
        <f>VLOOKUP($A41,'ADR Raw Data'!$B$6:$BE$43,'ADR Raw Data'!V$1,FALSE)</f>
        <v>-1.20928903642246</v>
      </c>
      <c r="AL41" s="48">
        <f>VLOOKUP($A41,'ADR Raw Data'!$B$6:$BE$43,'ADR Raw Data'!W$1,FALSE)</f>
        <v>-1.2103220437333999</v>
      </c>
      <c r="AM41" s="48">
        <f>VLOOKUP($A41,'ADR Raw Data'!$B$6:$BE$43,'ADR Raw Data'!X$1,FALSE)</f>
        <v>0.83395586538627298</v>
      </c>
      <c r="AN41" s="49">
        <f>VLOOKUP($A41,'ADR Raw Data'!$B$6:$BE$43,'ADR Raw Data'!Y$1,FALSE)</f>
        <v>-0.24610650234482301</v>
      </c>
      <c r="AO41" s="48">
        <f>VLOOKUP($A41,'ADR Raw Data'!$B$6:$BE$43,'ADR Raw Data'!AA$1,FALSE)</f>
        <v>-1.10508808361009</v>
      </c>
      <c r="AP41" s="48">
        <f>VLOOKUP($A41,'ADR Raw Data'!$B$6:$BE$43,'ADR Raw Data'!AB$1,FALSE)</f>
        <v>-1.62647080657642</v>
      </c>
      <c r="AQ41" s="49">
        <f>VLOOKUP($A41,'ADR Raw Data'!$B$6:$BE$43,'ADR Raw Data'!AC$1,FALSE)</f>
        <v>-1.1764950568358099</v>
      </c>
      <c r="AR41" s="50">
        <f>VLOOKUP($A41,'ADR Raw Data'!$B$6:$BE$43,'ADR Raw Data'!AE$1,FALSE)</f>
        <v>-0.49340234040540598</v>
      </c>
      <c r="AS41" s="40"/>
      <c r="AT41" s="51">
        <f>VLOOKUP($A41,'RevPAR Raw Data'!$B$6:$BE$43,'RevPAR Raw Data'!G$1,FALSE)</f>
        <v>62.845606375606302</v>
      </c>
      <c r="AU41" s="52">
        <f>VLOOKUP($A41,'RevPAR Raw Data'!$B$6:$BE$43,'RevPAR Raw Data'!H$1,FALSE)</f>
        <v>72.4331531531531</v>
      </c>
      <c r="AV41" s="52">
        <f>VLOOKUP($A41,'RevPAR Raw Data'!$B$6:$BE$43,'RevPAR Raw Data'!I$1,FALSE)</f>
        <v>72.460297990297903</v>
      </c>
      <c r="AW41" s="52">
        <f>VLOOKUP($A41,'RevPAR Raw Data'!$B$6:$BE$43,'RevPAR Raw Data'!J$1,FALSE)</f>
        <v>72.834060984060898</v>
      </c>
      <c r="AX41" s="52">
        <f>VLOOKUP($A41,'RevPAR Raw Data'!$B$6:$BE$43,'RevPAR Raw Data'!K$1,FALSE)</f>
        <v>69.832446292446207</v>
      </c>
      <c r="AY41" s="53">
        <f>VLOOKUP($A41,'RevPAR Raw Data'!$B$6:$BE$43,'RevPAR Raw Data'!L$1,FALSE)</f>
        <v>70.0811129591129</v>
      </c>
      <c r="AZ41" s="52">
        <f>VLOOKUP($A41,'RevPAR Raw Data'!$B$6:$BE$43,'RevPAR Raw Data'!N$1,FALSE)</f>
        <v>119.446327096327</v>
      </c>
      <c r="BA41" s="52">
        <f>VLOOKUP($A41,'RevPAR Raw Data'!$B$6:$BE$43,'RevPAR Raw Data'!O$1,FALSE)</f>
        <v>166.44398475398401</v>
      </c>
      <c r="BB41" s="53">
        <f>VLOOKUP($A41,'RevPAR Raw Data'!$B$6:$BE$43,'RevPAR Raw Data'!P$1,FALSE)</f>
        <v>142.94515592515501</v>
      </c>
      <c r="BC41" s="54">
        <f>VLOOKUP($A41,'RevPAR Raw Data'!$B$6:$BE$43,'RevPAR Raw Data'!R$1,FALSE)</f>
        <v>90.899410949410907</v>
      </c>
      <c r="BE41" s="47">
        <f>VLOOKUP($A41,'RevPAR Raw Data'!$B$6:$BE$43,'RevPAR Raw Data'!T$1,FALSE)</f>
        <v>-2.0544793830589101</v>
      </c>
      <c r="BF41" s="48">
        <f>VLOOKUP($A41,'RevPAR Raw Data'!$B$6:$BE$43,'RevPAR Raw Data'!U$1,FALSE)</f>
        <v>-5.3490477223686597</v>
      </c>
      <c r="BG41" s="48">
        <f>VLOOKUP($A41,'RevPAR Raw Data'!$B$6:$BE$43,'RevPAR Raw Data'!V$1,FALSE)</f>
        <v>-8.3594008070070895</v>
      </c>
      <c r="BH41" s="48">
        <f>VLOOKUP($A41,'RevPAR Raw Data'!$B$6:$BE$43,'RevPAR Raw Data'!W$1,FALSE)</f>
        <v>-5.7716923503410902</v>
      </c>
      <c r="BI41" s="48">
        <f>VLOOKUP($A41,'RevPAR Raw Data'!$B$6:$BE$43,'RevPAR Raw Data'!X$1,FALSE)</f>
        <v>-5.8801695251660799</v>
      </c>
      <c r="BJ41" s="49">
        <f>VLOOKUP($A41,'RevPAR Raw Data'!$B$6:$BE$43,'RevPAR Raw Data'!Y$1,FALSE)</f>
        <v>-5.6149375309060998</v>
      </c>
      <c r="BK41" s="48">
        <f>VLOOKUP($A41,'RevPAR Raw Data'!$B$6:$BE$43,'RevPAR Raw Data'!AA$1,FALSE)</f>
        <v>-8.4478494007104707</v>
      </c>
      <c r="BL41" s="48">
        <f>VLOOKUP($A41,'RevPAR Raw Data'!$B$6:$BE$43,'RevPAR Raw Data'!AB$1,FALSE)</f>
        <v>-1.3041988026667599</v>
      </c>
      <c r="BM41" s="49">
        <f>VLOOKUP($A41,'RevPAR Raw Data'!$B$6:$BE$43,'RevPAR Raw Data'!AC$1,FALSE)</f>
        <v>-4.4201549565020297</v>
      </c>
      <c r="BN41" s="50">
        <f>VLOOKUP($A41,'RevPAR Raw Data'!$B$6:$BE$43,'RevPAR Raw Data'!AE$1,FALSE)</f>
        <v>-5.0818331772151097</v>
      </c>
    </row>
    <row r="42" spans="1:66" x14ac:dyDescent="0.45">
      <c r="A42" s="63" t="s">
        <v>80</v>
      </c>
      <c r="B42" s="47">
        <f>VLOOKUP($A42,'Occupancy Raw Data'!$B$8:$BE$45,'Occupancy Raw Data'!G$3,FALSE)</f>
        <v>48.5437152629328</v>
      </c>
      <c r="C42" s="48">
        <f>VLOOKUP($A42,'Occupancy Raw Data'!$B$8:$BE$45,'Occupancy Raw Data'!H$3,FALSE)</f>
        <v>53.342774690038397</v>
      </c>
      <c r="D42" s="48">
        <f>VLOOKUP($A42,'Occupancy Raw Data'!$B$8:$BE$45,'Occupancy Raw Data'!I$3,FALSE)</f>
        <v>55.245297135527998</v>
      </c>
      <c r="E42" s="48">
        <f>VLOOKUP($A42,'Occupancy Raw Data'!$B$8:$BE$45,'Occupancy Raw Data'!J$3,FALSE)</f>
        <v>53.201154339461297</v>
      </c>
      <c r="F42" s="48">
        <f>VLOOKUP($A42,'Occupancy Raw Data'!$B$8:$BE$45,'Occupancy Raw Data'!K$3,FALSE)</f>
        <v>52.1563702436938</v>
      </c>
      <c r="G42" s="49">
        <f>VLOOKUP($A42,'Occupancy Raw Data'!$B$8:$BE$45,'Occupancy Raw Data'!L$3,FALSE)</f>
        <v>52.497862334330897</v>
      </c>
      <c r="H42" s="48">
        <f>VLOOKUP($A42,'Occupancy Raw Data'!$B$8:$BE$45,'Occupancy Raw Data'!N$3,FALSE)</f>
        <v>72.440145361265394</v>
      </c>
      <c r="I42" s="48">
        <f>VLOOKUP($A42,'Occupancy Raw Data'!$B$8:$BE$45,'Occupancy Raw Data'!O$3,FALSE)</f>
        <v>87.868747327917902</v>
      </c>
      <c r="J42" s="49">
        <f>VLOOKUP($A42,'Occupancy Raw Data'!$B$8:$BE$45,'Occupancy Raw Data'!P$3,FALSE)</f>
        <v>80.154446344591705</v>
      </c>
      <c r="K42" s="50">
        <f>VLOOKUP($A42,'Occupancy Raw Data'!$B$8:$BE$45,'Occupancy Raw Data'!R$3,FALSE)</f>
        <v>60.399743480119703</v>
      </c>
      <c r="M42" s="47">
        <f>VLOOKUP($A42,'Occupancy Raw Data'!$B$8:$BE$45,'Occupancy Raw Data'!T$3,FALSE)</f>
        <v>-3.3357882983924401</v>
      </c>
      <c r="N42" s="48">
        <f>VLOOKUP($A42,'Occupancy Raw Data'!$B$8:$BE$45,'Occupancy Raw Data'!U$3,FALSE)</f>
        <v>-2.09164767054776</v>
      </c>
      <c r="O42" s="48">
        <f>VLOOKUP($A42,'Occupancy Raw Data'!$B$8:$BE$45,'Occupancy Raw Data'!V$3,FALSE)</f>
        <v>-2.24487032440795</v>
      </c>
      <c r="P42" s="48">
        <f>VLOOKUP($A42,'Occupancy Raw Data'!$B$8:$BE$45,'Occupancy Raw Data'!W$3,FALSE)</f>
        <v>-5.0048222305490597</v>
      </c>
      <c r="Q42" s="48">
        <f>VLOOKUP($A42,'Occupancy Raw Data'!$B$8:$BE$45,'Occupancy Raw Data'!X$3,FALSE)</f>
        <v>-7.4877679425946697</v>
      </c>
      <c r="R42" s="49">
        <f>VLOOKUP($A42,'Occupancy Raw Data'!$B$8:$BE$45,'Occupancy Raw Data'!Y$3,FALSE)</f>
        <v>-4.0599055794383796</v>
      </c>
      <c r="S42" s="48">
        <f>VLOOKUP($A42,'Occupancy Raw Data'!$B$8:$BE$45,'Occupancy Raw Data'!AA$3,FALSE)</f>
        <v>-1.9950530955942101</v>
      </c>
      <c r="T42" s="48">
        <f>VLOOKUP($A42,'Occupancy Raw Data'!$B$8:$BE$45,'Occupancy Raw Data'!AB$3,FALSE)</f>
        <v>-1.7525585084281301</v>
      </c>
      <c r="U42" s="49">
        <f>VLOOKUP($A42,'Occupancy Raw Data'!$B$8:$BE$45,'Occupancy Raw Data'!AC$3,FALSE)</f>
        <v>-1.86228505014982</v>
      </c>
      <c r="V42" s="50">
        <f>VLOOKUP($A42,'Occupancy Raw Data'!$B$8:$BE$45,'Occupancy Raw Data'!AE$3,FALSE)</f>
        <v>-3.2383355800120399</v>
      </c>
      <c r="X42" s="51">
        <f>VLOOKUP($A42,'ADR Raw Data'!$B$6:$BE$43,'ADR Raw Data'!G$1,FALSE)</f>
        <v>119.95270380359899</v>
      </c>
      <c r="Y42" s="52">
        <f>VLOOKUP($A42,'ADR Raw Data'!$B$6:$BE$43,'ADR Raw Data'!H$1,FALSE)</f>
        <v>116.632534188248</v>
      </c>
      <c r="Z42" s="52">
        <f>VLOOKUP($A42,'ADR Raw Data'!$B$6:$BE$43,'ADR Raw Data'!I$1,FALSE)</f>
        <v>117.92504280532</v>
      </c>
      <c r="AA42" s="52">
        <f>VLOOKUP($A42,'ADR Raw Data'!$B$6:$BE$43,'ADR Raw Data'!J$1,FALSE)</f>
        <v>115.827692616775</v>
      </c>
      <c r="AB42" s="52">
        <f>VLOOKUP($A42,'ADR Raw Data'!$B$6:$BE$43,'ADR Raw Data'!K$1,FALSE)</f>
        <v>116.537494748706</v>
      </c>
      <c r="AC42" s="53">
        <f>VLOOKUP($A42,'ADR Raw Data'!$B$6:$BE$43,'ADR Raw Data'!L$1,FALSE)</f>
        <v>117.336574200378</v>
      </c>
      <c r="AD42" s="52">
        <f>VLOOKUP($A42,'ADR Raw Data'!$B$6:$BE$43,'ADR Raw Data'!N$1,FALSE)</f>
        <v>164.66036886757601</v>
      </c>
      <c r="AE42" s="52">
        <f>VLOOKUP($A42,'ADR Raw Data'!$B$6:$BE$43,'ADR Raw Data'!O$1,FALSE)</f>
        <v>192.77192069091299</v>
      </c>
      <c r="AF42" s="53">
        <f>VLOOKUP($A42,'ADR Raw Data'!$B$6:$BE$43,'ADR Raw Data'!P$1,FALSE)</f>
        <v>180.06891422475499</v>
      </c>
      <c r="AG42" s="54">
        <f>VLOOKUP($A42,'ADR Raw Data'!$B$6:$BE$43,'ADR Raw Data'!R$1,FALSE)</f>
        <v>141.122275893015</v>
      </c>
      <c r="AI42" s="47">
        <f>VLOOKUP($A42,'ADR Raw Data'!$B$6:$BE$43,'ADR Raw Data'!T$1,FALSE)</f>
        <v>-1.1861335944687299</v>
      </c>
      <c r="AJ42" s="48">
        <f>VLOOKUP($A42,'ADR Raw Data'!$B$6:$BE$43,'ADR Raw Data'!U$1,FALSE)</f>
        <v>0.26581521010740899</v>
      </c>
      <c r="AK42" s="48">
        <f>VLOOKUP($A42,'ADR Raw Data'!$B$6:$BE$43,'ADR Raw Data'!V$1,FALSE)</f>
        <v>1.2024788657116501</v>
      </c>
      <c r="AL42" s="48">
        <f>VLOOKUP($A42,'ADR Raw Data'!$B$6:$BE$43,'ADR Raw Data'!W$1,FALSE)</f>
        <v>-0.83830170382394398</v>
      </c>
      <c r="AM42" s="48">
        <f>VLOOKUP($A42,'ADR Raw Data'!$B$6:$BE$43,'ADR Raw Data'!X$1,FALSE)</f>
        <v>1.8844789278413501</v>
      </c>
      <c r="AN42" s="49">
        <f>VLOOKUP($A42,'ADR Raw Data'!$B$6:$BE$43,'ADR Raw Data'!Y$1,FALSE)</f>
        <v>0.29267325237177799</v>
      </c>
      <c r="AO42" s="48">
        <f>VLOOKUP($A42,'ADR Raw Data'!$B$6:$BE$43,'ADR Raw Data'!AA$1,FALSE)</f>
        <v>-0.65014648044601098</v>
      </c>
      <c r="AP42" s="48">
        <f>VLOOKUP($A42,'ADR Raw Data'!$B$6:$BE$43,'ADR Raw Data'!AB$1,FALSE)</f>
        <v>3.0755621769899801</v>
      </c>
      <c r="AQ42" s="49">
        <f>VLOOKUP($A42,'ADR Raw Data'!$B$6:$BE$43,'ADR Raw Data'!AC$1,FALSE)</f>
        <v>1.51015247655146</v>
      </c>
      <c r="AR42" s="50">
        <f>VLOOKUP($A42,'ADR Raw Data'!$B$6:$BE$43,'ADR Raw Data'!AE$1,FALSE)</f>
        <v>1.1100978167784099</v>
      </c>
      <c r="AS42" s="40"/>
      <c r="AT42" s="51">
        <f>VLOOKUP($A42,'RevPAR Raw Data'!$B$6:$BE$43,'RevPAR Raw Data'!G$1,FALSE)</f>
        <v>58.229498984608803</v>
      </c>
      <c r="AU42" s="52">
        <f>VLOOKUP($A42,'RevPAR Raw Data'!$B$6:$BE$43,'RevPAR Raw Data'!H$1,FALSE)</f>
        <v>62.2150299273193</v>
      </c>
      <c r="AV42" s="52">
        <f>VLOOKUP($A42,'RevPAR Raw Data'!$B$6:$BE$43,'RevPAR Raw Data'!I$1,FALSE)</f>
        <v>65.148040294997799</v>
      </c>
      <c r="AW42" s="52">
        <f>VLOOKUP($A42,'RevPAR Raw Data'!$B$6:$BE$43,'RevPAR Raw Data'!J$1,FALSE)</f>
        <v>61.621669516887501</v>
      </c>
      <c r="AX42" s="52">
        <f>VLOOKUP($A42,'RevPAR Raw Data'!$B$6:$BE$43,'RevPAR Raw Data'!K$1,FALSE)</f>
        <v>60.7817272338606</v>
      </c>
      <c r="AY42" s="53">
        <f>VLOOKUP($A42,'RevPAR Raw Data'!$B$6:$BE$43,'RevPAR Raw Data'!L$1,FALSE)</f>
        <v>61.599193191534802</v>
      </c>
      <c r="AZ42" s="52">
        <f>VLOOKUP($A42,'RevPAR Raw Data'!$B$6:$BE$43,'RevPAR Raw Data'!N$1,FALSE)</f>
        <v>119.280210560068</v>
      </c>
      <c r="BA42" s="52">
        <f>VLOOKUP($A42,'RevPAR Raw Data'!$B$6:$BE$43,'RevPAR Raw Data'!O$1,FALSE)</f>
        <v>169.38627191107301</v>
      </c>
      <c r="BB42" s="53">
        <f>VLOOKUP($A42,'RevPAR Raw Data'!$B$6:$BE$43,'RevPAR Raw Data'!P$1,FALSE)</f>
        <v>144.33324123557</v>
      </c>
      <c r="BC42" s="54">
        <f>VLOOKUP($A42,'RevPAR Raw Data'!$B$6:$BE$43,'RevPAR Raw Data'!R$1,FALSE)</f>
        <v>85.237492632687903</v>
      </c>
      <c r="BE42" s="47">
        <f>VLOOKUP($A42,'RevPAR Raw Data'!$B$6:$BE$43,'RevPAR Raw Data'!T$1,FALSE)</f>
        <v>-4.4823549872135899</v>
      </c>
      <c r="BF42" s="48">
        <f>VLOOKUP($A42,'RevPAR Raw Data'!$B$6:$BE$43,'RevPAR Raw Data'!U$1,FALSE)</f>
        <v>-1.8313923780905199</v>
      </c>
      <c r="BG42" s="48">
        <f>VLOOKUP($A42,'RevPAR Raw Data'!$B$6:$BE$43,'RevPAR Raw Data'!V$1,FALSE)</f>
        <v>-1.0693855499099301</v>
      </c>
      <c r="BH42" s="48">
        <f>VLOOKUP($A42,'RevPAR Raw Data'!$B$6:$BE$43,'RevPAR Raw Data'!W$1,FALSE)</f>
        <v>-5.8011684243409496</v>
      </c>
      <c r="BI42" s="48">
        <f>VLOOKUP($A42,'RevPAR Raw Data'!$B$6:$BE$43,'RevPAR Raw Data'!X$1,FALSE)</f>
        <v>-5.7443944237971802</v>
      </c>
      <c r="BJ42" s="49">
        <f>VLOOKUP($A42,'RevPAR Raw Data'!$B$6:$BE$43,'RevPAR Raw Data'!Y$1,FALSE)</f>
        <v>-3.7791145847691698</v>
      </c>
      <c r="BK42" s="48">
        <f>VLOOKUP($A42,'RevPAR Raw Data'!$B$6:$BE$43,'RevPAR Raw Data'!AA$1,FALSE)</f>
        <v>-2.6322288085561798</v>
      </c>
      <c r="BL42" s="48">
        <f>VLOOKUP($A42,'RevPAR Raw Data'!$B$6:$BE$43,'RevPAR Raw Data'!AB$1,FALSE)</f>
        <v>1.2691026419470099</v>
      </c>
      <c r="BM42" s="49">
        <f>VLOOKUP($A42,'RevPAR Raw Data'!$B$6:$BE$43,'RevPAR Raw Data'!AC$1,FALSE)</f>
        <v>-0.380255917403646</v>
      </c>
      <c r="BN42" s="50">
        <f>VLOOKUP($A42,'RevPAR Raw Data'!$B$6:$BE$43,'RevPAR Raw Data'!AE$1,FALSE)</f>
        <v>-2.1641864558072998</v>
      </c>
    </row>
    <row r="43" spans="1:66" x14ac:dyDescent="0.45">
      <c r="A43" s="66" t="s">
        <v>81</v>
      </c>
      <c r="B43" s="47">
        <f>VLOOKUP($A43,'Occupancy Raw Data'!$B$8:$BE$45,'Occupancy Raw Data'!G$3,FALSE)</f>
        <v>48.8879136661945</v>
      </c>
      <c r="C43" s="48">
        <f>VLOOKUP($A43,'Occupancy Raw Data'!$B$8:$BE$45,'Occupancy Raw Data'!H$3,FALSE)</f>
        <v>62.775528116335202</v>
      </c>
      <c r="D43" s="48">
        <f>VLOOKUP($A43,'Occupancy Raw Data'!$B$8:$BE$45,'Occupancy Raw Data'!I$3,FALSE)</f>
        <v>67.341565099439407</v>
      </c>
      <c r="E43" s="48">
        <f>VLOOKUP($A43,'Occupancy Raw Data'!$B$8:$BE$45,'Occupancy Raw Data'!J$3,FALSE)</f>
        <v>63.441782529771899</v>
      </c>
      <c r="F43" s="48">
        <f>VLOOKUP($A43,'Occupancy Raw Data'!$B$8:$BE$45,'Occupancy Raw Data'!K$3,FALSE)</f>
        <v>55.115597135504899</v>
      </c>
      <c r="G43" s="49">
        <f>VLOOKUP($A43,'Occupancy Raw Data'!$B$8:$BE$45,'Occupancy Raw Data'!L$3,FALSE)</f>
        <v>59.512477309449203</v>
      </c>
      <c r="H43" s="48">
        <f>VLOOKUP($A43,'Occupancy Raw Data'!$B$8:$BE$45,'Occupancy Raw Data'!N$3,FALSE)</f>
        <v>63.018890506871898</v>
      </c>
      <c r="I43" s="48">
        <f>VLOOKUP($A43,'Occupancy Raw Data'!$B$8:$BE$45,'Occupancy Raw Data'!O$3,FALSE)</f>
        <v>73.367776425764404</v>
      </c>
      <c r="J43" s="49">
        <f>VLOOKUP($A43,'Occupancy Raw Data'!$B$8:$BE$45,'Occupancy Raw Data'!P$3,FALSE)</f>
        <v>68.193333466318194</v>
      </c>
      <c r="K43" s="50">
        <f>VLOOKUP($A43,'Occupancy Raw Data'!$B$8:$BE$45,'Occupancy Raw Data'!R$3,FALSE)</f>
        <v>61.992721925697502</v>
      </c>
      <c r="M43" s="47">
        <f>VLOOKUP($A43,'Occupancy Raw Data'!$B$8:$BE$45,'Occupancy Raw Data'!T$3,FALSE)</f>
        <v>2.1632307950276299</v>
      </c>
      <c r="N43" s="48">
        <f>VLOOKUP($A43,'Occupancy Raw Data'!$B$8:$BE$45,'Occupancy Raw Data'!U$3,FALSE)</f>
        <v>6.85117799825092</v>
      </c>
      <c r="O43" s="48">
        <f>VLOOKUP($A43,'Occupancy Raw Data'!$B$8:$BE$45,'Occupancy Raw Data'!V$3,FALSE)</f>
        <v>5.8740539371841702</v>
      </c>
      <c r="P43" s="48">
        <f>VLOOKUP($A43,'Occupancy Raw Data'!$B$8:$BE$45,'Occupancy Raw Data'!W$3,FALSE)</f>
        <v>6.2916940911291404</v>
      </c>
      <c r="Q43" s="48">
        <f>VLOOKUP($A43,'Occupancy Raw Data'!$B$8:$BE$45,'Occupancy Raw Data'!X$3,FALSE)</f>
        <v>0.74591721007484901</v>
      </c>
      <c r="R43" s="49">
        <f>VLOOKUP($A43,'Occupancy Raw Data'!$B$8:$BE$45,'Occupancy Raw Data'!Y$3,FALSE)</f>
        <v>4.5508872499667401</v>
      </c>
      <c r="S43" s="48">
        <f>VLOOKUP($A43,'Occupancy Raw Data'!$B$8:$BE$45,'Occupancy Raw Data'!AA$3,FALSE)</f>
        <v>-1.06419201715176</v>
      </c>
      <c r="T43" s="48">
        <f>VLOOKUP($A43,'Occupancy Raw Data'!$B$8:$BE$45,'Occupancy Raw Data'!AB$3,FALSE)</f>
        <v>0.35851383052164798</v>
      </c>
      <c r="U43" s="49">
        <f>VLOOKUP($A43,'Occupancy Raw Data'!$B$8:$BE$45,'Occupancy Raw Data'!AC$3,FALSE)</f>
        <v>-0.303913980091569</v>
      </c>
      <c r="V43" s="50">
        <f>VLOOKUP($A43,'Occupancy Raw Data'!$B$8:$BE$45,'Occupancy Raw Data'!AE$3,FALSE)</f>
        <v>2.9858341198565301</v>
      </c>
      <c r="X43" s="51">
        <f>VLOOKUP($A43,'ADR Raw Data'!$B$6:$BE$43,'ADR Raw Data'!G$1,FALSE)</f>
        <v>120.888704096621</v>
      </c>
      <c r="Y43" s="52">
        <f>VLOOKUP($A43,'ADR Raw Data'!$B$6:$BE$43,'ADR Raw Data'!H$1,FALSE)</f>
        <v>131.88198633619299</v>
      </c>
      <c r="Z43" s="52">
        <f>VLOOKUP($A43,'ADR Raw Data'!$B$6:$BE$43,'ADR Raw Data'!I$1,FALSE)</f>
        <v>136.10044225243601</v>
      </c>
      <c r="AA43" s="52">
        <f>VLOOKUP($A43,'ADR Raw Data'!$B$6:$BE$43,'ADR Raw Data'!J$1,FALSE)</f>
        <v>131.972674820777</v>
      </c>
      <c r="AB43" s="52">
        <f>VLOOKUP($A43,'ADR Raw Data'!$B$6:$BE$43,'ADR Raw Data'!K$1,FALSE)</f>
        <v>118.264438291711</v>
      </c>
      <c r="AC43" s="53">
        <f>VLOOKUP($A43,'ADR Raw Data'!$B$6:$BE$43,'ADR Raw Data'!L$1,FALSE)</f>
        <v>128.52757359003999</v>
      </c>
      <c r="AD43" s="52">
        <f>VLOOKUP($A43,'ADR Raw Data'!$B$6:$BE$43,'ADR Raw Data'!N$1,FALSE)</f>
        <v>124.751271840972</v>
      </c>
      <c r="AE43" s="52">
        <f>VLOOKUP($A43,'ADR Raw Data'!$B$6:$BE$43,'ADR Raw Data'!O$1,FALSE)</f>
        <v>127.16346846112</v>
      </c>
      <c r="AF43" s="53">
        <f>VLOOKUP($A43,'ADR Raw Data'!$B$6:$BE$43,'ADR Raw Data'!P$1,FALSE)</f>
        <v>126.048887702568</v>
      </c>
      <c r="AG43" s="54">
        <f>VLOOKUP($A43,'ADR Raw Data'!$B$6:$BE$43,'ADR Raw Data'!R$1,FALSE)</f>
        <v>127.74854272488599</v>
      </c>
      <c r="AI43" s="47">
        <f>VLOOKUP($A43,'ADR Raw Data'!$B$6:$BE$43,'ADR Raw Data'!T$1,FALSE)</f>
        <v>6.5820559328424304</v>
      </c>
      <c r="AJ43" s="48">
        <f>VLOOKUP($A43,'ADR Raw Data'!$B$6:$BE$43,'ADR Raw Data'!U$1,FALSE)</f>
        <v>6.1326454170179003</v>
      </c>
      <c r="AK43" s="48">
        <f>VLOOKUP($A43,'ADR Raw Data'!$B$6:$BE$43,'ADR Raw Data'!V$1,FALSE)</f>
        <v>7.86659745205107</v>
      </c>
      <c r="AL43" s="48">
        <f>VLOOKUP($A43,'ADR Raw Data'!$B$6:$BE$43,'ADR Raw Data'!W$1,FALSE)</f>
        <v>8.1810883541413499</v>
      </c>
      <c r="AM43" s="48">
        <f>VLOOKUP($A43,'ADR Raw Data'!$B$6:$BE$43,'ADR Raw Data'!X$1,FALSE)</f>
        <v>1.1194684149276799</v>
      </c>
      <c r="AN43" s="49">
        <f>VLOOKUP($A43,'ADR Raw Data'!$B$6:$BE$43,'ADR Raw Data'!Y$1,FALSE)</f>
        <v>6.2307492790268197</v>
      </c>
      <c r="AO43" s="48">
        <f>VLOOKUP($A43,'ADR Raw Data'!$B$6:$BE$43,'ADR Raw Data'!AA$1,FALSE)</f>
        <v>5.7638395064262502</v>
      </c>
      <c r="AP43" s="48">
        <f>VLOOKUP($A43,'ADR Raw Data'!$B$6:$BE$43,'ADR Raw Data'!AB$1,FALSE)</f>
        <v>3.9126511878104799</v>
      </c>
      <c r="AQ43" s="49">
        <f>VLOOKUP($A43,'ADR Raw Data'!$B$6:$BE$43,'ADR Raw Data'!AC$1,FALSE)</f>
        <v>4.7647726395581298</v>
      </c>
      <c r="AR43" s="50">
        <f>VLOOKUP($A43,'ADR Raw Data'!$B$6:$BE$43,'ADR Raw Data'!AE$1,FALSE)</f>
        <v>5.77750386055747</v>
      </c>
      <c r="AS43" s="40"/>
      <c r="AT43" s="51">
        <f>VLOOKUP($A43,'RevPAR Raw Data'!$B$6:$BE$43,'RevPAR Raw Data'!G$1,FALSE)</f>
        <v>59.099965290937703</v>
      </c>
      <c r="AU43" s="52">
        <f>VLOOKUP($A43,'RevPAR Raw Data'!$B$6:$BE$43,'RevPAR Raw Data'!H$1,FALSE)</f>
        <v>82.789613412858301</v>
      </c>
      <c r="AV43" s="52">
        <f>VLOOKUP($A43,'RevPAR Raw Data'!$B$6:$BE$43,'RevPAR Raw Data'!I$1,FALSE)</f>
        <v>91.652167920049394</v>
      </c>
      <c r="AW43" s="52">
        <f>VLOOKUP($A43,'RevPAR Raw Data'!$B$6:$BE$43,'RevPAR Raw Data'!J$1,FALSE)</f>
        <v>83.725817358520601</v>
      </c>
      <c r="AX43" s="52">
        <f>VLOOKUP($A43,'RevPAR Raw Data'!$B$6:$BE$43,'RevPAR Raw Data'!K$1,FALSE)</f>
        <v>65.182151363427806</v>
      </c>
      <c r="AY43" s="53">
        <f>VLOOKUP($A43,'RevPAR Raw Data'!$B$6:$BE$43,'RevPAR Raw Data'!L$1,FALSE)</f>
        <v>76.489943069158798</v>
      </c>
      <c r="AZ43" s="52">
        <f>VLOOKUP($A43,'RevPAR Raw Data'!$B$6:$BE$43,'RevPAR Raw Data'!N$1,FALSE)</f>
        <v>78.616867407392604</v>
      </c>
      <c r="BA43" s="52">
        <f>VLOOKUP($A43,'RevPAR Raw Data'!$B$6:$BE$43,'RevPAR Raw Data'!O$1,FALSE)</f>
        <v>93.297009235802093</v>
      </c>
      <c r="BB43" s="53">
        <f>VLOOKUP($A43,'RevPAR Raw Data'!$B$6:$BE$43,'RevPAR Raw Data'!P$1,FALSE)</f>
        <v>85.956938321597406</v>
      </c>
      <c r="BC43" s="54">
        <f>VLOOKUP($A43,'RevPAR Raw Data'!$B$6:$BE$43,'RevPAR Raw Data'!R$1,FALSE)</f>
        <v>79.1947988555698</v>
      </c>
      <c r="BE43" s="47">
        <f>VLOOKUP($A43,'RevPAR Raw Data'!$B$6:$BE$43,'RevPAR Raw Data'!T$1,FALSE)</f>
        <v>8.8876717887552594</v>
      </c>
      <c r="BF43" s="48">
        <f>VLOOKUP($A43,'RevPAR Raw Data'!$B$6:$BE$43,'RevPAR Raw Data'!U$1,FALSE)</f>
        <v>13.4039818687903</v>
      </c>
      <c r="BG43" s="48">
        <f>VLOOKUP($A43,'RevPAR Raw Data'!$B$6:$BE$43,'RevPAR Raw Data'!V$1,FALSE)</f>
        <v>14.2027395665898</v>
      </c>
      <c r="BH43" s="48">
        <f>VLOOKUP($A43,'RevPAR Raw Data'!$B$6:$BE$43,'RevPAR Raw Data'!W$1,FALSE)</f>
        <v>14.987511497838</v>
      </c>
      <c r="BI43" s="48">
        <f>VLOOKUP($A43,'RevPAR Raw Data'!$B$6:$BE$43,'RevPAR Raw Data'!X$1,FALSE)</f>
        <v>1.8737359325708201</v>
      </c>
      <c r="BJ43" s="49">
        <f>VLOOKUP($A43,'RevPAR Raw Data'!$B$6:$BE$43,'RevPAR Raw Data'!Y$1,FALSE)</f>
        <v>11.0651909035101</v>
      </c>
      <c r="BK43" s="48">
        <f>VLOOKUP($A43,'RevPAR Raw Data'!$B$6:$BE$43,'RevPAR Raw Data'!AA$1,FALSE)</f>
        <v>4.6383091693656597</v>
      </c>
      <c r="BL43" s="48">
        <f>VLOOKUP($A43,'RevPAR Raw Data'!$B$6:$BE$43,'RevPAR Raw Data'!AB$1,FALSE)</f>
        <v>4.2851924139805</v>
      </c>
      <c r="BM43" s="49">
        <f>VLOOKUP($A43,'RevPAR Raw Data'!$B$6:$BE$43,'RevPAR Raw Data'!AC$1,FALSE)</f>
        <v>4.4463778492953701</v>
      </c>
      <c r="BN43" s="50">
        <f>VLOOKUP($A43,'RevPAR Raw Data'!$B$6:$BE$43,'RevPAR Raw Data'!AE$1,FALSE)</f>
        <v>8.9358446619585497</v>
      </c>
    </row>
    <row r="44" spans="1:66" x14ac:dyDescent="0.45">
      <c r="A44" s="63" t="s">
        <v>82</v>
      </c>
      <c r="B44" s="47">
        <f>VLOOKUP($A44,'Occupancy Raw Data'!$B$8:$BE$45,'Occupancy Raw Data'!G$3,FALSE)</f>
        <v>40.771250113152803</v>
      </c>
      <c r="C44" s="48">
        <f>VLOOKUP($A44,'Occupancy Raw Data'!$B$8:$BE$45,'Occupancy Raw Data'!H$3,FALSE)</f>
        <v>48.3389155426812</v>
      </c>
      <c r="D44" s="48">
        <f>VLOOKUP($A44,'Occupancy Raw Data'!$B$8:$BE$45,'Occupancy Raw Data'!I$3,FALSE)</f>
        <v>51.941352158566303</v>
      </c>
      <c r="E44" s="48">
        <f>VLOOKUP($A44,'Occupancy Raw Data'!$B$8:$BE$45,'Occupancy Raw Data'!J$3,FALSE)</f>
        <v>54.7198841524119</v>
      </c>
      <c r="F44" s="48">
        <f>VLOOKUP($A44,'Occupancy Raw Data'!$B$8:$BE$45,'Occupancy Raw Data'!K$3,FALSE)</f>
        <v>54.556973481763002</v>
      </c>
      <c r="G44" s="49">
        <f>VLOOKUP($A44,'Occupancy Raw Data'!$B$8:$BE$45,'Occupancy Raw Data'!L$3,FALSE)</f>
        <v>50.066074111619898</v>
      </c>
      <c r="H44" s="48">
        <f>VLOOKUP($A44,'Occupancy Raw Data'!$B$8:$BE$45,'Occupancy Raw Data'!N$3,FALSE)</f>
        <v>70.169246085618596</v>
      </c>
      <c r="I44" s="48">
        <f>VLOOKUP($A44,'Occupancy Raw Data'!$B$8:$BE$45,'Occupancy Raw Data'!O$3,FALSE)</f>
        <v>85.030319485926299</v>
      </c>
      <c r="J44" s="49">
        <f>VLOOKUP($A44,'Occupancy Raw Data'!$B$8:$BE$45,'Occupancy Raw Data'!P$3,FALSE)</f>
        <v>77.599782785772405</v>
      </c>
      <c r="K44" s="50">
        <f>VLOOKUP($A44,'Occupancy Raw Data'!$B$8:$BE$45,'Occupancy Raw Data'!R$3,FALSE)</f>
        <v>57.933254890805401</v>
      </c>
      <c r="M44" s="47">
        <f>VLOOKUP($A44,'Occupancy Raw Data'!$B$8:$BE$45,'Occupancy Raw Data'!T$3,FALSE)</f>
        <v>-4.4130154357102702</v>
      </c>
      <c r="N44" s="48">
        <f>VLOOKUP($A44,'Occupancy Raw Data'!$B$8:$BE$45,'Occupancy Raw Data'!U$3,FALSE)</f>
        <v>-5.2116100775190501</v>
      </c>
      <c r="O44" s="48">
        <f>VLOOKUP($A44,'Occupancy Raw Data'!$B$8:$BE$45,'Occupancy Raw Data'!V$3,FALSE)</f>
        <v>-3.1330914412067998</v>
      </c>
      <c r="P44" s="48">
        <f>VLOOKUP($A44,'Occupancy Raw Data'!$B$8:$BE$45,'Occupancy Raw Data'!W$3,FALSE)</f>
        <v>0.145156090754647</v>
      </c>
      <c r="Q44" s="48">
        <f>VLOOKUP($A44,'Occupancy Raw Data'!$B$8:$BE$45,'Occupancy Raw Data'!X$3,FALSE)</f>
        <v>-5.2665364146739204</v>
      </c>
      <c r="R44" s="49">
        <f>VLOOKUP($A44,'Occupancy Raw Data'!$B$8:$BE$45,'Occupancy Raw Data'!Y$3,FALSE)</f>
        <v>-3.5343638254612499</v>
      </c>
      <c r="S44" s="48">
        <f>VLOOKUP($A44,'Occupancy Raw Data'!$B$8:$BE$45,'Occupancy Raw Data'!AA$3,FALSE)</f>
        <v>-3.0013961545424399E-2</v>
      </c>
      <c r="T44" s="48">
        <f>VLOOKUP($A44,'Occupancy Raw Data'!$B$8:$BE$45,'Occupancy Raw Data'!AB$3,FALSE)</f>
        <v>0.37597446129314299</v>
      </c>
      <c r="U44" s="49">
        <f>VLOOKUP($A44,'Occupancy Raw Data'!$B$8:$BE$45,'Occupancy Raw Data'!AC$3,FALSE)</f>
        <v>0.19201021845339999</v>
      </c>
      <c r="V44" s="50">
        <f>VLOOKUP($A44,'Occupancy Raw Data'!$B$8:$BE$45,'Occupancy Raw Data'!AE$3,FALSE)</f>
        <v>-2.14077747697208</v>
      </c>
      <c r="X44" s="51">
        <f>VLOOKUP($A44,'ADR Raw Data'!$B$6:$BE$43,'ADR Raw Data'!G$1,FALSE)</f>
        <v>97.376884991118999</v>
      </c>
      <c r="Y44" s="52">
        <f>VLOOKUP($A44,'ADR Raw Data'!$B$6:$BE$43,'ADR Raw Data'!H$1,FALSE)</f>
        <v>98.008668539325797</v>
      </c>
      <c r="Z44" s="52">
        <f>VLOOKUP($A44,'ADR Raw Data'!$B$6:$BE$43,'ADR Raw Data'!I$1,FALSE)</f>
        <v>99.084406691061105</v>
      </c>
      <c r="AA44" s="52">
        <f>VLOOKUP($A44,'ADR Raw Data'!$B$6:$BE$43,'ADR Raw Data'!J$1,FALSE)</f>
        <v>97.412403241812697</v>
      </c>
      <c r="AB44" s="52">
        <f>VLOOKUP($A44,'ADR Raw Data'!$B$6:$BE$43,'ADR Raw Data'!K$1,FALSE)</f>
        <v>99.448654611811506</v>
      </c>
      <c r="AC44" s="53">
        <f>VLOOKUP($A44,'ADR Raw Data'!$B$6:$BE$43,'ADR Raw Data'!L$1,FALSE)</f>
        <v>98.3125093104819</v>
      </c>
      <c r="AD44" s="52">
        <f>VLOOKUP($A44,'ADR Raw Data'!$B$6:$BE$43,'ADR Raw Data'!N$1,FALSE)</f>
        <v>132.56759189990899</v>
      </c>
      <c r="AE44" s="52">
        <f>VLOOKUP($A44,'ADR Raw Data'!$B$6:$BE$43,'ADR Raw Data'!O$1,FALSE)</f>
        <v>145.29491218733301</v>
      </c>
      <c r="AF44" s="53">
        <f>VLOOKUP($A44,'ADR Raw Data'!$B$6:$BE$43,'ADR Raw Data'!P$1,FALSE)</f>
        <v>139.540601819454</v>
      </c>
      <c r="AG44" s="54">
        <f>VLOOKUP($A44,'ADR Raw Data'!$B$6:$BE$43,'ADR Raw Data'!R$1,FALSE)</f>
        <v>114.091536882044</v>
      </c>
      <c r="AI44" s="47">
        <f>VLOOKUP($A44,'ADR Raw Data'!$B$6:$BE$43,'ADR Raw Data'!T$1,FALSE)</f>
        <v>6.1574728451366898</v>
      </c>
      <c r="AJ44" s="48">
        <f>VLOOKUP($A44,'ADR Raw Data'!$B$6:$BE$43,'ADR Raw Data'!U$1,FALSE)</f>
        <v>7.8761037640597502</v>
      </c>
      <c r="AK44" s="48">
        <f>VLOOKUP($A44,'ADR Raw Data'!$B$6:$BE$43,'ADR Raw Data'!V$1,FALSE)</f>
        <v>7.6603592695319502</v>
      </c>
      <c r="AL44" s="48">
        <f>VLOOKUP($A44,'ADR Raw Data'!$B$6:$BE$43,'ADR Raw Data'!W$1,FALSE)</f>
        <v>5.8595516122334397</v>
      </c>
      <c r="AM44" s="48">
        <f>VLOOKUP($A44,'ADR Raw Data'!$B$6:$BE$43,'ADR Raw Data'!X$1,FALSE)</f>
        <v>3.3859982245070501</v>
      </c>
      <c r="AN44" s="49">
        <f>VLOOKUP($A44,'ADR Raw Data'!$B$6:$BE$43,'ADR Raw Data'!Y$1,FALSE)</f>
        <v>6.08698590598532</v>
      </c>
      <c r="AO44" s="48">
        <f>VLOOKUP($A44,'ADR Raw Data'!$B$6:$BE$43,'ADR Raw Data'!AA$1,FALSE)</f>
        <v>6.6286669333549399</v>
      </c>
      <c r="AP44" s="48">
        <f>VLOOKUP($A44,'ADR Raw Data'!$B$6:$BE$43,'ADR Raw Data'!AB$1,FALSE)</f>
        <v>5.4443213915037498</v>
      </c>
      <c r="AQ44" s="49">
        <f>VLOOKUP($A44,'ADR Raw Data'!$B$6:$BE$43,'ADR Raw Data'!AC$1,FALSE)</f>
        <v>5.9606730409712698</v>
      </c>
      <c r="AR44" s="50">
        <f>VLOOKUP($A44,'ADR Raw Data'!$B$6:$BE$43,'ADR Raw Data'!AE$1,FALSE)</f>
        <v>6.3722869697901201</v>
      </c>
      <c r="AS44" s="40"/>
      <c r="AT44" s="51">
        <f>VLOOKUP($A44,'RevPAR Raw Data'!$B$6:$BE$43,'RevPAR Raw Data'!G$1,FALSE)</f>
        <v>39.701773332126301</v>
      </c>
      <c r="AU44" s="52">
        <f>VLOOKUP($A44,'RevPAR Raw Data'!$B$6:$BE$43,'RevPAR Raw Data'!H$1,FALSE)</f>
        <v>47.376327509731098</v>
      </c>
      <c r="AV44" s="52">
        <f>VLOOKUP($A44,'RevPAR Raw Data'!$B$6:$BE$43,'RevPAR Raw Data'!I$1,FALSE)</f>
        <v>51.465780613630102</v>
      </c>
      <c r="AW44" s="52">
        <f>VLOOKUP($A44,'RevPAR Raw Data'!$B$6:$BE$43,'RevPAR Raw Data'!J$1,FALSE)</f>
        <v>53.303954204000298</v>
      </c>
      <c r="AX44" s="52">
        <f>VLOOKUP($A44,'RevPAR Raw Data'!$B$6:$BE$43,'RevPAR Raw Data'!K$1,FALSE)</f>
        <v>54.256176124536097</v>
      </c>
      <c r="AY44" s="53">
        <f>VLOOKUP($A44,'RevPAR Raw Data'!$B$6:$BE$43,'RevPAR Raw Data'!L$1,FALSE)</f>
        <v>49.221213772379201</v>
      </c>
      <c r="AZ44" s="52">
        <f>VLOOKUP($A44,'RevPAR Raw Data'!$B$6:$BE$43,'RevPAR Raw Data'!N$1,FALSE)</f>
        <v>93.021679790026198</v>
      </c>
      <c r="BA44" s="52">
        <f>VLOOKUP($A44,'RevPAR Raw Data'!$B$6:$BE$43,'RevPAR Raw Data'!O$1,FALSE)</f>
        <v>123.544728029685</v>
      </c>
      <c r="BB44" s="53">
        <f>VLOOKUP($A44,'RevPAR Raw Data'!$B$6:$BE$43,'RevPAR Raw Data'!P$1,FALSE)</f>
        <v>108.283203909856</v>
      </c>
      <c r="BC44" s="54">
        <f>VLOOKUP($A44,'RevPAR Raw Data'!$B$6:$BE$43,'RevPAR Raw Data'!R$1,FALSE)</f>
        <v>66.096940870712004</v>
      </c>
      <c r="BE44" s="47">
        <f>VLOOKUP($A44,'RevPAR Raw Data'!$B$6:$BE$43,'RevPAR Raw Data'!T$1,FALSE)</f>
        <v>1.4727271823208701</v>
      </c>
      <c r="BF44" s="48">
        <f>VLOOKUP($A44,'RevPAR Raw Data'!$B$6:$BE$43,'RevPAR Raw Data'!U$1,FALSE)</f>
        <v>2.2540218690570999</v>
      </c>
      <c r="BG44" s="48">
        <f>VLOOKUP($A44,'RevPAR Raw Data'!$B$6:$BE$43,'RevPAR Raw Data'!V$1,FALSE)</f>
        <v>4.2872617676857399</v>
      </c>
      <c r="BH44" s="48">
        <f>VLOOKUP($A44,'RevPAR Raw Data'!$B$6:$BE$43,'RevPAR Raw Data'!W$1,FALSE)</f>
        <v>6.0132131990441602</v>
      </c>
      <c r="BI44" s="48">
        <f>VLOOKUP($A44,'RevPAR Raw Data'!$B$6:$BE$43,'RevPAR Raw Data'!X$1,FALSE)</f>
        <v>-2.0588630196607398</v>
      </c>
      <c r="BJ44" s="49">
        <f>VLOOKUP($A44,'RevPAR Raw Data'!$B$6:$BE$43,'RevPAR Raw Data'!Y$1,FALSE)</f>
        <v>2.3374858526020001</v>
      </c>
      <c r="BK44" s="48">
        <f>VLOOKUP($A44,'RevPAR Raw Data'!$B$6:$BE$43,'RevPAR Raw Data'!AA$1,FALSE)</f>
        <v>6.5966634462651603</v>
      </c>
      <c r="BL44" s="48">
        <f>VLOOKUP($A44,'RevPAR Raw Data'!$B$6:$BE$43,'RevPAR Raw Data'!AB$1,FALSE)</f>
        <v>5.8407651108196701</v>
      </c>
      <c r="BM44" s="49">
        <f>VLOOKUP($A44,'RevPAR Raw Data'!$B$6:$BE$43,'RevPAR Raw Data'!AC$1,FALSE)</f>
        <v>6.1641283607519304</v>
      </c>
      <c r="BN44" s="50">
        <f>VLOOKUP($A44,'RevPAR Raw Data'!$B$6:$BE$43,'RevPAR Raw Data'!AE$1,FALSE)</f>
        <v>4.09509300860074</v>
      </c>
    </row>
    <row r="45" spans="1:66" x14ac:dyDescent="0.45">
      <c r="A45" s="63" t="s">
        <v>83</v>
      </c>
      <c r="B45" s="47">
        <f>VLOOKUP($A45,'Occupancy Raw Data'!$B$8:$BE$45,'Occupancy Raw Data'!G$3,FALSE)</f>
        <v>44.385964912280699</v>
      </c>
      <c r="C45" s="48">
        <f>VLOOKUP($A45,'Occupancy Raw Data'!$B$8:$BE$45,'Occupancy Raw Data'!H$3,FALSE)</f>
        <v>57.017543859649102</v>
      </c>
      <c r="D45" s="48">
        <f>VLOOKUP($A45,'Occupancy Raw Data'!$B$8:$BE$45,'Occupancy Raw Data'!I$3,FALSE)</f>
        <v>61.578947368420998</v>
      </c>
      <c r="E45" s="48">
        <f>VLOOKUP($A45,'Occupancy Raw Data'!$B$8:$BE$45,'Occupancy Raw Data'!J$3,FALSE)</f>
        <v>59.223057644110199</v>
      </c>
      <c r="F45" s="48">
        <f>VLOOKUP($A45,'Occupancy Raw Data'!$B$8:$BE$45,'Occupancy Raw Data'!K$3,FALSE)</f>
        <v>56.491228070175403</v>
      </c>
      <c r="G45" s="49">
        <f>VLOOKUP($A45,'Occupancy Raw Data'!$B$8:$BE$45,'Occupancy Raw Data'!L$3,FALSE)</f>
        <v>55.739348370927303</v>
      </c>
      <c r="H45" s="48">
        <f>VLOOKUP($A45,'Occupancy Raw Data'!$B$8:$BE$45,'Occupancy Raw Data'!N$3,FALSE)</f>
        <v>62.6817042606516</v>
      </c>
      <c r="I45" s="48">
        <f>VLOOKUP($A45,'Occupancy Raw Data'!$B$8:$BE$45,'Occupancy Raw Data'!O$3,FALSE)</f>
        <v>71.929824561403507</v>
      </c>
      <c r="J45" s="49">
        <f>VLOOKUP($A45,'Occupancy Raw Data'!$B$8:$BE$45,'Occupancy Raw Data'!P$3,FALSE)</f>
        <v>67.305764411027496</v>
      </c>
      <c r="K45" s="50">
        <f>VLOOKUP($A45,'Occupancy Raw Data'!$B$8:$BE$45,'Occupancy Raw Data'!R$3,FALSE)</f>
        <v>59.0440386680988</v>
      </c>
      <c r="M45" s="47">
        <f>VLOOKUP($A45,'Occupancy Raw Data'!$B$8:$BE$45,'Occupancy Raw Data'!T$3,FALSE)</f>
        <v>-6.3953488372093004</v>
      </c>
      <c r="N45" s="48">
        <f>VLOOKUP($A45,'Occupancy Raw Data'!$B$8:$BE$45,'Occupancy Raw Data'!U$3,FALSE)</f>
        <v>-2.23463687150837</v>
      </c>
      <c r="O45" s="48">
        <f>VLOOKUP($A45,'Occupancy Raw Data'!$B$8:$BE$45,'Occupancy Raw Data'!V$3,FALSE)</f>
        <v>-0.96735187424425595</v>
      </c>
      <c r="P45" s="48">
        <f>VLOOKUP($A45,'Occupancy Raw Data'!$B$8:$BE$45,'Occupancy Raw Data'!W$3,FALSE)</f>
        <v>-0.88087248322147604</v>
      </c>
      <c r="Q45" s="48">
        <f>VLOOKUP($A45,'Occupancy Raw Data'!$B$8:$BE$45,'Occupancy Raw Data'!X$3,FALSE)</f>
        <v>-3.2618025751072901</v>
      </c>
      <c r="R45" s="49">
        <f>VLOOKUP($A45,'Occupancy Raw Data'!$B$8:$BE$45,'Occupancy Raw Data'!Y$3,FALSE)</f>
        <v>-2.57578412475906</v>
      </c>
      <c r="S45" s="48">
        <f>VLOOKUP($A45,'Occupancy Raw Data'!$B$8:$BE$45,'Occupancy Raw Data'!AA$3,FALSE)</f>
        <v>-4.6147978642257801</v>
      </c>
      <c r="T45" s="48">
        <f>VLOOKUP($A45,'Occupancy Raw Data'!$B$8:$BE$45,'Occupancy Raw Data'!AB$3,FALSE)</f>
        <v>1.88143414980475</v>
      </c>
      <c r="U45" s="49">
        <f>VLOOKUP($A45,'Occupancy Raw Data'!$B$8:$BE$45,'Occupancy Raw Data'!AC$3,FALSE)</f>
        <v>-1.25022982165839</v>
      </c>
      <c r="V45" s="50">
        <f>VLOOKUP($A45,'Occupancy Raw Data'!$B$8:$BE$45,'Occupancy Raw Data'!AE$3,FALSE)</f>
        <v>-2.1479855218655399</v>
      </c>
      <c r="X45" s="51">
        <f>VLOOKUP($A45,'ADR Raw Data'!$B$6:$BE$43,'ADR Raw Data'!G$1,FALSE)</f>
        <v>102.08841897233199</v>
      </c>
      <c r="Y45" s="52">
        <f>VLOOKUP($A45,'ADR Raw Data'!$B$6:$BE$43,'ADR Raw Data'!H$1,FALSE)</f>
        <v>98.153608791208697</v>
      </c>
      <c r="Z45" s="52">
        <f>VLOOKUP($A45,'ADR Raw Data'!$B$6:$BE$43,'ADR Raw Data'!I$1,FALSE)</f>
        <v>99.847391127391106</v>
      </c>
      <c r="AA45" s="52">
        <f>VLOOKUP($A45,'ADR Raw Data'!$B$6:$BE$43,'ADR Raw Data'!J$1,FALSE)</f>
        <v>98.054875158696504</v>
      </c>
      <c r="AB45" s="52">
        <f>VLOOKUP($A45,'ADR Raw Data'!$B$6:$BE$43,'ADR Raw Data'!K$1,FALSE)</f>
        <v>96.041841171251093</v>
      </c>
      <c r="AC45" s="53">
        <f>VLOOKUP($A45,'ADR Raw Data'!$B$6:$BE$43,'ADR Raw Data'!L$1,FALSE)</f>
        <v>98.705491906474805</v>
      </c>
      <c r="AD45" s="52">
        <f>VLOOKUP($A45,'ADR Raw Data'!$B$6:$BE$43,'ADR Raw Data'!N$1,FALSE)</f>
        <v>108.862259096361</v>
      </c>
      <c r="AE45" s="52">
        <f>VLOOKUP($A45,'ADR Raw Data'!$B$6:$BE$43,'ADR Raw Data'!O$1,FALSE)</f>
        <v>119.019491289198</v>
      </c>
      <c r="AF45" s="53">
        <f>VLOOKUP($A45,'ADR Raw Data'!$B$6:$BE$43,'ADR Raw Data'!P$1,FALSE)</f>
        <v>114.289787749022</v>
      </c>
      <c r="AG45" s="54">
        <f>VLOOKUP($A45,'ADR Raw Data'!$B$6:$BE$43,'ADR Raw Data'!R$1,FALSE)</f>
        <v>103.781184888727</v>
      </c>
      <c r="AI45" s="47">
        <f>VLOOKUP($A45,'ADR Raw Data'!$B$6:$BE$43,'ADR Raw Data'!T$1,FALSE)</f>
        <v>9.2589165036385399</v>
      </c>
      <c r="AJ45" s="48">
        <f>VLOOKUP($A45,'ADR Raw Data'!$B$6:$BE$43,'ADR Raw Data'!U$1,FALSE)</f>
        <v>9.6146415581624503</v>
      </c>
      <c r="AK45" s="48">
        <f>VLOOKUP($A45,'ADR Raw Data'!$B$6:$BE$43,'ADR Raw Data'!V$1,FALSE)</f>
        <v>10.372855355581001</v>
      </c>
      <c r="AL45" s="48">
        <f>VLOOKUP($A45,'ADR Raw Data'!$B$6:$BE$43,'ADR Raw Data'!W$1,FALSE)</f>
        <v>11.1736133538807</v>
      </c>
      <c r="AM45" s="48">
        <f>VLOOKUP($A45,'ADR Raw Data'!$B$6:$BE$43,'ADR Raw Data'!X$1,FALSE)</f>
        <v>3.6944035992041999</v>
      </c>
      <c r="AN45" s="49">
        <f>VLOOKUP($A45,'ADR Raw Data'!$B$6:$BE$43,'ADR Raw Data'!Y$1,FALSE)</f>
        <v>8.7825974626864305</v>
      </c>
      <c r="AO45" s="48">
        <f>VLOOKUP($A45,'ADR Raw Data'!$B$6:$BE$43,'ADR Raw Data'!AA$1,FALSE)</f>
        <v>0.98475495099642696</v>
      </c>
      <c r="AP45" s="48">
        <f>VLOOKUP($A45,'ADR Raw Data'!$B$6:$BE$43,'ADR Raw Data'!AB$1,FALSE)</f>
        <v>4.3408358378254404</v>
      </c>
      <c r="AQ45" s="49">
        <f>VLOOKUP($A45,'ADR Raw Data'!$B$6:$BE$43,'ADR Raw Data'!AC$1,FALSE)</f>
        <v>2.9204858254822001</v>
      </c>
      <c r="AR45" s="50">
        <f>VLOOKUP($A45,'ADR Raw Data'!$B$6:$BE$43,'ADR Raw Data'!AE$1,FALSE)</f>
        <v>6.6706525357310404</v>
      </c>
      <c r="AS45" s="40"/>
      <c r="AT45" s="51">
        <f>VLOOKUP($A45,'RevPAR Raw Data'!$B$6:$BE$43,'RevPAR Raw Data'!G$1,FALSE)</f>
        <v>45.312929824561401</v>
      </c>
      <c r="AU45" s="52">
        <f>VLOOKUP($A45,'RevPAR Raw Data'!$B$6:$BE$43,'RevPAR Raw Data'!H$1,FALSE)</f>
        <v>55.964776942355797</v>
      </c>
      <c r="AV45" s="52">
        <f>VLOOKUP($A45,'RevPAR Raw Data'!$B$6:$BE$43,'RevPAR Raw Data'!I$1,FALSE)</f>
        <v>61.484972431077601</v>
      </c>
      <c r="AW45" s="52">
        <f>VLOOKUP($A45,'RevPAR Raw Data'!$B$6:$BE$43,'RevPAR Raw Data'!J$1,FALSE)</f>
        <v>58.071095238095197</v>
      </c>
      <c r="AX45" s="52">
        <f>VLOOKUP($A45,'RevPAR Raw Data'!$B$6:$BE$43,'RevPAR Raw Data'!K$1,FALSE)</f>
        <v>54.255215538847096</v>
      </c>
      <c r="AY45" s="53">
        <f>VLOOKUP($A45,'RevPAR Raw Data'!$B$6:$BE$43,'RevPAR Raw Data'!L$1,FALSE)</f>
        <v>55.017797994987397</v>
      </c>
      <c r="AZ45" s="52">
        <f>VLOOKUP($A45,'RevPAR Raw Data'!$B$6:$BE$43,'RevPAR Raw Data'!N$1,FALSE)</f>
        <v>68.236719298245603</v>
      </c>
      <c r="BA45" s="52">
        <f>VLOOKUP($A45,'RevPAR Raw Data'!$B$6:$BE$43,'RevPAR Raw Data'!O$1,FALSE)</f>
        <v>85.610511278195403</v>
      </c>
      <c r="BB45" s="53">
        <f>VLOOKUP($A45,'RevPAR Raw Data'!$B$6:$BE$43,'RevPAR Raw Data'!P$1,FALSE)</f>
        <v>76.923615288220503</v>
      </c>
      <c r="BC45" s="54">
        <f>VLOOKUP($A45,'RevPAR Raw Data'!$B$6:$BE$43,'RevPAR Raw Data'!R$1,FALSE)</f>
        <v>61.2766029359112</v>
      </c>
      <c r="BE45" s="47">
        <f>VLOOKUP($A45,'RevPAR Raw Data'!$B$6:$BE$43,'RevPAR Raw Data'!T$1,FALSE)</f>
        <v>2.27142765747561</v>
      </c>
      <c r="BF45" s="48">
        <f>VLOOKUP($A45,'RevPAR Raw Data'!$B$6:$BE$43,'RevPAR Raw Data'!U$1,FALSE)</f>
        <v>7.1651523613320096</v>
      </c>
      <c r="BG45" s="48">
        <f>VLOOKUP($A45,'RevPAR Raw Data'!$B$6:$BE$43,'RevPAR Raw Data'!V$1,FALSE)</f>
        <v>9.3051614706419503</v>
      </c>
      <c r="BH45" s="48">
        <f>VLOOKUP($A45,'RevPAR Raw Data'!$B$6:$BE$43,'RevPAR Raw Data'!W$1,FALSE)</f>
        <v>10.194315585243301</v>
      </c>
      <c r="BI45" s="48">
        <f>VLOOKUP($A45,'RevPAR Raw Data'!$B$6:$BE$43,'RevPAR Raw Data'!X$1,FALSE)</f>
        <v>0.31209687236321298</v>
      </c>
      <c r="BJ45" s="49">
        <f>VLOOKUP($A45,'RevPAR Raw Data'!$B$6:$BE$43,'RevPAR Raw Data'!Y$1,FALSE)</f>
        <v>5.9805925867419996</v>
      </c>
      <c r="BK45" s="48">
        <f>VLOOKUP($A45,'RevPAR Raw Data'!$B$6:$BE$43,'RevPAR Raw Data'!AA$1,FALSE)</f>
        <v>-3.6754873636757899</v>
      </c>
      <c r="BL45" s="48">
        <f>VLOOKUP($A45,'RevPAR Raw Data'!$B$6:$BE$43,'RevPAR Raw Data'!AB$1,FALSE)</f>
        <v>6.3039399554700104</v>
      </c>
      <c r="BM45" s="49">
        <f>VLOOKUP($A45,'RevPAR Raw Data'!$B$6:$BE$43,'RevPAR Raw Data'!AC$1,FALSE)</f>
        <v>1.6337432190963199</v>
      </c>
      <c r="BN45" s="50">
        <f>VLOOKUP($A45,'RevPAR Raw Data'!$B$6:$BE$43,'RevPAR Raw Data'!AE$1,FALSE)</f>
        <v>4.3793823631840398</v>
      </c>
    </row>
    <row r="46" spans="1:66" x14ac:dyDescent="0.45">
      <c r="A46" s="66" t="s">
        <v>84</v>
      </c>
      <c r="B46" s="47">
        <f>VLOOKUP($A46,'Occupancy Raw Data'!$B$8:$BE$45,'Occupancy Raw Data'!G$3,FALSE)</f>
        <v>38.636654303619302</v>
      </c>
      <c r="C46" s="48">
        <f>VLOOKUP($A46,'Occupancy Raw Data'!$B$8:$BE$45,'Occupancy Raw Data'!H$3,FALSE)</f>
        <v>47.972886558383401</v>
      </c>
      <c r="D46" s="48">
        <f>VLOOKUP($A46,'Occupancy Raw Data'!$B$8:$BE$45,'Occupancy Raw Data'!I$3,FALSE)</f>
        <v>48.394935413735702</v>
      </c>
      <c r="E46" s="48">
        <f>VLOOKUP($A46,'Occupancy Raw Data'!$B$8:$BE$45,'Occupancy Raw Data'!J$3,FALSE)</f>
        <v>54.060621562859701</v>
      </c>
      <c r="F46" s="48">
        <f>VLOOKUP($A46,'Occupancy Raw Data'!$B$8:$BE$45,'Occupancy Raw Data'!K$3,FALSE)</f>
        <v>57.9230080572963</v>
      </c>
      <c r="G46" s="49">
        <f>VLOOKUP($A46,'Occupancy Raw Data'!$B$8:$BE$45,'Occupancy Raw Data'!L$3,FALSE)</f>
        <v>49.397621179178898</v>
      </c>
      <c r="H46" s="48">
        <f>VLOOKUP($A46,'Occupancy Raw Data'!$B$8:$BE$45,'Occupancy Raw Data'!N$3,FALSE)</f>
        <v>72.055250031973301</v>
      </c>
      <c r="I46" s="48">
        <f>VLOOKUP($A46,'Occupancy Raw Data'!$B$8:$BE$45,'Occupancy Raw Data'!O$3,FALSE)</f>
        <v>84.333034914950701</v>
      </c>
      <c r="J46" s="49">
        <f>VLOOKUP($A46,'Occupancy Raw Data'!$B$8:$BE$45,'Occupancy Raw Data'!P$3,FALSE)</f>
        <v>78.194142473461994</v>
      </c>
      <c r="K46" s="50">
        <f>VLOOKUP($A46,'Occupancy Raw Data'!$B$8:$BE$45,'Occupancy Raw Data'!R$3,FALSE)</f>
        <v>57.625198691831201</v>
      </c>
      <c r="M46" s="47">
        <f>VLOOKUP($A46,'Occupancy Raw Data'!$B$8:$BE$45,'Occupancy Raw Data'!T$3,FALSE)</f>
        <v>-2.2075793326425801</v>
      </c>
      <c r="N46" s="48">
        <f>VLOOKUP($A46,'Occupancy Raw Data'!$B$8:$BE$45,'Occupancy Raw Data'!U$3,FALSE)</f>
        <v>-5.7452711344161598</v>
      </c>
      <c r="O46" s="48">
        <f>VLOOKUP($A46,'Occupancy Raw Data'!$B$8:$BE$45,'Occupancy Raw Data'!V$3,FALSE)</f>
        <v>-7.5283740781547701</v>
      </c>
      <c r="P46" s="48">
        <f>VLOOKUP($A46,'Occupancy Raw Data'!$B$8:$BE$45,'Occupancy Raw Data'!W$3,FALSE)</f>
        <v>-3.2424448047109098</v>
      </c>
      <c r="Q46" s="48">
        <f>VLOOKUP($A46,'Occupancy Raw Data'!$B$8:$BE$45,'Occupancy Raw Data'!X$3,FALSE)</f>
        <v>-4.1900901061592704</v>
      </c>
      <c r="R46" s="49">
        <f>VLOOKUP($A46,'Occupancy Raw Data'!$B$8:$BE$45,'Occupancy Raw Data'!Y$3,FALSE)</f>
        <v>-4.64098710724745</v>
      </c>
      <c r="S46" s="48">
        <f>VLOOKUP($A46,'Occupancy Raw Data'!$B$8:$BE$45,'Occupancy Raw Data'!AA$3,FALSE)</f>
        <v>-5.6036308125700103</v>
      </c>
      <c r="T46" s="48">
        <f>VLOOKUP($A46,'Occupancy Raw Data'!$B$8:$BE$45,'Occupancy Raw Data'!AB$3,FALSE)</f>
        <v>6.5978303330540502</v>
      </c>
      <c r="U46" s="49">
        <f>VLOOKUP($A46,'Occupancy Raw Data'!$B$8:$BE$45,'Occupancy Raw Data'!AC$3,FALSE)</f>
        <v>0.606229966680087</v>
      </c>
      <c r="V46" s="50">
        <f>VLOOKUP($A46,'Occupancy Raw Data'!$B$8:$BE$45,'Occupancy Raw Data'!AE$3,FALSE)</f>
        <v>-2.6241019825756098</v>
      </c>
      <c r="X46" s="51">
        <f>VLOOKUP($A46,'ADR Raw Data'!$B$6:$BE$43,'ADR Raw Data'!G$1,FALSE)</f>
        <v>103.671426679907</v>
      </c>
      <c r="Y46" s="52">
        <f>VLOOKUP($A46,'ADR Raw Data'!$B$6:$BE$43,'ADR Raw Data'!H$1,FALSE)</f>
        <v>103.930386563583</v>
      </c>
      <c r="Z46" s="52">
        <f>VLOOKUP($A46,'ADR Raw Data'!$B$6:$BE$43,'ADR Raw Data'!I$1,FALSE)</f>
        <v>102.09604651162699</v>
      </c>
      <c r="AA46" s="52">
        <f>VLOOKUP($A46,'ADR Raw Data'!$B$6:$BE$43,'ADR Raw Data'!J$1,FALSE)</f>
        <v>103.42075940383199</v>
      </c>
      <c r="AB46" s="52">
        <f>VLOOKUP($A46,'ADR Raw Data'!$B$6:$BE$43,'ADR Raw Data'!K$1,FALSE)</f>
        <v>105.23450209759299</v>
      </c>
      <c r="AC46" s="53">
        <f>VLOOKUP($A46,'ADR Raw Data'!$B$6:$BE$43,'ADR Raw Data'!L$1,FALSE)</f>
        <v>103.72474678956</v>
      </c>
      <c r="AD46" s="52">
        <f>VLOOKUP($A46,'ADR Raw Data'!$B$6:$BE$43,'ADR Raw Data'!N$1,FALSE)</f>
        <v>178.92603301384401</v>
      </c>
      <c r="AE46" s="52">
        <f>VLOOKUP($A46,'ADR Raw Data'!$B$6:$BE$43,'ADR Raw Data'!O$1,FALSE)</f>
        <v>191.36038368213499</v>
      </c>
      <c r="AF46" s="53">
        <f>VLOOKUP($A46,'ADR Raw Data'!$B$6:$BE$43,'ADR Raw Data'!P$1,FALSE)</f>
        <v>185.631308472358</v>
      </c>
      <c r="AG46" s="54">
        <f>VLOOKUP($A46,'ADR Raw Data'!$B$6:$BE$43,'ADR Raw Data'!R$1,FALSE)</f>
        <v>135.47977013316401</v>
      </c>
      <c r="AI46" s="47">
        <f>VLOOKUP($A46,'ADR Raw Data'!$B$6:$BE$43,'ADR Raw Data'!T$1,FALSE)</f>
        <v>4.23185163756711</v>
      </c>
      <c r="AJ46" s="48">
        <f>VLOOKUP($A46,'ADR Raw Data'!$B$6:$BE$43,'ADR Raw Data'!U$1,FALSE)</f>
        <v>3.71385278174531</v>
      </c>
      <c r="AK46" s="48">
        <f>VLOOKUP($A46,'ADR Raw Data'!$B$6:$BE$43,'ADR Raw Data'!V$1,FALSE)</f>
        <v>1.2223790050200201</v>
      </c>
      <c r="AL46" s="48">
        <f>VLOOKUP($A46,'ADR Raw Data'!$B$6:$BE$43,'ADR Raw Data'!W$1,FALSE)</f>
        <v>3.4950349455368701</v>
      </c>
      <c r="AM46" s="48">
        <f>VLOOKUP($A46,'ADR Raw Data'!$B$6:$BE$43,'ADR Raw Data'!X$1,FALSE)</f>
        <v>0.14922462179375701</v>
      </c>
      <c r="AN46" s="49">
        <f>VLOOKUP($A46,'ADR Raw Data'!$B$6:$BE$43,'ADR Raw Data'!Y$1,FALSE)</f>
        <v>2.3970106390785899</v>
      </c>
      <c r="AO46" s="48">
        <f>VLOOKUP($A46,'ADR Raw Data'!$B$6:$BE$43,'ADR Raw Data'!AA$1,FALSE)</f>
        <v>34.301438918714098</v>
      </c>
      <c r="AP46" s="48">
        <f>VLOOKUP($A46,'ADR Raw Data'!$B$6:$BE$43,'ADR Raw Data'!AB$1,FALSE)</f>
        <v>38.686310046873203</v>
      </c>
      <c r="AQ46" s="49">
        <f>VLOOKUP($A46,'ADR Raw Data'!$B$6:$BE$43,'ADR Raw Data'!AC$1,FALSE)</f>
        <v>36.849341012381799</v>
      </c>
      <c r="AR46" s="50">
        <f>VLOOKUP($A46,'ADR Raw Data'!$B$6:$BE$43,'ADR Raw Data'!AE$1,FALSE)</f>
        <v>18.701634882726498</v>
      </c>
      <c r="AS46" s="40"/>
      <c r="AT46" s="51">
        <f>VLOOKUP($A46,'RevPAR Raw Data'!$B$6:$BE$43,'RevPAR Raw Data'!G$1,FALSE)</f>
        <v>40.055170737946</v>
      </c>
      <c r="AU46" s="52">
        <f>VLOOKUP($A46,'RevPAR Raw Data'!$B$6:$BE$43,'RevPAR Raw Data'!H$1,FALSE)</f>
        <v>49.858406445836998</v>
      </c>
      <c r="AV46" s="52">
        <f>VLOOKUP($A46,'RevPAR Raw Data'!$B$6:$BE$43,'RevPAR Raw Data'!I$1,FALSE)</f>
        <v>49.4093157692799</v>
      </c>
      <c r="AW46" s="52">
        <f>VLOOKUP($A46,'RevPAR Raw Data'!$B$6:$BE$43,'RevPAR Raw Data'!J$1,FALSE)</f>
        <v>55.909905358741497</v>
      </c>
      <c r="AX46" s="52">
        <f>VLOOKUP($A46,'RevPAR Raw Data'!$B$6:$BE$43,'RevPAR Raw Data'!K$1,FALSE)</f>
        <v>60.954989129044598</v>
      </c>
      <c r="AY46" s="53">
        <f>VLOOKUP($A46,'RevPAR Raw Data'!$B$6:$BE$43,'RevPAR Raw Data'!L$1,FALSE)</f>
        <v>51.237557488169799</v>
      </c>
      <c r="AZ46" s="52">
        <f>VLOOKUP($A46,'RevPAR Raw Data'!$B$6:$BE$43,'RevPAR Raw Data'!N$1,FALSE)</f>
        <v>128.92560046041601</v>
      </c>
      <c r="BA46" s="52">
        <f>VLOOKUP($A46,'RevPAR Raw Data'!$B$6:$BE$43,'RevPAR Raw Data'!O$1,FALSE)</f>
        <v>161.38001918403799</v>
      </c>
      <c r="BB46" s="53">
        <f>VLOOKUP($A46,'RevPAR Raw Data'!$B$6:$BE$43,'RevPAR Raw Data'!P$1,FALSE)</f>
        <v>145.152809822227</v>
      </c>
      <c r="BC46" s="54">
        <f>VLOOKUP($A46,'RevPAR Raw Data'!$B$6:$BE$43,'RevPAR Raw Data'!R$1,FALSE)</f>
        <v>78.070486726472097</v>
      </c>
      <c r="BE46" s="47">
        <f>VLOOKUP($A46,'RevPAR Raw Data'!$B$6:$BE$43,'RevPAR Raw Data'!T$1,FALSE)</f>
        <v>1.9308508227854999</v>
      </c>
      <c r="BF46" s="48">
        <f>VLOOKUP($A46,'RevPAR Raw Data'!$B$6:$BE$43,'RevPAR Raw Data'!U$1,FALSE)</f>
        <v>-2.2447892645151701</v>
      </c>
      <c r="BG46" s="48">
        <f>VLOOKUP($A46,'RevPAR Raw Data'!$B$6:$BE$43,'RevPAR Raw Data'!V$1,FALSE)</f>
        <v>-6.3980203372854696</v>
      </c>
      <c r="BH46" s="48">
        <f>VLOOKUP($A46,'RevPAR Raw Data'!$B$6:$BE$43,'RevPAR Raw Data'!W$1,FALSE)</f>
        <v>0.13926556181156799</v>
      </c>
      <c r="BI46" s="48">
        <f>VLOOKUP($A46,'RevPAR Raw Data'!$B$6:$BE$43,'RevPAR Raw Data'!X$1,FALSE)</f>
        <v>-4.0471181304792401</v>
      </c>
      <c r="BJ46" s="49">
        <f>VLOOKUP($A46,'RevPAR Raw Data'!$B$6:$BE$43,'RevPAR Raw Data'!Y$1,FALSE)</f>
        <v>-2.3552214228878401</v>
      </c>
      <c r="BK46" s="48">
        <f>VLOOKUP($A46,'RevPAR Raw Data'!$B$6:$BE$43,'RevPAR Raw Data'!AA$1,FALSE)</f>
        <v>26.775682105740099</v>
      </c>
      <c r="BL46" s="48">
        <f>VLOOKUP($A46,'RevPAR Raw Data'!$B$6:$BE$43,'RevPAR Raw Data'!AB$1,FALSE)</f>
        <v>47.836597478939197</v>
      </c>
      <c r="BM46" s="49">
        <f>VLOOKUP($A46,'RevPAR Raw Data'!$B$6:$BE$43,'RevPAR Raw Data'!AC$1,FALSE)</f>
        <v>37.6789627268031</v>
      </c>
      <c r="BN46" s="50">
        <f>VLOOKUP($A46,'RevPAR Raw Data'!$B$6:$BE$43,'RevPAR Raw Data'!AE$1,FALSE)</f>
        <v>15.586782928419201</v>
      </c>
    </row>
    <row r="47" spans="1:66" x14ac:dyDescent="0.45">
      <c r="A47" s="63" t="s">
        <v>85</v>
      </c>
      <c r="B47" s="47">
        <f>VLOOKUP($A47,'Occupancy Raw Data'!$B$8:$BE$45,'Occupancy Raw Data'!G$3,FALSE)</f>
        <v>39.787985865724302</v>
      </c>
      <c r="C47" s="48">
        <f>VLOOKUP($A47,'Occupancy Raw Data'!$B$8:$BE$45,'Occupancy Raw Data'!H$3,FALSE)</f>
        <v>55.759717314487602</v>
      </c>
      <c r="D47" s="48">
        <f>VLOOKUP($A47,'Occupancy Raw Data'!$B$8:$BE$45,'Occupancy Raw Data'!I$3,FALSE)</f>
        <v>58.162544169611301</v>
      </c>
      <c r="E47" s="48">
        <f>VLOOKUP($A47,'Occupancy Raw Data'!$B$8:$BE$45,'Occupancy Raw Data'!J$3,FALSE)</f>
        <v>54.982332155477003</v>
      </c>
      <c r="F47" s="48">
        <f>VLOOKUP($A47,'Occupancy Raw Data'!$B$8:$BE$45,'Occupancy Raw Data'!K$3,FALSE)</f>
        <v>52.367491166077698</v>
      </c>
      <c r="G47" s="49">
        <f>VLOOKUP($A47,'Occupancy Raw Data'!$B$8:$BE$45,'Occupancy Raw Data'!L$3,FALSE)</f>
        <v>52.212014134275599</v>
      </c>
      <c r="H47" s="48">
        <f>VLOOKUP($A47,'Occupancy Raw Data'!$B$8:$BE$45,'Occupancy Raw Data'!N$3,FALSE)</f>
        <v>67.491166077738498</v>
      </c>
      <c r="I47" s="48">
        <f>VLOOKUP($A47,'Occupancy Raw Data'!$B$8:$BE$45,'Occupancy Raw Data'!O$3,FALSE)</f>
        <v>80.777385159010606</v>
      </c>
      <c r="J47" s="49">
        <f>VLOOKUP($A47,'Occupancy Raw Data'!$B$8:$BE$45,'Occupancy Raw Data'!P$3,FALSE)</f>
        <v>74.134275618374502</v>
      </c>
      <c r="K47" s="50">
        <f>VLOOKUP($A47,'Occupancy Raw Data'!$B$8:$BE$45,'Occupancy Raw Data'!R$3,FALSE)</f>
        <v>58.475517415446703</v>
      </c>
      <c r="M47" s="47">
        <f>VLOOKUP($A47,'Occupancy Raw Data'!$B$8:$BE$45,'Occupancy Raw Data'!T$3,FALSE)</f>
        <v>-23.505434782608599</v>
      </c>
      <c r="N47" s="48">
        <f>VLOOKUP($A47,'Occupancy Raw Data'!$B$8:$BE$45,'Occupancy Raw Data'!U$3,FALSE)</f>
        <v>-15.1612903225806</v>
      </c>
      <c r="O47" s="48">
        <f>VLOOKUP($A47,'Occupancy Raw Data'!$B$8:$BE$45,'Occupancy Raw Data'!V$3,FALSE)</f>
        <v>-15.0670794633642</v>
      </c>
      <c r="P47" s="48">
        <f>VLOOKUP($A47,'Occupancy Raw Data'!$B$8:$BE$45,'Occupancy Raw Data'!W$3,FALSE)</f>
        <v>-20.612244897959101</v>
      </c>
      <c r="Q47" s="48">
        <f>VLOOKUP($A47,'Occupancy Raw Data'!$B$8:$BE$45,'Occupancy Raw Data'!X$3,FALSE)</f>
        <v>-18.8389923329682</v>
      </c>
      <c r="R47" s="49">
        <f>VLOOKUP($A47,'Occupancy Raw Data'!$B$8:$BE$45,'Occupancy Raw Data'!Y$3,FALSE)</f>
        <v>-18.4187279151943</v>
      </c>
      <c r="S47" s="48">
        <f>VLOOKUP($A47,'Occupancy Raw Data'!$B$8:$BE$45,'Occupancy Raw Data'!AA$3,FALSE)</f>
        <v>-10.997204100652301</v>
      </c>
      <c r="T47" s="48">
        <f>VLOOKUP($A47,'Occupancy Raw Data'!$B$8:$BE$45,'Occupancy Raw Data'!AB$3,FALSE)</f>
        <v>-0.261780104712041</v>
      </c>
      <c r="U47" s="49">
        <f>VLOOKUP($A47,'Occupancy Raw Data'!$B$8:$BE$45,'Occupancy Raw Data'!AC$3,FALSE)</f>
        <v>-5.4529067147363603</v>
      </c>
      <c r="V47" s="50">
        <f>VLOOKUP($A47,'Occupancy Raw Data'!$B$8:$BE$45,'Occupancy Raw Data'!AE$3,FALSE)</f>
        <v>-14.1544390099303</v>
      </c>
      <c r="X47" s="51">
        <f>VLOOKUP($A47,'ADR Raw Data'!$B$6:$BE$43,'ADR Raw Data'!G$1,FALSE)</f>
        <v>84.389538188277001</v>
      </c>
      <c r="Y47" s="52">
        <f>VLOOKUP($A47,'ADR Raw Data'!$B$6:$BE$43,'ADR Raw Data'!H$1,FALSE)</f>
        <v>88.2933967046894</v>
      </c>
      <c r="Z47" s="52">
        <f>VLOOKUP($A47,'ADR Raw Data'!$B$6:$BE$43,'ADR Raw Data'!I$1,FALSE)</f>
        <v>88.3429647630619</v>
      </c>
      <c r="AA47" s="52">
        <f>VLOOKUP($A47,'ADR Raw Data'!$B$6:$BE$43,'ADR Raw Data'!J$1,FALSE)</f>
        <v>87.069357326478098</v>
      </c>
      <c r="AB47" s="52">
        <f>VLOOKUP($A47,'ADR Raw Data'!$B$6:$BE$43,'ADR Raw Data'!K$1,FALSE)</f>
        <v>87.577449392712495</v>
      </c>
      <c r="AC47" s="53">
        <f>VLOOKUP($A47,'ADR Raw Data'!$B$6:$BE$43,'ADR Raw Data'!L$1,FALSE)</f>
        <v>87.308042772062805</v>
      </c>
      <c r="AD47" s="52">
        <f>VLOOKUP($A47,'ADR Raw Data'!$B$6:$BE$43,'ADR Raw Data'!N$1,FALSE)</f>
        <v>99.551905759162295</v>
      </c>
      <c r="AE47" s="52">
        <f>VLOOKUP($A47,'ADR Raw Data'!$B$6:$BE$43,'ADR Raw Data'!O$1,FALSE)</f>
        <v>107.119711286089</v>
      </c>
      <c r="AF47" s="53">
        <f>VLOOKUP($A47,'ADR Raw Data'!$B$6:$BE$43,'ADR Raw Data'!P$1,FALSE)</f>
        <v>103.674880838894</v>
      </c>
      <c r="AG47" s="54">
        <f>VLOOKUP($A47,'ADR Raw Data'!$B$6:$BE$43,'ADR Raw Data'!R$1,FALSE)</f>
        <v>93.236500345303796</v>
      </c>
      <c r="AI47" s="47">
        <f>VLOOKUP($A47,'ADR Raw Data'!$B$6:$BE$43,'ADR Raw Data'!T$1,FALSE)</f>
        <v>10.442524580914201</v>
      </c>
      <c r="AJ47" s="48">
        <f>VLOOKUP($A47,'ADR Raw Data'!$B$6:$BE$43,'ADR Raw Data'!U$1,FALSE)</f>
        <v>11.0806931477478</v>
      </c>
      <c r="AK47" s="48">
        <f>VLOOKUP($A47,'ADR Raw Data'!$B$6:$BE$43,'ADR Raw Data'!V$1,FALSE)</f>
        <v>9.9174169782317296</v>
      </c>
      <c r="AL47" s="48">
        <f>VLOOKUP($A47,'ADR Raw Data'!$B$6:$BE$43,'ADR Raw Data'!W$1,FALSE)</f>
        <v>5.6901237270850604</v>
      </c>
      <c r="AM47" s="48">
        <f>VLOOKUP($A47,'ADR Raw Data'!$B$6:$BE$43,'ADR Raw Data'!X$1,FALSE)</f>
        <v>7.2730951496430798</v>
      </c>
      <c r="AN47" s="49">
        <f>VLOOKUP($A47,'ADR Raw Data'!$B$6:$BE$43,'ADR Raw Data'!Y$1,FALSE)</f>
        <v>8.8131588843340705</v>
      </c>
      <c r="AO47" s="48">
        <f>VLOOKUP($A47,'ADR Raw Data'!$B$6:$BE$43,'ADR Raw Data'!AA$1,FALSE)</f>
        <v>6.7686292567651396</v>
      </c>
      <c r="AP47" s="48">
        <f>VLOOKUP($A47,'ADR Raw Data'!$B$6:$BE$43,'ADR Raw Data'!AB$1,FALSE)</f>
        <v>10.310455654435</v>
      </c>
      <c r="AQ47" s="49">
        <f>VLOOKUP($A47,'ADR Raw Data'!$B$6:$BE$43,'ADR Raw Data'!AC$1,FALSE)</f>
        <v>8.8590335314694997</v>
      </c>
      <c r="AR47" s="50">
        <f>VLOOKUP($A47,'ADR Raw Data'!$B$6:$BE$43,'ADR Raw Data'!AE$1,FALSE)</f>
        <v>9.4706506146273792</v>
      </c>
      <c r="AS47" s="40"/>
      <c r="AT47" s="51">
        <f>VLOOKUP($A47,'RevPAR Raw Data'!$B$6:$BE$43,'RevPAR Raw Data'!G$1,FALSE)</f>
        <v>33.576897526501703</v>
      </c>
      <c r="AU47" s="52">
        <f>VLOOKUP($A47,'RevPAR Raw Data'!$B$6:$BE$43,'RevPAR Raw Data'!H$1,FALSE)</f>
        <v>49.232148409893902</v>
      </c>
      <c r="AV47" s="52">
        <f>VLOOKUP($A47,'RevPAR Raw Data'!$B$6:$BE$43,'RevPAR Raw Data'!I$1,FALSE)</f>
        <v>51.382515901060003</v>
      </c>
      <c r="AW47" s="52">
        <f>VLOOKUP($A47,'RevPAR Raw Data'!$B$6:$BE$43,'RevPAR Raw Data'!J$1,FALSE)</f>
        <v>47.872763250883303</v>
      </c>
      <c r="AX47" s="52">
        <f>VLOOKUP($A47,'RevPAR Raw Data'!$B$6:$BE$43,'RevPAR Raw Data'!K$1,FALSE)</f>
        <v>45.862113074204899</v>
      </c>
      <c r="AY47" s="53">
        <f>VLOOKUP($A47,'RevPAR Raw Data'!$B$6:$BE$43,'RevPAR Raw Data'!L$1,FALSE)</f>
        <v>45.585287632508802</v>
      </c>
      <c r="AZ47" s="52">
        <f>VLOOKUP($A47,'RevPAR Raw Data'!$B$6:$BE$43,'RevPAR Raw Data'!N$1,FALSE)</f>
        <v>67.188742049469894</v>
      </c>
      <c r="BA47" s="52">
        <f>VLOOKUP($A47,'RevPAR Raw Data'!$B$6:$BE$43,'RevPAR Raw Data'!O$1,FALSE)</f>
        <v>86.528501766784402</v>
      </c>
      <c r="BB47" s="53">
        <f>VLOOKUP($A47,'RevPAR Raw Data'!$B$6:$BE$43,'RevPAR Raw Data'!P$1,FALSE)</f>
        <v>76.858621908127205</v>
      </c>
      <c r="BC47" s="54">
        <f>VLOOKUP($A47,'RevPAR Raw Data'!$B$6:$BE$43,'RevPAR Raw Data'!R$1,FALSE)</f>
        <v>54.520525996971202</v>
      </c>
      <c r="BE47" s="47">
        <f>VLOOKUP($A47,'RevPAR Raw Data'!$B$6:$BE$43,'RevPAR Raw Data'!T$1,FALSE)</f>
        <v>-15.5174710067191</v>
      </c>
      <c r="BF47" s="48">
        <f>VLOOKUP($A47,'RevPAR Raw Data'!$B$6:$BE$43,'RevPAR Raw Data'!U$1,FALSE)</f>
        <v>-5.7605732327171104</v>
      </c>
      <c r="BG47" s="48">
        <f>VLOOKUP($A47,'RevPAR Raw Data'!$B$6:$BE$43,'RevPAR Raw Data'!V$1,FALSE)</f>
        <v>-6.6439275819559098</v>
      </c>
      <c r="BH47" s="48">
        <f>VLOOKUP($A47,'RevPAR Raw Data'!$B$6:$BE$43,'RevPAR Raw Data'!W$1,FALSE)</f>
        <v>-16.094983408497701</v>
      </c>
      <c r="BI47" s="48">
        <f>VLOOKUP($A47,'RevPAR Raw Data'!$B$6:$BE$43,'RevPAR Raw Data'!X$1,FALSE)</f>
        <v>-12.9360750209358</v>
      </c>
      <c r="BJ47" s="49">
        <f>VLOOKUP($A47,'RevPAR Raw Data'!$B$6:$BE$43,'RevPAR Raw Data'!Y$1,FALSE)</f>
        <v>-11.2288407864995</v>
      </c>
      <c r="BK47" s="48">
        <f>VLOOKUP($A47,'RevPAR Raw Data'!$B$6:$BE$43,'RevPAR Raw Data'!AA$1,FALSE)</f>
        <v>-4.9729348180701596</v>
      </c>
      <c r="BL47" s="48">
        <f>VLOOKUP($A47,'RevPAR Raw Data'!$B$6:$BE$43,'RevPAR Raw Data'!AB$1,FALSE)</f>
        <v>10.0216848281145</v>
      </c>
      <c r="BM47" s="49">
        <f>VLOOKUP($A47,'RevPAR Raw Data'!$B$6:$BE$43,'RevPAR Raw Data'!AC$1,FALSE)</f>
        <v>2.9230519824348802</v>
      </c>
      <c r="BN47" s="50">
        <f>VLOOKUP($A47,'RevPAR Raw Data'!$B$6:$BE$43,'RevPAR Raw Data'!AE$1,FALSE)</f>
        <v>-6.0243058603939703</v>
      </c>
    </row>
    <row r="48" spans="1:66" ht="16.5" thickBot="1" x14ac:dyDescent="0.5">
      <c r="A48" s="63" t="s">
        <v>86</v>
      </c>
      <c r="B48" s="67">
        <f>VLOOKUP($A48,'Occupancy Raw Data'!$B$8:$BE$45,'Occupancy Raw Data'!G$3,FALSE)</f>
        <v>45.985615734624901</v>
      </c>
      <c r="C48" s="68">
        <f>VLOOKUP($A48,'Occupancy Raw Data'!$B$8:$BE$45,'Occupancy Raw Data'!H$3,FALSE)</f>
        <v>54.733597534125899</v>
      </c>
      <c r="D48" s="68">
        <f>VLOOKUP($A48,'Occupancy Raw Data'!$B$8:$BE$45,'Occupancy Raw Data'!I$3,FALSE)</f>
        <v>56.538969616908801</v>
      </c>
      <c r="E48" s="68">
        <f>VLOOKUP($A48,'Occupancy Raw Data'!$B$8:$BE$45,'Occupancy Raw Data'!J$3,FALSE)</f>
        <v>55.0858652575957</v>
      </c>
      <c r="F48" s="68">
        <f>VLOOKUP($A48,'Occupancy Raw Data'!$B$8:$BE$45,'Occupancy Raw Data'!K$3,FALSE)</f>
        <v>54.601497137824701</v>
      </c>
      <c r="G48" s="69">
        <f>VLOOKUP($A48,'Occupancy Raw Data'!$B$8:$BE$45,'Occupancy Raw Data'!L$3,FALSE)</f>
        <v>53.389109056216</v>
      </c>
      <c r="H48" s="68">
        <f>VLOOKUP($A48,'Occupancy Raw Data'!$B$8:$BE$45,'Occupancy Raw Data'!N$3,FALSE)</f>
        <v>66.842800528401497</v>
      </c>
      <c r="I48" s="68">
        <f>VLOOKUP($A48,'Occupancy Raw Data'!$B$8:$BE$45,'Occupancy Raw Data'!O$3,FALSE)</f>
        <v>82.415969470130605</v>
      </c>
      <c r="J48" s="69">
        <f>VLOOKUP($A48,'Occupancy Raw Data'!$B$8:$BE$45,'Occupancy Raw Data'!P$3,FALSE)</f>
        <v>74.629384999266094</v>
      </c>
      <c r="K48" s="70">
        <f>VLOOKUP($A48,'Occupancy Raw Data'!$B$8:$BE$45,'Occupancy Raw Data'!R$3,FALSE)</f>
        <v>59.457759325658898</v>
      </c>
      <c r="M48" s="67">
        <f>VLOOKUP($A48,'Occupancy Raw Data'!$B$8:$BE$45,'Occupancy Raw Data'!T$3,FALSE)</f>
        <v>12.2540356046221</v>
      </c>
      <c r="N48" s="68">
        <f>VLOOKUP($A48,'Occupancy Raw Data'!$B$8:$BE$45,'Occupancy Raw Data'!U$3,FALSE)</f>
        <v>6.8225658227428401</v>
      </c>
      <c r="O48" s="68">
        <f>VLOOKUP($A48,'Occupancy Raw Data'!$B$8:$BE$45,'Occupancy Raw Data'!V$3,FALSE)</f>
        <v>8.6921921822825592</v>
      </c>
      <c r="P48" s="68">
        <f>VLOOKUP($A48,'Occupancy Raw Data'!$B$8:$BE$45,'Occupancy Raw Data'!W$3,FALSE)</f>
        <v>5.152156892502</v>
      </c>
      <c r="Q48" s="68">
        <f>VLOOKUP($A48,'Occupancy Raw Data'!$B$8:$BE$45,'Occupancy Raw Data'!X$3,FALSE)</f>
        <v>7.4250660857472299</v>
      </c>
      <c r="R48" s="69">
        <f>VLOOKUP($A48,'Occupancy Raw Data'!$B$8:$BE$45,'Occupancy Raw Data'!Y$3,FALSE)</f>
        <v>7.8849575207284603</v>
      </c>
      <c r="S48" s="68">
        <f>VLOOKUP($A48,'Occupancy Raw Data'!$B$8:$BE$45,'Occupancy Raw Data'!AA$3,FALSE)</f>
        <v>7.1448617985406599</v>
      </c>
      <c r="T48" s="68">
        <f>VLOOKUP($A48,'Occupancy Raw Data'!$B$8:$BE$45,'Occupancy Raw Data'!AB$3,FALSE)</f>
        <v>21.162910274708398</v>
      </c>
      <c r="U48" s="69">
        <f>VLOOKUP($A48,'Occupancy Raw Data'!$B$8:$BE$45,'Occupancy Raw Data'!AC$3,FALSE)</f>
        <v>14.4567723368228</v>
      </c>
      <c r="V48" s="70">
        <f>VLOOKUP($A48,'Occupancy Raw Data'!$B$8:$BE$45,'Occupancy Raw Data'!AE$3,FALSE)</f>
        <v>10.1531186290633</v>
      </c>
      <c r="X48" s="71">
        <f>VLOOKUP($A48,'ADR Raw Data'!$B$6:$BE$43,'ADR Raw Data'!G$1,FALSE)</f>
        <v>103.14789658474299</v>
      </c>
      <c r="Y48" s="72">
        <f>VLOOKUP($A48,'ADR Raw Data'!$B$6:$BE$43,'ADR Raw Data'!H$1,FALSE)</f>
        <v>107.65195762939101</v>
      </c>
      <c r="Z48" s="72">
        <f>VLOOKUP($A48,'ADR Raw Data'!$B$6:$BE$43,'ADR Raw Data'!I$1,FALSE)</f>
        <v>103.991458982346</v>
      </c>
      <c r="AA48" s="72">
        <f>VLOOKUP($A48,'ADR Raw Data'!$B$6:$BE$43,'ADR Raw Data'!J$1,FALSE)</f>
        <v>102.97172661870501</v>
      </c>
      <c r="AB48" s="72">
        <f>VLOOKUP($A48,'ADR Raw Data'!$B$6:$BE$43,'ADR Raw Data'!K$1,FALSE)</f>
        <v>105.12436559139699</v>
      </c>
      <c r="AC48" s="73">
        <f>VLOOKUP($A48,'ADR Raw Data'!$B$6:$BE$43,'ADR Raw Data'!L$1,FALSE)</f>
        <v>104.61797657667501</v>
      </c>
      <c r="AD48" s="72">
        <f>VLOOKUP($A48,'ADR Raw Data'!$B$6:$BE$43,'ADR Raw Data'!N$1,FALSE)</f>
        <v>143.702301273605</v>
      </c>
      <c r="AE48" s="72">
        <f>VLOOKUP($A48,'ADR Raw Data'!$B$6:$BE$43,'ADR Raw Data'!O$1,FALSE)</f>
        <v>171.36407123775601</v>
      </c>
      <c r="AF48" s="73">
        <f>VLOOKUP($A48,'ADR Raw Data'!$B$6:$BE$43,'ADR Raw Data'!P$1,FALSE)</f>
        <v>158.97625528567201</v>
      </c>
      <c r="AG48" s="74">
        <f>VLOOKUP($A48,'ADR Raw Data'!$B$6:$BE$43,'ADR Raw Data'!R$1,FALSE)</f>
        <v>124.111887431231</v>
      </c>
      <c r="AI48" s="67">
        <f>VLOOKUP($A48,'ADR Raw Data'!$B$6:$BE$43,'ADR Raw Data'!T$1,FALSE)</f>
        <v>3.8896129207028198</v>
      </c>
      <c r="AJ48" s="68">
        <f>VLOOKUP($A48,'ADR Raw Data'!$B$6:$BE$43,'ADR Raw Data'!U$1,FALSE)</f>
        <v>2.21256301526167</v>
      </c>
      <c r="AK48" s="68">
        <f>VLOOKUP($A48,'ADR Raw Data'!$B$6:$BE$43,'ADR Raw Data'!V$1,FALSE)</f>
        <v>-2.0480175343832899E-2</v>
      </c>
      <c r="AL48" s="68">
        <f>VLOOKUP($A48,'ADR Raw Data'!$B$6:$BE$43,'ADR Raw Data'!W$1,FALSE)</f>
        <v>0.73203529157255898</v>
      </c>
      <c r="AM48" s="68">
        <f>VLOOKUP($A48,'ADR Raw Data'!$B$6:$BE$43,'ADR Raw Data'!X$1,FALSE)</f>
        <v>1.1198795787588001</v>
      </c>
      <c r="AN48" s="69">
        <f>VLOOKUP($A48,'ADR Raw Data'!$B$6:$BE$43,'ADR Raw Data'!Y$1,FALSE)</f>
        <v>1.4609259213316299</v>
      </c>
      <c r="AO48" s="68">
        <f>VLOOKUP($A48,'ADR Raw Data'!$B$6:$BE$43,'ADR Raw Data'!AA$1,FALSE)</f>
        <v>5.0596200909556801</v>
      </c>
      <c r="AP48" s="68">
        <f>VLOOKUP($A48,'ADR Raw Data'!$B$6:$BE$43,'ADR Raw Data'!AB$1,FALSE)</f>
        <v>19.451804042965499</v>
      </c>
      <c r="AQ48" s="69">
        <f>VLOOKUP($A48,'ADR Raw Data'!$B$6:$BE$43,'ADR Raw Data'!AC$1,FALSE)</f>
        <v>13.3403495988928</v>
      </c>
      <c r="AR48" s="70">
        <f>VLOOKUP($A48,'ADR Raw Data'!$B$6:$BE$43,'ADR Raw Data'!AE$1,FALSE)</f>
        <v>7.0535997010182196</v>
      </c>
      <c r="AS48" s="40"/>
      <c r="AT48" s="71">
        <f>VLOOKUP($A48,'RevPAR Raw Data'!$B$6:$BE$43,'RevPAR Raw Data'!G$1,FALSE)</f>
        <v>47.433195361808302</v>
      </c>
      <c r="AU48" s="72">
        <f>VLOOKUP($A48,'RevPAR Raw Data'!$B$6:$BE$43,'RevPAR Raw Data'!H$1,FALSE)</f>
        <v>58.921789226478701</v>
      </c>
      <c r="AV48" s="72">
        <f>VLOOKUP($A48,'RevPAR Raw Data'!$B$6:$BE$43,'RevPAR Raw Data'!I$1,FALSE)</f>
        <v>58.795699398209301</v>
      </c>
      <c r="AW48" s="72">
        <f>VLOOKUP($A48,'RevPAR Raw Data'!$B$6:$BE$43,'RevPAR Raw Data'!J$1,FALSE)</f>
        <v>56.722866578599699</v>
      </c>
      <c r="AX48" s="72">
        <f>VLOOKUP($A48,'RevPAR Raw Data'!$B$6:$BE$43,'RevPAR Raw Data'!K$1,FALSE)</f>
        <v>57.399477469543498</v>
      </c>
      <c r="AY48" s="73">
        <f>VLOOKUP($A48,'RevPAR Raw Data'!$B$6:$BE$43,'RevPAR Raw Data'!L$1,FALSE)</f>
        <v>55.854605606927898</v>
      </c>
      <c r="AZ48" s="72">
        <f>VLOOKUP($A48,'RevPAR Raw Data'!$B$6:$BE$43,'RevPAR Raw Data'!N$1,FALSE)</f>
        <v>96.0546425950388</v>
      </c>
      <c r="BA48" s="72">
        <f>VLOOKUP($A48,'RevPAR Raw Data'!$B$6:$BE$43,'RevPAR Raw Data'!O$1,FALSE)</f>
        <v>141.231360634081</v>
      </c>
      <c r="BB48" s="73">
        <f>VLOOKUP($A48,'RevPAR Raw Data'!$B$6:$BE$43,'RevPAR Raw Data'!P$1,FALSE)</f>
        <v>118.64300161456001</v>
      </c>
      <c r="BC48" s="74">
        <f>VLOOKUP($A48,'RevPAR Raw Data'!$B$6:$BE$43,'RevPAR Raw Data'!R$1,FALSE)</f>
        <v>73.794147323394299</v>
      </c>
      <c r="BE48" s="67">
        <f>VLOOKUP($A48,'RevPAR Raw Data'!$B$6:$BE$43,'RevPAR Raw Data'!T$1,FALSE)</f>
        <v>16.6202830775098</v>
      </c>
      <c r="BF48" s="68">
        <f>VLOOKUP($A48,'RevPAR Raw Data'!$B$6:$BE$43,'RevPAR Raw Data'!U$1,FALSE)</f>
        <v>9.1860824060904207</v>
      </c>
      <c r="BG48" s="68">
        <f>VLOOKUP($A48,'RevPAR Raw Data'!$B$6:$BE$43,'RevPAR Raw Data'!V$1,FALSE)</f>
        <v>8.6699318307385802</v>
      </c>
      <c r="BH48" s="68">
        <f>VLOOKUP($A48,'RevPAR Raw Data'!$B$6:$BE$43,'RevPAR Raw Data'!W$1,FALSE)</f>
        <v>5.9219077908048696</v>
      </c>
      <c r="BI48" s="68">
        <f>VLOOKUP($A48,'RevPAR Raw Data'!$B$6:$BE$43,'RevPAR Raw Data'!X$1,FALSE)</f>
        <v>8.6280974633096594</v>
      </c>
      <c r="BJ48" s="69">
        <f>VLOOKUP($A48,'RevPAR Raw Data'!$B$6:$BE$43,'RevPAR Raw Data'!Y$1,FALSE)</f>
        <v>9.4610768303664106</v>
      </c>
      <c r="BK48" s="68">
        <f>VLOOKUP($A48,'RevPAR Raw Data'!$B$6:$BE$43,'RevPAR Raw Data'!AA$1,FALSE)</f>
        <v>12.565984752526299</v>
      </c>
      <c r="BL48" s="68">
        <f>VLOOKUP($A48,'RevPAR Raw Data'!$B$6:$BE$43,'RevPAR Raw Data'!AB$1,FALSE)</f>
        <v>44.731282154098899</v>
      </c>
      <c r="BM48" s="69">
        <f>VLOOKUP($A48,'RevPAR Raw Data'!$B$6:$BE$43,'RevPAR Raw Data'!AC$1,FALSE)</f>
        <v>29.725705906163899</v>
      </c>
      <c r="BN48" s="70">
        <f>VLOOKUP($A48,'RevPAR Raw Data'!$B$6:$BE$43,'RevPAR Raw Data'!AE$1,FALSE)</f>
        <v>17.922878675345199</v>
      </c>
    </row>
    <row r="49" spans="1:45" ht="14.25" customHeight="1" x14ac:dyDescent="0.45">
      <c r="A49" s="171" t="s">
        <v>106</v>
      </c>
      <c r="B49" s="171"/>
      <c r="C49" s="171"/>
      <c r="D49" s="171"/>
      <c r="E49" s="171"/>
      <c r="F49" s="171"/>
      <c r="G49" s="171"/>
      <c r="H49" s="171"/>
      <c r="I49" s="171"/>
      <c r="J49" s="171"/>
      <c r="K49" s="171"/>
      <c r="AS49" s="40"/>
    </row>
    <row r="50" spans="1:45" x14ac:dyDescent="0.45">
      <c r="A50" s="171"/>
      <c r="B50" s="171"/>
      <c r="C50" s="171"/>
      <c r="D50" s="171"/>
      <c r="E50" s="171"/>
      <c r="F50" s="171"/>
      <c r="G50" s="171"/>
      <c r="H50" s="171"/>
      <c r="I50" s="171"/>
      <c r="J50" s="171"/>
      <c r="K50" s="171"/>
      <c r="AS50" s="40"/>
    </row>
    <row r="51" spans="1:45" x14ac:dyDescent="0.45">
      <c r="A51" s="171"/>
      <c r="B51" s="171"/>
      <c r="C51" s="171"/>
      <c r="D51" s="171"/>
      <c r="E51" s="171"/>
      <c r="F51" s="171"/>
      <c r="G51" s="171"/>
      <c r="H51" s="171"/>
      <c r="I51" s="171"/>
      <c r="J51" s="171"/>
      <c r="K51" s="171"/>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to3nRFnzG26oPd0V1lJIukRJBYypBBgVbek3PhspBzKPysxcbSKxHFaoa09tdpPGJwFthiEs/63WPCPYxdt5dQ==" saltValue="mtglt+MWJYfBSS7DnQ3pO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Data'!B2</f>
        <v>August 06, 2023 - September 02, 2023
Rolling-28 Day Period</v>
      </c>
      <c r="B1" s="168" t="s">
        <v>66</v>
      </c>
      <c r="C1" s="169"/>
      <c r="D1" s="169"/>
      <c r="E1" s="169"/>
      <c r="F1" s="169"/>
      <c r="G1" s="169"/>
      <c r="H1" s="169"/>
      <c r="I1" s="169"/>
      <c r="J1" s="169"/>
      <c r="K1" s="170"/>
      <c r="L1" s="40"/>
      <c r="M1" s="168" t="s">
        <v>73</v>
      </c>
      <c r="N1" s="169"/>
      <c r="O1" s="169"/>
      <c r="P1" s="169"/>
      <c r="Q1" s="169"/>
      <c r="R1" s="169"/>
      <c r="S1" s="169"/>
      <c r="T1" s="169"/>
      <c r="U1" s="169"/>
      <c r="V1" s="170"/>
      <c r="X1" s="168" t="s">
        <v>67</v>
      </c>
      <c r="Y1" s="169"/>
      <c r="Z1" s="169"/>
      <c r="AA1" s="169"/>
      <c r="AB1" s="169"/>
      <c r="AC1" s="169"/>
      <c r="AD1" s="169"/>
      <c r="AE1" s="169"/>
      <c r="AF1" s="169"/>
      <c r="AG1" s="170"/>
      <c r="AI1" s="168" t="s">
        <v>74</v>
      </c>
      <c r="AJ1" s="169"/>
      <c r="AK1" s="169"/>
      <c r="AL1" s="169"/>
      <c r="AM1" s="169"/>
      <c r="AN1" s="169"/>
      <c r="AO1" s="169"/>
      <c r="AP1" s="169"/>
      <c r="AQ1" s="169"/>
      <c r="AR1" s="170"/>
      <c r="AS1" s="40"/>
      <c r="AT1" s="168" t="s">
        <v>68</v>
      </c>
      <c r="AU1" s="169"/>
      <c r="AV1" s="169"/>
      <c r="AW1" s="169"/>
      <c r="AX1" s="169"/>
      <c r="AY1" s="169"/>
      <c r="AZ1" s="169"/>
      <c r="BA1" s="169"/>
      <c r="BB1" s="169"/>
      <c r="BC1" s="170"/>
      <c r="BE1" s="168" t="s">
        <v>75</v>
      </c>
      <c r="BF1" s="169"/>
      <c r="BG1" s="169"/>
      <c r="BH1" s="169"/>
      <c r="BI1" s="169"/>
      <c r="BJ1" s="169"/>
      <c r="BK1" s="169"/>
      <c r="BL1" s="169"/>
      <c r="BM1" s="169"/>
      <c r="BN1" s="170"/>
    </row>
    <row r="2" spans="1:66" x14ac:dyDescent="0.45">
      <c r="A2" s="173"/>
      <c r="B2" s="42"/>
      <c r="C2" s="43"/>
      <c r="D2" s="43"/>
      <c r="E2" s="43"/>
      <c r="F2" s="43"/>
      <c r="G2" s="166" t="s">
        <v>64</v>
      </c>
      <c r="H2" s="43"/>
      <c r="I2" s="43"/>
      <c r="J2" s="166" t="s">
        <v>65</v>
      </c>
      <c r="K2" s="167" t="s">
        <v>56</v>
      </c>
      <c r="L2" s="44"/>
      <c r="M2" s="42"/>
      <c r="N2" s="43"/>
      <c r="O2" s="43"/>
      <c r="P2" s="43"/>
      <c r="Q2" s="43"/>
      <c r="R2" s="166" t="s">
        <v>64</v>
      </c>
      <c r="S2" s="43"/>
      <c r="T2" s="43"/>
      <c r="U2" s="166" t="s">
        <v>65</v>
      </c>
      <c r="V2" s="167" t="s">
        <v>56</v>
      </c>
      <c r="X2" s="42"/>
      <c r="Y2" s="43"/>
      <c r="Z2" s="43"/>
      <c r="AA2" s="43"/>
      <c r="AB2" s="43"/>
      <c r="AC2" s="166" t="s">
        <v>64</v>
      </c>
      <c r="AD2" s="43"/>
      <c r="AE2" s="43"/>
      <c r="AF2" s="166" t="s">
        <v>65</v>
      </c>
      <c r="AG2" s="167" t="s">
        <v>56</v>
      </c>
      <c r="AI2" s="42"/>
      <c r="AJ2" s="43"/>
      <c r="AK2" s="43"/>
      <c r="AL2" s="43"/>
      <c r="AM2" s="43"/>
      <c r="AN2" s="166" t="s">
        <v>64</v>
      </c>
      <c r="AO2" s="43"/>
      <c r="AP2" s="43"/>
      <c r="AQ2" s="166" t="s">
        <v>65</v>
      </c>
      <c r="AR2" s="167" t="s">
        <v>56</v>
      </c>
      <c r="AS2" s="44"/>
      <c r="AT2" s="42"/>
      <c r="AU2" s="43"/>
      <c r="AV2" s="43"/>
      <c r="AW2" s="43"/>
      <c r="AX2" s="43"/>
      <c r="AY2" s="166" t="s">
        <v>64</v>
      </c>
      <c r="AZ2" s="43"/>
      <c r="BA2" s="43"/>
      <c r="BB2" s="166" t="s">
        <v>65</v>
      </c>
      <c r="BC2" s="167" t="s">
        <v>56</v>
      </c>
      <c r="BE2" s="42"/>
      <c r="BF2" s="43"/>
      <c r="BG2" s="43"/>
      <c r="BH2" s="43"/>
      <c r="BI2" s="43"/>
      <c r="BJ2" s="166" t="s">
        <v>64</v>
      </c>
      <c r="BK2" s="43"/>
      <c r="BL2" s="43"/>
      <c r="BM2" s="166" t="s">
        <v>65</v>
      </c>
      <c r="BN2" s="167" t="s">
        <v>56</v>
      </c>
    </row>
    <row r="3" spans="1:66" x14ac:dyDescent="0.45">
      <c r="A3" s="173"/>
      <c r="B3" s="45" t="s">
        <v>57</v>
      </c>
      <c r="C3" s="44" t="s">
        <v>58</v>
      </c>
      <c r="D3" s="44" t="s">
        <v>59</v>
      </c>
      <c r="E3" s="44" t="s">
        <v>60</v>
      </c>
      <c r="F3" s="44" t="s">
        <v>61</v>
      </c>
      <c r="G3" s="166"/>
      <c r="H3" s="44" t="s">
        <v>62</v>
      </c>
      <c r="I3" s="44" t="s">
        <v>63</v>
      </c>
      <c r="J3" s="166"/>
      <c r="K3" s="167"/>
      <c r="L3" s="44"/>
      <c r="M3" s="45" t="s">
        <v>57</v>
      </c>
      <c r="N3" s="44" t="s">
        <v>58</v>
      </c>
      <c r="O3" s="44" t="s">
        <v>59</v>
      </c>
      <c r="P3" s="44" t="s">
        <v>60</v>
      </c>
      <c r="Q3" s="44" t="s">
        <v>61</v>
      </c>
      <c r="R3" s="166"/>
      <c r="S3" s="44" t="s">
        <v>62</v>
      </c>
      <c r="T3" s="44" t="s">
        <v>63</v>
      </c>
      <c r="U3" s="166"/>
      <c r="V3" s="167"/>
      <c r="X3" s="45" t="s">
        <v>57</v>
      </c>
      <c r="Y3" s="44" t="s">
        <v>58</v>
      </c>
      <c r="Z3" s="44" t="s">
        <v>59</v>
      </c>
      <c r="AA3" s="44" t="s">
        <v>60</v>
      </c>
      <c r="AB3" s="44" t="s">
        <v>61</v>
      </c>
      <c r="AC3" s="166"/>
      <c r="AD3" s="44" t="s">
        <v>62</v>
      </c>
      <c r="AE3" s="44" t="s">
        <v>63</v>
      </c>
      <c r="AF3" s="166"/>
      <c r="AG3" s="167"/>
      <c r="AI3" s="45" t="s">
        <v>57</v>
      </c>
      <c r="AJ3" s="44" t="s">
        <v>58</v>
      </c>
      <c r="AK3" s="44" t="s">
        <v>59</v>
      </c>
      <c r="AL3" s="44" t="s">
        <v>60</v>
      </c>
      <c r="AM3" s="44" t="s">
        <v>61</v>
      </c>
      <c r="AN3" s="166"/>
      <c r="AO3" s="44" t="s">
        <v>62</v>
      </c>
      <c r="AP3" s="44" t="s">
        <v>63</v>
      </c>
      <c r="AQ3" s="166"/>
      <c r="AR3" s="167"/>
      <c r="AS3" s="44"/>
      <c r="AT3" s="45" t="s">
        <v>57</v>
      </c>
      <c r="AU3" s="44" t="s">
        <v>58</v>
      </c>
      <c r="AV3" s="44" t="s">
        <v>59</v>
      </c>
      <c r="AW3" s="44" t="s">
        <v>60</v>
      </c>
      <c r="AX3" s="44" t="s">
        <v>61</v>
      </c>
      <c r="AY3" s="166"/>
      <c r="AZ3" s="44" t="s">
        <v>62</v>
      </c>
      <c r="BA3" s="44" t="s">
        <v>63</v>
      </c>
      <c r="BB3" s="166"/>
      <c r="BC3" s="167"/>
      <c r="BE3" s="45" t="s">
        <v>57</v>
      </c>
      <c r="BF3" s="44" t="s">
        <v>58</v>
      </c>
      <c r="BG3" s="44" t="s">
        <v>59</v>
      </c>
      <c r="BH3" s="44" t="s">
        <v>60</v>
      </c>
      <c r="BI3" s="44" t="s">
        <v>61</v>
      </c>
      <c r="BJ3" s="166"/>
      <c r="BK3" s="44" t="s">
        <v>62</v>
      </c>
      <c r="BL3" s="44" t="s">
        <v>63</v>
      </c>
      <c r="BM3" s="166"/>
      <c r="BN3" s="167"/>
    </row>
    <row r="4" spans="1:66" x14ac:dyDescent="0.45">
      <c r="A4" s="46" t="s">
        <v>15</v>
      </c>
      <c r="B4" s="47">
        <f>VLOOKUP($A4,'Occupancy Raw Data'!$B$8:$BE$45,'Occupancy Raw Data'!AG$3,FALSE)</f>
        <v>54.351936865894402</v>
      </c>
      <c r="C4" s="48">
        <f>VLOOKUP($A4,'Occupancy Raw Data'!$B$8:$BE$45,'Occupancy Raw Data'!AH$3,FALSE)</f>
        <v>62.855237885782898</v>
      </c>
      <c r="D4" s="48">
        <f>VLOOKUP($A4,'Occupancy Raw Data'!$B$8:$BE$45,'Occupancy Raw Data'!AI$3,FALSE)</f>
        <v>66.799986318331506</v>
      </c>
      <c r="E4" s="48">
        <f>VLOOKUP($A4,'Occupancy Raw Data'!$B$8:$BE$45,'Occupancy Raw Data'!AJ$3,FALSE)</f>
        <v>66.314856293238606</v>
      </c>
      <c r="F4" s="48">
        <f>VLOOKUP($A4,'Occupancy Raw Data'!$B$8:$BE$45,'Occupancy Raw Data'!AK$3,FALSE)</f>
        <v>63.917846626090203</v>
      </c>
      <c r="G4" s="49">
        <f>VLOOKUP($A4,'Occupancy Raw Data'!$B$8:$BE$45,'Occupancy Raw Data'!AL$3,FALSE)</f>
        <v>62.847980408156403</v>
      </c>
      <c r="H4" s="48">
        <f>VLOOKUP($A4,'Occupancy Raw Data'!$B$8:$BE$45,'Occupancy Raw Data'!AN$3,FALSE)</f>
        <v>70.486617595430303</v>
      </c>
      <c r="I4" s="48">
        <f>VLOOKUP($A4,'Occupancy Raw Data'!$B$8:$BE$45,'Occupancy Raw Data'!AO$3,FALSE)</f>
        <v>75.291725176263299</v>
      </c>
      <c r="J4" s="49">
        <f>VLOOKUP($A4,'Occupancy Raw Data'!$B$8:$BE$45,'Occupancy Raw Data'!AP$3,FALSE)</f>
        <v>72.889171385846794</v>
      </c>
      <c r="K4" s="50">
        <f>VLOOKUP($A4,'Occupancy Raw Data'!$B$8:$BE$45,'Occupancy Raw Data'!AR$3,FALSE)</f>
        <v>65.716827514948605</v>
      </c>
      <c r="M4" s="47">
        <f>VLOOKUP($A4,'Occupancy Raw Data'!$B$8:$BE$45,'Occupancy Raw Data'!AT$3,FALSE)</f>
        <v>-0.37280487442413002</v>
      </c>
      <c r="N4" s="48">
        <f>VLOOKUP($A4,'Occupancy Raw Data'!$B$8:$BE$45,'Occupancy Raw Data'!AU$3,FALSE)</f>
        <v>1.10918758436316</v>
      </c>
      <c r="O4" s="48">
        <f>VLOOKUP($A4,'Occupancy Raw Data'!$B$8:$BE$45,'Occupancy Raw Data'!AV$3,FALSE)</f>
        <v>1.7491166754356999</v>
      </c>
      <c r="P4" s="48">
        <f>VLOOKUP($A4,'Occupancy Raw Data'!$B$8:$BE$45,'Occupancy Raw Data'!AW$3,FALSE)</f>
        <v>0.86989416393559005</v>
      </c>
      <c r="Q4" s="48">
        <f>VLOOKUP($A4,'Occupancy Raw Data'!$B$8:$BE$45,'Occupancy Raw Data'!AX$3,FALSE)</f>
        <v>-0.35217713865558398</v>
      </c>
      <c r="R4" s="49">
        <f>VLOOKUP($A4,'Occupancy Raw Data'!$B$8:$BE$45,'Occupancy Raw Data'!AY$3,FALSE)</f>
        <v>0.634255949347859</v>
      </c>
      <c r="S4" s="48">
        <f>VLOOKUP($A4,'Occupancy Raw Data'!$B$8:$BE$45,'Occupancy Raw Data'!BA$3,FALSE)</f>
        <v>-0.87191110544716899</v>
      </c>
      <c r="T4" s="48">
        <f>VLOOKUP($A4,'Occupancy Raw Data'!$B$8:$BE$45,'Occupancy Raw Data'!BB$3,FALSE)</f>
        <v>-1.18392930468489</v>
      </c>
      <c r="U4" s="49">
        <f>VLOOKUP($A4,'Occupancy Raw Data'!$B$8:$BE$45,'Occupancy Raw Data'!BC$3,FALSE)</f>
        <v>-1.0333080963989401</v>
      </c>
      <c r="V4" s="50">
        <f>VLOOKUP($A4,'Occupancy Raw Data'!$B$8:$BE$45,'Occupancy Raw Data'!BE$3,FALSE)</f>
        <v>9.9687554729565697E-2</v>
      </c>
      <c r="X4" s="51">
        <f>VLOOKUP($A4,'ADR Raw Data'!$B$6:$BE$43,'ADR Raw Data'!AG$1,FALSE)</f>
        <v>143.24294398635701</v>
      </c>
      <c r="Y4" s="52">
        <f>VLOOKUP($A4,'ADR Raw Data'!$B$6:$BE$43,'ADR Raw Data'!AH$1,FALSE)</f>
        <v>145.363369308931</v>
      </c>
      <c r="Z4" s="52">
        <f>VLOOKUP($A4,'ADR Raw Data'!$B$6:$BE$43,'ADR Raw Data'!AI$1,FALSE)</f>
        <v>148.29024429251601</v>
      </c>
      <c r="AA4" s="52">
        <f>VLOOKUP($A4,'ADR Raw Data'!$B$6:$BE$43,'ADR Raw Data'!AJ$1,FALSE)</f>
        <v>147.31988418936299</v>
      </c>
      <c r="AB4" s="52">
        <f>VLOOKUP($A4,'ADR Raw Data'!$B$6:$BE$43,'ADR Raw Data'!AK$1,FALSE)</f>
        <v>145.336468080895</v>
      </c>
      <c r="AC4" s="53">
        <f>VLOOKUP($A4,'ADR Raw Data'!$B$6:$BE$43,'ADR Raw Data'!AL$1,FALSE)</f>
        <v>146.02621797934501</v>
      </c>
      <c r="AD4" s="52">
        <f>VLOOKUP($A4,'ADR Raw Data'!$B$6:$BE$43,'ADR Raw Data'!AN$1,FALSE)</f>
        <v>164.55627176250701</v>
      </c>
      <c r="AE4" s="52">
        <f>VLOOKUP($A4,'ADR Raw Data'!$B$6:$BE$43,'ADR Raw Data'!AO$1,FALSE)</f>
        <v>171.37202903290799</v>
      </c>
      <c r="AF4" s="53">
        <f>VLOOKUP($A4,'ADR Raw Data'!$B$6:$BE$43,'ADR Raw Data'!AP$1,FALSE)</f>
        <v>168.07648000135899</v>
      </c>
      <c r="AG4" s="54">
        <f>VLOOKUP($A4,'ADR Raw Data'!$B$6:$BE$43,'ADR Raw Data'!AR$1,FALSE)</f>
        <v>153.01372656071999</v>
      </c>
      <c r="AI4" s="47">
        <f>VLOOKUP($A4,'ADR Raw Data'!$B$6:$BE$43,'ADR Raw Data'!AT$1,FALSE)</f>
        <v>1.6107873019902501</v>
      </c>
      <c r="AJ4" s="48">
        <f>VLOOKUP($A4,'ADR Raw Data'!$B$6:$BE$43,'ADR Raw Data'!AU$1,FALSE)</f>
        <v>2.6839652903881999</v>
      </c>
      <c r="AK4" s="48">
        <f>VLOOKUP($A4,'ADR Raw Data'!$B$6:$BE$43,'ADR Raw Data'!AV$1,FALSE)</f>
        <v>3.07530050492691</v>
      </c>
      <c r="AL4" s="48">
        <f>VLOOKUP($A4,'ADR Raw Data'!$B$6:$BE$43,'ADR Raw Data'!AW$1,FALSE)</f>
        <v>2.92306123053881</v>
      </c>
      <c r="AM4" s="48">
        <f>VLOOKUP($A4,'ADR Raw Data'!$B$6:$BE$43,'ADR Raw Data'!AX$1,FALSE)</f>
        <v>1.6319993184441099</v>
      </c>
      <c r="AN4" s="49">
        <f>VLOOKUP($A4,'ADR Raw Data'!$B$6:$BE$43,'ADR Raw Data'!AY$1,FALSE)</f>
        <v>2.4234867213362601</v>
      </c>
      <c r="AO4" s="48">
        <f>VLOOKUP($A4,'ADR Raw Data'!$B$6:$BE$43,'ADR Raw Data'!BA$1,FALSE)</f>
        <v>1.2549583284285499</v>
      </c>
      <c r="AP4" s="48">
        <f>VLOOKUP($A4,'ADR Raw Data'!$B$6:$BE$43,'ADR Raw Data'!BB$1,FALSE)</f>
        <v>1.01396128148205</v>
      </c>
      <c r="AQ4" s="49">
        <f>VLOOKUP($A4,'ADR Raw Data'!$B$6:$BE$43,'ADR Raw Data'!BC$1,FALSE)</f>
        <v>1.1244866340922399</v>
      </c>
      <c r="AR4" s="50">
        <f>VLOOKUP($A4,'ADR Raw Data'!$B$6:$BE$43,'ADR Raw Data'!BE$1,FALSE)</f>
        <v>1.90923250431227</v>
      </c>
      <c r="AT4" s="51">
        <f>VLOOKUP($A4,'RevPAR Raw Data'!$B$6:$BE$43,'RevPAR Raw Data'!AG$1,FALSE)</f>
        <v>77.855314480313595</v>
      </c>
      <c r="AU4" s="52">
        <f>VLOOKUP($A4,'RevPAR Raw Data'!$B$6:$BE$43,'RevPAR Raw Data'!AH$1,FALSE)</f>
        <v>91.368491577917894</v>
      </c>
      <c r="AV4" s="52">
        <f>VLOOKUP($A4,'RevPAR Raw Data'!$B$6:$BE$43,'RevPAR Raw Data'!AI$1,FALSE)</f>
        <v>99.057862898821298</v>
      </c>
      <c r="AW4" s="52">
        <f>VLOOKUP($A4,'RevPAR Raw Data'!$B$6:$BE$43,'RevPAR Raw Data'!AJ$1,FALSE)</f>
        <v>97.694969491542196</v>
      </c>
      <c r="AX4" s="52">
        <f>VLOOKUP($A4,'RevPAR Raw Data'!$B$6:$BE$43,'RevPAR Raw Data'!AK$1,FALSE)</f>
        <v>92.895940759723302</v>
      </c>
      <c r="AY4" s="53">
        <f>VLOOKUP($A4,'RevPAR Raw Data'!$B$6:$BE$43,'RevPAR Raw Data'!AL$1,FALSE)</f>
        <v>91.774528866430799</v>
      </c>
      <c r="AZ4" s="52">
        <f>VLOOKUP($A4,'RevPAR Raw Data'!$B$6:$BE$43,'RevPAR Raw Data'!AN$1,FALSE)</f>
        <v>115.990150006535</v>
      </c>
      <c r="BA4" s="52">
        <f>VLOOKUP($A4,'RevPAR Raw Data'!$B$6:$BE$43,'RevPAR Raw Data'!AO$1,FALSE)</f>
        <v>129.02895712844301</v>
      </c>
      <c r="BB4" s="53">
        <f>VLOOKUP($A4,'RevPAR Raw Data'!$B$6:$BE$43,'RevPAR Raw Data'!AP$1,FALSE)</f>
        <v>122.50955356748899</v>
      </c>
      <c r="BC4" s="54">
        <f>VLOOKUP($A4,'RevPAR Raw Data'!$B$6:$BE$43,'RevPAR Raw Data'!AR$1,FALSE)</f>
        <v>100.555766758103</v>
      </c>
      <c r="BE4" s="47">
        <f>VLOOKUP($A4,'RevPAR Raw Data'!$B$6:$BE$43,'RevPAR Raw Data'!AT$1,FALSE)</f>
        <v>1.2319773339877</v>
      </c>
      <c r="BF4" s="48">
        <f>VLOOKUP($A4,'RevPAR Raw Data'!$B$6:$BE$43,'RevPAR Raw Data'!AU$1,FALSE)</f>
        <v>3.8229230845209701</v>
      </c>
      <c r="BG4" s="48">
        <f>VLOOKUP($A4,'RevPAR Raw Data'!$B$6:$BE$43,'RevPAR Raw Data'!AV$1,FALSE)</f>
        <v>4.8782077743140499</v>
      </c>
      <c r="BH4" s="48">
        <f>VLOOKUP($A4,'RevPAR Raw Data'!$B$6:$BE$43,'RevPAR Raw Data'!AW$1,FALSE)</f>
        <v>3.8183829335271202</v>
      </c>
      <c r="BI4" s="48">
        <f>VLOOKUP($A4,'RevPAR Raw Data'!$B$6:$BE$43,'RevPAR Raw Data'!AX$1,FALSE)</f>
        <v>1.27407465128595</v>
      </c>
      <c r="BJ4" s="49">
        <f>VLOOKUP($A4,'RevPAR Raw Data'!$B$6:$BE$43,'RevPAR Raw Data'!AY$1,FALSE)</f>
        <v>3.0731137793958498</v>
      </c>
      <c r="BK4" s="48">
        <f>VLOOKUP($A4,'RevPAR Raw Data'!$B$6:$BE$43,'RevPAR Raw Data'!BA$1,FALSE)</f>
        <v>0.37210510194708202</v>
      </c>
      <c r="BL4" s="48">
        <f>VLOOKUP($A4,'RevPAR Raw Data'!$B$6:$BE$43,'RevPAR Raw Data'!BB$1,FALSE)</f>
        <v>-0.18197260795246201</v>
      </c>
      <c r="BM4" s="49">
        <f>VLOOKUP($A4,'RevPAR Raw Data'!$B$6:$BE$43,'RevPAR Raw Data'!BC$1,FALSE)</f>
        <v>7.9559126260293503E-2</v>
      </c>
      <c r="BN4" s="50">
        <f>VLOOKUP($A4,'RevPAR Raw Data'!$B$6:$BE$43,'RevPAR Raw Data'!BE$1,FALSE)</f>
        <v>2.0108233262394899</v>
      </c>
    </row>
    <row r="5" spans="1:66" x14ac:dyDescent="0.45">
      <c r="A5" s="46" t="s">
        <v>69</v>
      </c>
      <c r="B5" s="47">
        <f>VLOOKUP($A5,'Occupancy Raw Data'!$B$8:$BE$45,'Occupancy Raw Data'!AG$3,FALSE)</f>
        <v>52.920987499608302</v>
      </c>
      <c r="C5" s="48">
        <f>VLOOKUP($A5,'Occupancy Raw Data'!$B$8:$BE$45,'Occupancy Raw Data'!AH$3,FALSE)</f>
        <v>63.359295207183202</v>
      </c>
      <c r="D5" s="48">
        <f>VLOOKUP($A5,'Occupancy Raw Data'!$B$8:$BE$45,'Occupancy Raw Data'!AI$3,FALSE)</f>
        <v>67.115515356201797</v>
      </c>
      <c r="E5" s="48">
        <f>VLOOKUP($A5,'Occupancy Raw Data'!$B$8:$BE$45,'Occupancy Raw Data'!AJ$3,FALSE)</f>
        <v>66.551112670628797</v>
      </c>
      <c r="F5" s="48">
        <f>VLOOKUP($A5,'Occupancy Raw Data'!$B$8:$BE$45,'Occupancy Raw Data'!AK$3,FALSE)</f>
        <v>63.646232459342002</v>
      </c>
      <c r="G5" s="49">
        <f>VLOOKUP($A5,'Occupancy Raw Data'!$B$8:$BE$45,'Occupancy Raw Data'!AL$3,FALSE)</f>
        <v>62.7186098198111</v>
      </c>
      <c r="H5" s="48">
        <f>VLOOKUP($A5,'Occupancy Raw Data'!$B$8:$BE$45,'Occupancy Raw Data'!AN$3,FALSE)</f>
        <v>71.147477810813001</v>
      </c>
      <c r="I5" s="48">
        <f>VLOOKUP($A5,'Occupancy Raw Data'!$B$8:$BE$45,'Occupancy Raw Data'!AO$3,FALSE)</f>
        <v>75.866811618267604</v>
      </c>
      <c r="J5" s="49">
        <f>VLOOKUP($A5,'Occupancy Raw Data'!$B$8:$BE$45,'Occupancy Raw Data'!AP$3,FALSE)</f>
        <v>73.507144714540303</v>
      </c>
      <c r="K5" s="50">
        <f>VLOOKUP($A5,'Occupancy Raw Data'!$B$8:$BE$45,'Occupancy Raw Data'!AR$3,FALSE)</f>
        <v>65.801045601977506</v>
      </c>
      <c r="M5" s="47">
        <f>VLOOKUP($A5,'Occupancy Raw Data'!$B$8:$BE$45,'Occupancy Raw Data'!AT$3,FALSE)</f>
        <v>-2.3159885760188001</v>
      </c>
      <c r="N5" s="48">
        <f>VLOOKUP($A5,'Occupancy Raw Data'!$B$8:$BE$45,'Occupancy Raw Data'!AU$3,FALSE)</f>
        <v>1.06033013324988</v>
      </c>
      <c r="O5" s="48">
        <f>VLOOKUP($A5,'Occupancy Raw Data'!$B$8:$BE$45,'Occupancy Raw Data'!AV$3,FALSE)</f>
        <v>1.2032483953470099</v>
      </c>
      <c r="P5" s="48">
        <f>VLOOKUP($A5,'Occupancy Raw Data'!$B$8:$BE$45,'Occupancy Raw Data'!AW$3,FALSE)</f>
        <v>-9.8865665071815198E-2</v>
      </c>
      <c r="Q5" s="48">
        <f>VLOOKUP($A5,'Occupancy Raw Data'!$B$8:$BE$45,'Occupancy Raw Data'!AX$3,FALSE)</f>
        <v>-0.627883894114598</v>
      </c>
      <c r="R5" s="49">
        <f>VLOOKUP($A5,'Occupancy Raw Data'!$B$8:$BE$45,'Occupancy Raw Data'!AY$3,FALSE)</f>
        <v>-8.2767516725472501E-2</v>
      </c>
      <c r="S5" s="48">
        <f>VLOOKUP($A5,'Occupancy Raw Data'!$B$8:$BE$45,'Occupancy Raw Data'!BA$3,FALSE)</f>
        <v>-0.93477194459857305</v>
      </c>
      <c r="T5" s="48">
        <f>VLOOKUP($A5,'Occupancy Raw Data'!$B$8:$BE$45,'Occupancy Raw Data'!BB$3,FALSE)</f>
        <v>-0.27715645501783898</v>
      </c>
      <c r="U5" s="49">
        <f>VLOOKUP($A5,'Occupancy Raw Data'!$B$8:$BE$45,'Occupancy Raw Data'!BC$3,FALSE)</f>
        <v>-0.59649581067159096</v>
      </c>
      <c r="V5" s="50">
        <f>VLOOKUP($A5,'Occupancy Raw Data'!$B$8:$BE$45,'Occupancy Raw Data'!BE$3,FALSE)</f>
        <v>-0.24666206475960001</v>
      </c>
      <c r="X5" s="51">
        <f>VLOOKUP($A5,'ADR Raw Data'!$B$6:$BE$43,'ADR Raw Data'!AG$1,FALSE)</f>
        <v>120.04179199406801</v>
      </c>
      <c r="Y5" s="52">
        <f>VLOOKUP($A5,'ADR Raw Data'!$B$6:$BE$43,'ADR Raw Data'!AH$1,FALSE)</f>
        <v>125.70083045382999</v>
      </c>
      <c r="Z5" s="52">
        <f>VLOOKUP($A5,'ADR Raw Data'!$B$6:$BE$43,'ADR Raw Data'!AI$1,FALSE)</f>
        <v>128.81602357415599</v>
      </c>
      <c r="AA5" s="52">
        <f>VLOOKUP($A5,'ADR Raw Data'!$B$6:$BE$43,'ADR Raw Data'!AJ$1,FALSE)</f>
        <v>127.554609663995</v>
      </c>
      <c r="AB5" s="52">
        <f>VLOOKUP($A5,'ADR Raw Data'!$B$6:$BE$43,'ADR Raw Data'!AK$1,FALSE)</f>
        <v>125.08103155714601</v>
      </c>
      <c r="AC5" s="53">
        <f>VLOOKUP($A5,'ADR Raw Data'!$B$6:$BE$43,'ADR Raw Data'!AL$1,FALSE)</f>
        <v>125.680154886735</v>
      </c>
      <c r="AD5" s="52">
        <f>VLOOKUP($A5,'ADR Raw Data'!$B$6:$BE$43,'ADR Raw Data'!AN$1,FALSE)</f>
        <v>145.114429391638</v>
      </c>
      <c r="AE5" s="52">
        <f>VLOOKUP($A5,'ADR Raw Data'!$B$6:$BE$43,'ADR Raw Data'!AO$1,FALSE)</f>
        <v>150.67849099922699</v>
      </c>
      <c r="AF5" s="53">
        <f>VLOOKUP($A5,'ADR Raw Data'!$B$6:$BE$43,'ADR Raw Data'!AP$1,FALSE)</f>
        <v>147.985766698064</v>
      </c>
      <c r="AG5" s="54">
        <f>VLOOKUP($A5,'ADR Raw Data'!$B$6:$BE$43,'ADR Raw Data'!AR$1,FALSE)</f>
        <v>132.7995396611</v>
      </c>
      <c r="AI5" s="47">
        <f>VLOOKUP($A5,'ADR Raw Data'!$B$6:$BE$43,'ADR Raw Data'!AT$1,FALSE)</f>
        <v>2.27990379855789</v>
      </c>
      <c r="AJ5" s="48">
        <f>VLOOKUP($A5,'ADR Raw Data'!$B$6:$BE$43,'ADR Raw Data'!AU$1,FALSE)</f>
        <v>4.0754522702972196</v>
      </c>
      <c r="AK5" s="48">
        <f>VLOOKUP($A5,'ADR Raw Data'!$B$6:$BE$43,'ADR Raw Data'!AV$1,FALSE)</f>
        <v>4.8029189525920302</v>
      </c>
      <c r="AL5" s="48">
        <f>VLOOKUP($A5,'ADR Raw Data'!$B$6:$BE$43,'ADR Raw Data'!AW$1,FALSE)</f>
        <v>4.3418343256780902</v>
      </c>
      <c r="AM5" s="48">
        <f>VLOOKUP($A5,'ADR Raw Data'!$B$6:$BE$43,'ADR Raw Data'!AX$1,FALSE)</f>
        <v>3.0041095892172001</v>
      </c>
      <c r="AN5" s="49">
        <f>VLOOKUP($A5,'ADR Raw Data'!$B$6:$BE$43,'ADR Raw Data'!AY$1,FALSE)</f>
        <v>3.79444730270143</v>
      </c>
      <c r="AO5" s="48">
        <f>VLOOKUP($A5,'ADR Raw Data'!$B$6:$BE$43,'ADR Raw Data'!BA$1,FALSE)</f>
        <v>3.1406381416996001</v>
      </c>
      <c r="AP5" s="48">
        <f>VLOOKUP($A5,'ADR Raw Data'!$B$6:$BE$43,'ADR Raw Data'!BB$1,FALSE)</f>
        <v>3.3426681606957001</v>
      </c>
      <c r="AQ5" s="49">
        <f>VLOOKUP($A5,'ADR Raw Data'!$B$6:$BE$43,'ADR Raw Data'!BC$1,FALSE)</f>
        <v>3.25277633174055</v>
      </c>
      <c r="AR5" s="50">
        <f>VLOOKUP($A5,'ADR Raw Data'!$B$6:$BE$43,'ADR Raw Data'!BE$1,FALSE)</f>
        <v>3.5817289934119101</v>
      </c>
      <c r="AT5" s="51">
        <f>VLOOKUP($A5,'RevPAR Raw Data'!$B$6:$BE$43,'RevPAR Raw Data'!AG$1,FALSE)</f>
        <v>63.527301735486702</v>
      </c>
      <c r="AU5" s="52">
        <f>VLOOKUP($A5,'RevPAR Raw Data'!$B$6:$BE$43,'RevPAR Raw Data'!AH$1,FALSE)</f>
        <v>79.643160245123497</v>
      </c>
      <c r="AV5" s="52">
        <f>VLOOKUP($A5,'RevPAR Raw Data'!$B$6:$BE$43,'RevPAR Raw Data'!AI$1,FALSE)</f>
        <v>86.455538083161201</v>
      </c>
      <c r="AW5" s="52">
        <f>VLOOKUP($A5,'RevPAR Raw Data'!$B$6:$BE$43,'RevPAR Raw Data'!AJ$1,FALSE)</f>
        <v>84.889011994066095</v>
      </c>
      <c r="AX5" s="52">
        <f>VLOOKUP($A5,'RevPAR Raw Data'!$B$6:$BE$43,'RevPAR Raw Data'!AK$1,FALSE)</f>
        <v>79.609364107404105</v>
      </c>
      <c r="AY5" s="53">
        <f>VLOOKUP($A5,'RevPAR Raw Data'!$B$6:$BE$43,'RevPAR Raw Data'!AL$1,FALSE)</f>
        <v>78.824845964345698</v>
      </c>
      <c r="AZ5" s="52">
        <f>VLOOKUP($A5,'RevPAR Raw Data'!$B$6:$BE$43,'RevPAR Raw Data'!AN$1,FALSE)</f>
        <v>103.245256451703</v>
      </c>
      <c r="BA5" s="52">
        <f>VLOOKUP($A5,'RevPAR Raw Data'!$B$6:$BE$43,'RevPAR Raw Data'!AO$1,FALSE)</f>
        <v>114.314966915632</v>
      </c>
      <c r="BB5" s="53">
        <f>VLOOKUP($A5,'RevPAR Raw Data'!$B$6:$BE$43,'RevPAR Raw Data'!AP$1,FALSE)</f>
        <v>108.780111683668</v>
      </c>
      <c r="BC5" s="54">
        <f>VLOOKUP($A5,'RevPAR Raw Data'!$B$6:$BE$43,'RevPAR Raw Data'!AR$1,FALSE)</f>
        <v>87.383485651616894</v>
      </c>
      <c r="BE5" s="47">
        <f>VLOOKUP($A5,'RevPAR Raw Data'!$B$6:$BE$43,'RevPAR Raw Data'!AT$1,FALSE)</f>
        <v>-8.8887088979727705E-2</v>
      </c>
      <c r="BF5" s="48">
        <f>VLOOKUP($A5,'RevPAR Raw Data'!$B$6:$BE$43,'RevPAR Raw Data'!AU$1,FALSE)</f>
        <v>5.1789956520352796</v>
      </c>
      <c r="BG5" s="48">
        <f>VLOOKUP($A5,'RevPAR Raw Data'!$B$6:$BE$43,'RevPAR Raw Data'!AV$1,FALSE)</f>
        <v>6.0639583931659304</v>
      </c>
      <c r="BH5" s="48">
        <f>VLOOKUP($A5,'RevPAR Raw Data'!$B$6:$BE$43,'RevPAR Raw Data'!AW$1,FALSE)</f>
        <v>4.2386760772238796</v>
      </c>
      <c r="BI5" s="48">
        <f>VLOOKUP($A5,'RevPAR Raw Data'!$B$6:$BE$43,'RevPAR Raw Data'!AX$1,FALSE)</f>
        <v>2.35736337483036</v>
      </c>
      <c r="BJ5" s="49">
        <f>VLOOKUP($A5,'RevPAR Raw Data'!$B$6:$BE$43,'RevPAR Raw Data'!AY$1,FALSE)</f>
        <v>3.7085392161700499</v>
      </c>
      <c r="BK5" s="48">
        <f>VLOOKUP($A5,'RevPAR Raw Data'!$B$6:$BE$43,'RevPAR Raw Data'!BA$1,FALSE)</f>
        <v>2.1765083928710598</v>
      </c>
      <c r="BL5" s="48">
        <f>VLOOKUP($A5,'RevPAR Raw Data'!$B$6:$BE$43,'RevPAR Raw Data'!BB$1,FALSE)</f>
        <v>3.0562472851006701</v>
      </c>
      <c r="BM5" s="49">
        <f>VLOOKUP($A5,'RevPAR Raw Data'!$B$6:$BE$43,'RevPAR Raw Data'!BC$1,FALSE)</f>
        <v>2.6368778465196101</v>
      </c>
      <c r="BN5" s="50">
        <f>VLOOKUP($A5,'RevPAR Raw Data'!$B$6:$BE$43,'RevPAR Raw Data'!BE$1,FALSE)</f>
        <v>3.3262321619630701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54.680016643206798</v>
      </c>
      <c r="C7" s="48">
        <f>VLOOKUP($A7,'Occupancy Raw Data'!$B$8:$BE$45,'Occupancy Raw Data'!AH$3,FALSE)</f>
        <v>65.124071565789293</v>
      </c>
      <c r="D7" s="48">
        <f>VLOOKUP($A7,'Occupancy Raw Data'!$B$8:$BE$45,'Occupancy Raw Data'!AI$3,FALSE)</f>
        <v>68.368832939385001</v>
      </c>
      <c r="E7" s="48">
        <f>VLOOKUP($A7,'Occupancy Raw Data'!$B$8:$BE$45,'Occupancy Raw Data'!AJ$3,FALSE)</f>
        <v>66.831549500261104</v>
      </c>
      <c r="F7" s="48">
        <f>VLOOKUP($A7,'Occupancy Raw Data'!$B$8:$BE$45,'Occupancy Raw Data'!AK$3,FALSE)</f>
        <v>62.422206287236897</v>
      </c>
      <c r="G7" s="49">
        <f>VLOOKUP($A7,'Occupancy Raw Data'!$B$8:$BE$45,'Occupancy Raw Data'!AL$3,FALSE)</f>
        <v>63.485335387175802</v>
      </c>
      <c r="H7" s="48">
        <f>VLOOKUP($A7,'Occupancy Raw Data'!$B$8:$BE$45,'Occupancy Raw Data'!AN$3,FALSE)</f>
        <v>68.600289302444907</v>
      </c>
      <c r="I7" s="48">
        <f>VLOOKUP($A7,'Occupancy Raw Data'!$B$8:$BE$45,'Occupancy Raw Data'!AO$3,FALSE)</f>
        <v>73.079168896890593</v>
      </c>
      <c r="J7" s="49">
        <f>VLOOKUP($A7,'Occupancy Raw Data'!$B$8:$BE$45,'Occupancy Raw Data'!AP$3,FALSE)</f>
        <v>70.839729099667693</v>
      </c>
      <c r="K7" s="50">
        <f>VLOOKUP($A7,'Occupancy Raw Data'!$B$8:$BE$45,'Occupancy Raw Data'!AR$3,FALSE)</f>
        <v>65.587540588931404</v>
      </c>
      <c r="M7" s="47">
        <f>VLOOKUP($A7,'Occupancy Raw Data'!$B$8:$BE$45,'Occupancy Raw Data'!AT$3,FALSE)</f>
        <v>2.3692966905868502</v>
      </c>
      <c r="N7" s="48">
        <f>VLOOKUP($A7,'Occupancy Raw Data'!$B$8:$BE$45,'Occupancy Raw Data'!AU$3,FALSE)</f>
        <v>6.6557258604311</v>
      </c>
      <c r="O7" s="48">
        <f>VLOOKUP($A7,'Occupancy Raw Data'!$B$8:$BE$45,'Occupancy Raw Data'!AV$3,FALSE)</f>
        <v>6.2184237615544102</v>
      </c>
      <c r="P7" s="48">
        <f>VLOOKUP($A7,'Occupancy Raw Data'!$B$8:$BE$45,'Occupancy Raw Data'!AW$3,FALSE)</f>
        <v>5.0286500136556498</v>
      </c>
      <c r="Q7" s="48">
        <f>VLOOKUP($A7,'Occupancy Raw Data'!$B$8:$BE$45,'Occupancy Raw Data'!AX$3,FALSE)</f>
        <v>4.4220317361390498</v>
      </c>
      <c r="R7" s="49">
        <f>VLOOKUP($A7,'Occupancy Raw Data'!$B$8:$BE$45,'Occupancy Raw Data'!AY$3,FALSE)</f>
        <v>5.0206861990230403</v>
      </c>
      <c r="S7" s="48">
        <f>VLOOKUP($A7,'Occupancy Raw Data'!$B$8:$BE$45,'Occupancy Raw Data'!BA$3,FALSE)</f>
        <v>2.1621182138128399</v>
      </c>
      <c r="T7" s="48">
        <f>VLOOKUP($A7,'Occupancy Raw Data'!$B$8:$BE$45,'Occupancy Raw Data'!BB$3,FALSE)</f>
        <v>0.80096844093663999</v>
      </c>
      <c r="U7" s="49">
        <f>VLOOKUP($A7,'Occupancy Raw Data'!$B$8:$BE$45,'Occupancy Raw Data'!BC$3,FALSE)</f>
        <v>1.4554697992165</v>
      </c>
      <c r="V7" s="50">
        <f>VLOOKUP($A7,'Occupancy Raw Data'!$B$8:$BE$45,'Occupancy Raw Data'!BE$3,FALSE)</f>
        <v>3.8964869494148102</v>
      </c>
      <c r="X7" s="51">
        <f>VLOOKUP($A7,'ADR Raw Data'!$B$6:$BE$43,'ADR Raw Data'!AG$1,FALSE)</f>
        <v>143.64426553443599</v>
      </c>
      <c r="Y7" s="52">
        <f>VLOOKUP($A7,'ADR Raw Data'!$B$6:$BE$43,'ADR Raw Data'!AH$1,FALSE)</f>
        <v>152.492372202247</v>
      </c>
      <c r="Z7" s="52">
        <f>VLOOKUP($A7,'ADR Raw Data'!$B$6:$BE$43,'ADR Raw Data'!AI$1,FALSE)</f>
        <v>153.95856067202899</v>
      </c>
      <c r="AA7" s="52">
        <f>VLOOKUP($A7,'ADR Raw Data'!$B$6:$BE$43,'ADR Raw Data'!AJ$1,FALSE)</f>
        <v>152.11046971709001</v>
      </c>
      <c r="AB7" s="52">
        <f>VLOOKUP($A7,'ADR Raw Data'!$B$6:$BE$43,'ADR Raw Data'!AK$1,FALSE)</f>
        <v>145.08298547045499</v>
      </c>
      <c r="AC7" s="53">
        <f>VLOOKUP($A7,'ADR Raw Data'!$B$6:$BE$43,'ADR Raw Data'!AL$1,FALSE)</f>
        <v>149.74652098521301</v>
      </c>
      <c r="AD7" s="52">
        <f>VLOOKUP($A7,'ADR Raw Data'!$B$6:$BE$43,'ADR Raw Data'!AN$1,FALSE)</f>
        <v>146.559244189233</v>
      </c>
      <c r="AE7" s="52">
        <f>VLOOKUP($A7,'ADR Raw Data'!$B$6:$BE$43,'ADR Raw Data'!AO$1,FALSE)</f>
        <v>148.737185017266</v>
      </c>
      <c r="AF7" s="53">
        <f>VLOOKUP($A7,'ADR Raw Data'!$B$6:$BE$43,'ADR Raw Data'!AP$1,FALSE)</f>
        <v>147.682639970401</v>
      </c>
      <c r="AG7" s="54">
        <f>VLOOKUP($A7,'ADR Raw Data'!$B$6:$BE$43,'ADR Raw Data'!AR$1,FALSE)</f>
        <v>149.10933174668301</v>
      </c>
      <c r="AI7" s="47">
        <f>VLOOKUP($A7,'ADR Raw Data'!$B$6:$BE$43,'ADR Raw Data'!AT$1,FALSE)</f>
        <v>4.4262092418986301</v>
      </c>
      <c r="AJ7" s="48">
        <f>VLOOKUP($A7,'ADR Raw Data'!$B$6:$BE$43,'ADR Raw Data'!AU$1,FALSE)</f>
        <v>4.72261631592791</v>
      </c>
      <c r="AK7" s="48">
        <f>VLOOKUP($A7,'ADR Raw Data'!$B$6:$BE$43,'ADR Raw Data'!AV$1,FALSE)</f>
        <v>4.1722451075859404</v>
      </c>
      <c r="AL7" s="48">
        <f>VLOOKUP($A7,'ADR Raw Data'!$B$6:$BE$43,'ADR Raw Data'!AW$1,FALSE)</f>
        <v>4.3616903052444798</v>
      </c>
      <c r="AM7" s="48">
        <f>VLOOKUP($A7,'ADR Raw Data'!$B$6:$BE$43,'ADR Raw Data'!AX$1,FALSE)</f>
        <v>3.4684508663164801</v>
      </c>
      <c r="AN7" s="49">
        <f>VLOOKUP($A7,'ADR Raw Data'!$B$6:$BE$43,'ADR Raw Data'!AY$1,FALSE)</f>
        <v>4.2681327095054096</v>
      </c>
      <c r="AO7" s="48">
        <f>VLOOKUP($A7,'ADR Raw Data'!$B$6:$BE$43,'ADR Raw Data'!BA$1,FALSE)</f>
        <v>4.0562300300461702</v>
      </c>
      <c r="AP7" s="48">
        <f>VLOOKUP($A7,'ADR Raw Data'!$B$6:$BE$43,'ADR Raw Data'!BB$1,FALSE)</f>
        <v>3.0981441073250902</v>
      </c>
      <c r="AQ7" s="49">
        <f>VLOOKUP($A7,'ADR Raw Data'!$B$6:$BE$43,'ADR Raw Data'!BC$1,FALSE)</f>
        <v>3.5479826348655101</v>
      </c>
      <c r="AR7" s="50">
        <f>VLOOKUP($A7,'ADR Raw Data'!$B$6:$BE$43,'ADR Raw Data'!BE$1,FALSE)</f>
        <v>4.0520745460118901</v>
      </c>
      <c r="AT7" s="51">
        <f>VLOOKUP($A7,'RevPAR Raw Data'!$B$6:$BE$43,'RevPAR Raw Data'!AG$1,FALSE)</f>
        <v>78.544708301241997</v>
      </c>
      <c r="AU7" s="52">
        <f>VLOOKUP($A7,'RevPAR Raw Data'!$B$6:$BE$43,'RevPAR Raw Data'!AH$1,FALSE)</f>
        <v>99.309241605361194</v>
      </c>
      <c r="AV7" s="52">
        <f>VLOOKUP($A7,'RevPAR Raw Data'!$B$6:$BE$43,'RevPAR Raw Data'!AI$1,FALSE)</f>
        <v>105.25967114174099</v>
      </c>
      <c r="AW7" s="52">
        <f>VLOOKUP($A7,'RevPAR Raw Data'!$B$6:$BE$43,'RevPAR Raw Data'!AJ$1,FALSE)</f>
        <v>101.657783864056</v>
      </c>
      <c r="AX7" s="52">
        <f>VLOOKUP($A7,'RevPAR Raw Data'!$B$6:$BE$43,'RevPAR Raw Data'!AK$1,FALSE)</f>
        <v>90.564000478049493</v>
      </c>
      <c r="AY7" s="53">
        <f>VLOOKUP($A7,'RevPAR Raw Data'!$B$6:$BE$43,'RevPAR Raw Data'!AL$1,FALSE)</f>
        <v>95.067081078090197</v>
      </c>
      <c r="AZ7" s="52">
        <f>VLOOKUP($A7,'RevPAR Raw Data'!$B$6:$BE$43,'RevPAR Raw Data'!AN$1,FALSE)</f>
        <v>100.54006551329</v>
      </c>
      <c r="BA7" s="52">
        <f>VLOOKUP($A7,'RevPAR Raw Data'!$B$6:$BE$43,'RevPAR Raw Data'!AO$1,FALSE)</f>
        <v>108.695898651248</v>
      </c>
      <c r="BB7" s="53">
        <f>VLOOKUP($A7,'RevPAR Raw Data'!$B$6:$BE$43,'RevPAR Raw Data'!AP$1,FALSE)</f>
        <v>104.61798208226899</v>
      </c>
      <c r="BC7" s="54">
        <f>VLOOKUP($A7,'RevPAR Raw Data'!$B$6:$BE$43,'RevPAR Raw Data'!AR$1,FALSE)</f>
        <v>97.797143481240496</v>
      </c>
      <c r="BE7" s="47">
        <f>VLOOKUP($A7,'RevPAR Raw Data'!$B$6:$BE$43,'RevPAR Raw Data'!AT$1,FALSE)</f>
        <v>6.90037596157224</v>
      </c>
      <c r="BF7" s="48">
        <f>VLOOKUP($A7,'RevPAR Raw Data'!$B$6:$BE$43,'RevPAR Raw Data'!AU$1,FALSE)</f>
        <v>11.6926665717871</v>
      </c>
      <c r="BG7" s="48">
        <f>VLOOKUP($A7,'RevPAR Raw Data'!$B$6:$BE$43,'RevPAR Raw Data'!AV$1,FALSE)</f>
        <v>10.6501167503007</v>
      </c>
      <c r="BH7" s="48">
        <f>VLOOKUP($A7,'RevPAR Raw Data'!$B$6:$BE$43,'RevPAR Raw Data'!AW$1,FALSE)</f>
        <v>9.6096744590304208</v>
      </c>
      <c r="BI7" s="48">
        <f>VLOOKUP($A7,'RevPAR Raw Data'!$B$6:$BE$43,'RevPAR Raw Data'!AX$1,FALSE)</f>
        <v>8.0438586005164296</v>
      </c>
      <c r="BJ7" s="49">
        <f>VLOOKUP($A7,'RevPAR Raw Data'!$B$6:$BE$43,'RevPAR Raw Data'!AY$1,FALSE)</f>
        <v>9.5031084584305905</v>
      </c>
      <c r="BK7" s="48">
        <f>VLOOKUP($A7,'RevPAR Raw Data'!$B$6:$BE$43,'RevPAR Raw Data'!BA$1,FALSE)</f>
        <v>6.3060487321327896</v>
      </c>
      <c r="BL7" s="48">
        <f>VLOOKUP($A7,'RevPAR Raw Data'!$B$6:$BE$43,'RevPAR Raw Data'!BB$1,FALSE)</f>
        <v>3.9239277048161498</v>
      </c>
      <c r="BM7" s="49">
        <f>VLOOKUP($A7,'RevPAR Raw Data'!$B$6:$BE$43,'RevPAR Raw Data'!BC$1,FALSE)</f>
        <v>5.0550922498139297</v>
      </c>
      <c r="BN7" s="50">
        <f>VLOOKUP($A7,'RevPAR Raw Data'!$B$6:$BE$43,'RevPAR Raw Data'!BE$1,FALSE)</f>
        <v>8.1064500512926205</v>
      </c>
    </row>
    <row r="8" spans="1:66" x14ac:dyDescent="0.45">
      <c r="A8" s="63" t="s">
        <v>88</v>
      </c>
      <c r="B8" s="47">
        <f>VLOOKUP($A8,'Occupancy Raw Data'!$B$8:$BE$45,'Occupancy Raw Data'!AG$3,FALSE)</f>
        <v>52.927370267203102</v>
      </c>
      <c r="C8" s="48">
        <f>VLOOKUP($A8,'Occupancy Raw Data'!$B$8:$BE$45,'Occupancy Raw Data'!AH$3,FALSE)</f>
        <v>71.353038275043801</v>
      </c>
      <c r="D8" s="48">
        <f>VLOOKUP($A8,'Occupancy Raw Data'!$B$8:$BE$45,'Occupancy Raw Data'!AI$3,FALSE)</f>
        <v>74.437738574228803</v>
      </c>
      <c r="E8" s="48">
        <f>VLOOKUP($A8,'Occupancy Raw Data'!$B$8:$BE$45,'Occupancy Raw Data'!AJ$3,FALSE)</f>
        <v>72.309914371195703</v>
      </c>
      <c r="F8" s="48">
        <f>VLOOKUP($A8,'Occupancy Raw Data'!$B$8:$BE$45,'Occupancy Raw Data'!AK$3,FALSE)</f>
        <v>64.515629835964006</v>
      </c>
      <c r="G8" s="49">
        <f>VLOOKUP($A8,'Occupancy Raw Data'!$B$8:$BE$45,'Occupancy Raw Data'!AL$3,FALSE)</f>
        <v>67.108738264727094</v>
      </c>
      <c r="H8" s="48">
        <f>VLOOKUP($A8,'Occupancy Raw Data'!$B$8:$BE$45,'Occupancy Raw Data'!AN$3,FALSE)</f>
        <v>66.542865985762901</v>
      </c>
      <c r="I8" s="48">
        <f>VLOOKUP($A8,'Occupancy Raw Data'!$B$8:$BE$45,'Occupancy Raw Data'!AO$3,FALSE)</f>
        <v>69.537294955122206</v>
      </c>
      <c r="J8" s="49">
        <f>VLOOKUP($A8,'Occupancy Raw Data'!$B$8:$BE$45,'Occupancy Raw Data'!AP$3,FALSE)</f>
        <v>68.040080470442504</v>
      </c>
      <c r="K8" s="50">
        <f>VLOOKUP($A8,'Occupancy Raw Data'!$B$8:$BE$45,'Occupancy Raw Data'!AR$3,FALSE)</f>
        <v>67.374836037788597</v>
      </c>
      <c r="M8" s="47">
        <f>VLOOKUP($A8,'Occupancy Raw Data'!$B$8:$BE$45,'Occupancy Raw Data'!AT$3,FALSE)</f>
        <v>2.83738829418464</v>
      </c>
      <c r="N8" s="48">
        <f>VLOOKUP($A8,'Occupancy Raw Data'!$B$8:$BE$45,'Occupancy Raw Data'!AU$3,FALSE)</f>
        <v>15.479100374033999</v>
      </c>
      <c r="O8" s="48">
        <f>VLOOKUP($A8,'Occupancy Raw Data'!$B$8:$BE$45,'Occupancy Raw Data'!AV$3,FALSE)</f>
        <v>11.2739581360584</v>
      </c>
      <c r="P8" s="48">
        <f>VLOOKUP($A8,'Occupancy Raw Data'!$B$8:$BE$45,'Occupancy Raw Data'!AW$3,FALSE)</f>
        <v>2.9383934760823398</v>
      </c>
      <c r="Q8" s="48">
        <f>VLOOKUP($A8,'Occupancy Raw Data'!$B$8:$BE$45,'Occupancy Raw Data'!AX$3,FALSE)</f>
        <v>6.4175337500438703</v>
      </c>
      <c r="R8" s="49">
        <f>VLOOKUP($A8,'Occupancy Raw Data'!$B$8:$BE$45,'Occupancy Raw Data'!AY$3,FALSE)</f>
        <v>7.8840606736101702</v>
      </c>
      <c r="S8" s="48">
        <f>VLOOKUP($A8,'Occupancy Raw Data'!$B$8:$BE$45,'Occupancy Raw Data'!BA$3,FALSE)</f>
        <v>0.461889348003242</v>
      </c>
      <c r="T8" s="48">
        <f>VLOOKUP($A8,'Occupancy Raw Data'!$B$8:$BE$45,'Occupancy Raw Data'!BB$3,FALSE)</f>
        <v>1.4732363703062299</v>
      </c>
      <c r="U8" s="49">
        <f>VLOOKUP($A8,'Occupancy Raw Data'!$B$8:$BE$45,'Occupancy Raw Data'!BC$3,FALSE)</f>
        <v>0.97615854347516295</v>
      </c>
      <c r="V8" s="50">
        <f>VLOOKUP($A8,'Occupancy Raw Data'!$B$8:$BE$45,'Occupancy Raw Data'!BE$3,FALSE)</f>
        <v>5.7957523690247097</v>
      </c>
      <c r="X8" s="51">
        <f>VLOOKUP($A8,'ADR Raw Data'!$B$6:$BE$43,'ADR Raw Data'!AG$1,FALSE)</f>
        <v>144.505727791043</v>
      </c>
      <c r="Y8" s="52">
        <f>VLOOKUP($A8,'ADR Raw Data'!$B$6:$BE$43,'ADR Raw Data'!AH$1,FALSE)</f>
        <v>163.33567720946999</v>
      </c>
      <c r="Z8" s="52">
        <f>VLOOKUP($A8,'ADR Raw Data'!$B$6:$BE$43,'ADR Raw Data'!AI$1,FALSE)</f>
        <v>167.545092339142</v>
      </c>
      <c r="AA8" s="52">
        <f>VLOOKUP($A8,'ADR Raw Data'!$B$6:$BE$43,'ADR Raw Data'!AJ$1,FALSE)</f>
        <v>164.44742901983099</v>
      </c>
      <c r="AB8" s="52">
        <f>VLOOKUP($A8,'ADR Raw Data'!$B$6:$BE$43,'ADR Raw Data'!AK$1,FALSE)</f>
        <v>148.83009954425501</v>
      </c>
      <c r="AC8" s="53">
        <f>VLOOKUP($A8,'ADR Raw Data'!$B$6:$BE$43,'ADR Raw Data'!AL$1,FALSE)</f>
        <v>158.74990729993701</v>
      </c>
      <c r="AD8" s="52">
        <f>VLOOKUP($A8,'ADR Raw Data'!$B$6:$BE$43,'ADR Raw Data'!AN$1,FALSE)</f>
        <v>134.70265348837199</v>
      </c>
      <c r="AE8" s="52">
        <f>VLOOKUP($A8,'ADR Raw Data'!$B$6:$BE$43,'ADR Raw Data'!AO$1,FALSE)</f>
        <v>130.23130855680401</v>
      </c>
      <c r="AF8" s="53">
        <f>VLOOKUP($A8,'ADR Raw Data'!$B$6:$BE$43,'ADR Raw Data'!AP$1,FALSE)</f>
        <v>132.417785295957</v>
      </c>
      <c r="AG8" s="54">
        <f>VLOOKUP($A8,'ADR Raw Data'!$B$6:$BE$43,'ADR Raw Data'!AR$1,FALSE)</f>
        <v>151.15215883363001</v>
      </c>
      <c r="AI8" s="47">
        <f>VLOOKUP($A8,'ADR Raw Data'!$B$6:$BE$43,'ADR Raw Data'!AT$1,FALSE)</f>
        <v>5.7072806082385199</v>
      </c>
      <c r="AJ8" s="48">
        <f>VLOOKUP($A8,'ADR Raw Data'!$B$6:$BE$43,'ADR Raw Data'!AU$1,FALSE)</f>
        <v>7.5972951331197303</v>
      </c>
      <c r="AK8" s="48">
        <f>VLOOKUP($A8,'ADR Raw Data'!$B$6:$BE$43,'ADR Raw Data'!AV$1,FALSE)</f>
        <v>7.8194949055085301</v>
      </c>
      <c r="AL8" s="48">
        <f>VLOOKUP($A8,'ADR Raw Data'!$B$6:$BE$43,'ADR Raw Data'!AW$1,FALSE)</f>
        <v>7.1382116596868403</v>
      </c>
      <c r="AM8" s="48">
        <f>VLOOKUP($A8,'ADR Raw Data'!$B$6:$BE$43,'ADR Raw Data'!AX$1,FALSE)</f>
        <v>4.3636374401133704</v>
      </c>
      <c r="AN8" s="49">
        <f>VLOOKUP($A8,'ADR Raw Data'!$B$6:$BE$43,'ADR Raw Data'!AY$1,FALSE)</f>
        <v>6.78327640908216</v>
      </c>
      <c r="AO8" s="48">
        <f>VLOOKUP($A8,'ADR Raw Data'!$B$6:$BE$43,'ADR Raw Data'!BA$1,FALSE)</f>
        <v>4.8709846348949704</v>
      </c>
      <c r="AP8" s="48">
        <f>VLOOKUP($A8,'ADR Raw Data'!$B$6:$BE$43,'ADR Raw Data'!BB$1,FALSE)</f>
        <v>2.4210844462763501</v>
      </c>
      <c r="AQ8" s="49">
        <f>VLOOKUP($A8,'ADR Raw Data'!$B$6:$BE$43,'ADR Raw Data'!BC$1,FALSE)</f>
        <v>3.62265001612821</v>
      </c>
      <c r="AR8" s="50">
        <f>VLOOKUP($A8,'ADR Raw Data'!$B$6:$BE$43,'ADR Raw Data'!BE$1,FALSE)</f>
        <v>6.1803069861186701</v>
      </c>
      <c r="AT8" s="51">
        <f>VLOOKUP($A8,'RevPAR Raw Data'!$B$6:$BE$43,'RevPAR Raw Data'!AG$1,FALSE)</f>
        <v>76.483081605282095</v>
      </c>
      <c r="AU8" s="52">
        <f>VLOOKUP($A8,'RevPAR Raw Data'!$B$6:$BE$43,'RevPAR Raw Data'!AH$1,FALSE)</f>
        <v>116.544968276075</v>
      </c>
      <c r="AV8" s="52">
        <f>VLOOKUP($A8,'RevPAR Raw Data'!$B$6:$BE$43,'RevPAR Raw Data'!AI$1,FALSE)</f>
        <v>124.71677782936101</v>
      </c>
      <c r="AW8" s="52">
        <f>VLOOKUP($A8,'RevPAR Raw Data'!$B$6:$BE$43,'RevPAR Raw Data'!AJ$1,FALSE)</f>
        <v>118.911795109873</v>
      </c>
      <c r="AX8" s="52">
        <f>VLOOKUP($A8,'RevPAR Raw Data'!$B$6:$BE$43,'RevPAR Raw Data'!AK$1,FALSE)</f>
        <v>96.018676106468504</v>
      </c>
      <c r="AY8" s="53">
        <f>VLOOKUP($A8,'RevPAR Raw Data'!$B$6:$BE$43,'RevPAR Raw Data'!AL$1,FALSE)</f>
        <v>106.535059785412</v>
      </c>
      <c r="AZ8" s="52">
        <f>VLOOKUP($A8,'RevPAR Raw Data'!$B$6:$BE$43,'RevPAR Raw Data'!AN$1,FALSE)</f>
        <v>89.635006190034005</v>
      </c>
      <c r="BA8" s="52">
        <f>VLOOKUP($A8,'RevPAR Raw Data'!$B$6:$BE$43,'RevPAR Raw Data'!AO$1,FALSE)</f>
        <v>90.559329155060297</v>
      </c>
      <c r="BB8" s="53">
        <f>VLOOKUP($A8,'RevPAR Raw Data'!$B$6:$BE$43,'RevPAR Raw Data'!AP$1,FALSE)</f>
        <v>90.097167672547101</v>
      </c>
      <c r="BC8" s="54">
        <f>VLOOKUP($A8,'RevPAR Raw Data'!$B$6:$BE$43,'RevPAR Raw Data'!AR$1,FALSE)</f>
        <v>101.838519181736</v>
      </c>
      <c r="BE8" s="47">
        <f>VLOOKUP($A8,'RevPAR Raw Data'!$B$6:$BE$43,'RevPAR Raw Data'!AT$1,FALSE)</f>
        <v>8.7066066143175895</v>
      </c>
      <c r="BF8" s="48">
        <f>VLOOKUP($A8,'RevPAR Raw Data'!$B$6:$BE$43,'RevPAR Raw Data'!AU$1,FALSE)</f>
        <v>24.252388446521</v>
      </c>
      <c r="BG8" s="48">
        <f>VLOOKUP($A8,'RevPAR Raw Data'!$B$6:$BE$43,'RevPAR Raw Data'!AV$1,FALSE)</f>
        <v>19.975019623665101</v>
      </c>
      <c r="BH8" s="48">
        <f>VLOOKUP($A8,'RevPAR Raw Data'!$B$6:$BE$43,'RevPAR Raw Data'!AW$1,FALSE)</f>
        <v>10.286353881486299</v>
      </c>
      <c r="BI8" s="48">
        <f>VLOOKUP($A8,'RevPAR Raw Data'!$B$6:$BE$43,'RevPAR Raw Data'!AX$1,FALSE)</f>
        <v>11.061209095605999</v>
      </c>
      <c r="BJ8" s="49">
        <f>VLOOKUP($A8,'RevPAR Raw Data'!$B$6:$BE$43,'RevPAR Raw Data'!AY$1,FALSE)</f>
        <v>15.202134710443</v>
      </c>
      <c r="BK8" s="48">
        <f>VLOOKUP($A8,'RevPAR Raw Data'!$B$6:$BE$43,'RevPAR Raw Data'!BA$1,FALSE)</f>
        <v>5.3553725420696701</v>
      </c>
      <c r="BL8" s="48">
        <f>VLOOKUP($A8,'RevPAR Raw Data'!$B$6:$BE$43,'RevPAR Raw Data'!BB$1,FALSE)</f>
        <v>3.9299891132009601</v>
      </c>
      <c r="BM8" s="49">
        <f>VLOOKUP($A8,'RevPAR Raw Data'!$B$6:$BE$43,'RevPAR Raw Data'!BC$1,FALSE)</f>
        <v>4.6341713672360099</v>
      </c>
      <c r="BN8" s="50">
        <f>VLOOKUP($A8,'RevPAR Raw Data'!$B$6:$BE$43,'RevPAR Raw Data'!BE$1,FALSE)</f>
        <v>12.3342546437043</v>
      </c>
    </row>
    <row r="9" spans="1:66" x14ac:dyDescent="0.45">
      <c r="A9" s="63" t="s">
        <v>89</v>
      </c>
      <c r="B9" s="47">
        <f>VLOOKUP($A9,'Occupancy Raw Data'!$B$8:$BE$45,'Occupancy Raw Data'!AG$3,FALSE)</f>
        <v>52.393770985295802</v>
      </c>
      <c r="C9" s="48">
        <f>VLOOKUP($A9,'Occupancy Raw Data'!$B$8:$BE$45,'Occupancy Raw Data'!AH$3,FALSE)</f>
        <v>62.345142989463902</v>
      </c>
      <c r="D9" s="48">
        <f>VLOOKUP($A9,'Occupancy Raw Data'!$B$8:$BE$45,'Occupancy Raw Data'!AI$3,FALSE)</f>
        <v>65.500173671413606</v>
      </c>
      <c r="E9" s="48">
        <f>VLOOKUP($A9,'Occupancy Raw Data'!$B$8:$BE$45,'Occupancy Raw Data'!AJ$3,FALSE)</f>
        <v>64.310524487669298</v>
      </c>
      <c r="F9" s="48">
        <f>VLOOKUP($A9,'Occupancy Raw Data'!$B$8:$BE$45,'Occupancy Raw Data'!AK$3,FALSE)</f>
        <v>59.902165103623901</v>
      </c>
      <c r="G9" s="49">
        <f>VLOOKUP($A9,'Occupancy Raw Data'!$B$8:$BE$45,'Occupancy Raw Data'!AL$3,FALSE)</f>
        <v>60.890355447493299</v>
      </c>
      <c r="H9" s="48">
        <f>VLOOKUP($A9,'Occupancy Raw Data'!$B$8:$BE$45,'Occupancy Raw Data'!AN$3,FALSE)</f>
        <v>64.449461618617505</v>
      </c>
      <c r="I9" s="48">
        <f>VLOOKUP($A9,'Occupancy Raw Data'!$B$8:$BE$45,'Occupancy Raw Data'!AO$3,FALSE)</f>
        <v>69.063332175523897</v>
      </c>
      <c r="J9" s="49">
        <f>VLOOKUP($A9,'Occupancy Raw Data'!$B$8:$BE$45,'Occupancy Raw Data'!AP$3,FALSE)</f>
        <v>66.756396897070701</v>
      </c>
      <c r="K9" s="50">
        <f>VLOOKUP($A9,'Occupancy Raw Data'!$B$8:$BE$45,'Occupancy Raw Data'!AR$3,FALSE)</f>
        <v>62.566367290229699</v>
      </c>
      <c r="M9" s="47">
        <f>VLOOKUP($A9,'Occupancy Raw Data'!$B$8:$BE$45,'Occupancy Raw Data'!AT$3,FALSE)</f>
        <v>4.1308386804838699</v>
      </c>
      <c r="N9" s="48">
        <f>VLOOKUP($A9,'Occupancy Raw Data'!$B$8:$BE$45,'Occupancy Raw Data'!AU$3,FALSE)</f>
        <v>8.2202998416719808</v>
      </c>
      <c r="O9" s="48">
        <f>VLOOKUP($A9,'Occupancy Raw Data'!$B$8:$BE$45,'Occupancy Raw Data'!AV$3,FALSE)</f>
        <v>6.1543649666494202</v>
      </c>
      <c r="P9" s="48">
        <f>VLOOKUP($A9,'Occupancy Raw Data'!$B$8:$BE$45,'Occupancy Raw Data'!AW$3,FALSE)</f>
        <v>2.9213325959291598</v>
      </c>
      <c r="Q9" s="48">
        <f>VLOOKUP($A9,'Occupancy Raw Data'!$B$8:$BE$45,'Occupancy Raw Data'!AX$3,FALSE)</f>
        <v>2.3258896348098199</v>
      </c>
      <c r="R9" s="49">
        <f>VLOOKUP($A9,'Occupancy Raw Data'!$B$8:$BE$45,'Occupancy Raw Data'!AY$3,FALSE)</f>
        <v>4.7474151394456898</v>
      </c>
      <c r="S9" s="48">
        <f>VLOOKUP($A9,'Occupancy Raw Data'!$B$8:$BE$45,'Occupancy Raw Data'!BA$3,FALSE)</f>
        <v>-0.61318859711691198</v>
      </c>
      <c r="T9" s="48">
        <f>VLOOKUP($A9,'Occupancy Raw Data'!$B$8:$BE$45,'Occupancy Raw Data'!BB$3,FALSE)</f>
        <v>-3.0673886513126001</v>
      </c>
      <c r="U9" s="49">
        <f>VLOOKUP($A9,'Occupancy Raw Data'!$B$8:$BE$45,'Occupancy Raw Data'!BC$3,FALSE)</f>
        <v>-1.89800926374076</v>
      </c>
      <c r="V9" s="50">
        <f>VLOOKUP($A9,'Occupancy Raw Data'!$B$8:$BE$45,'Occupancy Raw Data'!BE$3,FALSE)</f>
        <v>2.6281021344422002</v>
      </c>
      <c r="X9" s="51">
        <f>VLOOKUP($A9,'ADR Raw Data'!$B$6:$BE$43,'ADR Raw Data'!AG$1,FALSE)</f>
        <v>127.25488978509399</v>
      </c>
      <c r="Y9" s="52">
        <f>VLOOKUP($A9,'ADR Raw Data'!$B$6:$BE$43,'ADR Raw Data'!AH$1,FALSE)</f>
        <v>133.536192952319</v>
      </c>
      <c r="Z9" s="52">
        <f>VLOOKUP($A9,'ADR Raw Data'!$B$6:$BE$43,'ADR Raw Data'!AI$1,FALSE)</f>
        <v>135.964054973706</v>
      </c>
      <c r="AA9" s="52">
        <f>VLOOKUP($A9,'ADR Raw Data'!$B$6:$BE$43,'ADR Raw Data'!AJ$1,FALSE)</f>
        <v>135.00366954721301</v>
      </c>
      <c r="AB9" s="52">
        <f>VLOOKUP($A9,'ADR Raw Data'!$B$6:$BE$43,'ADR Raw Data'!AK$1,FALSE)</f>
        <v>130.281913988886</v>
      </c>
      <c r="AC9" s="53">
        <f>VLOOKUP($A9,'ADR Raw Data'!$B$6:$BE$43,'ADR Raw Data'!AL$1,FALSE)</f>
        <v>132.64725105055899</v>
      </c>
      <c r="AD9" s="52">
        <f>VLOOKUP($A9,'ADR Raw Data'!$B$6:$BE$43,'ADR Raw Data'!AN$1,FALSE)</f>
        <v>128.63640842540099</v>
      </c>
      <c r="AE9" s="52">
        <f>VLOOKUP($A9,'ADR Raw Data'!$B$6:$BE$43,'ADR Raw Data'!AO$1,FALSE)</f>
        <v>129.38181684828101</v>
      </c>
      <c r="AF9" s="53">
        <f>VLOOKUP($A9,'ADR Raw Data'!$B$6:$BE$43,'ADR Raw Data'!AP$1,FALSE)</f>
        <v>129.021992368729</v>
      </c>
      <c r="AG9" s="54">
        <f>VLOOKUP($A9,'ADR Raw Data'!$B$6:$BE$43,'ADR Raw Data'!AR$1,FALSE)</f>
        <v>131.54209678272099</v>
      </c>
      <c r="AI9" s="47">
        <f>VLOOKUP($A9,'ADR Raw Data'!$B$6:$BE$43,'ADR Raw Data'!AT$1,FALSE)</f>
        <v>6.8746948955260798</v>
      </c>
      <c r="AJ9" s="48">
        <f>VLOOKUP($A9,'ADR Raw Data'!$B$6:$BE$43,'ADR Raw Data'!AU$1,FALSE)</f>
        <v>4.4310230793985603</v>
      </c>
      <c r="AK9" s="48">
        <f>VLOOKUP($A9,'ADR Raw Data'!$B$6:$BE$43,'ADR Raw Data'!AV$1,FALSE)</f>
        <v>3.9167362219049999</v>
      </c>
      <c r="AL9" s="48">
        <f>VLOOKUP($A9,'ADR Raw Data'!$B$6:$BE$43,'ADR Raw Data'!AW$1,FALSE)</f>
        <v>4.3026385261509796</v>
      </c>
      <c r="AM9" s="48">
        <f>VLOOKUP($A9,'ADR Raw Data'!$B$6:$BE$43,'ADR Raw Data'!AX$1,FALSE)</f>
        <v>3.8485245819491598</v>
      </c>
      <c r="AN9" s="49">
        <f>VLOOKUP($A9,'ADR Raw Data'!$B$6:$BE$43,'ADR Raw Data'!AY$1,FALSE)</f>
        <v>4.5894400817833496</v>
      </c>
      <c r="AO9" s="48">
        <f>VLOOKUP($A9,'ADR Raw Data'!$B$6:$BE$43,'ADR Raw Data'!BA$1,FALSE)</f>
        <v>3.9815893902607402</v>
      </c>
      <c r="AP9" s="48">
        <f>VLOOKUP($A9,'ADR Raw Data'!$B$6:$BE$43,'ADR Raw Data'!BB$1,FALSE)</f>
        <v>3.5812418549462199</v>
      </c>
      <c r="AQ9" s="49">
        <f>VLOOKUP($A9,'ADR Raw Data'!$B$6:$BE$43,'ADR Raw Data'!BC$1,FALSE)</f>
        <v>3.7672966467160802</v>
      </c>
      <c r="AR9" s="50">
        <f>VLOOKUP($A9,'ADR Raw Data'!$B$6:$BE$43,'ADR Raw Data'!BE$1,FALSE)</f>
        <v>4.3712304534189004</v>
      </c>
      <c r="AT9" s="51">
        <f>VLOOKUP($A9,'RevPAR Raw Data'!$B$6:$BE$43,'RevPAR Raw Data'!AG$1,FALSE)</f>
        <v>66.673635521593098</v>
      </c>
      <c r="AU9" s="52">
        <f>VLOOKUP($A9,'RevPAR Raw Data'!$B$6:$BE$43,'RevPAR Raw Data'!AH$1,FALSE)</f>
        <v>83.253330438809698</v>
      </c>
      <c r="AV9" s="52">
        <f>VLOOKUP($A9,'RevPAR Raw Data'!$B$6:$BE$43,'RevPAR Raw Data'!AI$1,FALSE)</f>
        <v>89.056692138474006</v>
      </c>
      <c r="AW9" s="52">
        <f>VLOOKUP($A9,'RevPAR Raw Data'!$B$6:$BE$43,'RevPAR Raw Data'!AJ$1,FALSE)</f>
        <v>86.821567963413202</v>
      </c>
      <c r="AX9" s="52">
        <f>VLOOKUP($A9,'RevPAR Raw Data'!$B$6:$BE$43,'RevPAR Raw Data'!AK$1,FALSE)</f>
        <v>78.041687217783902</v>
      </c>
      <c r="AY9" s="53">
        <f>VLOOKUP($A9,'RevPAR Raw Data'!$B$6:$BE$43,'RevPAR Raw Data'!AL$1,FALSE)</f>
        <v>80.769382656014798</v>
      </c>
      <c r="AZ9" s="52">
        <f>VLOOKUP($A9,'RevPAR Raw Data'!$B$6:$BE$43,'RevPAR Raw Data'!AN$1,FALSE)</f>
        <v>82.905472675697496</v>
      </c>
      <c r="BA9" s="52">
        <f>VLOOKUP($A9,'RevPAR Raw Data'!$B$6:$BE$43,'RevPAR Raw Data'!AO$1,FALSE)</f>
        <v>89.355393944656697</v>
      </c>
      <c r="BB9" s="53">
        <f>VLOOKUP($A9,'RevPAR Raw Data'!$B$6:$BE$43,'RevPAR Raw Data'!AP$1,FALSE)</f>
        <v>86.130433310177096</v>
      </c>
      <c r="BC9" s="54">
        <f>VLOOKUP($A9,'RevPAR Raw Data'!$B$6:$BE$43,'RevPAR Raw Data'!AR$1,FALSE)</f>
        <v>82.301111414346906</v>
      </c>
      <c r="BE9" s="47">
        <f>VLOOKUP($A9,'RevPAR Raw Data'!$B$6:$BE$43,'RevPAR Raw Data'!AT$1,FALSE)</f>
        <v>11.2895161319196</v>
      </c>
      <c r="BF9" s="48">
        <f>VLOOKUP($A9,'RevPAR Raw Data'!$B$6:$BE$43,'RevPAR Raw Data'!AU$1,FALSE)</f>
        <v>13.0155663042508</v>
      </c>
      <c r="BG9" s="48">
        <f>VLOOKUP($A9,'RevPAR Raw Data'!$B$6:$BE$43,'RevPAR Raw Data'!AV$1,FALSE)</f>
        <v>10.312151430431401</v>
      </c>
      <c r="BH9" s="48">
        <f>VLOOKUP($A9,'RevPAR Raw Data'!$B$6:$BE$43,'RevPAR Raw Data'!AW$1,FALSE)</f>
        <v>7.3496655038296002</v>
      </c>
      <c r="BI9" s="48">
        <f>VLOOKUP($A9,'RevPAR Raw Data'!$B$6:$BE$43,'RevPAR Raw Data'!AX$1,FALSE)</f>
        <v>6.26392665110364</v>
      </c>
      <c r="BJ9" s="49">
        <f>VLOOKUP($A9,'RevPAR Raw Data'!$B$6:$BE$43,'RevPAR Raw Data'!AY$1,FALSE)</f>
        <v>9.5547349944874203</v>
      </c>
      <c r="BK9" s="48">
        <f>VLOOKUP($A9,'RevPAR Raw Data'!$B$6:$BE$43,'RevPAR Raw Data'!BA$1,FALSE)</f>
        <v>3.3439861410187302</v>
      </c>
      <c r="BL9" s="48">
        <f>VLOOKUP($A9,'RevPAR Raw Data'!$B$6:$BE$43,'RevPAR Raw Data'!BB$1,FALSE)</f>
        <v>0.40400259739894001</v>
      </c>
      <c r="BM9" s="49">
        <f>VLOOKUP($A9,'RevPAR Raw Data'!$B$6:$BE$43,'RevPAR Raw Data'!BC$1,FALSE)</f>
        <v>1.7977837436280499</v>
      </c>
      <c r="BN9" s="50">
        <f>VLOOKUP($A9,'RevPAR Raw Data'!$B$6:$BE$43,'RevPAR Raw Data'!BE$1,FALSE)</f>
        <v>7.1142129887088004</v>
      </c>
    </row>
    <row r="10" spans="1:66" x14ac:dyDescent="0.45">
      <c r="A10" s="63" t="s">
        <v>26</v>
      </c>
      <c r="B10" s="47">
        <f>VLOOKUP($A10,'Occupancy Raw Data'!$B$8:$BE$45,'Occupancy Raw Data'!AG$3,FALSE)</f>
        <v>52.8538417099942</v>
      </c>
      <c r="C10" s="48">
        <f>VLOOKUP($A10,'Occupancy Raw Data'!$B$8:$BE$45,'Occupancy Raw Data'!AH$3,FALSE)</f>
        <v>65.346620450606494</v>
      </c>
      <c r="D10" s="48">
        <f>VLOOKUP($A10,'Occupancy Raw Data'!$B$8:$BE$45,'Occupancy Raw Data'!AI$3,FALSE)</f>
        <v>73.651068746389299</v>
      </c>
      <c r="E10" s="48">
        <f>VLOOKUP($A10,'Occupancy Raw Data'!$B$8:$BE$45,'Occupancy Raw Data'!AJ$3,FALSE)</f>
        <v>70.505488157134593</v>
      </c>
      <c r="F10" s="48">
        <f>VLOOKUP($A10,'Occupancy Raw Data'!$B$8:$BE$45,'Occupancy Raw Data'!AK$3,FALSE)</f>
        <v>61.354708261120699</v>
      </c>
      <c r="G10" s="49">
        <f>VLOOKUP($A10,'Occupancy Raw Data'!$B$8:$BE$45,'Occupancy Raw Data'!AL$3,FALSE)</f>
        <v>64.742345465049098</v>
      </c>
      <c r="H10" s="48">
        <f>VLOOKUP($A10,'Occupancy Raw Data'!$B$8:$BE$45,'Occupancy Raw Data'!AN$3,FALSE)</f>
        <v>63.766608896591499</v>
      </c>
      <c r="I10" s="48">
        <f>VLOOKUP($A10,'Occupancy Raw Data'!$B$8:$BE$45,'Occupancy Raw Data'!AO$3,FALSE)</f>
        <v>69.202772963604801</v>
      </c>
      <c r="J10" s="49">
        <f>VLOOKUP($A10,'Occupancy Raw Data'!$B$8:$BE$45,'Occupancy Raw Data'!AP$3,FALSE)</f>
        <v>66.484690930098196</v>
      </c>
      <c r="K10" s="50">
        <f>VLOOKUP($A10,'Occupancy Raw Data'!$B$8:$BE$45,'Occupancy Raw Data'!AR$3,FALSE)</f>
        <v>65.240158455063096</v>
      </c>
      <c r="M10" s="47">
        <f>VLOOKUP($A10,'Occupancy Raw Data'!$B$8:$BE$45,'Occupancy Raw Data'!AT$3,FALSE)</f>
        <v>8.0742267489609496</v>
      </c>
      <c r="N10" s="48">
        <f>VLOOKUP($A10,'Occupancy Raw Data'!$B$8:$BE$45,'Occupancy Raw Data'!AU$3,FALSE)</f>
        <v>12.377098391285999</v>
      </c>
      <c r="O10" s="48">
        <f>VLOOKUP($A10,'Occupancy Raw Data'!$B$8:$BE$45,'Occupancy Raw Data'!AV$3,FALSE)</f>
        <v>15.4458157817883</v>
      </c>
      <c r="P10" s="48">
        <f>VLOOKUP($A10,'Occupancy Raw Data'!$B$8:$BE$45,'Occupancy Raw Data'!AW$3,FALSE)</f>
        <v>12.424246996516199</v>
      </c>
      <c r="Q10" s="48">
        <f>VLOOKUP($A10,'Occupancy Raw Data'!$B$8:$BE$45,'Occupancy Raw Data'!AX$3,FALSE)</f>
        <v>8.9938715573722394</v>
      </c>
      <c r="R10" s="49">
        <f>VLOOKUP($A10,'Occupancy Raw Data'!$B$8:$BE$45,'Occupancy Raw Data'!AY$3,FALSE)</f>
        <v>11.679690972330199</v>
      </c>
      <c r="S10" s="48">
        <f>VLOOKUP($A10,'Occupancy Raw Data'!$B$8:$BE$45,'Occupancy Raw Data'!BA$3,FALSE)</f>
        <v>2.7962992392499202</v>
      </c>
      <c r="T10" s="48">
        <f>VLOOKUP($A10,'Occupancy Raw Data'!$B$8:$BE$45,'Occupancy Raw Data'!BB$3,FALSE)</f>
        <v>3.8821851217756098</v>
      </c>
      <c r="U10" s="49">
        <f>VLOOKUP($A10,'Occupancy Raw Data'!$B$8:$BE$45,'Occupancy Raw Data'!BC$3,FALSE)</f>
        <v>3.3585907635362302</v>
      </c>
      <c r="V10" s="50">
        <f>VLOOKUP($A10,'Occupancy Raw Data'!$B$8:$BE$45,'Occupancy Raw Data'!BE$3,FALSE)</f>
        <v>9.1217869508059497</v>
      </c>
      <c r="X10" s="51">
        <f>VLOOKUP($A10,'ADR Raw Data'!$B$6:$BE$43,'ADR Raw Data'!AG$1,FALSE)</f>
        <v>136.41439501584799</v>
      </c>
      <c r="Y10" s="52">
        <f>VLOOKUP($A10,'ADR Raw Data'!$B$6:$BE$43,'ADR Raw Data'!AH$1,FALSE)</f>
        <v>151.55190558281299</v>
      </c>
      <c r="Z10" s="52">
        <f>VLOOKUP($A10,'ADR Raw Data'!$B$6:$BE$43,'ADR Raw Data'!AI$1,FALSE)</f>
        <v>160.683974429367</v>
      </c>
      <c r="AA10" s="52">
        <f>VLOOKUP($A10,'ADR Raw Data'!$B$6:$BE$43,'ADR Raw Data'!AJ$1,FALSE)</f>
        <v>156.93997705764201</v>
      </c>
      <c r="AB10" s="52">
        <f>VLOOKUP($A10,'ADR Raw Data'!$B$6:$BE$43,'ADR Raw Data'!AK$1,FALSE)</f>
        <v>139.169548985452</v>
      </c>
      <c r="AC10" s="53">
        <f>VLOOKUP($A10,'ADR Raw Data'!$B$6:$BE$43,'ADR Raw Data'!AL$1,FALSE)</f>
        <v>149.98472039546999</v>
      </c>
      <c r="AD10" s="52">
        <f>VLOOKUP($A10,'ADR Raw Data'!$B$6:$BE$43,'ADR Raw Data'!AN$1,FALSE)</f>
        <v>127.60079181011</v>
      </c>
      <c r="AE10" s="52">
        <f>VLOOKUP($A10,'ADR Raw Data'!$B$6:$BE$43,'ADR Raw Data'!AO$1,FALSE)</f>
        <v>129.00518866349401</v>
      </c>
      <c r="AF10" s="53">
        <f>VLOOKUP($A10,'ADR Raw Data'!$B$6:$BE$43,'ADR Raw Data'!AP$1,FALSE)</f>
        <v>128.33169809271399</v>
      </c>
      <c r="AG10" s="54">
        <f>VLOOKUP($A10,'ADR Raw Data'!$B$6:$BE$43,'ADR Raw Data'!AR$1,FALSE)</f>
        <v>143.68012637331299</v>
      </c>
      <c r="AI10" s="47">
        <f>VLOOKUP($A10,'ADR Raw Data'!$B$6:$BE$43,'ADR Raw Data'!AT$1,FALSE)</f>
        <v>4.5356101656024599</v>
      </c>
      <c r="AJ10" s="48">
        <f>VLOOKUP($A10,'ADR Raw Data'!$B$6:$BE$43,'ADR Raw Data'!AU$1,FALSE)</f>
        <v>2.9212311701885501</v>
      </c>
      <c r="AK10" s="48">
        <f>VLOOKUP($A10,'ADR Raw Data'!$B$6:$BE$43,'ADR Raw Data'!AV$1,FALSE)</f>
        <v>6.2870698063748698</v>
      </c>
      <c r="AL10" s="48">
        <f>VLOOKUP($A10,'ADR Raw Data'!$B$6:$BE$43,'ADR Raw Data'!AW$1,FALSE)</f>
        <v>5.4745092027049598</v>
      </c>
      <c r="AM10" s="48">
        <f>VLOOKUP($A10,'ADR Raw Data'!$B$6:$BE$43,'ADR Raw Data'!AX$1,FALSE)</f>
        <v>0.71770181302632297</v>
      </c>
      <c r="AN10" s="49">
        <f>VLOOKUP($A10,'ADR Raw Data'!$B$6:$BE$43,'ADR Raw Data'!AY$1,FALSE)</f>
        <v>4.2571868011096798</v>
      </c>
      <c r="AO10" s="48">
        <f>VLOOKUP($A10,'ADR Raw Data'!$B$6:$BE$43,'ADR Raw Data'!BA$1,FALSE)</f>
        <v>4.2708890947694798</v>
      </c>
      <c r="AP10" s="48">
        <f>VLOOKUP($A10,'ADR Raw Data'!$B$6:$BE$43,'ADR Raw Data'!BB$1,FALSE)</f>
        <v>5.6889924577836197</v>
      </c>
      <c r="AQ10" s="49">
        <f>VLOOKUP($A10,'ADR Raw Data'!$B$6:$BE$43,'ADR Raw Data'!BC$1,FALSE)</f>
        <v>5.0073159410170804</v>
      </c>
      <c r="AR10" s="50">
        <f>VLOOKUP($A10,'ADR Raw Data'!$B$6:$BE$43,'ADR Raw Data'!BE$1,FALSE)</f>
        <v>4.7187914192349503</v>
      </c>
      <c r="AT10" s="51">
        <f>VLOOKUP($A10,'RevPAR Raw Data'!$B$6:$BE$43,'RevPAR Raw Data'!AG$1,FALSE)</f>
        <v>72.100248411322895</v>
      </c>
      <c r="AU10" s="52">
        <f>VLOOKUP($A10,'RevPAR Raw Data'!$B$6:$BE$43,'RevPAR Raw Data'!AH$1,FALSE)</f>
        <v>99.034048526863003</v>
      </c>
      <c r="AV10" s="52">
        <f>VLOOKUP($A10,'RevPAR Raw Data'!$B$6:$BE$43,'RevPAR Raw Data'!AI$1,FALSE)</f>
        <v>118.34546447140301</v>
      </c>
      <c r="AW10" s="52">
        <f>VLOOKUP($A10,'RevPAR Raw Data'!$B$6:$BE$43,'RevPAR Raw Data'!AJ$1,FALSE)</f>
        <v>110.65129693818599</v>
      </c>
      <c r="AX10" s="52">
        <f>VLOOKUP($A10,'RevPAR Raw Data'!$B$6:$BE$43,'RevPAR Raw Data'!AK$1,FALSE)</f>
        <v>85.3870707683419</v>
      </c>
      <c r="AY10" s="53">
        <f>VLOOKUP($A10,'RevPAR Raw Data'!$B$6:$BE$43,'RevPAR Raw Data'!AL$1,FALSE)</f>
        <v>97.103625823223496</v>
      </c>
      <c r="AZ10" s="52">
        <f>VLOOKUP($A10,'RevPAR Raw Data'!$B$6:$BE$43,'RevPAR Raw Data'!AN$1,FALSE)</f>
        <v>81.366697862507195</v>
      </c>
      <c r="BA10" s="52">
        <f>VLOOKUP($A10,'RevPAR Raw Data'!$B$6:$BE$43,'RevPAR Raw Data'!AO$1,FALSE)</f>
        <v>89.275167822068099</v>
      </c>
      <c r="BB10" s="53">
        <f>VLOOKUP($A10,'RevPAR Raw Data'!$B$6:$BE$43,'RevPAR Raw Data'!AP$1,FALSE)</f>
        <v>85.320932842287604</v>
      </c>
      <c r="BC10" s="54">
        <f>VLOOKUP($A10,'RevPAR Raw Data'!$B$6:$BE$43,'RevPAR Raw Data'!AR$1,FALSE)</f>
        <v>93.737142114384696</v>
      </c>
      <c r="BE10" s="47">
        <f>VLOOKUP($A10,'RevPAR Raw Data'!$B$6:$BE$43,'RevPAR Raw Data'!AT$1,FALSE)</f>
        <v>12.976052363782999</v>
      </c>
      <c r="BF10" s="48">
        <f>VLOOKUP($A10,'RevPAR Raw Data'!$B$6:$BE$43,'RevPAR Raw Data'!AU$1,FALSE)</f>
        <v>15.659893217645701</v>
      </c>
      <c r="BG10" s="48">
        <f>VLOOKUP($A10,'RevPAR Raw Data'!$B$6:$BE$43,'RevPAR Raw Data'!AV$1,FALSE)</f>
        <v>22.703974808528301</v>
      </c>
      <c r="BH10" s="48">
        <f>VLOOKUP($A10,'RevPAR Raw Data'!$B$6:$BE$43,'RevPAR Raw Data'!AW$1,FALSE)</f>
        <v>18.578922744412299</v>
      </c>
      <c r="BI10" s="48">
        <f>VLOOKUP($A10,'RevPAR Raw Data'!$B$6:$BE$43,'RevPAR Raw Data'!AX$1,FALSE)</f>
        <v>9.7761225496270807</v>
      </c>
      <c r="BJ10" s="49">
        <f>VLOOKUP($A10,'RevPAR Raw Data'!$B$6:$BE$43,'RevPAR Raw Data'!AY$1,FALSE)</f>
        <v>16.4341040359243</v>
      </c>
      <c r="BK10" s="48">
        <f>VLOOKUP($A10,'RevPAR Raw Data'!$B$6:$BE$43,'RevPAR Raw Data'!BA$1,FALSE)</f>
        <v>7.1866151732856496</v>
      </c>
      <c r="BL10" s="48">
        <f>VLOOKUP($A10,'RevPAR Raw Data'!$B$6:$BE$43,'RevPAR Raw Data'!BB$1,FALSE)</f>
        <v>9.7920347983342406</v>
      </c>
      <c r="BM10" s="49">
        <f>VLOOKUP($A10,'RevPAR Raw Data'!$B$6:$BE$43,'RevPAR Raw Data'!BC$1,FALSE)</f>
        <v>8.5340819552494001</v>
      </c>
      <c r="BN10" s="50">
        <f>VLOOKUP($A10,'RevPAR Raw Data'!$B$6:$BE$43,'RevPAR Raw Data'!BE$1,FALSE)</f>
        <v>14.2710164699564</v>
      </c>
    </row>
    <row r="11" spans="1:66" x14ac:dyDescent="0.45">
      <c r="A11" s="63" t="s">
        <v>24</v>
      </c>
      <c r="B11" s="47">
        <f>VLOOKUP($A11,'Occupancy Raw Data'!$B$8:$BE$45,'Occupancy Raw Data'!AG$3,FALSE)</f>
        <v>49.5272385723231</v>
      </c>
      <c r="C11" s="48">
        <f>VLOOKUP($A11,'Occupancy Raw Data'!$B$8:$BE$45,'Occupancy Raw Data'!AH$3,FALSE)</f>
        <v>61.878522229179701</v>
      </c>
      <c r="D11" s="48">
        <f>VLOOKUP($A11,'Occupancy Raw Data'!$B$8:$BE$45,'Occupancy Raw Data'!AI$3,FALSE)</f>
        <v>64.733876017532793</v>
      </c>
      <c r="E11" s="48">
        <f>VLOOKUP($A11,'Occupancy Raw Data'!$B$8:$BE$45,'Occupancy Raw Data'!AJ$3,FALSE)</f>
        <v>64.126487163431406</v>
      </c>
      <c r="F11" s="48">
        <f>VLOOKUP($A11,'Occupancy Raw Data'!$B$8:$BE$45,'Occupancy Raw Data'!AK$3,FALSE)</f>
        <v>61.662492172824003</v>
      </c>
      <c r="G11" s="49">
        <f>VLOOKUP($A11,'Occupancy Raw Data'!$B$8:$BE$45,'Occupancy Raw Data'!AL$3,FALSE)</f>
        <v>60.385723231058201</v>
      </c>
      <c r="H11" s="48">
        <f>VLOOKUP($A11,'Occupancy Raw Data'!$B$8:$BE$45,'Occupancy Raw Data'!AN$3,FALSE)</f>
        <v>72.085159674389402</v>
      </c>
      <c r="I11" s="48">
        <f>VLOOKUP($A11,'Occupancy Raw Data'!$B$8:$BE$45,'Occupancy Raw Data'!AO$3,FALSE)</f>
        <v>76.969317470256698</v>
      </c>
      <c r="J11" s="49">
        <f>VLOOKUP($A11,'Occupancy Raw Data'!$B$8:$BE$45,'Occupancy Raw Data'!AP$3,FALSE)</f>
        <v>74.5272385723231</v>
      </c>
      <c r="K11" s="50">
        <f>VLOOKUP($A11,'Occupancy Raw Data'!$B$8:$BE$45,'Occupancy Raw Data'!AR$3,FALSE)</f>
        <v>64.426156185705295</v>
      </c>
      <c r="M11" s="47">
        <f>VLOOKUP($A11,'Occupancy Raw Data'!$B$8:$BE$45,'Occupancy Raw Data'!AT$3,FALSE)</f>
        <v>-9.5841080725750505</v>
      </c>
      <c r="N11" s="48">
        <f>VLOOKUP($A11,'Occupancy Raw Data'!$B$8:$BE$45,'Occupancy Raw Data'!AU$3,FALSE)</f>
        <v>-4.3845540759953501</v>
      </c>
      <c r="O11" s="48">
        <f>VLOOKUP($A11,'Occupancy Raw Data'!$B$8:$BE$45,'Occupancy Raw Data'!AV$3,FALSE)</f>
        <v>-4.4971930419597701</v>
      </c>
      <c r="P11" s="48">
        <f>VLOOKUP($A11,'Occupancy Raw Data'!$B$8:$BE$45,'Occupancy Raw Data'!AW$3,FALSE)</f>
        <v>-6.0014293225848299</v>
      </c>
      <c r="Q11" s="48">
        <f>VLOOKUP($A11,'Occupancy Raw Data'!$B$8:$BE$45,'Occupancy Raw Data'!AX$3,FALSE)</f>
        <v>-8.11727197386368</v>
      </c>
      <c r="R11" s="49">
        <f>VLOOKUP($A11,'Occupancy Raw Data'!$B$8:$BE$45,'Occupancy Raw Data'!AY$3,FALSE)</f>
        <v>-6.4094964685935096</v>
      </c>
      <c r="S11" s="48">
        <f>VLOOKUP($A11,'Occupancy Raw Data'!$B$8:$BE$45,'Occupancy Raw Data'!BA$3,FALSE)</f>
        <v>-6.0610295043322298</v>
      </c>
      <c r="T11" s="48">
        <f>VLOOKUP($A11,'Occupancy Raw Data'!$B$8:$BE$45,'Occupancy Raw Data'!BB$3,FALSE)</f>
        <v>-4.7682271726687802</v>
      </c>
      <c r="U11" s="49">
        <f>VLOOKUP($A11,'Occupancy Raw Data'!$B$8:$BE$45,'Occupancy Raw Data'!BC$3,FALSE)</f>
        <v>-5.3978611054671601</v>
      </c>
      <c r="V11" s="50">
        <f>VLOOKUP($A11,'Occupancy Raw Data'!$B$8:$BE$45,'Occupancy Raw Data'!BE$3,FALSE)</f>
        <v>-6.0775429653377104</v>
      </c>
      <c r="X11" s="51">
        <f>VLOOKUP($A11,'ADR Raw Data'!$B$6:$BE$43,'ADR Raw Data'!AG$1,FALSE)</f>
        <v>120.522938238826</v>
      </c>
      <c r="Y11" s="52">
        <f>VLOOKUP($A11,'ADR Raw Data'!$B$6:$BE$43,'ADR Raw Data'!AH$1,FALSE)</f>
        <v>123.886534608378</v>
      </c>
      <c r="Z11" s="52">
        <f>VLOOKUP($A11,'ADR Raw Data'!$B$6:$BE$43,'ADR Raw Data'!AI$1,FALSE)</f>
        <v>123.401458696072</v>
      </c>
      <c r="AA11" s="52">
        <f>VLOOKUP($A11,'ADR Raw Data'!$B$6:$BE$43,'ADR Raw Data'!AJ$1,FALSE)</f>
        <v>121.440182111121</v>
      </c>
      <c r="AB11" s="52">
        <f>VLOOKUP($A11,'ADR Raw Data'!$B$6:$BE$43,'ADR Raw Data'!AK$1,FALSE)</f>
        <v>129.343149530337</v>
      </c>
      <c r="AC11" s="53">
        <f>VLOOKUP($A11,'ADR Raw Data'!$B$6:$BE$43,'ADR Raw Data'!AL$1,FALSE)</f>
        <v>123.825599672321</v>
      </c>
      <c r="AD11" s="52">
        <f>VLOOKUP($A11,'ADR Raw Data'!$B$6:$BE$43,'ADR Raw Data'!AN$1,FALSE)</f>
        <v>153.34804117442599</v>
      </c>
      <c r="AE11" s="52">
        <f>VLOOKUP($A11,'ADR Raw Data'!$B$6:$BE$43,'ADR Raw Data'!AO$1,FALSE)</f>
        <v>157.49534249918599</v>
      </c>
      <c r="AF11" s="53">
        <f>VLOOKUP($A11,'ADR Raw Data'!$B$6:$BE$43,'ADR Raw Data'!AP$1,FALSE)</f>
        <v>155.48964039657201</v>
      </c>
      <c r="AG11" s="54">
        <f>VLOOKUP($A11,'ADR Raw Data'!$B$6:$BE$43,'ADR Raw Data'!AR$1,FALSE)</f>
        <v>134.290885632167</v>
      </c>
      <c r="AI11" s="47">
        <f>VLOOKUP($A11,'ADR Raw Data'!$B$6:$BE$43,'ADR Raw Data'!AT$1,FALSE)</f>
        <v>5.6437838994465297</v>
      </c>
      <c r="AJ11" s="48">
        <f>VLOOKUP($A11,'ADR Raw Data'!$B$6:$BE$43,'ADR Raw Data'!AU$1,FALSE)</f>
        <v>8.5643922163568007</v>
      </c>
      <c r="AK11" s="48">
        <f>VLOOKUP($A11,'ADR Raw Data'!$B$6:$BE$43,'ADR Raw Data'!AV$1,FALSE)</f>
        <v>7.3583108455470301</v>
      </c>
      <c r="AL11" s="48">
        <f>VLOOKUP($A11,'ADR Raw Data'!$B$6:$BE$43,'ADR Raw Data'!AW$1,FALSE)</f>
        <v>5.3866097033077898</v>
      </c>
      <c r="AM11" s="48">
        <f>VLOOKUP($A11,'ADR Raw Data'!$B$6:$BE$43,'ADR Raw Data'!AX$1,FALSE)</f>
        <v>8.1446565448840609</v>
      </c>
      <c r="AN11" s="49">
        <f>VLOOKUP($A11,'ADR Raw Data'!$B$6:$BE$43,'ADR Raw Data'!AY$1,FALSE)</f>
        <v>7.0587041804937396</v>
      </c>
      <c r="AO11" s="48">
        <f>VLOOKUP($A11,'ADR Raw Data'!$B$6:$BE$43,'ADR Raw Data'!BA$1,FALSE)</f>
        <v>4.0250781137774201</v>
      </c>
      <c r="AP11" s="48">
        <f>VLOOKUP($A11,'ADR Raw Data'!$B$6:$BE$43,'ADR Raw Data'!BB$1,FALSE)</f>
        <v>2.0606940891318302</v>
      </c>
      <c r="AQ11" s="49">
        <f>VLOOKUP($A11,'ADR Raw Data'!$B$6:$BE$43,'ADR Raw Data'!BC$1,FALSE)</f>
        <v>3.0043532284719801</v>
      </c>
      <c r="AR11" s="50">
        <f>VLOOKUP($A11,'ADR Raw Data'!$B$6:$BE$43,'ADR Raw Data'!BE$1,FALSE)</f>
        <v>5.5394977589925096</v>
      </c>
      <c r="AT11" s="51">
        <f>VLOOKUP($A11,'RevPAR Raw Data'!$B$6:$BE$43,'RevPAR Raw Data'!AG$1,FALSE)</f>
        <v>59.691683155917303</v>
      </c>
      <c r="AU11" s="52">
        <f>VLOOKUP($A11,'RevPAR Raw Data'!$B$6:$BE$43,'RevPAR Raw Data'!AH$1,FALSE)</f>
        <v>76.659156856606103</v>
      </c>
      <c r="AV11" s="52">
        <f>VLOOKUP($A11,'RevPAR Raw Data'!$B$6:$BE$43,'RevPAR Raw Data'!AI$1,FALSE)</f>
        <v>79.882547276142702</v>
      </c>
      <c r="AW11" s="52">
        <f>VLOOKUP($A11,'RevPAR Raw Data'!$B$6:$BE$43,'RevPAR Raw Data'!AJ$1,FALSE)</f>
        <v>77.875322792736299</v>
      </c>
      <c r="AX11" s="52">
        <f>VLOOKUP($A11,'RevPAR Raw Data'!$B$6:$BE$43,'RevPAR Raw Data'!AK$1,FALSE)</f>
        <v>79.7562094552285</v>
      </c>
      <c r="AY11" s="53">
        <f>VLOOKUP($A11,'RevPAR Raw Data'!$B$6:$BE$43,'RevPAR Raw Data'!AL$1,FALSE)</f>
        <v>74.772983907326207</v>
      </c>
      <c r="AZ11" s="52">
        <f>VLOOKUP($A11,'RevPAR Raw Data'!$B$6:$BE$43,'RevPAR Raw Data'!AN$1,FALSE)</f>
        <v>110.541180338134</v>
      </c>
      <c r="BA11" s="52">
        <f>VLOOKUP($A11,'RevPAR Raw Data'!$B$6:$BE$43,'RevPAR Raw Data'!AO$1,FALSE)</f>
        <v>121.22309016906701</v>
      </c>
      <c r="BB11" s="53">
        <f>VLOOKUP($A11,'RevPAR Raw Data'!$B$6:$BE$43,'RevPAR Raw Data'!AP$1,FALSE)</f>
        <v>115.8821352536</v>
      </c>
      <c r="BC11" s="54">
        <f>VLOOKUP($A11,'RevPAR Raw Data'!$B$6:$BE$43,'RevPAR Raw Data'!AR$1,FALSE)</f>
        <v>86.518455720547394</v>
      </c>
      <c r="BE11" s="47">
        <f>VLOOKUP($A11,'RevPAR Raw Data'!$B$6:$BE$43,'RevPAR Raw Data'!AT$1,FALSE)</f>
        <v>-4.4812305214340604</v>
      </c>
      <c r="BF11" s="48">
        <f>VLOOKUP($A11,'RevPAR Raw Data'!$B$6:$BE$43,'RevPAR Raw Data'!AU$1,FALSE)</f>
        <v>3.80432773235494</v>
      </c>
      <c r="BG11" s="48">
        <f>VLOOKUP($A11,'RevPAR Raw Data'!$B$6:$BE$43,'RevPAR Raw Data'!AV$1,FALSE)</f>
        <v>2.5302003602355501</v>
      </c>
      <c r="BH11" s="48">
        <f>VLOOKUP($A11,'RevPAR Raw Data'!$B$6:$BE$43,'RevPAR Raw Data'!AW$1,FALSE)</f>
        <v>-0.938093193504553</v>
      </c>
      <c r="BI11" s="48">
        <f>VLOOKUP($A11,'RevPAR Raw Data'!$B$6:$BE$43,'RevPAR Raw Data'!AX$1,FALSE)</f>
        <v>-0.63373935206495502</v>
      </c>
      <c r="BJ11" s="49">
        <f>VLOOKUP($A11,'RevPAR Raw Data'!$B$6:$BE$43,'RevPAR Raw Data'!AY$1,FALSE)</f>
        <v>0.19678031672301299</v>
      </c>
      <c r="BK11" s="48">
        <f>VLOOKUP($A11,'RevPAR Raw Data'!$B$6:$BE$43,'RevPAR Raw Data'!BA$1,FALSE)</f>
        <v>-2.2799125626032799</v>
      </c>
      <c r="BL11" s="48">
        <f>VLOOKUP($A11,'RevPAR Raw Data'!$B$6:$BE$43,'RevPAR Raw Data'!BB$1,FALSE)</f>
        <v>-2.8057916590405099</v>
      </c>
      <c r="BM11" s="49">
        <f>VLOOKUP($A11,'RevPAR Raw Data'!$B$6:$BE$43,'RevPAR Raw Data'!BC$1,FALSE)</f>
        <v>-2.5556786913857099</v>
      </c>
      <c r="BN11" s="50">
        <f>VLOOKUP($A11,'RevPAR Raw Data'!$B$6:$BE$43,'RevPAR Raw Data'!BE$1,FALSE)</f>
        <v>-0.87471056271188397</v>
      </c>
    </row>
    <row r="12" spans="1:66" x14ac:dyDescent="0.45">
      <c r="A12" s="63" t="s">
        <v>27</v>
      </c>
      <c r="B12" s="47">
        <f>VLOOKUP($A12,'Occupancy Raw Data'!$B$8:$BE$45,'Occupancy Raw Data'!AG$3,FALSE)</f>
        <v>55.646399055489901</v>
      </c>
      <c r="C12" s="48">
        <f>VLOOKUP($A12,'Occupancy Raw Data'!$B$8:$BE$45,'Occupancy Raw Data'!AH$3,FALSE)</f>
        <v>62.824675324675297</v>
      </c>
      <c r="D12" s="48">
        <f>VLOOKUP($A12,'Occupancy Raw Data'!$B$8:$BE$45,'Occupancy Raw Data'!AI$3,FALSE)</f>
        <v>65.575560802833493</v>
      </c>
      <c r="E12" s="48">
        <f>VLOOKUP($A12,'Occupancy Raw Data'!$B$8:$BE$45,'Occupancy Raw Data'!AJ$3,FALSE)</f>
        <v>65.059031877213599</v>
      </c>
      <c r="F12" s="48">
        <f>VLOOKUP($A12,'Occupancy Raw Data'!$B$8:$BE$45,'Occupancy Raw Data'!AK$3,FALSE)</f>
        <v>64.247343565525298</v>
      </c>
      <c r="G12" s="49">
        <f>VLOOKUP($A12,'Occupancy Raw Data'!$B$8:$BE$45,'Occupancy Raw Data'!AL$3,FALSE)</f>
        <v>62.670602125147497</v>
      </c>
      <c r="H12" s="48">
        <f>VLOOKUP($A12,'Occupancy Raw Data'!$B$8:$BE$45,'Occupancy Raw Data'!AN$3,FALSE)</f>
        <v>71.204250295159298</v>
      </c>
      <c r="I12" s="48">
        <f>VLOOKUP($A12,'Occupancy Raw Data'!$B$8:$BE$45,'Occupancy Raw Data'!AO$3,FALSE)</f>
        <v>72.157615112160499</v>
      </c>
      <c r="J12" s="49">
        <f>VLOOKUP($A12,'Occupancy Raw Data'!$B$8:$BE$45,'Occupancy Raw Data'!AP$3,FALSE)</f>
        <v>71.680932703659906</v>
      </c>
      <c r="K12" s="50">
        <f>VLOOKUP($A12,'Occupancy Raw Data'!$B$8:$BE$45,'Occupancy Raw Data'!AR$3,FALSE)</f>
        <v>65.244982290436795</v>
      </c>
      <c r="M12" s="47">
        <f>VLOOKUP($A12,'Occupancy Raw Data'!$B$8:$BE$45,'Occupancy Raw Data'!AT$3,FALSE)</f>
        <v>-1.9251055040806899</v>
      </c>
      <c r="N12" s="48">
        <f>VLOOKUP($A12,'Occupancy Raw Data'!$B$8:$BE$45,'Occupancy Raw Data'!AU$3,FALSE)</f>
        <v>1.8258606900741901</v>
      </c>
      <c r="O12" s="48">
        <f>VLOOKUP($A12,'Occupancy Raw Data'!$B$8:$BE$45,'Occupancy Raw Data'!AV$3,FALSE)</f>
        <v>2.3604217611345102</v>
      </c>
      <c r="P12" s="48">
        <f>VLOOKUP($A12,'Occupancy Raw Data'!$B$8:$BE$45,'Occupancy Raw Data'!AW$3,FALSE)</f>
        <v>0.18300046271263101</v>
      </c>
      <c r="Q12" s="48">
        <f>VLOOKUP($A12,'Occupancy Raw Data'!$B$8:$BE$45,'Occupancy Raw Data'!AX$3,FALSE)</f>
        <v>1.0684380837396901</v>
      </c>
      <c r="R12" s="49">
        <f>VLOOKUP($A12,'Occupancy Raw Data'!$B$8:$BE$45,'Occupancy Raw Data'!AY$3,FALSE)</f>
        <v>0.75383064382377396</v>
      </c>
      <c r="S12" s="48">
        <f>VLOOKUP($A12,'Occupancy Raw Data'!$B$8:$BE$45,'Occupancy Raw Data'!BA$3,FALSE)</f>
        <v>-2.2855334603146802</v>
      </c>
      <c r="T12" s="48">
        <f>VLOOKUP($A12,'Occupancy Raw Data'!$B$8:$BE$45,'Occupancy Raw Data'!BB$3,FALSE)</f>
        <v>-5.1389609688102604</v>
      </c>
      <c r="U12" s="49">
        <f>VLOOKUP($A12,'Occupancy Raw Data'!$B$8:$BE$45,'Occupancy Raw Data'!BC$3,FALSE)</f>
        <v>-3.74287181334571</v>
      </c>
      <c r="V12" s="50">
        <f>VLOOKUP($A12,'Occupancy Raw Data'!$B$8:$BE$45,'Occupancy Raw Data'!BE$3,FALSE)</f>
        <v>-0.70217108717197096</v>
      </c>
      <c r="X12" s="51">
        <f>VLOOKUP($A12,'ADR Raw Data'!$B$6:$BE$43,'ADR Raw Data'!AG$1,FALSE)</f>
        <v>93.094692091444301</v>
      </c>
      <c r="Y12" s="52">
        <f>VLOOKUP($A12,'ADR Raw Data'!$B$6:$BE$43,'ADR Raw Data'!AH$1,FALSE)</f>
        <v>95.696859760394602</v>
      </c>
      <c r="Z12" s="52">
        <f>VLOOKUP($A12,'ADR Raw Data'!$B$6:$BE$43,'ADR Raw Data'!AI$1,FALSE)</f>
        <v>97.674348021785093</v>
      </c>
      <c r="AA12" s="52">
        <f>VLOOKUP($A12,'ADR Raw Data'!$B$6:$BE$43,'ADR Raw Data'!AJ$1,FALSE)</f>
        <v>96.5930618818619</v>
      </c>
      <c r="AB12" s="52">
        <f>VLOOKUP($A12,'ADR Raw Data'!$B$6:$BE$43,'ADR Raw Data'!AK$1,FALSE)</f>
        <v>96.972838241374504</v>
      </c>
      <c r="AC12" s="53">
        <f>VLOOKUP($A12,'ADR Raw Data'!$B$6:$BE$43,'ADR Raw Data'!AL$1,FALSE)</f>
        <v>96.096274820089604</v>
      </c>
      <c r="AD12" s="52">
        <f>VLOOKUP($A12,'ADR Raw Data'!$B$6:$BE$43,'ADR Raw Data'!AN$1,FALSE)</f>
        <v>107.31525078759699</v>
      </c>
      <c r="AE12" s="52">
        <f>VLOOKUP($A12,'ADR Raw Data'!$B$6:$BE$43,'ADR Raw Data'!AO$1,FALSE)</f>
        <v>108.76242401930701</v>
      </c>
      <c r="AF12" s="53">
        <f>VLOOKUP($A12,'ADR Raw Data'!$B$6:$BE$43,'ADR Raw Data'!AP$1,FALSE)</f>
        <v>108.043649296905</v>
      </c>
      <c r="AG12" s="54">
        <f>VLOOKUP($A12,'ADR Raw Data'!$B$6:$BE$43,'ADR Raw Data'!AR$1,FALSE)</f>
        <v>99.846531230813895</v>
      </c>
      <c r="AI12" s="47">
        <f>VLOOKUP($A12,'ADR Raw Data'!$B$6:$BE$43,'ADR Raw Data'!AT$1,FALSE)</f>
        <v>2.28884905113769</v>
      </c>
      <c r="AJ12" s="48">
        <f>VLOOKUP($A12,'ADR Raw Data'!$B$6:$BE$43,'ADR Raw Data'!AU$1,FALSE)</f>
        <v>4.5328388426171902</v>
      </c>
      <c r="AK12" s="48">
        <f>VLOOKUP($A12,'ADR Raw Data'!$B$6:$BE$43,'ADR Raw Data'!AV$1,FALSE)</f>
        <v>5.5841212350517901</v>
      </c>
      <c r="AL12" s="48">
        <f>VLOOKUP($A12,'ADR Raw Data'!$B$6:$BE$43,'ADR Raw Data'!AW$1,FALSE)</f>
        <v>4.3137910047463297</v>
      </c>
      <c r="AM12" s="48">
        <f>VLOOKUP($A12,'ADR Raw Data'!$B$6:$BE$43,'ADR Raw Data'!AX$1,FALSE)</f>
        <v>3.9493767396449799</v>
      </c>
      <c r="AN12" s="49">
        <f>VLOOKUP($A12,'ADR Raw Data'!$B$6:$BE$43,'ADR Raw Data'!AY$1,FALSE)</f>
        <v>4.1999674651921799</v>
      </c>
      <c r="AO12" s="48">
        <f>VLOOKUP($A12,'ADR Raw Data'!$B$6:$BE$43,'ADR Raw Data'!BA$1,FALSE)</f>
        <v>2.6115036497926201</v>
      </c>
      <c r="AP12" s="48">
        <f>VLOOKUP($A12,'ADR Raw Data'!$B$6:$BE$43,'ADR Raw Data'!BB$1,FALSE)</f>
        <v>1.9002833525909399</v>
      </c>
      <c r="AQ12" s="49">
        <f>VLOOKUP($A12,'ADR Raw Data'!$B$6:$BE$43,'ADR Raw Data'!BC$1,FALSE)</f>
        <v>2.2345008383062601</v>
      </c>
      <c r="AR12" s="50">
        <f>VLOOKUP($A12,'ADR Raw Data'!$B$6:$BE$43,'ADR Raw Data'!BE$1,FALSE)</f>
        <v>3.3809679757783302</v>
      </c>
      <c r="AT12" s="51">
        <f>VLOOKUP($A12,'RevPAR Raw Data'!$B$6:$BE$43,'RevPAR Raw Data'!AG$1,FALSE)</f>
        <v>51.803843860684701</v>
      </c>
      <c r="AU12" s="52">
        <f>VLOOKUP($A12,'RevPAR Raw Data'!$B$6:$BE$43,'RevPAR Raw Data'!AH$1,FALSE)</f>
        <v>60.121241440377801</v>
      </c>
      <c r="AV12" s="52">
        <f>VLOOKUP($A12,'RevPAR Raw Data'!$B$6:$BE$43,'RevPAR Raw Data'!AI$1,FALSE)</f>
        <v>64.050501475796906</v>
      </c>
      <c r="AW12" s="52">
        <f>VLOOKUP($A12,'RevPAR Raw Data'!$B$6:$BE$43,'RevPAR Raw Data'!AJ$1,FALSE)</f>
        <v>62.842510920897197</v>
      </c>
      <c r="AX12" s="52">
        <f>VLOOKUP($A12,'RevPAR Raw Data'!$B$6:$BE$43,'RevPAR Raw Data'!AK$1,FALSE)</f>
        <v>62.302472550177001</v>
      </c>
      <c r="AY12" s="53">
        <f>VLOOKUP($A12,'RevPAR Raw Data'!$B$6:$BE$43,'RevPAR Raw Data'!AL$1,FALSE)</f>
        <v>60.224114049586703</v>
      </c>
      <c r="AZ12" s="52">
        <f>VLOOKUP($A12,'RevPAR Raw Data'!$B$6:$BE$43,'RevPAR Raw Data'!AN$1,FALSE)</f>
        <v>76.413019775678805</v>
      </c>
      <c r="BA12" s="52">
        <f>VLOOKUP($A12,'RevPAR Raw Data'!$B$6:$BE$43,'RevPAR Raw Data'!AO$1,FALSE)</f>
        <v>78.480371310507607</v>
      </c>
      <c r="BB12" s="53">
        <f>VLOOKUP($A12,'RevPAR Raw Data'!$B$6:$BE$43,'RevPAR Raw Data'!AP$1,FALSE)</f>
        <v>77.446695543093199</v>
      </c>
      <c r="BC12" s="54">
        <f>VLOOKUP($A12,'RevPAR Raw Data'!$B$6:$BE$43,'RevPAR Raw Data'!AR$1,FALSE)</f>
        <v>65.144851619159994</v>
      </c>
      <c r="BE12" s="47">
        <f>VLOOKUP($A12,'RevPAR Raw Data'!$B$6:$BE$43,'RevPAR Raw Data'!AT$1,FALSE)</f>
        <v>0.31968078799345401</v>
      </c>
      <c r="BF12" s="48">
        <f>VLOOKUP($A12,'RevPAR Raw Data'!$B$6:$BE$43,'RevPAR Raw Data'!AU$1,FALSE)</f>
        <v>6.4414628552631497</v>
      </c>
      <c r="BG12" s="48">
        <f>VLOOKUP($A12,'RevPAR Raw Data'!$B$6:$BE$43,'RevPAR Raw Data'!AV$1,FALSE)</f>
        <v>8.0763518089865993</v>
      </c>
      <c r="BH12" s="48">
        <f>VLOOKUP($A12,'RevPAR Raw Data'!$B$6:$BE$43,'RevPAR Raw Data'!AW$1,FALSE)</f>
        <v>4.5046857249581</v>
      </c>
      <c r="BI12" s="48">
        <f>VLOOKUP($A12,'RevPAR Raw Data'!$B$6:$BE$43,'RevPAR Raw Data'!AX$1,FALSE)</f>
        <v>5.0600114685413997</v>
      </c>
      <c r="BJ12" s="49">
        <f>VLOOKUP($A12,'RevPAR Raw Data'!$B$6:$BE$43,'RevPAR Raw Data'!AY$1,FALSE)</f>
        <v>4.9854587507992001</v>
      </c>
      <c r="BK12" s="48">
        <f>VLOOKUP($A12,'RevPAR Raw Data'!$B$6:$BE$43,'RevPAR Raw Data'!BA$1,FALSE)</f>
        <v>0.26628339974458998</v>
      </c>
      <c r="BL12" s="48">
        <f>VLOOKUP($A12,'RevPAR Raw Data'!$B$6:$BE$43,'RevPAR Raw Data'!BB$1,FALSE)</f>
        <v>-3.3363324360057698</v>
      </c>
      <c r="BM12" s="49">
        <f>VLOOKUP($A12,'RevPAR Raw Data'!$B$6:$BE$43,'RevPAR Raw Data'!BC$1,FALSE)</f>
        <v>-1.59200547708538</v>
      </c>
      <c r="BN12" s="50">
        <f>VLOOKUP($A12,'RevPAR Raw Data'!$B$6:$BE$43,'RevPAR Raw Data'!BE$1,FALSE)</f>
        <v>2.6550567090139001</v>
      </c>
    </row>
    <row r="13" spans="1:66" x14ac:dyDescent="0.45">
      <c r="A13" s="63" t="s">
        <v>90</v>
      </c>
      <c r="B13" s="47">
        <f>VLOOKUP($A13,'Occupancy Raw Data'!$B$8:$BE$45,'Occupancy Raw Data'!AG$3,FALSE)</f>
        <v>56.324701195219099</v>
      </c>
      <c r="C13" s="48">
        <f>VLOOKUP($A13,'Occupancy Raw Data'!$B$8:$BE$45,'Occupancy Raw Data'!AH$3,FALSE)</f>
        <v>71.770062606715896</v>
      </c>
      <c r="D13" s="48">
        <f>VLOOKUP($A13,'Occupancy Raw Data'!$B$8:$BE$45,'Occupancy Raw Data'!AI$3,FALSE)</f>
        <v>75.894042876114497</v>
      </c>
      <c r="E13" s="48">
        <f>VLOOKUP($A13,'Occupancy Raw Data'!$B$8:$BE$45,'Occupancy Raw Data'!AJ$3,FALSE)</f>
        <v>72.407987099222098</v>
      </c>
      <c r="F13" s="48">
        <f>VLOOKUP($A13,'Occupancy Raw Data'!$B$8:$BE$45,'Occupancy Raw Data'!AK$3,FALSE)</f>
        <v>66.536236008347501</v>
      </c>
      <c r="G13" s="49">
        <f>VLOOKUP($A13,'Occupancy Raw Data'!$B$8:$BE$45,'Occupancy Raw Data'!AL$3,FALSE)</f>
        <v>68.586605957123794</v>
      </c>
      <c r="H13" s="48">
        <f>VLOOKUP($A13,'Occupancy Raw Data'!$B$8:$BE$45,'Occupancy Raw Data'!AN$3,FALSE)</f>
        <v>68.656327072661696</v>
      </c>
      <c r="I13" s="48">
        <f>VLOOKUP($A13,'Occupancy Raw Data'!$B$8:$BE$45,'Occupancy Raw Data'!AO$3,FALSE)</f>
        <v>72.253841775754097</v>
      </c>
      <c r="J13" s="49">
        <f>VLOOKUP($A13,'Occupancy Raw Data'!$B$8:$BE$45,'Occupancy Raw Data'!AP$3,FALSE)</f>
        <v>70.455084424207897</v>
      </c>
      <c r="K13" s="50">
        <f>VLOOKUP($A13,'Occupancy Raw Data'!$B$8:$BE$45,'Occupancy Raw Data'!AR$3,FALSE)</f>
        <v>69.120456947719305</v>
      </c>
      <c r="M13" s="47">
        <f>VLOOKUP($A13,'Occupancy Raw Data'!$B$8:$BE$45,'Occupancy Raw Data'!AT$3,FALSE)</f>
        <v>-7.4824508568234602</v>
      </c>
      <c r="N13" s="48">
        <f>VLOOKUP($A13,'Occupancy Raw Data'!$B$8:$BE$45,'Occupancy Raw Data'!AU$3,FALSE)</f>
        <v>-3.8126237424772902</v>
      </c>
      <c r="O13" s="48">
        <f>VLOOKUP($A13,'Occupancy Raw Data'!$B$8:$BE$45,'Occupancy Raw Data'!AV$3,FALSE)</f>
        <v>-5.4524602532060804</v>
      </c>
      <c r="P13" s="48">
        <f>VLOOKUP($A13,'Occupancy Raw Data'!$B$8:$BE$45,'Occupancy Raw Data'!AW$3,FALSE)</f>
        <v>-8.8329708352482701</v>
      </c>
      <c r="Q13" s="48">
        <f>VLOOKUP($A13,'Occupancy Raw Data'!$B$8:$BE$45,'Occupancy Raw Data'!AX$3,FALSE)</f>
        <v>-7.5830263997068101</v>
      </c>
      <c r="R13" s="49">
        <f>VLOOKUP($A13,'Occupancy Raw Data'!$B$8:$BE$45,'Occupancy Raw Data'!AY$3,FALSE)</f>
        <v>-6.6062154699668501</v>
      </c>
      <c r="S13" s="48">
        <f>VLOOKUP($A13,'Occupancy Raw Data'!$B$8:$BE$45,'Occupancy Raw Data'!BA$3,FALSE)</f>
        <v>-0.86279138993565496</v>
      </c>
      <c r="T13" s="48">
        <f>VLOOKUP($A13,'Occupancy Raw Data'!$B$8:$BE$45,'Occupancy Raw Data'!BB$3,FALSE)</f>
        <v>2.1101485760880898</v>
      </c>
      <c r="U13" s="49">
        <f>VLOOKUP($A13,'Occupancy Raw Data'!$B$8:$BE$45,'Occupancy Raw Data'!BC$3,FALSE)</f>
        <v>0.63967605234742397</v>
      </c>
      <c r="V13" s="50">
        <f>VLOOKUP($A13,'Occupancy Raw Data'!$B$8:$BE$45,'Occupancy Raw Data'!BE$3,FALSE)</f>
        <v>-4.6088752066103904</v>
      </c>
      <c r="X13" s="51">
        <f>VLOOKUP($A13,'ADR Raw Data'!$B$6:$BE$43,'ADR Raw Data'!AG$1,FALSE)</f>
        <v>114.091862237379</v>
      </c>
      <c r="Y13" s="52">
        <f>VLOOKUP($A13,'ADR Raw Data'!$B$6:$BE$43,'ADR Raw Data'!AH$1,FALSE)</f>
        <v>128.132405498281</v>
      </c>
      <c r="Z13" s="52">
        <f>VLOOKUP($A13,'ADR Raw Data'!$B$6:$BE$43,'ADR Raw Data'!AI$1,FALSE)</f>
        <v>133.13658781989099</v>
      </c>
      <c r="AA13" s="52">
        <f>VLOOKUP($A13,'ADR Raw Data'!$B$6:$BE$43,'ADR Raw Data'!AJ$1,FALSE)</f>
        <v>129.79223692398301</v>
      </c>
      <c r="AB13" s="52">
        <f>VLOOKUP($A13,'ADR Raw Data'!$B$6:$BE$43,'ADR Raw Data'!AK$1,FALSE)</f>
        <v>121.509035891221</v>
      </c>
      <c r="AC13" s="53">
        <f>VLOOKUP($A13,'ADR Raw Data'!$B$6:$BE$43,'ADR Raw Data'!AL$1,FALSE)</f>
        <v>125.99918780426999</v>
      </c>
      <c r="AD13" s="52">
        <f>VLOOKUP($A13,'ADR Raw Data'!$B$6:$BE$43,'ADR Raw Data'!AN$1,FALSE)</f>
        <v>112.19362819937101</v>
      </c>
      <c r="AE13" s="52">
        <f>VLOOKUP($A13,'ADR Raw Data'!$B$6:$BE$43,'ADR Raw Data'!AO$1,FALSE)</f>
        <v>112.87287153734999</v>
      </c>
      <c r="AF13" s="53">
        <f>VLOOKUP($A13,'ADR Raw Data'!$B$6:$BE$43,'ADR Raw Data'!AP$1,FALSE)</f>
        <v>112.54192059778801</v>
      </c>
      <c r="AG13" s="54">
        <f>VLOOKUP($A13,'ADR Raw Data'!$B$6:$BE$43,'ADR Raw Data'!AR$1,FALSE)</f>
        <v>122.080013576634</v>
      </c>
      <c r="AI13" s="47">
        <f>VLOOKUP($A13,'ADR Raw Data'!$B$6:$BE$43,'ADR Raw Data'!AT$1,FALSE)</f>
        <v>1.4140250172043201</v>
      </c>
      <c r="AJ13" s="48">
        <f>VLOOKUP($A13,'ADR Raw Data'!$B$6:$BE$43,'ADR Raw Data'!AU$1,FALSE)</f>
        <v>3.2018098275561302</v>
      </c>
      <c r="AK13" s="48">
        <f>VLOOKUP($A13,'ADR Raw Data'!$B$6:$BE$43,'ADR Raw Data'!AV$1,FALSE)</f>
        <v>3.9040605524866101</v>
      </c>
      <c r="AL13" s="48">
        <f>VLOOKUP($A13,'ADR Raw Data'!$B$6:$BE$43,'ADR Raw Data'!AW$1,FALSE)</f>
        <v>2.1994783184529099</v>
      </c>
      <c r="AM13" s="48">
        <f>VLOOKUP($A13,'ADR Raw Data'!$B$6:$BE$43,'ADR Raw Data'!AX$1,FALSE)</f>
        <v>1.87999177662679</v>
      </c>
      <c r="AN13" s="49">
        <f>VLOOKUP($A13,'ADR Raw Data'!$B$6:$BE$43,'ADR Raw Data'!AY$1,FALSE)</f>
        <v>2.6449402930914898</v>
      </c>
      <c r="AO13" s="48">
        <f>VLOOKUP($A13,'ADR Raw Data'!$B$6:$BE$43,'ADR Raw Data'!BA$1,FALSE)</f>
        <v>3.18969816145473</v>
      </c>
      <c r="AP13" s="48">
        <f>VLOOKUP($A13,'ADR Raw Data'!$B$6:$BE$43,'ADR Raw Data'!BB$1,FALSE)</f>
        <v>3.7596859800957998</v>
      </c>
      <c r="AQ13" s="49">
        <f>VLOOKUP($A13,'ADR Raw Data'!$B$6:$BE$43,'ADR Raw Data'!BC$1,FALSE)</f>
        <v>3.48244628914287</v>
      </c>
      <c r="AR13" s="50">
        <f>VLOOKUP($A13,'ADR Raw Data'!$B$6:$BE$43,'ADR Raw Data'!BE$1,FALSE)</f>
        <v>2.6770115504545799</v>
      </c>
      <c r="AT13" s="51">
        <f>VLOOKUP($A13,'RevPAR Raw Data'!$B$6:$BE$43,'RevPAR Raw Data'!AG$1,FALSE)</f>
        <v>64.261900493265003</v>
      </c>
      <c r="AU13" s="52">
        <f>VLOOKUP($A13,'RevPAR Raw Data'!$B$6:$BE$43,'RevPAR Raw Data'!AH$1,FALSE)</f>
        <v>91.960707645607997</v>
      </c>
      <c r="AV13" s="52">
        <f>VLOOKUP($A13,'RevPAR Raw Data'!$B$6:$BE$43,'RevPAR Raw Data'!AI$1,FALSE)</f>
        <v>101.042739043824</v>
      </c>
      <c r="AW13" s="52">
        <f>VLOOKUP($A13,'RevPAR Raw Data'!$B$6:$BE$43,'RevPAR Raw Data'!AJ$1,FALSE)</f>
        <v>93.979946167710096</v>
      </c>
      <c r="AX13" s="52">
        <f>VLOOKUP($A13,'RevPAR Raw Data'!$B$6:$BE$43,'RevPAR Raw Data'!AK$1,FALSE)</f>
        <v>80.847538892050807</v>
      </c>
      <c r="AY13" s="53">
        <f>VLOOKUP($A13,'RevPAR Raw Data'!$B$6:$BE$43,'RevPAR Raw Data'!AL$1,FALSE)</f>
        <v>86.418566448491703</v>
      </c>
      <c r="AZ13" s="52">
        <f>VLOOKUP($A13,'RevPAR Raw Data'!$B$6:$BE$43,'RevPAR Raw Data'!AN$1,FALSE)</f>
        <v>77.028024331246399</v>
      </c>
      <c r="BA13" s="52">
        <f>VLOOKUP($A13,'RevPAR Raw Data'!$B$6:$BE$43,'RevPAR Raw Data'!AO$1,FALSE)</f>
        <v>81.554986008347498</v>
      </c>
      <c r="BB13" s="53">
        <f>VLOOKUP($A13,'RevPAR Raw Data'!$B$6:$BE$43,'RevPAR Raw Data'!AP$1,FALSE)</f>
        <v>79.291505169797006</v>
      </c>
      <c r="BC13" s="54">
        <f>VLOOKUP($A13,'RevPAR Raw Data'!$B$6:$BE$43,'RevPAR Raw Data'!AR$1,FALSE)</f>
        <v>84.382263226007495</v>
      </c>
      <c r="BE13" s="47">
        <f>VLOOKUP($A13,'RevPAR Raw Data'!$B$6:$BE$43,'RevPAR Raw Data'!AT$1,FALSE)</f>
        <v>-6.1742295666346303</v>
      </c>
      <c r="BF13" s="48">
        <f>VLOOKUP($A13,'RevPAR Raw Data'!$B$6:$BE$43,'RevPAR Raw Data'!AU$1,FALSE)</f>
        <v>-0.73288687659553697</v>
      </c>
      <c r="BG13" s="48">
        <f>VLOOKUP($A13,'RevPAR Raw Data'!$B$6:$BE$43,'RevPAR Raw Data'!AV$1,FALSE)</f>
        <v>-1.7612670506049</v>
      </c>
      <c r="BH13" s="48">
        <f>VLOOKUP($A13,'RevPAR Raw Data'!$B$6:$BE$43,'RevPAR Raw Data'!AW$1,FALSE)</f>
        <v>-6.8277717951919197</v>
      </c>
      <c r="BI13" s="48">
        <f>VLOOKUP($A13,'RevPAR Raw Data'!$B$6:$BE$43,'RevPAR Raw Data'!AX$1,FALSE)</f>
        <v>-5.8455948958139503</v>
      </c>
      <c r="BJ13" s="49">
        <f>VLOOKUP($A13,'RevPAR Raw Data'!$B$6:$BE$43,'RevPAR Raw Data'!AY$1,FALSE)</f>
        <v>-4.13600563168895</v>
      </c>
      <c r="BK13" s="48">
        <f>VLOOKUP($A13,'RevPAR Raw Data'!$B$6:$BE$43,'RevPAR Raw Data'!BA$1,FALSE)</f>
        <v>2.2993863304171098</v>
      </c>
      <c r="BL13" s="48">
        <f>VLOOKUP($A13,'RevPAR Raw Data'!$B$6:$BE$43,'RevPAR Raw Data'!BB$1,FALSE)</f>
        <v>5.9491695163582703</v>
      </c>
      <c r="BM13" s="49">
        <f>VLOOKUP($A13,'RevPAR Raw Data'!$B$6:$BE$43,'RevPAR Raw Data'!BC$1,FALSE)</f>
        <v>4.1443987164377996</v>
      </c>
      <c r="BN13" s="50">
        <f>VLOOKUP($A13,'RevPAR Raw Data'!$B$6:$BE$43,'RevPAR Raw Data'!BE$1,FALSE)</f>
        <v>-2.0552437777827999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59.601318170069703</v>
      </c>
      <c r="C15" s="48">
        <f>VLOOKUP($A15,'Occupancy Raw Data'!$B$8:$BE$45,'Occupancy Raw Data'!AH$3,FALSE)</f>
        <v>66.2718413978494</v>
      </c>
      <c r="D15" s="48">
        <f>VLOOKUP($A15,'Occupancy Raw Data'!$B$8:$BE$45,'Occupancy Raw Data'!AI$3,FALSE)</f>
        <v>68.770678246484593</v>
      </c>
      <c r="E15" s="48">
        <f>VLOOKUP($A15,'Occupancy Raw Data'!$B$8:$BE$45,'Occupancy Raw Data'!AJ$3,FALSE)</f>
        <v>67.935794044665002</v>
      </c>
      <c r="F15" s="48">
        <f>VLOOKUP($A15,'Occupancy Raw Data'!$B$8:$BE$45,'Occupancy Raw Data'!AK$3,FALSE)</f>
        <v>67.215286393713797</v>
      </c>
      <c r="G15" s="49">
        <f>VLOOKUP($A15,'Occupancy Raw Data'!$B$8:$BE$45,'Occupancy Raw Data'!AL$3,FALSE)</f>
        <v>65.958917918549204</v>
      </c>
      <c r="H15" s="48">
        <f>VLOOKUP($A15,'Occupancy Raw Data'!$B$8:$BE$45,'Occupancy Raw Data'!AN$3,FALSE)</f>
        <v>79.604787014061202</v>
      </c>
      <c r="I15" s="48">
        <f>VLOOKUP($A15,'Occupancy Raw Data'!$B$8:$BE$45,'Occupancy Raw Data'!AO$3,FALSE)</f>
        <v>86.183054177005701</v>
      </c>
      <c r="J15" s="49">
        <f>VLOOKUP($A15,'Occupancy Raw Data'!$B$8:$BE$45,'Occupancy Raw Data'!AP$3,FALSE)</f>
        <v>82.893920595533402</v>
      </c>
      <c r="K15" s="50">
        <f>VLOOKUP($A15,'Occupancy Raw Data'!$B$8:$BE$45,'Occupancy Raw Data'!AR$3,FALSE)</f>
        <v>70.797454378955607</v>
      </c>
      <c r="M15" s="47">
        <f>VLOOKUP($A15,'Occupancy Raw Data'!$B$8:$BE$45,'Occupancy Raw Data'!AT$3,FALSE)</f>
        <v>-3.1924150570548</v>
      </c>
      <c r="N15" s="48">
        <f>VLOOKUP($A15,'Occupancy Raw Data'!$B$8:$BE$45,'Occupancy Raw Data'!AU$3,FALSE)</f>
        <v>-0.50161771065959504</v>
      </c>
      <c r="O15" s="48">
        <f>VLOOKUP($A15,'Occupancy Raw Data'!$B$8:$BE$45,'Occupancy Raw Data'!AV$3,FALSE)</f>
        <v>5.5403796736882498E-2</v>
      </c>
      <c r="P15" s="48">
        <f>VLOOKUP($A15,'Occupancy Raw Data'!$B$8:$BE$45,'Occupancy Raw Data'!AW$3,FALSE)</f>
        <v>-0.70157163560725799</v>
      </c>
      <c r="Q15" s="48">
        <f>VLOOKUP($A15,'Occupancy Raw Data'!$B$8:$BE$45,'Occupancy Raw Data'!AX$3,FALSE)</f>
        <v>-2.50837464690068</v>
      </c>
      <c r="R15" s="49">
        <f>VLOOKUP($A15,'Occupancy Raw Data'!$B$8:$BE$45,'Occupancy Raw Data'!AY$3,FALSE)</f>
        <v>-1.33761797158816</v>
      </c>
      <c r="S15" s="48">
        <f>VLOOKUP($A15,'Occupancy Raw Data'!$B$8:$BE$45,'Occupancy Raw Data'!BA$3,FALSE)</f>
        <v>-0.98613541677375205</v>
      </c>
      <c r="T15" s="48">
        <f>VLOOKUP($A15,'Occupancy Raw Data'!$B$8:$BE$45,'Occupancy Raw Data'!BB$3,FALSE)</f>
        <v>-0.10696539807552401</v>
      </c>
      <c r="U15" s="49">
        <f>VLOOKUP($A15,'Occupancy Raw Data'!$B$8:$BE$45,'Occupancy Raw Data'!BC$3,FALSE)</f>
        <v>-0.531048440002441</v>
      </c>
      <c r="V15" s="50">
        <f>VLOOKUP($A15,'Occupancy Raw Data'!$B$8:$BE$45,'Occupancy Raw Data'!BE$3,FALSE)</f>
        <v>-1.0693050971090701</v>
      </c>
      <c r="X15" s="51">
        <f>VLOOKUP($A15,'ADR Raw Data'!$B$6:$BE$43,'ADR Raw Data'!AG$1,FALSE)</f>
        <v>137.13679850280201</v>
      </c>
      <c r="Y15" s="52">
        <f>VLOOKUP($A15,'ADR Raw Data'!$B$6:$BE$43,'ADR Raw Data'!AH$1,FALSE)</f>
        <v>137.24522819115199</v>
      </c>
      <c r="Z15" s="52">
        <f>VLOOKUP($A15,'ADR Raw Data'!$B$6:$BE$43,'ADR Raw Data'!AI$1,FALSE)</f>
        <v>137.759894174246</v>
      </c>
      <c r="AA15" s="52">
        <f>VLOOKUP($A15,'ADR Raw Data'!$B$6:$BE$43,'ADR Raw Data'!AJ$1,FALSE)</f>
        <v>137.07291061237299</v>
      </c>
      <c r="AB15" s="52">
        <f>VLOOKUP($A15,'ADR Raw Data'!$B$6:$BE$43,'ADR Raw Data'!AK$1,FALSE)</f>
        <v>137.060335425939</v>
      </c>
      <c r="AC15" s="53">
        <f>VLOOKUP($A15,'ADR Raw Data'!$B$6:$BE$43,'ADR Raw Data'!AL$1,FALSE)</f>
        <v>137.25977312650201</v>
      </c>
      <c r="AD15" s="52">
        <f>VLOOKUP($A15,'ADR Raw Data'!$B$6:$BE$43,'ADR Raw Data'!AN$1,FALSE)</f>
        <v>181.929489542982</v>
      </c>
      <c r="AE15" s="52">
        <f>VLOOKUP($A15,'ADR Raw Data'!$B$6:$BE$43,'ADR Raw Data'!AO$1,FALSE)</f>
        <v>194.190032729249</v>
      </c>
      <c r="AF15" s="53">
        <f>VLOOKUP($A15,'ADR Raw Data'!$B$6:$BE$43,'ADR Raw Data'!AP$1,FALSE)</f>
        <v>188.30300312558401</v>
      </c>
      <c r="AG15" s="54">
        <f>VLOOKUP($A15,'ADR Raw Data'!$B$6:$BE$43,'ADR Raw Data'!AR$1,FALSE)</f>
        <v>154.335214384512</v>
      </c>
      <c r="AI15" s="47">
        <f>VLOOKUP($A15,'ADR Raw Data'!$B$6:$BE$43,'ADR Raw Data'!AT$1,FALSE)</f>
        <v>0.37709019788159998</v>
      </c>
      <c r="AJ15" s="48">
        <f>VLOOKUP($A15,'ADR Raw Data'!$B$6:$BE$43,'ADR Raw Data'!AU$1,FALSE)</f>
        <v>1.5160360002625499</v>
      </c>
      <c r="AK15" s="48">
        <f>VLOOKUP($A15,'ADR Raw Data'!$B$6:$BE$43,'ADR Raw Data'!AV$1,FALSE)</f>
        <v>1.46473823886824</v>
      </c>
      <c r="AL15" s="48">
        <f>VLOOKUP($A15,'ADR Raw Data'!$B$6:$BE$43,'ADR Raw Data'!AW$1,FALSE)</f>
        <v>1.0880632273292601</v>
      </c>
      <c r="AM15" s="48">
        <f>VLOOKUP($A15,'ADR Raw Data'!$B$6:$BE$43,'ADR Raw Data'!AX$1,FALSE)</f>
        <v>0.38693976208209302</v>
      </c>
      <c r="AN15" s="49">
        <f>VLOOKUP($A15,'ADR Raw Data'!$B$6:$BE$43,'ADR Raw Data'!AY$1,FALSE)</f>
        <v>0.97491785020377097</v>
      </c>
      <c r="AO15" s="48">
        <f>VLOOKUP($A15,'ADR Raw Data'!$B$6:$BE$43,'ADR Raw Data'!BA$1,FALSE)</f>
        <v>2.1818800382391301</v>
      </c>
      <c r="AP15" s="48">
        <f>VLOOKUP($A15,'ADR Raw Data'!$B$6:$BE$43,'ADR Raw Data'!BB$1,FALSE)</f>
        <v>2.5468668701247199</v>
      </c>
      <c r="AQ15" s="49">
        <f>VLOOKUP($A15,'ADR Raw Data'!$B$6:$BE$43,'ADR Raw Data'!BC$1,FALSE)</f>
        <v>2.3911327462365901</v>
      </c>
      <c r="AR15" s="50">
        <f>VLOOKUP($A15,'ADR Raw Data'!$B$6:$BE$43,'ADR Raw Data'!BE$1,FALSE)</f>
        <v>1.6061720577179299</v>
      </c>
      <c r="AT15" s="51">
        <f>VLOOKUP($A15,'RevPAR Raw Data'!$B$6:$BE$43,'RevPAR Raw Data'!AG$1,FALSE)</f>
        <v>81.735339603902801</v>
      </c>
      <c r="AU15" s="52">
        <f>VLOOKUP($A15,'RevPAR Raw Data'!$B$6:$BE$43,'RevPAR Raw Data'!AH$1,FALSE)</f>
        <v>90.954939952956906</v>
      </c>
      <c r="AV15" s="52">
        <f>VLOOKUP($A15,'RevPAR Raw Data'!$B$6:$BE$43,'RevPAR Raw Data'!AI$1,FALSE)</f>
        <v>94.738413575268794</v>
      </c>
      <c r="AW15" s="52">
        <f>VLOOKUP($A15,'RevPAR Raw Data'!$B$6:$BE$43,'RevPAR Raw Data'!AJ$1,FALSE)</f>
        <v>93.121570244649504</v>
      </c>
      <c r="AX15" s="52">
        <f>VLOOKUP($A15,'RevPAR Raw Data'!$B$6:$BE$43,'RevPAR Raw Data'!AK$1,FALSE)</f>
        <v>92.125496988730305</v>
      </c>
      <c r="AY15" s="53">
        <f>VLOOKUP($A15,'RevPAR Raw Data'!$B$6:$BE$43,'RevPAR Raw Data'!AL$1,FALSE)</f>
        <v>90.535061091696704</v>
      </c>
      <c r="AZ15" s="52">
        <f>VLOOKUP($A15,'RevPAR Raw Data'!$B$6:$BE$43,'RevPAR Raw Data'!AN$1,FALSE)</f>
        <v>144.82458266645901</v>
      </c>
      <c r="BA15" s="52">
        <f>VLOOKUP($A15,'RevPAR Raw Data'!$B$6:$BE$43,'RevPAR Raw Data'!AO$1,FALSE)</f>
        <v>167.35890111339401</v>
      </c>
      <c r="BB15" s="53">
        <f>VLOOKUP($A15,'RevPAR Raw Data'!$B$6:$BE$43,'RevPAR Raw Data'!AP$1,FALSE)</f>
        <v>156.09174188992699</v>
      </c>
      <c r="BC15" s="54">
        <f>VLOOKUP($A15,'RevPAR Raw Data'!$B$6:$BE$43,'RevPAR Raw Data'!AR$1,FALSE)</f>
        <v>109.26540299453799</v>
      </c>
      <c r="BE15" s="47">
        <f>VLOOKUP($A15,'RevPAR Raw Data'!$B$6:$BE$43,'RevPAR Raw Data'!AT$1,FALSE)</f>
        <v>-2.82736314342905</v>
      </c>
      <c r="BF15" s="48">
        <f>VLOOKUP($A15,'RevPAR Raw Data'!$B$6:$BE$43,'RevPAR Raw Data'!AU$1,FALSE)</f>
        <v>1.0068135845256601</v>
      </c>
      <c r="BG15" s="48">
        <f>VLOOKUP($A15,'RevPAR Raw Data'!$B$6:$BE$43,'RevPAR Raw Data'!AV$1,FALSE)</f>
        <v>1.52095355620172</v>
      </c>
      <c r="BH15" s="48">
        <f>VLOOKUP($A15,'RevPAR Raw Data'!$B$6:$BE$43,'RevPAR Raw Data'!AW$1,FALSE)</f>
        <v>0.37885804874158702</v>
      </c>
      <c r="BI15" s="48">
        <f>VLOOKUP($A15,'RevPAR Raw Data'!$B$6:$BE$43,'RevPAR Raw Data'!AX$1,FALSE)</f>
        <v>-2.1311407837094301</v>
      </c>
      <c r="BJ15" s="49">
        <f>VLOOKUP($A15,'RevPAR Raw Data'!$B$6:$BE$43,'RevPAR Raw Data'!AY$1,FALSE)</f>
        <v>-0.37574079775694402</v>
      </c>
      <c r="BK15" s="48">
        <f>VLOOKUP($A15,'RevPAR Raw Data'!$B$6:$BE$43,'RevPAR Raw Data'!BA$1,FALSE)</f>
        <v>1.1742283296567799</v>
      </c>
      <c r="BL15" s="48">
        <f>VLOOKUP($A15,'RevPAR Raw Data'!$B$6:$BE$43,'RevPAR Raw Data'!BB$1,FALSE)</f>
        <v>2.4371772057631098</v>
      </c>
      <c r="BM15" s="49">
        <f>VLOOKUP($A15,'RevPAR Raw Data'!$B$6:$BE$43,'RevPAR Raw Data'!BC$1,FALSE)</f>
        <v>1.84738623308687</v>
      </c>
      <c r="BN15" s="50">
        <f>VLOOKUP($A15,'RevPAR Raw Data'!$B$6:$BE$43,'RevPAR Raw Data'!BE$1,FALSE)</f>
        <v>0.51969208092734198</v>
      </c>
    </row>
    <row r="16" spans="1:66" x14ac:dyDescent="0.45">
      <c r="A16" s="63" t="s">
        <v>91</v>
      </c>
      <c r="B16" s="47">
        <f>VLOOKUP($A16,'Occupancy Raw Data'!$B$8:$BE$45,'Occupancy Raw Data'!AG$3,FALSE)</f>
        <v>64.315642458100498</v>
      </c>
      <c r="C16" s="48">
        <f>VLOOKUP($A16,'Occupancy Raw Data'!$B$8:$BE$45,'Occupancy Raw Data'!AH$3,FALSE)</f>
        <v>77.020775139664806</v>
      </c>
      <c r="D16" s="48">
        <f>VLOOKUP($A16,'Occupancy Raw Data'!$B$8:$BE$45,'Occupancy Raw Data'!AI$3,FALSE)</f>
        <v>80.534217877094903</v>
      </c>
      <c r="E16" s="48">
        <f>VLOOKUP($A16,'Occupancy Raw Data'!$B$8:$BE$45,'Occupancy Raw Data'!AJ$3,FALSE)</f>
        <v>79.224860335195501</v>
      </c>
      <c r="F16" s="48">
        <f>VLOOKUP($A16,'Occupancy Raw Data'!$B$8:$BE$45,'Occupancy Raw Data'!AK$3,FALSE)</f>
        <v>74.581005586592099</v>
      </c>
      <c r="G16" s="49">
        <f>VLOOKUP($A16,'Occupancy Raw Data'!$B$8:$BE$45,'Occupancy Raw Data'!AL$3,FALSE)</f>
        <v>75.135300279329599</v>
      </c>
      <c r="H16" s="48">
        <f>VLOOKUP($A16,'Occupancy Raw Data'!$B$8:$BE$45,'Occupancy Raw Data'!AN$3,FALSE)</f>
        <v>82.066166201117298</v>
      </c>
      <c r="I16" s="48">
        <f>VLOOKUP($A16,'Occupancy Raw Data'!$B$8:$BE$45,'Occupancy Raw Data'!AO$3,FALSE)</f>
        <v>86.635824022346299</v>
      </c>
      <c r="J16" s="49">
        <f>VLOOKUP($A16,'Occupancy Raw Data'!$B$8:$BE$45,'Occupancy Raw Data'!AP$3,FALSE)</f>
        <v>84.350995111731805</v>
      </c>
      <c r="K16" s="50">
        <f>VLOOKUP($A16,'Occupancy Raw Data'!$B$8:$BE$45,'Occupancy Raw Data'!AR$3,FALSE)</f>
        <v>77.768355945730207</v>
      </c>
      <c r="M16" s="47">
        <f>VLOOKUP($A16,'Occupancy Raw Data'!$B$8:$BE$45,'Occupancy Raw Data'!AT$3,FALSE)</f>
        <v>-3.0418301283265099</v>
      </c>
      <c r="N16" s="48">
        <f>VLOOKUP($A16,'Occupancy Raw Data'!$B$8:$BE$45,'Occupancy Raw Data'!AU$3,FALSE)</f>
        <v>-0.74919355244274299</v>
      </c>
      <c r="O16" s="48">
        <f>VLOOKUP($A16,'Occupancy Raw Data'!$B$8:$BE$45,'Occupancy Raw Data'!AV$3,FALSE)</f>
        <v>0.28574600429420099</v>
      </c>
      <c r="P16" s="48">
        <f>VLOOKUP($A16,'Occupancy Raw Data'!$B$8:$BE$45,'Occupancy Raw Data'!AW$3,FALSE)</f>
        <v>-0.88129124830292005</v>
      </c>
      <c r="Q16" s="48">
        <f>VLOOKUP($A16,'Occupancy Raw Data'!$B$8:$BE$45,'Occupancy Raw Data'!AX$3,FALSE)</f>
        <v>-1.11130300131369</v>
      </c>
      <c r="R16" s="49">
        <f>VLOOKUP($A16,'Occupancy Raw Data'!$B$8:$BE$45,'Occupancy Raw Data'!AY$3,FALSE)</f>
        <v>-1.0306462084767001</v>
      </c>
      <c r="S16" s="48">
        <f>VLOOKUP($A16,'Occupancy Raw Data'!$B$8:$BE$45,'Occupancy Raw Data'!BA$3,FALSE)</f>
        <v>0.790577010584538</v>
      </c>
      <c r="T16" s="48">
        <f>VLOOKUP($A16,'Occupancy Raw Data'!$B$8:$BE$45,'Occupancy Raw Data'!BB$3,FALSE)</f>
        <v>0.59347629564134696</v>
      </c>
      <c r="U16" s="49">
        <f>VLOOKUP($A16,'Occupancy Raw Data'!$B$8:$BE$45,'Occupancy Raw Data'!BC$3,FALSE)</f>
        <v>0.68926082288501</v>
      </c>
      <c r="V16" s="50">
        <f>VLOOKUP($A16,'Occupancy Raw Data'!$B$8:$BE$45,'Occupancy Raw Data'!BE$3,FALSE)</f>
        <v>-0.50396619691787803</v>
      </c>
      <c r="X16" s="51">
        <f>VLOOKUP($A16,'ADR Raw Data'!$B$6:$BE$43,'ADR Raw Data'!AG$1,FALSE)</f>
        <v>99.0916404180238</v>
      </c>
      <c r="Y16" s="52">
        <f>VLOOKUP($A16,'ADR Raw Data'!$B$6:$BE$43,'ADR Raw Data'!AH$1,FALSE)</f>
        <v>103.057985680285</v>
      </c>
      <c r="Z16" s="52">
        <f>VLOOKUP($A16,'ADR Raw Data'!$B$6:$BE$43,'ADR Raw Data'!AI$1,FALSE)</f>
        <v>105.30852062648999</v>
      </c>
      <c r="AA16" s="52">
        <f>VLOOKUP($A16,'ADR Raw Data'!$B$6:$BE$43,'ADR Raw Data'!AJ$1,FALSE)</f>
        <v>104.76163144557</v>
      </c>
      <c r="AB16" s="52">
        <f>VLOOKUP($A16,'ADR Raw Data'!$B$6:$BE$43,'ADR Raw Data'!AK$1,FALSE)</f>
        <v>102.23516715823899</v>
      </c>
      <c r="AC16" s="53">
        <f>VLOOKUP($A16,'ADR Raw Data'!$B$6:$BE$43,'ADR Raw Data'!AL$1,FALSE)</f>
        <v>103.05732418820701</v>
      </c>
      <c r="AD16" s="52">
        <f>VLOOKUP($A16,'ADR Raw Data'!$B$6:$BE$43,'ADR Raw Data'!AN$1,FALSE)</f>
        <v>128.944552560761</v>
      </c>
      <c r="AE16" s="52">
        <f>VLOOKUP($A16,'ADR Raw Data'!$B$6:$BE$43,'ADR Raw Data'!AO$1,FALSE)</f>
        <v>135.80634335516299</v>
      </c>
      <c r="AF16" s="53">
        <f>VLOOKUP($A16,'ADR Raw Data'!$B$6:$BE$43,'ADR Raw Data'!AP$1,FALSE)</f>
        <v>132.468381170931</v>
      </c>
      <c r="AG16" s="54">
        <f>VLOOKUP($A16,'ADR Raw Data'!$B$6:$BE$43,'ADR Raw Data'!AR$1,FALSE)</f>
        <v>112.17176188907</v>
      </c>
      <c r="AI16" s="47">
        <f>VLOOKUP($A16,'ADR Raw Data'!$B$6:$BE$43,'ADR Raw Data'!AT$1,FALSE)</f>
        <v>1.10429583196863</v>
      </c>
      <c r="AJ16" s="48">
        <f>VLOOKUP($A16,'ADR Raw Data'!$B$6:$BE$43,'ADR Raw Data'!AU$1,FALSE)</f>
        <v>1.46294975470341</v>
      </c>
      <c r="AK16" s="48">
        <f>VLOOKUP($A16,'ADR Raw Data'!$B$6:$BE$43,'ADR Raw Data'!AV$1,FALSE)</f>
        <v>1.5842874572363901</v>
      </c>
      <c r="AL16" s="48">
        <f>VLOOKUP($A16,'ADR Raw Data'!$B$6:$BE$43,'ADR Raw Data'!AW$1,FALSE)</f>
        <v>1.6362364465647501</v>
      </c>
      <c r="AM16" s="48">
        <f>VLOOKUP($A16,'ADR Raw Data'!$B$6:$BE$43,'ADR Raw Data'!AX$1,FALSE)</f>
        <v>2.36912200200823</v>
      </c>
      <c r="AN16" s="49">
        <f>VLOOKUP($A16,'ADR Raw Data'!$B$6:$BE$43,'ADR Raw Data'!AY$1,FALSE)</f>
        <v>1.66389101957587</v>
      </c>
      <c r="AO16" s="48">
        <f>VLOOKUP($A16,'ADR Raw Data'!$B$6:$BE$43,'ADR Raw Data'!BA$1,FALSE)</f>
        <v>3.1737451975324902</v>
      </c>
      <c r="AP16" s="48">
        <f>VLOOKUP($A16,'ADR Raw Data'!$B$6:$BE$43,'ADR Raw Data'!BB$1,FALSE)</f>
        <v>2.1888692501298701</v>
      </c>
      <c r="AQ16" s="49">
        <f>VLOOKUP($A16,'ADR Raw Data'!$B$6:$BE$43,'ADR Raw Data'!BC$1,FALSE)</f>
        <v>2.6497890130431698</v>
      </c>
      <c r="AR16" s="50">
        <f>VLOOKUP($A16,'ADR Raw Data'!$B$6:$BE$43,'ADR Raw Data'!BE$1,FALSE)</f>
        <v>2.1169049615974398</v>
      </c>
      <c r="AT16" s="51">
        <f>VLOOKUP($A16,'RevPAR Raw Data'!$B$6:$BE$43,'RevPAR Raw Data'!AG$1,FALSE)</f>
        <v>63.731425157122899</v>
      </c>
      <c r="AU16" s="52">
        <f>VLOOKUP($A16,'RevPAR Raw Data'!$B$6:$BE$43,'RevPAR Raw Data'!AH$1,FALSE)</f>
        <v>79.376059414280704</v>
      </c>
      <c r="AV16" s="52">
        <f>VLOOKUP($A16,'RevPAR Raw Data'!$B$6:$BE$43,'RevPAR Raw Data'!AI$1,FALSE)</f>
        <v>84.809393444483206</v>
      </c>
      <c r="AW16" s="52">
        <f>VLOOKUP($A16,'RevPAR Raw Data'!$B$6:$BE$43,'RevPAR Raw Data'!AJ$1,FALSE)</f>
        <v>82.997256197625603</v>
      </c>
      <c r="AX16" s="52">
        <f>VLOOKUP($A16,'RevPAR Raw Data'!$B$6:$BE$43,'RevPAR Raw Data'!AK$1,FALSE)</f>
        <v>76.248015729748602</v>
      </c>
      <c r="AY16" s="53">
        <f>VLOOKUP($A16,'RevPAR Raw Data'!$B$6:$BE$43,'RevPAR Raw Data'!AL$1,FALSE)</f>
        <v>77.432429988652203</v>
      </c>
      <c r="AZ16" s="52">
        <f>VLOOKUP($A16,'RevPAR Raw Data'!$B$6:$BE$43,'RevPAR Raw Data'!AN$1,FALSE)</f>
        <v>105.819850811801</v>
      </c>
      <c r="BA16" s="52">
        <f>VLOOKUP($A16,'RevPAR Raw Data'!$B$6:$BE$43,'RevPAR Raw Data'!AO$1,FALSE)</f>
        <v>117.65694464036299</v>
      </c>
      <c r="BB16" s="53">
        <f>VLOOKUP($A16,'RevPAR Raw Data'!$B$6:$BE$43,'RevPAR Raw Data'!AP$1,FALSE)</f>
        <v>111.738397726082</v>
      </c>
      <c r="BC16" s="54">
        <f>VLOOKUP($A16,'RevPAR Raw Data'!$B$6:$BE$43,'RevPAR Raw Data'!AR$1,FALSE)</f>
        <v>87.234135056489393</v>
      </c>
      <c r="BE16" s="47">
        <f>VLOOKUP($A16,'RevPAR Raw Data'!$B$6:$BE$43,'RevPAR Raw Data'!AT$1,FALSE)</f>
        <v>-1.97112509968056</v>
      </c>
      <c r="BF16" s="48">
        <f>VLOOKUP($A16,'RevPAR Raw Data'!$B$6:$BE$43,'RevPAR Raw Data'!AU$1,FALSE)</f>
        <v>0.70279587702295798</v>
      </c>
      <c r="BG16" s="48">
        <f>VLOOKUP($A16,'RevPAR Raw Data'!$B$6:$BE$43,'RevPAR Raw Data'!AV$1,FALSE)</f>
        <v>1.87456049963618</v>
      </c>
      <c r="BH16" s="48">
        <f>VLOOKUP($A16,'RevPAR Raw Data'!$B$6:$BE$43,'RevPAR Raw Data'!AW$1,FALSE)</f>
        <v>0.74052518965671899</v>
      </c>
      <c r="BI16" s="48">
        <f>VLOOKUP($A16,'RevPAR Raw Data'!$B$6:$BE$43,'RevPAR Raw Data'!AX$1,FALSE)</f>
        <v>1.2314908767814401</v>
      </c>
      <c r="BJ16" s="49">
        <f>VLOOKUP($A16,'RevPAR Raw Data'!$B$6:$BE$43,'RevPAR Raw Data'!AY$1,FALSE)</f>
        <v>0.61609598139272603</v>
      </c>
      <c r="BK16" s="48">
        <f>VLOOKUP($A16,'RevPAR Raw Data'!$B$6:$BE$43,'RevPAR Raw Data'!BA$1,FALSE)</f>
        <v>3.9894131080232502</v>
      </c>
      <c r="BL16" s="48">
        <f>VLOOKUP($A16,'RevPAR Raw Data'!$B$6:$BE$43,'RevPAR Raw Data'!BB$1,FALSE)</f>
        <v>2.7953359659133201</v>
      </c>
      <c r="BM16" s="49">
        <f>VLOOKUP($A16,'RevPAR Raw Data'!$B$6:$BE$43,'RevPAR Raw Data'!BC$1,FALSE)</f>
        <v>3.3573137934842001</v>
      </c>
      <c r="BN16" s="50">
        <f>VLOOKUP($A16,'RevPAR Raw Data'!$B$6:$BE$43,'RevPAR Raw Data'!BE$1,FALSE)</f>
        <v>1.6022702792522301</v>
      </c>
    </row>
    <row r="17" spans="1:66" x14ac:dyDescent="0.45">
      <c r="A17" s="63" t="s">
        <v>32</v>
      </c>
      <c r="B17" s="47">
        <f>VLOOKUP($A17,'Occupancy Raw Data'!$B$8:$BE$45,'Occupancy Raw Data'!AG$3,FALSE)</f>
        <v>58.178277801817302</v>
      </c>
      <c r="C17" s="48">
        <f>VLOOKUP($A17,'Occupancy Raw Data'!$B$8:$BE$45,'Occupancy Raw Data'!AH$3,FALSE)</f>
        <v>66.360161546228099</v>
      </c>
      <c r="D17" s="48">
        <f>VLOOKUP($A17,'Occupancy Raw Data'!$B$8:$BE$45,'Occupancy Raw Data'!AI$3,FALSE)</f>
        <v>69.879561517380594</v>
      </c>
      <c r="E17" s="48">
        <f>VLOOKUP($A17,'Occupancy Raw Data'!$B$8:$BE$45,'Occupancy Raw Data'!AJ$3,FALSE)</f>
        <v>69.115101687581102</v>
      </c>
      <c r="F17" s="48">
        <f>VLOOKUP($A17,'Occupancy Raw Data'!$B$8:$BE$45,'Occupancy Raw Data'!AK$3,FALSE)</f>
        <v>69.663204961776998</v>
      </c>
      <c r="G17" s="49">
        <f>VLOOKUP($A17,'Occupancy Raw Data'!$B$8:$BE$45,'Occupancy Raw Data'!AL$3,FALSE)</f>
        <v>66.639261502956799</v>
      </c>
      <c r="H17" s="48">
        <f>VLOOKUP($A17,'Occupancy Raw Data'!$B$8:$BE$45,'Occupancy Raw Data'!AN$3,FALSE)</f>
        <v>77.354680513486201</v>
      </c>
      <c r="I17" s="48">
        <f>VLOOKUP($A17,'Occupancy Raw Data'!$B$8:$BE$45,'Occupancy Raw Data'!AO$3,FALSE)</f>
        <v>83.657868166738695</v>
      </c>
      <c r="J17" s="49">
        <f>VLOOKUP($A17,'Occupancy Raw Data'!$B$8:$BE$45,'Occupancy Raw Data'!AP$3,FALSE)</f>
        <v>80.506274340112498</v>
      </c>
      <c r="K17" s="50">
        <f>VLOOKUP($A17,'Occupancy Raw Data'!$B$8:$BE$45,'Occupancy Raw Data'!AR$3,FALSE)</f>
        <v>70.601265170715607</v>
      </c>
      <c r="M17" s="47">
        <f>VLOOKUP($A17,'Occupancy Raw Data'!$B$8:$BE$45,'Occupancy Raw Data'!AT$3,FALSE)</f>
        <v>-0.84808259587020596</v>
      </c>
      <c r="N17" s="48">
        <f>VLOOKUP($A17,'Occupancy Raw Data'!$B$8:$BE$45,'Occupancy Raw Data'!AU$3,FALSE)</f>
        <v>1.10982913026756</v>
      </c>
      <c r="O17" s="48">
        <f>VLOOKUP($A17,'Occupancy Raw Data'!$B$8:$BE$45,'Occupancy Raw Data'!AV$3,FALSE)</f>
        <v>2.3016417674074798</v>
      </c>
      <c r="P17" s="48">
        <f>VLOOKUP($A17,'Occupancy Raw Data'!$B$8:$BE$45,'Occupancy Raw Data'!AW$3,FALSE)</f>
        <v>0.42965679853287903</v>
      </c>
      <c r="Q17" s="48">
        <f>VLOOKUP($A17,'Occupancy Raw Data'!$B$8:$BE$45,'Occupancy Raw Data'!AX$3,FALSE)</f>
        <v>-1.08038914490527</v>
      </c>
      <c r="R17" s="49">
        <f>VLOOKUP($A17,'Occupancy Raw Data'!$B$8:$BE$45,'Occupancy Raw Data'!AY$3,FALSE)</f>
        <v>0.40312503395594901</v>
      </c>
      <c r="S17" s="48">
        <f>VLOOKUP($A17,'Occupancy Raw Data'!$B$8:$BE$45,'Occupancy Raw Data'!BA$3,FALSE)</f>
        <v>-3.0418079096045099</v>
      </c>
      <c r="T17" s="48">
        <f>VLOOKUP($A17,'Occupancy Raw Data'!$B$8:$BE$45,'Occupancy Raw Data'!BB$3,FALSE)</f>
        <v>-2.0228894801300701</v>
      </c>
      <c r="U17" s="49">
        <f>VLOOKUP($A17,'Occupancy Raw Data'!$B$8:$BE$45,'Occupancy Raw Data'!BC$3,FALSE)</f>
        <v>-2.5150641865339201</v>
      </c>
      <c r="V17" s="50">
        <f>VLOOKUP($A17,'Occupancy Raw Data'!$B$8:$BE$45,'Occupancy Raw Data'!BE$3,FALSE)</f>
        <v>-0.56661950883302403</v>
      </c>
      <c r="X17" s="51">
        <f>VLOOKUP($A17,'ADR Raw Data'!$B$6:$BE$43,'ADR Raw Data'!AG$1,FALSE)</f>
        <v>86.438341638775199</v>
      </c>
      <c r="Y17" s="52">
        <f>VLOOKUP($A17,'ADR Raw Data'!$B$6:$BE$43,'ADR Raw Data'!AH$1,FALSE)</f>
        <v>89.310626685866396</v>
      </c>
      <c r="Z17" s="52">
        <f>VLOOKUP($A17,'ADR Raw Data'!$B$6:$BE$43,'ADR Raw Data'!AI$1,FALSE)</f>
        <v>92.020879405542004</v>
      </c>
      <c r="AA17" s="52">
        <f>VLOOKUP($A17,'ADR Raw Data'!$B$6:$BE$43,'ADR Raw Data'!AJ$1,FALSE)</f>
        <v>91.371008942453102</v>
      </c>
      <c r="AB17" s="52">
        <f>VLOOKUP($A17,'ADR Raw Data'!$B$6:$BE$43,'ADR Raw Data'!AK$1,FALSE)</f>
        <v>91.821774532843307</v>
      </c>
      <c r="AC17" s="53">
        <f>VLOOKUP($A17,'ADR Raw Data'!$B$6:$BE$43,'ADR Raw Data'!AL$1,FALSE)</f>
        <v>90.329920126187702</v>
      </c>
      <c r="AD17" s="52">
        <f>VLOOKUP($A17,'ADR Raw Data'!$B$6:$BE$43,'ADR Raw Data'!AN$1,FALSE)</f>
        <v>114.386112488346</v>
      </c>
      <c r="AE17" s="52">
        <f>VLOOKUP($A17,'ADR Raw Data'!$B$6:$BE$43,'ADR Raw Data'!AO$1,FALSE)</f>
        <v>120.72154089655101</v>
      </c>
      <c r="AF17" s="53">
        <f>VLOOKUP($A17,'ADR Raw Data'!$B$6:$BE$43,'ADR Raw Data'!AP$1,FALSE)</f>
        <v>117.677833779002</v>
      </c>
      <c r="AG17" s="54">
        <f>VLOOKUP($A17,'ADR Raw Data'!$B$6:$BE$43,'ADR Raw Data'!AR$1,FALSE)</f>
        <v>99.239831842923195</v>
      </c>
      <c r="AI17" s="47">
        <f>VLOOKUP($A17,'ADR Raw Data'!$B$6:$BE$43,'ADR Raw Data'!AT$1,FALSE)</f>
        <v>3.4670574603678701</v>
      </c>
      <c r="AJ17" s="48">
        <f>VLOOKUP($A17,'ADR Raw Data'!$B$6:$BE$43,'ADR Raw Data'!AU$1,FALSE)</f>
        <v>5.6757954823667802</v>
      </c>
      <c r="AK17" s="48">
        <f>VLOOKUP($A17,'ADR Raw Data'!$B$6:$BE$43,'ADR Raw Data'!AV$1,FALSE)</f>
        <v>7.16282269347953</v>
      </c>
      <c r="AL17" s="48">
        <f>VLOOKUP($A17,'ADR Raw Data'!$B$6:$BE$43,'ADR Raw Data'!AW$1,FALSE)</f>
        <v>4.7422108705909896</v>
      </c>
      <c r="AM17" s="48">
        <f>VLOOKUP($A17,'ADR Raw Data'!$B$6:$BE$43,'ADR Raw Data'!AX$1,FALSE)</f>
        <v>3.8176218973484799</v>
      </c>
      <c r="AN17" s="49">
        <f>VLOOKUP($A17,'ADR Raw Data'!$B$6:$BE$43,'ADR Raw Data'!AY$1,FALSE)</f>
        <v>5.0108812167347496</v>
      </c>
      <c r="AO17" s="48">
        <f>VLOOKUP($A17,'ADR Raw Data'!$B$6:$BE$43,'ADR Raw Data'!BA$1,FALSE)</f>
        <v>0.47039729488251703</v>
      </c>
      <c r="AP17" s="48">
        <f>VLOOKUP($A17,'ADR Raw Data'!$B$6:$BE$43,'ADR Raw Data'!BB$1,FALSE)</f>
        <v>9.1249475162719404E-2</v>
      </c>
      <c r="AQ17" s="49">
        <f>VLOOKUP($A17,'ADR Raw Data'!$B$6:$BE$43,'ADR Raw Data'!BC$1,FALSE)</f>
        <v>0.28302805783699198</v>
      </c>
      <c r="AR17" s="50">
        <f>VLOOKUP($A17,'ADR Raw Data'!$B$6:$BE$43,'ADR Raw Data'!BE$1,FALSE)</f>
        <v>2.9143053577017799</v>
      </c>
      <c r="AT17" s="51">
        <f>VLOOKUP($A17,'RevPAR Raw Data'!$B$6:$BE$43,'RevPAR Raw Data'!AG$1,FALSE)</f>
        <v>50.288338525890602</v>
      </c>
      <c r="AU17" s="52">
        <f>VLOOKUP($A17,'RevPAR Raw Data'!$B$6:$BE$43,'RevPAR Raw Data'!AH$1,FALSE)</f>
        <v>59.266676146689697</v>
      </c>
      <c r="AV17" s="52">
        <f>VLOOKUP($A17,'RevPAR Raw Data'!$B$6:$BE$43,'RevPAR Raw Data'!AI$1,FALSE)</f>
        <v>64.303787033030403</v>
      </c>
      <c r="AW17" s="52">
        <f>VLOOKUP($A17,'RevPAR Raw Data'!$B$6:$BE$43,'RevPAR Raw Data'!AJ$1,FALSE)</f>
        <v>63.151165743545299</v>
      </c>
      <c r="AX17" s="52">
        <f>VLOOKUP($A17,'RevPAR Raw Data'!$B$6:$BE$43,'RevPAR Raw Data'!AK$1,FALSE)</f>
        <v>63.965990992355401</v>
      </c>
      <c r="AY17" s="53">
        <f>VLOOKUP($A17,'RevPAR Raw Data'!$B$6:$BE$43,'RevPAR Raw Data'!AL$1,FALSE)</f>
        <v>60.195191688302302</v>
      </c>
      <c r="AZ17" s="52">
        <f>VLOOKUP($A17,'RevPAR Raw Data'!$B$6:$BE$43,'RevPAR Raw Data'!AN$1,FALSE)</f>
        <v>88.483011867157003</v>
      </c>
      <c r="BA17" s="52">
        <f>VLOOKUP($A17,'RevPAR Raw Data'!$B$6:$BE$43,'RevPAR Raw Data'!AO$1,FALSE)</f>
        <v>100.993067532092</v>
      </c>
      <c r="BB17" s="53">
        <f>VLOOKUP($A17,'RevPAR Raw Data'!$B$6:$BE$43,'RevPAR Raw Data'!AP$1,FALSE)</f>
        <v>94.738039699624906</v>
      </c>
      <c r="BC17" s="54">
        <f>VLOOKUP($A17,'RevPAR Raw Data'!$B$6:$BE$43,'RevPAR Raw Data'!AR$1,FALSE)</f>
        <v>70.064576834394501</v>
      </c>
      <c r="BE17" s="47">
        <f>VLOOKUP($A17,'RevPAR Raw Data'!$B$6:$BE$43,'RevPAR Raw Data'!AT$1,FALSE)</f>
        <v>2.58957135358746</v>
      </c>
      <c r="BF17" s="48">
        <f>VLOOKUP($A17,'RevPAR Raw Data'!$B$6:$BE$43,'RevPAR Raw Data'!AU$1,FALSE)</f>
        <v>6.8486162442720602</v>
      </c>
      <c r="BG17" s="48">
        <f>VLOOKUP($A17,'RevPAR Raw Data'!$B$6:$BE$43,'RevPAR Raw Data'!AV$1,FALSE)</f>
        <v>9.6293269797254908</v>
      </c>
      <c r="BH17" s="48">
        <f>VLOOKUP($A17,'RevPAR Raw Data'!$B$6:$BE$43,'RevPAR Raw Data'!AW$1,FALSE)</f>
        <v>5.1922429005301298</v>
      </c>
      <c r="BI17" s="48">
        <f>VLOOKUP($A17,'RevPAR Raw Data'!$B$6:$BE$43,'RevPAR Raw Data'!AX$1,FALSE)</f>
        <v>2.6959875798707298</v>
      </c>
      <c r="BJ17" s="49">
        <f>VLOOKUP($A17,'RevPAR Raw Data'!$B$6:$BE$43,'RevPAR Raw Data'!AY$1,FALSE)</f>
        <v>5.4342063672971603</v>
      </c>
      <c r="BK17" s="48">
        <f>VLOOKUP($A17,'RevPAR Raw Data'!$B$6:$BE$43,'RevPAR Raw Data'!BA$1,FALSE)</f>
        <v>-2.5857191968443001</v>
      </c>
      <c r="BL17" s="48">
        <f>VLOOKUP($A17,'RevPAR Raw Data'!$B$6:$BE$43,'RevPAR Raw Data'!BB$1,FALSE)</f>
        <v>-1.93348588100109</v>
      </c>
      <c r="BM17" s="49">
        <f>VLOOKUP($A17,'RevPAR Raw Data'!$B$6:$BE$43,'RevPAR Raw Data'!BC$1,FALSE)</f>
        <v>-2.2391544660174301</v>
      </c>
      <c r="BN17" s="50">
        <f>VLOOKUP($A17,'RevPAR Raw Data'!$B$6:$BE$43,'RevPAR Raw Data'!BE$1,FALSE)</f>
        <v>2.3311728261650502</v>
      </c>
    </row>
    <row r="18" spans="1:66" x14ac:dyDescent="0.45">
      <c r="A18" s="63" t="s">
        <v>92</v>
      </c>
      <c r="B18" s="47">
        <f>VLOOKUP($A18,'Occupancy Raw Data'!$B$8:$BE$45,'Occupancy Raw Data'!AG$3,FALSE)</f>
        <v>60.526084665378498</v>
      </c>
      <c r="C18" s="48">
        <f>VLOOKUP($A18,'Occupancy Raw Data'!$B$8:$BE$45,'Occupancy Raw Data'!AH$3,FALSE)</f>
        <v>71.306868083611405</v>
      </c>
      <c r="D18" s="48">
        <f>VLOOKUP($A18,'Occupancy Raw Data'!$B$8:$BE$45,'Occupancy Raw Data'!AI$3,FALSE)</f>
        <v>74.253469172668105</v>
      </c>
      <c r="E18" s="48">
        <f>VLOOKUP($A18,'Occupancy Raw Data'!$B$8:$BE$45,'Occupancy Raw Data'!AJ$3,FALSE)</f>
        <v>69.985069383453293</v>
      </c>
      <c r="F18" s="48">
        <f>VLOOKUP($A18,'Occupancy Raw Data'!$B$8:$BE$45,'Occupancy Raw Data'!AK$3,FALSE)</f>
        <v>66.788160899350004</v>
      </c>
      <c r="G18" s="49">
        <f>VLOOKUP($A18,'Occupancy Raw Data'!$B$8:$BE$45,'Occupancy Raw Data'!AL$3,FALSE)</f>
        <v>68.571930440892302</v>
      </c>
      <c r="H18" s="48">
        <f>VLOOKUP($A18,'Occupancy Raw Data'!$B$8:$BE$45,'Occupancy Raw Data'!AN$3,FALSE)</f>
        <v>80.5814157737572</v>
      </c>
      <c r="I18" s="48">
        <f>VLOOKUP($A18,'Occupancy Raw Data'!$B$8:$BE$45,'Occupancy Raw Data'!AO$3,FALSE)</f>
        <v>86.768838924995606</v>
      </c>
      <c r="J18" s="49">
        <f>VLOOKUP($A18,'Occupancy Raw Data'!$B$8:$BE$45,'Occupancy Raw Data'!AP$3,FALSE)</f>
        <v>83.675127349376396</v>
      </c>
      <c r="K18" s="50">
        <f>VLOOKUP($A18,'Occupancy Raw Data'!$B$8:$BE$45,'Occupancy Raw Data'!AR$3,FALSE)</f>
        <v>72.887129557601995</v>
      </c>
      <c r="M18" s="47">
        <f>VLOOKUP($A18,'Occupancy Raw Data'!$B$8:$BE$45,'Occupancy Raw Data'!AT$3,FALSE)</f>
        <v>-5.5866062166800097</v>
      </c>
      <c r="N18" s="48">
        <f>VLOOKUP($A18,'Occupancy Raw Data'!$B$8:$BE$45,'Occupancy Raw Data'!AU$3,FALSE)</f>
        <v>0.82690178410542503</v>
      </c>
      <c r="O18" s="48">
        <f>VLOOKUP($A18,'Occupancy Raw Data'!$B$8:$BE$45,'Occupancy Raw Data'!AV$3,FALSE)</f>
        <v>-0.71629163006170204</v>
      </c>
      <c r="P18" s="48">
        <f>VLOOKUP($A18,'Occupancy Raw Data'!$B$8:$BE$45,'Occupancy Raw Data'!AW$3,FALSE)</f>
        <v>-3.8254430394455401</v>
      </c>
      <c r="Q18" s="48">
        <f>VLOOKUP($A18,'Occupancy Raw Data'!$B$8:$BE$45,'Occupancy Raw Data'!AX$3,FALSE)</f>
        <v>-4.7043399538508099</v>
      </c>
      <c r="R18" s="49">
        <f>VLOOKUP($A18,'Occupancy Raw Data'!$B$8:$BE$45,'Occupancy Raw Data'!AY$3,FALSE)</f>
        <v>-2.7273359660168399</v>
      </c>
      <c r="S18" s="48">
        <f>VLOOKUP($A18,'Occupancy Raw Data'!$B$8:$BE$45,'Occupancy Raw Data'!BA$3,FALSE)</f>
        <v>0.38177350423510198</v>
      </c>
      <c r="T18" s="48">
        <f>VLOOKUP($A18,'Occupancy Raw Data'!$B$8:$BE$45,'Occupancy Raw Data'!BB$3,FALSE)</f>
        <v>1.5865133256697701</v>
      </c>
      <c r="U18" s="49">
        <f>VLOOKUP($A18,'Occupancy Raw Data'!$B$8:$BE$45,'Occupancy Raw Data'!BC$3,FALSE)</f>
        <v>1.0028257602906601</v>
      </c>
      <c r="V18" s="50">
        <f>VLOOKUP($A18,'Occupancy Raw Data'!$B$8:$BE$45,'Occupancy Raw Data'!BE$3,FALSE)</f>
        <v>-1.53456952428576</v>
      </c>
      <c r="X18" s="51">
        <f>VLOOKUP($A18,'ADR Raw Data'!$B$6:$BE$43,'ADR Raw Data'!AG$1,FALSE)</f>
        <v>112.967600311978</v>
      </c>
      <c r="Y18" s="52">
        <f>VLOOKUP($A18,'ADR Raw Data'!$B$6:$BE$43,'ADR Raw Data'!AH$1,FALSE)</f>
        <v>122.044356878925</v>
      </c>
      <c r="Z18" s="52">
        <f>VLOOKUP($A18,'ADR Raw Data'!$B$6:$BE$43,'ADR Raw Data'!AI$1,FALSE)</f>
        <v>124.68438607250501</v>
      </c>
      <c r="AA18" s="52">
        <f>VLOOKUP($A18,'ADR Raw Data'!$B$6:$BE$43,'ADR Raw Data'!AJ$1,FALSE)</f>
        <v>119.600238332182</v>
      </c>
      <c r="AB18" s="52">
        <f>VLOOKUP($A18,'ADR Raw Data'!$B$6:$BE$43,'ADR Raw Data'!AK$1,FALSE)</f>
        <v>112.80084507199599</v>
      </c>
      <c r="AC18" s="53">
        <f>VLOOKUP($A18,'ADR Raw Data'!$B$6:$BE$43,'ADR Raw Data'!AL$1,FALSE)</f>
        <v>118.71425325580201</v>
      </c>
      <c r="AD18" s="52">
        <f>VLOOKUP($A18,'ADR Raw Data'!$B$6:$BE$43,'ADR Raw Data'!AN$1,FALSE)</f>
        <v>151.21188539509501</v>
      </c>
      <c r="AE18" s="52">
        <f>VLOOKUP($A18,'ADR Raw Data'!$B$6:$BE$43,'ADR Raw Data'!AO$1,FALSE)</f>
        <v>160.778152376132</v>
      </c>
      <c r="AF18" s="53">
        <f>VLOOKUP($A18,'ADR Raw Data'!$B$6:$BE$43,'ADR Raw Data'!AP$1,FALSE)</f>
        <v>156.17186517095601</v>
      </c>
      <c r="AG18" s="54">
        <f>VLOOKUP($A18,'ADR Raw Data'!$B$6:$BE$43,'ADR Raw Data'!AR$1,FALSE)</f>
        <v>131.00045313078201</v>
      </c>
      <c r="AI18" s="47">
        <f>VLOOKUP($A18,'ADR Raw Data'!$B$6:$BE$43,'ADR Raw Data'!AT$1,FALSE)</f>
        <v>2.4574047458420698</v>
      </c>
      <c r="AJ18" s="48">
        <f>VLOOKUP($A18,'ADR Raw Data'!$B$6:$BE$43,'ADR Raw Data'!AU$1,FALSE)</f>
        <v>7.2449891748748803</v>
      </c>
      <c r="AK18" s="48">
        <f>VLOOKUP($A18,'ADR Raw Data'!$B$6:$BE$43,'ADR Raw Data'!AV$1,FALSE)</f>
        <v>6.69398500055207</v>
      </c>
      <c r="AL18" s="48">
        <f>VLOOKUP($A18,'ADR Raw Data'!$B$6:$BE$43,'ADR Raw Data'!AW$1,FALSE)</f>
        <v>4.0051670383148101</v>
      </c>
      <c r="AM18" s="48">
        <f>VLOOKUP($A18,'ADR Raw Data'!$B$6:$BE$43,'ADR Raw Data'!AX$1,FALSE)</f>
        <v>1.1499617034543601</v>
      </c>
      <c r="AN18" s="49">
        <f>VLOOKUP($A18,'ADR Raw Data'!$B$6:$BE$43,'ADR Raw Data'!AY$1,FALSE)</f>
        <v>4.5035404231502003</v>
      </c>
      <c r="AO18" s="48">
        <f>VLOOKUP($A18,'ADR Raw Data'!$B$6:$BE$43,'ADR Raw Data'!BA$1,FALSE)</f>
        <v>4.2142045522632303</v>
      </c>
      <c r="AP18" s="48">
        <f>VLOOKUP($A18,'ADR Raw Data'!$B$6:$BE$43,'ADR Raw Data'!BB$1,FALSE)</f>
        <v>4.9042337061374202</v>
      </c>
      <c r="AQ18" s="49">
        <f>VLOOKUP($A18,'ADR Raw Data'!$B$6:$BE$43,'ADR Raw Data'!BC$1,FALSE)</f>
        <v>4.5984313583021104</v>
      </c>
      <c r="AR18" s="50">
        <f>VLOOKUP($A18,'ADR Raw Data'!$B$6:$BE$43,'ADR Raw Data'!BE$1,FALSE)</f>
        <v>4.7866694411580797</v>
      </c>
      <c r="AT18" s="51">
        <f>VLOOKUP($A18,'RevPAR Raw Data'!$B$6:$BE$43,'RevPAR Raw Data'!AG$1,FALSE)</f>
        <v>68.374865409274506</v>
      </c>
      <c r="AU18" s="52">
        <f>VLOOKUP($A18,'RevPAR Raw Data'!$B$6:$BE$43,'RevPAR Raw Data'!AH$1,FALSE)</f>
        <v>87.026008563147698</v>
      </c>
      <c r="AV18" s="52">
        <f>VLOOKUP($A18,'RevPAR Raw Data'!$B$6:$BE$43,'RevPAR Raw Data'!AI$1,FALSE)</f>
        <v>92.582482175478603</v>
      </c>
      <c r="AW18" s="52">
        <f>VLOOKUP($A18,'RevPAR Raw Data'!$B$6:$BE$43,'RevPAR Raw Data'!AJ$1,FALSE)</f>
        <v>83.702309779553801</v>
      </c>
      <c r="AX18" s="52">
        <f>VLOOKUP($A18,'RevPAR Raw Data'!$B$6:$BE$43,'RevPAR Raw Data'!AK$1,FALSE)</f>
        <v>75.337609902511801</v>
      </c>
      <c r="AY18" s="53">
        <f>VLOOKUP($A18,'RevPAR Raw Data'!$B$6:$BE$43,'RevPAR Raw Data'!AL$1,FALSE)</f>
        <v>81.404655165993304</v>
      </c>
      <c r="AZ18" s="52">
        <f>VLOOKUP($A18,'RevPAR Raw Data'!$B$6:$BE$43,'RevPAR Raw Data'!AN$1,FALSE)</f>
        <v>121.848678069559</v>
      </c>
      <c r="BA18" s="52">
        <f>VLOOKUP($A18,'RevPAR Raw Data'!$B$6:$BE$43,'RevPAR Raw Data'!AO$1,FALSE)</f>
        <v>139.50533606183001</v>
      </c>
      <c r="BB18" s="53">
        <f>VLOOKUP($A18,'RevPAR Raw Data'!$B$6:$BE$43,'RevPAR Raw Data'!AP$1,FALSE)</f>
        <v>130.677007065694</v>
      </c>
      <c r="BC18" s="54">
        <f>VLOOKUP($A18,'RevPAR Raw Data'!$B$6:$BE$43,'RevPAR Raw Data'!AR$1,FALSE)</f>
        <v>95.482469994479402</v>
      </c>
      <c r="BE18" s="47">
        <f>VLOOKUP($A18,'RevPAR Raw Data'!$B$6:$BE$43,'RevPAR Raw Data'!AT$1,FALSE)</f>
        <v>-3.2664869971381401</v>
      </c>
      <c r="BF18" s="48">
        <f>VLOOKUP($A18,'RevPAR Raw Data'!$B$6:$BE$43,'RevPAR Raw Data'!AU$1,FALSE)</f>
        <v>8.1317999037255895</v>
      </c>
      <c r="BG18" s="48">
        <f>VLOOKUP($A18,'RevPAR Raw Data'!$B$6:$BE$43,'RevPAR Raw Data'!AV$1,FALSE)</f>
        <v>5.9297449162138198</v>
      </c>
      <c r="BH18" s="48">
        <f>VLOOKUP($A18,'RevPAR Raw Data'!$B$6:$BE$43,'RevPAR Raw Data'!AW$1,FALSE)</f>
        <v>2.65086151838856E-2</v>
      </c>
      <c r="BI18" s="48">
        <f>VLOOKUP($A18,'RevPAR Raw Data'!$B$6:$BE$43,'RevPAR Raw Data'!AX$1,FALSE)</f>
        <v>-3.60847635826602</v>
      </c>
      <c r="BJ18" s="49">
        <f>VLOOKUP($A18,'RevPAR Raw Data'!$B$6:$BE$43,'RevPAR Raw Data'!AY$1,FALSE)</f>
        <v>1.6533777794286799</v>
      </c>
      <c r="BK18" s="48">
        <f>VLOOKUP($A18,'RevPAR Raw Data'!$B$6:$BE$43,'RevPAR Raw Data'!BA$1,FALSE)</f>
        <v>4.6120667728931499</v>
      </c>
      <c r="BL18" s="48">
        <f>VLOOKUP($A18,'RevPAR Raw Data'!$B$6:$BE$43,'RevPAR Raw Data'!BB$1,FALSE)</f>
        <v>6.5685533530770499</v>
      </c>
      <c r="BM18" s="49">
        <f>VLOOKUP($A18,'RevPAR Raw Data'!$B$6:$BE$43,'RevPAR Raw Data'!BC$1,FALSE)</f>
        <v>5.6473713728231099</v>
      </c>
      <c r="BN18" s="50">
        <f>VLOOKUP($A18,'RevPAR Raw Data'!$B$6:$BE$43,'RevPAR Raw Data'!BE$1,FALSE)</f>
        <v>3.1786451464000098</v>
      </c>
    </row>
    <row r="19" spans="1:66" x14ac:dyDescent="0.45">
      <c r="A19" s="63" t="s">
        <v>93</v>
      </c>
      <c r="B19" s="47">
        <f>VLOOKUP($A19,'Occupancy Raw Data'!$B$8:$BE$45,'Occupancy Raw Data'!AG$3,FALSE)</f>
        <v>62.862104349198802</v>
      </c>
      <c r="C19" s="48">
        <f>VLOOKUP($A19,'Occupancy Raw Data'!$B$8:$BE$45,'Occupancy Raw Data'!AH$3,FALSE)</f>
        <v>66.874555932738602</v>
      </c>
      <c r="D19" s="48">
        <f>VLOOKUP($A19,'Occupancy Raw Data'!$B$8:$BE$45,'Occupancy Raw Data'!AI$3,FALSE)</f>
        <v>69.546854030157107</v>
      </c>
      <c r="E19" s="48">
        <f>VLOOKUP($A19,'Occupancy Raw Data'!$B$8:$BE$45,'Occupancy Raw Data'!AJ$3,FALSE)</f>
        <v>68.875819057393201</v>
      </c>
      <c r="F19" s="48">
        <f>VLOOKUP($A19,'Occupancy Raw Data'!$B$8:$BE$45,'Occupancy Raw Data'!AK$3,FALSE)</f>
        <v>68.492934396463198</v>
      </c>
      <c r="G19" s="49">
        <f>VLOOKUP($A19,'Occupancy Raw Data'!$B$8:$BE$45,'Occupancy Raw Data'!AL$3,FALSE)</f>
        <v>67.330312455594594</v>
      </c>
      <c r="H19" s="48">
        <f>VLOOKUP($A19,'Occupancy Raw Data'!$B$8:$BE$45,'Occupancy Raw Data'!AN$3,FALSE)</f>
        <v>83.682008368200798</v>
      </c>
      <c r="I19" s="48">
        <f>VLOOKUP($A19,'Occupancy Raw Data'!$B$8:$BE$45,'Occupancy Raw Data'!AO$3,FALSE)</f>
        <v>91.424567774532207</v>
      </c>
      <c r="J19" s="49">
        <f>VLOOKUP($A19,'Occupancy Raw Data'!$B$8:$BE$45,'Occupancy Raw Data'!AP$3,FALSE)</f>
        <v>87.553288071366495</v>
      </c>
      <c r="K19" s="50">
        <f>VLOOKUP($A19,'Occupancy Raw Data'!$B$8:$BE$45,'Occupancy Raw Data'!AR$3,FALSE)</f>
        <v>73.108175164371602</v>
      </c>
      <c r="M19" s="47">
        <f>VLOOKUP($A19,'Occupancy Raw Data'!$B$8:$BE$45,'Occupancy Raw Data'!AT$3,FALSE)</f>
        <v>-5.2095500555201903</v>
      </c>
      <c r="N19" s="48">
        <f>VLOOKUP($A19,'Occupancy Raw Data'!$B$8:$BE$45,'Occupancy Raw Data'!AU$3,FALSE)</f>
        <v>-3.3348031952956498</v>
      </c>
      <c r="O19" s="48">
        <f>VLOOKUP($A19,'Occupancy Raw Data'!$B$8:$BE$45,'Occupancy Raw Data'!AV$3,FALSE)</f>
        <v>-1.61683956564402</v>
      </c>
      <c r="P19" s="48">
        <f>VLOOKUP($A19,'Occupancy Raw Data'!$B$8:$BE$45,'Occupancy Raw Data'!AW$3,FALSE)</f>
        <v>-1.80505796642459</v>
      </c>
      <c r="Q19" s="48">
        <f>VLOOKUP($A19,'Occupancy Raw Data'!$B$8:$BE$45,'Occupancy Raw Data'!AX$3,FALSE)</f>
        <v>-4.0707164542102001</v>
      </c>
      <c r="R19" s="49">
        <f>VLOOKUP($A19,'Occupancy Raw Data'!$B$8:$BE$45,'Occupancy Raw Data'!AY$3,FALSE)</f>
        <v>-3.1858368467760299</v>
      </c>
      <c r="S19" s="48">
        <f>VLOOKUP($A19,'Occupancy Raw Data'!$B$8:$BE$45,'Occupancy Raw Data'!BA$3,FALSE)</f>
        <v>-9.0589864236393994E-2</v>
      </c>
      <c r="T19" s="48">
        <f>VLOOKUP($A19,'Occupancy Raw Data'!$B$8:$BE$45,'Occupancy Raw Data'!BB$3,FALSE)</f>
        <v>0.253277032886919</v>
      </c>
      <c r="U19" s="49">
        <f>VLOOKUP($A19,'Occupancy Raw Data'!$B$8:$BE$45,'Occupancy Raw Data'!BC$3,FALSE)</f>
        <v>8.8651024106743401E-2</v>
      </c>
      <c r="V19" s="50">
        <f>VLOOKUP($A19,'Occupancy Raw Data'!$B$8:$BE$45,'Occupancy Raw Data'!BE$3,FALSE)</f>
        <v>-2.0899770080592801</v>
      </c>
      <c r="X19" s="51">
        <f>VLOOKUP($A19,'ADR Raw Data'!$B$6:$BE$43,'ADR Raw Data'!AG$1,FALSE)</f>
        <v>192.170271057257</v>
      </c>
      <c r="Y19" s="52">
        <f>VLOOKUP($A19,'ADR Raw Data'!$B$6:$BE$43,'ADR Raw Data'!AH$1,FALSE)</f>
        <v>190.41099883130599</v>
      </c>
      <c r="Z19" s="52">
        <f>VLOOKUP($A19,'ADR Raw Data'!$B$6:$BE$43,'ADR Raw Data'!AI$1,FALSE)</f>
        <v>190.20670154095001</v>
      </c>
      <c r="AA19" s="52">
        <f>VLOOKUP($A19,'ADR Raw Data'!$B$6:$BE$43,'ADR Raw Data'!AJ$1,FALSE)</f>
        <v>189.791579970198</v>
      </c>
      <c r="AB19" s="52">
        <f>VLOOKUP($A19,'ADR Raw Data'!$B$6:$BE$43,'ADR Raw Data'!AK$1,FALSE)</f>
        <v>191.023322922429</v>
      </c>
      <c r="AC19" s="53">
        <f>VLOOKUP($A19,'ADR Raw Data'!$B$6:$BE$43,'ADR Raw Data'!AL$1,FALSE)</f>
        <v>190.695193719076</v>
      </c>
      <c r="AD19" s="52">
        <f>VLOOKUP($A19,'ADR Raw Data'!$B$6:$BE$43,'ADR Raw Data'!AN$1,FALSE)</f>
        <v>257.61645785141502</v>
      </c>
      <c r="AE19" s="52">
        <f>VLOOKUP($A19,'ADR Raw Data'!$B$6:$BE$43,'ADR Raw Data'!AO$1,FALSE)</f>
        <v>275.67956690844699</v>
      </c>
      <c r="AF19" s="53">
        <f>VLOOKUP($A19,'ADR Raw Data'!$B$6:$BE$43,'ADR Raw Data'!AP$1,FALSE)</f>
        <v>267.04735402094099</v>
      </c>
      <c r="AG19" s="54">
        <f>VLOOKUP($A19,'ADR Raw Data'!$B$6:$BE$43,'ADR Raw Data'!AR$1,FALSE)</f>
        <v>216.81981517915301</v>
      </c>
      <c r="AI19" s="47">
        <f>VLOOKUP($A19,'ADR Raw Data'!$B$6:$BE$43,'ADR Raw Data'!AT$1,FALSE)</f>
        <v>-0.34040421096031498</v>
      </c>
      <c r="AJ19" s="48">
        <f>VLOOKUP($A19,'ADR Raw Data'!$B$6:$BE$43,'ADR Raw Data'!AU$1,FALSE)</f>
        <v>0.71417536786795199</v>
      </c>
      <c r="AK19" s="48">
        <f>VLOOKUP($A19,'ADR Raw Data'!$B$6:$BE$43,'ADR Raw Data'!AV$1,FALSE)</f>
        <v>0.63333918172871095</v>
      </c>
      <c r="AL19" s="48">
        <f>VLOOKUP($A19,'ADR Raw Data'!$B$6:$BE$43,'ADR Raw Data'!AW$1,FALSE)</f>
        <v>9.7187602286149102E-2</v>
      </c>
      <c r="AM19" s="48">
        <f>VLOOKUP($A19,'ADR Raw Data'!$B$6:$BE$43,'ADR Raw Data'!AX$1,FALSE)</f>
        <v>6.7655739436629794E-2</v>
      </c>
      <c r="AN19" s="49">
        <f>VLOOKUP($A19,'ADR Raw Data'!$B$6:$BE$43,'ADR Raw Data'!AY$1,FALSE)</f>
        <v>0.231223339046776</v>
      </c>
      <c r="AO19" s="48">
        <f>VLOOKUP($A19,'ADR Raw Data'!$B$6:$BE$43,'ADR Raw Data'!BA$1,FALSE)</f>
        <v>3.54890206668445</v>
      </c>
      <c r="AP19" s="48">
        <f>VLOOKUP($A19,'ADR Raw Data'!$B$6:$BE$43,'ADR Raw Data'!BB$1,FALSE)</f>
        <v>3.3880186489655402</v>
      </c>
      <c r="AQ19" s="49">
        <f>VLOOKUP($A19,'ADR Raw Data'!$B$6:$BE$43,'ADR Raw Data'!BC$1,FALSE)</f>
        <v>3.4682637847006799</v>
      </c>
      <c r="AR19" s="50">
        <f>VLOOKUP($A19,'ADR Raw Data'!$B$6:$BE$43,'ADR Raw Data'!BE$1,FALSE)</f>
        <v>1.81109839600334</v>
      </c>
      <c r="AT19" s="51">
        <f>VLOOKUP($A19,'RevPAR Raw Data'!$B$6:$BE$43,'RevPAR Raw Data'!AG$1,FALSE)</f>
        <v>120.80227632015099</v>
      </c>
      <c r="AU19" s="52">
        <f>VLOOKUP($A19,'RevPAR Raw Data'!$B$6:$BE$43,'RevPAR Raw Data'!AH$1,FALSE)</f>
        <v>127.336509915528</v>
      </c>
      <c r="AV19" s="52">
        <f>VLOOKUP($A19,'RevPAR Raw Data'!$B$6:$BE$43,'RevPAR Raw Data'!AI$1,FALSE)</f>
        <v>132.282777076261</v>
      </c>
      <c r="AW19" s="52">
        <f>VLOOKUP($A19,'RevPAR Raw Data'!$B$6:$BE$43,'RevPAR Raw Data'!AJ$1,FALSE)</f>
        <v>130.720505206441</v>
      </c>
      <c r="AX19" s="52">
        <f>VLOOKUP($A19,'RevPAR Raw Data'!$B$6:$BE$43,'RevPAR Raw Data'!AK$1,FALSE)</f>
        <v>130.83747925120301</v>
      </c>
      <c r="AY19" s="53">
        <f>VLOOKUP($A19,'RevPAR Raw Data'!$B$6:$BE$43,'RevPAR Raw Data'!AL$1,FALSE)</f>
        <v>128.39566976885499</v>
      </c>
      <c r="AZ19" s="52">
        <f>VLOOKUP($A19,'RevPAR Raw Data'!$B$6:$BE$43,'RevPAR Raw Data'!AN$1,FALSE)</f>
        <v>215.57862581708301</v>
      </c>
      <c r="BA19" s="52">
        <f>VLOOKUP($A19,'RevPAR Raw Data'!$B$6:$BE$43,'RevPAR Raw Data'!AO$1,FALSE)</f>
        <v>252.03885248875</v>
      </c>
      <c r="BB19" s="53">
        <f>VLOOKUP($A19,'RevPAR Raw Data'!$B$6:$BE$43,'RevPAR Raw Data'!AP$1,FALSE)</f>
        <v>233.80873915291701</v>
      </c>
      <c r="BC19" s="54">
        <f>VLOOKUP($A19,'RevPAR Raw Data'!$B$6:$BE$43,'RevPAR Raw Data'!AR$1,FALSE)</f>
        <v>158.51301027224201</v>
      </c>
      <c r="BE19" s="47">
        <f>VLOOKUP($A19,'RevPAR Raw Data'!$B$6:$BE$43,'RevPAR Raw Data'!AT$1,FALSE)</f>
        <v>-5.5322207387194302</v>
      </c>
      <c r="BF19" s="48">
        <f>VLOOKUP($A19,'RevPAR Raw Data'!$B$6:$BE$43,'RevPAR Raw Data'!AU$1,FALSE)</f>
        <v>-2.6444441704153698</v>
      </c>
      <c r="BG19" s="48">
        <f>VLOOKUP($A19,'RevPAR Raw Data'!$B$6:$BE$43,'RevPAR Raw Data'!AV$1,FALSE)</f>
        <v>-0.99374046239023395</v>
      </c>
      <c r="BH19" s="48">
        <f>VLOOKUP($A19,'RevPAR Raw Data'!$B$6:$BE$43,'RevPAR Raw Data'!AW$1,FALSE)</f>
        <v>-1.7096246566958899</v>
      </c>
      <c r="BI19" s="48">
        <f>VLOOKUP($A19,'RevPAR Raw Data'!$B$6:$BE$43,'RevPAR Raw Data'!AX$1,FALSE)</f>
        <v>-4.0058147880910298</v>
      </c>
      <c r="BJ19" s="49">
        <f>VLOOKUP($A19,'RevPAR Raw Data'!$B$6:$BE$43,'RevPAR Raw Data'!AY$1,FALSE)</f>
        <v>-2.9619799060629499</v>
      </c>
      <c r="BK19" s="48">
        <f>VLOOKUP($A19,'RevPAR Raw Data'!$B$6:$BE$43,'RevPAR Raw Data'!BA$1,FALSE)</f>
        <v>3.45509725688397</v>
      </c>
      <c r="BL19" s="48">
        <f>VLOOKUP($A19,'RevPAR Raw Data'!$B$6:$BE$43,'RevPAR Raw Data'!BB$1,FALSE)</f>
        <v>3.64987675496022</v>
      </c>
      <c r="BM19" s="49">
        <f>VLOOKUP($A19,'RevPAR Raw Data'!$B$6:$BE$43,'RevPAR Raw Data'!BC$1,FALSE)</f>
        <v>3.55998946017128</v>
      </c>
      <c r="BN19" s="50">
        <f>VLOOKUP($A19,'RevPAR Raw Data'!$B$6:$BE$43,'RevPAR Raw Data'!BE$1,FALSE)</f>
        <v>-0.31673015212573502</v>
      </c>
    </row>
    <row r="20" spans="1:66" x14ac:dyDescent="0.45">
      <c r="A20" s="63" t="s">
        <v>29</v>
      </c>
      <c r="B20" s="47">
        <f>VLOOKUP($A20,'Occupancy Raw Data'!$B$8:$BE$45,'Occupancy Raw Data'!AG$3,FALSE)</f>
        <v>51.291248206599697</v>
      </c>
      <c r="C20" s="48">
        <f>VLOOKUP($A20,'Occupancy Raw Data'!$B$8:$BE$45,'Occupancy Raw Data'!AH$3,FALSE)</f>
        <v>53.427024911960302</v>
      </c>
      <c r="D20" s="48">
        <f>VLOOKUP($A20,'Occupancy Raw Data'!$B$8:$BE$45,'Occupancy Raw Data'!AI$3,FALSE)</f>
        <v>53.625929307421401</v>
      </c>
      <c r="E20" s="48">
        <f>VLOOKUP($A20,'Occupancy Raw Data'!$B$8:$BE$45,'Occupancy Raw Data'!AJ$3,FALSE)</f>
        <v>55.360636494065403</v>
      </c>
      <c r="F20" s="48">
        <f>VLOOKUP($A20,'Occupancy Raw Data'!$B$8:$BE$45,'Occupancy Raw Data'!AK$3,FALSE)</f>
        <v>57.705099778270501</v>
      </c>
      <c r="G20" s="49">
        <f>VLOOKUP($A20,'Occupancy Raw Data'!$B$8:$BE$45,'Occupancy Raw Data'!AL$3,FALSE)</f>
        <v>54.2819877396634</v>
      </c>
      <c r="H20" s="48">
        <f>VLOOKUP($A20,'Occupancy Raw Data'!$B$8:$BE$45,'Occupancy Raw Data'!AN$3,FALSE)</f>
        <v>72.3392461197339</v>
      </c>
      <c r="I20" s="48">
        <f>VLOOKUP($A20,'Occupancy Raw Data'!$B$8:$BE$45,'Occupancy Raw Data'!AO$3,FALSE)</f>
        <v>79.033520281726794</v>
      </c>
      <c r="J20" s="49">
        <f>VLOOKUP($A20,'Occupancy Raw Data'!$B$8:$BE$45,'Occupancy Raw Data'!AP$3,FALSE)</f>
        <v>75.686383200730404</v>
      </c>
      <c r="K20" s="50">
        <f>VLOOKUP($A20,'Occupancy Raw Data'!$B$8:$BE$45,'Occupancy Raw Data'!AR$3,FALSE)</f>
        <v>60.397529299968298</v>
      </c>
      <c r="M20" s="47">
        <f>VLOOKUP($A20,'Occupancy Raw Data'!$B$8:$BE$45,'Occupancy Raw Data'!AT$3,FALSE)</f>
        <v>0.30635378960238002</v>
      </c>
      <c r="N20" s="48">
        <f>VLOOKUP($A20,'Occupancy Raw Data'!$B$8:$BE$45,'Occupancy Raw Data'!AU$3,FALSE)</f>
        <v>2.4502308997422002</v>
      </c>
      <c r="O20" s="48">
        <f>VLOOKUP($A20,'Occupancy Raw Data'!$B$8:$BE$45,'Occupancy Raw Data'!AV$3,FALSE)</f>
        <v>1.3448917034451899</v>
      </c>
      <c r="P20" s="48">
        <f>VLOOKUP($A20,'Occupancy Raw Data'!$B$8:$BE$45,'Occupancy Raw Data'!AW$3,FALSE)</f>
        <v>3.43194928041498</v>
      </c>
      <c r="Q20" s="48">
        <f>VLOOKUP($A20,'Occupancy Raw Data'!$B$8:$BE$45,'Occupancy Raw Data'!AX$3,FALSE)</f>
        <v>-0.55935880900012802</v>
      </c>
      <c r="R20" s="49">
        <f>VLOOKUP($A20,'Occupancy Raw Data'!$B$8:$BE$45,'Occupancy Raw Data'!AY$3,FALSE)</f>
        <v>1.36633479788</v>
      </c>
      <c r="S20" s="48">
        <f>VLOOKUP($A20,'Occupancy Raw Data'!$B$8:$BE$45,'Occupancy Raw Data'!BA$3,FALSE)</f>
        <v>-3.4099006924835602</v>
      </c>
      <c r="T20" s="48">
        <f>VLOOKUP($A20,'Occupancy Raw Data'!$B$8:$BE$45,'Occupancy Raw Data'!BB$3,FALSE)</f>
        <v>-1.1303769961997301</v>
      </c>
      <c r="U20" s="49">
        <f>VLOOKUP($A20,'Occupancy Raw Data'!$B$8:$BE$45,'Occupancy Raw Data'!BC$3,FALSE)</f>
        <v>-2.23300745462369</v>
      </c>
      <c r="V20" s="50">
        <f>VLOOKUP($A20,'Occupancy Raw Data'!$B$8:$BE$45,'Occupancy Raw Data'!BE$3,FALSE)</f>
        <v>4.75681348130539E-2</v>
      </c>
      <c r="X20" s="51">
        <f>VLOOKUP($A20,'ADR Raw Data'!$B$6:$BE$43,'ADR Raw Data'!AG$1,FALSE)</f>
        <v>134.50362047043799</v>
      </c>
      <c r="Y20" s="52">
        <f>VLOOKUP($A20,'ADR Raw Data'!$B$6:$BE$43,'ADR Raw Data'!AH$1,FALSE)</f>
        <v>133.02218980775001</v>
      </c>
      <c r="Z20" s="52">
        <f>VLOOKUP($A20,'ADR Raw Data'!$B$6:$BE$43,'ADR Raw Data'!AI$1,FALSE)</f>
        <v>129.1342271677</v>
      </c>
      <c r="AA20" s="52">
        <f>VLOOKUP($A20,'ADR Raw Data'!$B$6:$BE$43,'ADR Raw Data'!AJ$1,FALSE)</f>
        <v>131.251762280598</v>
      </c>
      <c r="AB20" s="52">
        <f>VLOOKUP($A20,'ADR Raw Data'!$B$6:$BE$43,'ADR Raw Data'!AK$1,FALSE)</f>
        <v>135.09883370062701</v>
      </c>
      <c r="AC20" s="53">
        <f>VLOOKUP($A20,'ADR Raw Data'!$B$6:$BE$43,'ADR Raw Data'!AL$1,FALSE)</f>
        <v>132.61435568744201</v>
      </c>
      <c r="AD20" s="52">
        <f>VLOOKUP($A20,'ADR Raw Data'!$B$6:$BE$43,'ADR Raw Data'!AN$1,FALSE)</f>
        <v>172.90343024566101</v>
      </c>
      <c r="AE20" s="52">
        <f>VLOOKUP($A20,'ADR Raw Data'!$B$6:$BE$43,'ADR Raw Data'!AO$1,FALSE)</f>
        <v>183.82329028797699</v>
      </c>
      <c r="AF20" s="53">
        <f>VLOOKUP($A20,'ADR Raw Data'!$B$6:$BE$43,'ADR Raw Data'!AP$1,FALSE)</f>
        <v>178.60481894750399</v>
      </c>
      <c r="AG20" s="54">
        <f>VLOOKUP($A20,'ADR Raw Data'!$B$6:$BE$43,'ADR Raw Data'!AR$1,FALSE)</f>
        <v>149.08074271743499</v>
      </c>
      <c r="AI20" s="47">
        <f>VLOOKUP($A20,'ADR Raw Data'!$B$6:$BE$43,'ADR Raw Data'!AT$1,FALSE)</f>
        <v>-1.15843774804847</v>
      </c>
      <c r="AJ20" s="48">
        <f>VLOOKUP($A20,'ADR Raw Data'!$B$6:$BE$43,'ADR Raw Data'!AU$1,FALSE)</f>
        <v>-2.5635803288128902</v>
      </c>
      <c r="AK20" s="48">
        <f>VLOOKUP($A20,'ADR Raw Data'!$B$6:$BE$43,'ADR Raw Data'!AV$1,FALSE)</f>
        <v>-4.7267187891354503</v>
      </c>
      <c r="AL20" s="48">
        <f>VLOOKUP($A20,'ADR Raw Data'!$B$6:$BE$43,'ADR Raw Data'!AW$1,FALSE)</f>
        <v>-2.5907332075765899</v>
      </c>
      <c r="AM20" s="48">
        <f>VLOOKUP($A20,'ADR Raw Data'!$B$6:$BE$43,'ADR Raw Data'!AX$1,FALSE)</f>
        <v>-3.0988751693902299</v>
      </c>
      <c r="AN20" s="49">
        <f>VLOOKUP($A20,'ADR Raw Data'!$B$6:$BE$43,'ADR Raw Data'!AY$1,FALSE)</f>
        <v>-2.85795513392162</v>
      </c>
      <c r="AO20" s="48">
        <f>VLOOKUP($A20,'ADR Raw Data'!$B$6:$BE$43,'ADR Raw Data'!BA$1,FALSE)</f>
        <v>-4.7689555851039396</v>
      </c>
      <c r="AP20" s="48">
        <f>VLOOKUP($A20,'ADR Raw Data'!$B$6:$BE$43,'ADR Raw Data'!BB$1,FALSE)</f>
        <v>-2.0517769526535101</v>
      </c>
      <c r="AQ20" s="49">
        <f>VLOOKUP($A20,'ADR Raw Data'!$B$6:$BE$43,'ADR Raw Data'!BC$1,FALSE)</f>
        <v>-3.3092310854342002</v>
      </c>
      <c r="AR20" s="50">
        <f>VLOOKUP($A20,'ADR Raw Data'!$B$6:$BE$43,'ADR Raw Data'!BE$1,FALSE)</f>
        <v>-3.3051851592277202</v>
      </c>
      <c r="AT20" s="51">
        <f>VLOOKUP($A20,'RevPAR Raw Data'!$B$6:$BE$43,'RevPAR Raw Data'!AG$1,FALSE)</f>
        <v>68.988585822355503</v>
      </c>
      <c r="AU20" s="52">
        <f>VLOOKUP($A20,'RevPAR Raw Data'!$B$6:$BE$43,'RevPAR Raw Data'!AH$1,FALSE)</f>
        <v>71.069798487022297</v>
      </c>
      <c r="AV20" s="52">
        <f>VLOOKUP($A20,'RevPAR Raw Data'!$B$6:$BE$43,'RevPAR Raw Data'!AI$1,FALSE)</f>
        <v>69.249429372635902</v>
      </c>
      <c r="AW20" s="52">
        <f>VLOOKUP($A20,'RevPAR Raw Data'!$B$6:$BE$43,'RevPAR Raw Data'!AJ$1,FALSE)</f>
        <v>72.661811008217001</v>
      </c>
      <c r="AX20" s="52">
        <f>VLOOKUP($A20,'RevPAR Raw Data'!$B$6:$BE$43,'RevPAR Raw Data'!AK$1,FALSE)</f>
        <v>77.958916786226595</v>
      </c>
      <c r="AY20" s="53">
        <f>VLOOKUP($A20,'RevPAR Raw Data'!$B$6:$BE$43,'RevPAR Raw Data'!AL$1,FALSE)</f>
        <v>71.985708295291502</v>
      </c>
      <c r="AZ20" s="52">
        <f>VLOOKUP($A20,'RevPAR Raw Data'!$B$6:$BE$43,'RevPAR Raw Data'!AN$1,FALSE)</f>
        <v>125.077037954871</v>
      </c>
      <c r="BA20" s="52">
        <f>VLOOKUP($A20,'RevPAR Raw Data'!$B$6:$BE$43,'RevPAR Raw Data'!AO$1,FALSE)</f>
        <v>145.282017412286</v>
      </c>
      <c r="BB20" s="53">
        <f>VLOOKUP($A20,'RevPAR Raw Data'!$B$6:$BE$43,'RevPAR Raw Data'!AP$1,FALSE)</f>
        <v>135.17952768357799</v>
      </c>
      <c r="BC20" s="54">
        <f>VLOOKUP($A20,'RevPAR Raw Data'!$B$6:$BE$43,'RevPAR Raw Data'!AR$1,FALSE)</f>
        <v>90.041085263373603</v>
      </c>
      <c r="BE20" s="47">
        <f>VLOOKUP($A20,'RevPAR Raw Data'!$B$6:$BE$43,'RevPAR Raw Data'!AT$1,FALSE)</f>
        <v>-0.85563287638742502</v>
      </c>
      <c r="BF20" s="48">
        <f>VLOOKUP($A20,'RevPAR Raw Data'!$B$6:$BE$43,'RevPAR Raw Data'!AU$1,FALSE)</f>
        <v>-0.17616306642697799</v>
      </c>
      <c r="BG20" s="48">
        <f>VLOOKUP($A20,'RevPAR Raw Data'!$B$6:$BE$43,'RevPAR Raw Data'!AV$1,FALSE)</f>
        <v>-3.4453963345305301</v>
      </c>
      <c r="BH20" s="48">
        <f>VLOOKUP($A20,'RevPAR Raw Data'!$B$6:$BE$43,'RevPAR Raw Data'!AW$1,FALSE)</f>
        <v>0.75230342316348897</v>
      </c>
      <c r="BI20" s="48">
        <f>VLOOKUP($A20,'RevPAR Raw Data'!$B$6:$BE$43,'RevPAR Raw Data'!AX$1,FALSE)</f>
        <v>-3.6409001471504601</v>
      </c>
      <c r="BJ20" s="49">
        <f>VLOOKUP($A20,'RevPAR Raw Data'!$B$6:$BE$43,'RevPAR Raw Data'!AY$1,FALSE)</f>
        <v>-1.53066957154419</v>
      </c>
      <c r="BK20" s="48">
        <f>VLOOKUP($A20,'RevPAR Raw Data'!$B$6:$BE$43,'RevPAR Raw Data'!BA$1,FALSE)</f>
        <v>-8.0162396280668204</v>
      </c>
      <c r="BL20" s="48">
        <f>VLOOKUP($A20,'RevPAR Raw Data'!$B$6:$BE$43,'RevPAR Raw Data'!BB$1,FALSE)</f>
        <v>-3.15896113416711</v>
      </c>
      <c r="BM20" s="49">
        <f>VLOOKUP($A20,'RevPAR Raw Data'!$B$6:$BE$43,'RevPAR Raw Data'!BC$1,FALSE)</f>
        <v>-5.4683431632294299</v>
      </c>
      <c r="BN20" s="50">
        <f>VLOOKUP($A20,'RevPAR Raw Data'!$B$6:$BE$43,'RevPAR Raw Data'!BE$1,FALSE)</f>
        <v>-3.2591892393470299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47.748845265588898</v>
      </c>
      <c r="C22" s="48">
        <f>VLOOKUP($A22,'Occupancy Raw Data'!$B$8:$BE$45,'Occupancy Raw Data'!AH$3,FALSE)</f>
        <v>59.106235565819802</v>
      </c>
      <c r="D22" s="48">
        <f>VLOOKUP($A22,'Occupancy Raw Data'!$B$8:$BE$45,'Occupancy Raw Data'!AI$3,FALSE)</f>
        <v>63.019480144570998</v>
      </c>
      <c r="E22" s="48">
        <f>VLOOKUP($A22,'Occupancy Raw Data'!$B$8:$BE$45,'Occupancy Raw Data'!AJ$3,FALSE)</f>
        <v>64.307571506102704</v>
      </c>
      <c r="F22" s="48">
        <f>VLOOKUP($A22,'Occupancy Raw Data'!$B$8:$BE$45,'Occupancy Raw Data'!AK$3,FALSE)</f>
        <v>62.771792473528002</v>
      </c>
      <c r="G22" s="49">
        <f>VLOOKUP($A22,'Occupancy Raw Data'!$B$8:$BE$45,'Occupancy Raw Data'!AL$3,FALSE)</f>
        <v>59.3908125347861</v>
      </c>
      <c r="H22" s="48">
        <f>VLOOKUP($A22,'Occupancy Raw Data'!$B$8:$BE$45,'Occupancy Raw Data'!AN$3,FALSE)</f>
        <v>69.487072897541495</v>
      </c>
      <c r="I22" s="48">
        <f>VLOOKUP($A22,'Occupancy Raw Data'!$B$8:$BE$45,'Occupancy Raw Data'!AO$3,FALSE)</f>
        <v>73.337490329210894</v>
      </c>
      <c r="J22" s="49">
        <f>VLOOKUP($A22,'Occupancy Raw Data'!$B$8:$BE$45,'Occupancy Raw Data'!AP$3,FALSE)</f>
        <v>71.412281613376194</v>
      </c>
      <c r="K22" s="50">
        <f>VLOOKUP($A22,'Occupancy Raw Data'!$B$8:$BE$45,'Occupancy Raw Data'!AR$3,FALSE)</f>
        <v>62.825529317639997</v>
      </c>
      <c r="M22" s="47">
        <f>VLOOKUP($A22,'Occupancy Raw Data'!$B$8:$BE$45,'Occupancy Raw Data'!AT$3,FALSE)</f>
        <v>-0.54086773239575903</v>
      </c>
      <c r="N22" s="48">
        <f>VLOOKUP($A22,'Occupancy Raw Data'!$B$8:$BE$45,'Occupancy Raw Data'!AU$3,FALSE)</f>
        <v>1.5138902501950799</v>
      </c>
      <c r="O22" s="48">
        <f>VLOOKUP($A22,'Occupancy Raw Data'!$B$8:$BE$45,'Occupancy Raw Data'!AV$3,FALSE)</f>
        <v>1.7877458670094</v>
      </c>
      <c r="P22" s="48">
        <f>VLOOKUP($A22,'Occupancy Raw Data'!$B$8:$BE$45,'Occupancy Raw Data'!AW$3,FALSE)</f>
        <v>2.26117531279613</v>
      </c>
      <c r="Q22" s="48">
        <f>VLOOKUP($A22,'Occupancy Raw Data'!$B$8:$BE$45,'Occupancy Raw Data'!AX$3,FALSE)</f>
        <v>1.70214422366189</v>
      </c>
      <c r="R22" s="49">
        <f>VLOOKUP($A22,'Occupancy Raw Data'!$B$8:$BE$45,'Occupancy Raw Data'!AY$3,FALSE)</f>
        <v>1.4349923012717201</v>
      </c>
      <c r="S22" s="48">
        <f>VLOOKUP($A22,'Occupancy Raw Data'!$B$8:$BE$45,'Occupancy Raw Data'!BA$3,FALSE)</f>
        <v>-7.4646245628028698E-2</v>
      </c>
      <c r="T22" s="48">
        <f>VLOOKUP($A22,'Occupancy Raw Data'!$B$8:$BE$45,'Occupancy Raw Data'!BB$3,FALSE)</f>
        <v>1.0632286890356299</v>
      </c>
      <c r="U22" s="49">
        <f>VLOOKUP($A22,'Occupancy Raw Data'!$B$8:$BE$45,'Occupancy Raw Data'!BC$3,FALSE)</f>
        <v>0.50641011909442402</v>
      </c>
      <c r="V22" s="50">
        <f>VLOOKUP($A22,'Occupancy Raw Data'!$B$8:$BE$45,'Occupancy Raw Data'!BE$3,FALSE)</f>
        <v>1.1311954466389</v>
      </c>
      <c r="X22" s="51">
        <f>VLOOKUP($A22,'ADR Raw Data'!$B$6:$BE$43,'ADR Raw Data'!AG$1,FALSE)</f>
        <v>109.71005513839</v>
      </c>
      <c r="Y22" s="52">
        <f>VLOOKUP($A22,'ADR Raw Data'!$B$6:$BE$43,'ADR Raw Data'!AH$1,FALSE)</f>
        <v>114.02339331067</v>
      </c>
      <c r="Z22" s="52">
        <f>VLOOKUP($A22,'ADR Raw Data'!$B$6:$BE$43,'ADR Raw Data'!AI$1,FALSE)</f>
        <v>117.65784610310401</v>
      </c>
      <c r="AA22" s="52">
        <f>VLOOKUP($A22,'ADR Raw Data'!$B$6:$BE$43,'ADR Raw Data'!AJ$1,FALSE)</f>
        <v>118.906714549927</v>
      </c>
      <c r="AB22" s="52">
        <f>VLOOKUP($A22,'ADR Raw Data'!$B$6:$BE$43,'ADR Raw Data'!AK$1,FALSE)</f>
        <v>121.79515654605299</v>
      </c>
      <c r="AC22" s="53">
        <f>VLOOKUP($A22,'ADR Raw Data'!$B$6:$BE$43,'ADR Raw Data'!AL$1,FALSE)</f>
        <v>116.80150864817701</v>
      </c>
      <c r="AD22" s="52">
        <f>VLOOKUP($A22,'ADR Raw Data'!$B$6:$BE$43,'ADR Raw Data'!AN$1,FALSE)</f>
        <v>146.625060862629</v>
      </c>
      <c r="AE22" s="52">
        <f>VLOOKUP($A22,'ADR Raw Data'!$B$6:$BE$43,'ADR Raw Data'!AO$1,FALSE)</f>
        <v>150.975198312103</v>
      </c>
      <c r="AF22" s="53">
        <f>VLOOKUP($A22,'ADR Raw Data'!$B$6:$BE$43,'ADR Raw Data'!AP$1,FALSE)</f>
        <v>148.85876741788701</v>
      </c>
      <c r="AG22" s="54">
        <f>VLOOKUP($A22,'ADR Raw Data'!$B$6:$BE$43,'ADR Raw Data'!AR$1,FALSE)</f>
        <v>127.212606396456</v>
      </c>
      <c r="AH22" s="65"/>
      <c r="AI22" s="47">
        <f>VLOOKUP($A22,'ADR Raw Data'!$B$6:$BE$43,'ADR Raw Data'!AT$1,FALSE)</f>
        <v>0.90247140904332601</v>
      </c>
      <c r="AJ22" s="48">
        <f>VLOOKUP($A22,'ADR Raw Data'!$B$6:$BE$43,'ADR Raw Data'!AU$1,FALSE)</f>
        <v>3.2246733706052</v>
      </c>
      <c r="AK22" s="48">
        <f>VLOOKUP($A22,'ADR Raw Data'!$B$6:$BE$43,'ADR Raw Data'!AV$1,FALSE)</f>
        <v>4.6167996302545804</v>
      </c>
      <c r="AL22" s="48">
        <f>VLOOKUP($A22,'ADR Raw Data'!$B$6:$BE$43,'ADR Raw Data'!AW$1,FALSE)</f>
        <v>6.1140039312880203</v>
      </c>
      <c r="AM22" s="48">
        <f>VLOOKUP($A22,'ADR Raw Data'!$B$6:$BE$43,'ADR Raw Data'!AX$1,FALSE)</f>
        <v>4.4699683350914796</v>
      </c>
      <c r="AN22" s="49">
        <f>VLOOKUP($A22,'ADR Raw Data'!$B$6:$BE$43,'ADR Raw Data'!AY$1,FALSE)</f>
        <v>4.0691963213222699</v>
      </c>
      <c r="AO22" s="48">
        <f>VLOOKUP($A22,'ADR Raw Data'!$B$6:$BE$43,'ADR Raw Data'!BA$1,FALSE)</f>
        <v>4.0152360827391496</v>
      </c>
      <c r="AP22" s="48">
        <f>VLOOKUP($A22,'ADR Raw Data'!$B$6:$BE$43,'ADR Raw Data'!BB$1,FALSE)</f>
        <v>5.4135484885701999</v>
      </c>
      <c r="AQ22" s="49">
        <f>VLOOKUP($A22,'ADR Raw Data'!$B$6:$BE$43,'ADR Raw Data'!BC$1,FALSE)</f>
        <v>4.7434933911803299</v>
      </c>
      <c r="AR22" s="50">
        <f>VLOOKUP($A22,'ADR Raw Data'!$B$6:$BE$43,'ADR Raw Data'!BE$1,FALSE)</f>
        <v>4.2723314097871903</v>
      </c>
      <c r="AT22" s="51">
        <f>VLOOKUP($A22,'RevPAR Raw Data'!$B$6:$BE$43,'RevPAR Raw Data'!AG$1,FALSE)</f>
        <v>52.3852844688221</v>
      </c>
      <c r="AU22" s="52">
        <f>VLOOKUP($A22,'RevPAR Raw Data'!$B$6:$BE$43,'RevPAR Raw Data'!AH$1,FALSE)</f>
        <v>67.394935450346395</v>
      </c>
      <c r="AV22" s="52">
        <f>VLOOKUP($A22,'RevPAR Raw Data'!$B$6:$BE$43,'RevPAR Raw Data'!AI$1,FALSE)</f>
        <v>74.147362963476098</v>
      </c>
      <c r="AW22" s="52">
        <f>VLOOKUP($A22,'RevPAR Raw Data'!$B$6:$BE$43,'RevPAR Raw Data'!AJ$1,FALSE)</f>
        <v>76.466020484751894</v>
      </c>
      <c r="AX22" s="52">
        <f>VLOOKUP($A22,'RevPAR Raw Data'!$B$6:$BE$43,'RevPAR Raw Data'!AK$1,FALSE)</f>
        <v>76.453002909897094</v>
      </c>
      <c r="AY22" s="53">
        <f>VLOOKUP($A22,'RevPAR Raw Data'!$B$6:$BE$43,'RevPAR Raw Data'!AL$1,FALSE)</f>
        <v>69.369365039041199</v>
      </c>
      <c r="AZ22" s="52">
        <f>VLOOKUP($A22,'RevPAR Raw Data'!$B$6:$BE$43,'RevPAR Raw Data'!AN$1,FALSE)</f>
        <v>101.885462927679</v>
      </c>
      <c r="BA22" s="52">
        <f>VLOOKUP($A22,'RevPAR Raw Data'!$B$6:$BE$43,'RevPAR Raw Data'!AO$1,FALSE)</f>
        <v>110.72142146164499</v>
      </c>
      <c r="BB22" s="53">
        <f>VLOOKUP($A22,'RevPAR Raw Data'!$B$6:$BE$43,'RevPAR Raw Data'!AP$1,FALSE)</f>
        <v>106.303442194662</v>
      </c>
      <c r="BC22" s="54">
        <f>VLOOKUP($A22,'RevPAR Raw Data'!$B$6:$BE$43,'RevPAR Raw Data'!AR$1,FALSE)</f>
        <v>79.921993327339706</v>
      </c>
      <c r="BE22" s="47">
        <f>VLOOKUP($A22,'RevPAR Raw Data'!$B$6:$BE$43,'RevPAR Raw Data'!AT$1,FALSE)</f>
        <v>0.35672250000195399</v>
      </c>
      <c r="BF22" s="48">
        <f>VLOOKUP($A22,'RevPAR Raw Data'!$B$6:$BE$43,'RevPAR Raw Data'!AU$1,FALSE)</f>
        <v>4.7873816365585098</v>
      </c>
      <c r="BG22" s="48">
        <f>VLOOKUP($A22,'RevPAR Raw Data'!$B$6:$BE$43,'RevPAR Raw Data'!AV$1,FALSE)</f>
        <v>6.4870821418419702</v>
      </c>
      <c r="BH22" s="48">
        <f>VLOOKUP($A22,'RevPAR Raw Data'!$B$6:$BE$43,'RevPAR Raw Data'!AW$1,FALSE)</f>
        <v>8.5134275916018307</v>
      </c>
      <c r="BI22" s="48">
        <f>VLOOKUP($A22,'RevPAR Raw Data'!$B$6:$BE$43,'RevPAR Raw Data'!AX$1,FALSE)</f>
        <v>6.2481978665686499</v>
      </c>
      <c r="BJ22" s="49">
        <f>VLOOKUP($A22,'RevPAR Raw Data'!$B$6:$BE$43,'RevPAR Raw Data'!AY$1,FALSE)</f>
        <v>5.5625812765285998</v>
      </c>
      <c r="BK22" s="48">
        <f>VLOOKUP($A22,'RevPAR Raw Data'!$B$6:$BE$43,'RevPAR Raw Data'!BA$1,FALSE)</f>
        <v>3.9375926141222601</v>
      </c>
      <c r="BL22" s="48">
        <f>VLOOKUP($A22,'RevPAR Raw Data'!$B$6:$BE$43,'RevPAR Raw Data'!BB$1,FALSE)</f>
        <v>6.5343355782311603</v>
      </c>
      <c r="BM22" s="49">
        <f>VLOOKUP($A22,'RevPAR Raw Data'!$B$6:$BE$43,'RevPAR Raw Data'!BC$1,FALSE)</f>
        <v>5.2739250408062697</v>
      </c>
      <c r="BN22" s="50">
        <f>VLOOKUP($A22,'RevPAR Raw Data'!$B$6:$BE$43,'RevPAR Raw Data'!BE$1,FALSE)</f>
        <v>5.4518552747989402</v>
      </c>
    </row>
    <row r="23" spans="1:66" x14ac:dyDescent="0.45">
      <c r="A23" s="63" t="s">
        <v>70</v>
      </c>
      <c r="B23" s="47">
        <f>VLOOKUP($A23,'Occupancy Raw Data'!$B$8:$BE$45,'Occupancy Raw Data'!AG$3,FALSE)</f>
        <v>47.370822980579</v>
      </c>
      <c r="C23" s="48">
        <f>VLOOKUP($A23,'Occupancy Raw Data'!$B$8:$BE$45,'Occupancy Raw Data'!AH$3,FALSE)</f>
        <v>57.1611480148065</v>
      </c>
      <c r="D23" s="48">
        <f>VLOOKUP($A23,'Occupancy Raw Data'!$B$8:$BE$45,'Occupancy Raw Data'!AI$3,FALSE)</f>
        <v>60.259368186197399</v>
      </c>
      <c r="E23" s="48">
        <f>VLOOKUP($A23,'Occupancy Raw Data'!$B$8:$BE$45,'Occupancy Raw Data'!AJ$3,FALSE)</f>
        <v>61.2684448050301</v>
      </c>
      <c r="F23" s="48">
        <f>VLOOKUP($A23,'Occupancy Raw Data'!$B$8:$BE$45,'Occupancy Raw Data'!AK$3,FALSE)</f>
        <v>60.476142183459203</v>
      </c>
      <c r="G23" s="49">
        <f>VLOOKUP($A23,'Occupancy Raw Data'!$B$8:$BE$45,'Occupancy Raw Data'!AL$3,FALSE)</f>
        <v>57.307185234014497</v>
      </c>
      <c r="H23" s="48">
        <f>VLOOKUP($A23,'Occupancy Raw Data'!$B$8:$BE$45,'Occupancy Raw Data'!AN$3,FALSE)</f>
        <v>69.119213021652001</v>
      </c>
      <c r="I23" s="48">
        <f>VLOOKUP($A23,'Occupancy Raw Data'!$B$8:$BE$45,'Occupancy Raw Data'!AO$3,FALSE)</f>
        <v>72.890573500329495</v>
      </c>
      <c r="J23" s="49">
        <f>VLOOKUP($A23,'Occupancy Raw Data'!$B$8:$BE$45,'Occupancy Raw Data'!AP$3,FALSE)</f>
        <v>71.004893260990798</v>
      </c>
      <c r="K23" s="50">
        <f>VLOOKUP($A23,'Occupancy Raw Data'!$B$8:$BE$45,'Occupancy Raw Data'!AR$3,FALSE)</f>
        <v>61.220816098864802</v>
      </c>
      <c r="M23" s="47">
        <f>VLOOKUP($A23,'Occupancy Raw Data'!$B$8:$BE$45,'Occupancy Raw Data'!AT$3,FALSE)</f>
        <v>0.58920307103233605</v>
      </c>
      <c r="N23" s="48">
        <f>VLOOKUP($A23,'Occupancy Raw Data'!$B$8:$BE$45,'Occupancy Raw Data'!AU$3,FALSE)</f>
        <v>1.50430263572446</v>
      </c>
      <c r="O23" s="48">
        <f>VLOOKUP($A23,'Occupancy Raw Data'!$B$8:$BE$45,'Occupancy Raw Data'!AV$3,FALSE)</f>
        <v>0.17577100924568601</v>
      </c>
      <c r="P23" s="48">
        <f>VLOOKUP($A23,'Occupancy Raw Data'!$B$8:$BE$45,'Occupancy Raw Data'!AW$3,FALSE)</f>
        <v>0.58362794787464001</v>
      </c>
      <c r="Q23" s="48">
        <f>VLOOKUP($A23,'Occupancy Raw Data'!$B$8:$BE$45,'Occupancy Raw Data'!AX$3,FALSE)</f>
        <v>0.124238002953704</v>
      </c>
      <c r="R23" s="49">
        <f>VLOOKUP($A23,'Occupancy Raw Data'!$B$8:$BE$45,'Occupancy Raw Data'!AY$3,FALSE)</f>
        <v>0.58386663277010298</v>
      </c>
      <c r="S23" s="48">
        <f>VLOOKUP($A23,'Occupancy Raw Data'!$B$8:$BE$45,'Occupancy Raw Data'!BA$3,FALSE)</f>
        <v>-0.36854255089653798</v>
      </c>
      <c r="T23" s="48">
        <f>VLOOKUP($A23,'Occupancy Raw Data'!$B$8:$BE$45,'Occupancy Raw Data'!BB$3,FALSE)</f>
        <v>-0.132858212256321</v>
      </c>
      <c r="U23" s="49">
        <f>VLOOKUP($A23,'Occupancy Raw Data'!$B$8:$BE$45,'Occupancy Raw Data'!BC$3,FALSE)</f>
        <v>-0.247709964591455</v>
      </c>
      <c r="V23" s="50">
        <f>VLOOKUP($A23,'Occupancy Raw Data'!$B$8:$BE$45,'Occupancy Raw Data'!BE$3,FALSE)</f>
        <v>0.30936841241523599</v>
      </c>
      <c r="X23" s="51">
        <f>VLOOKUP($A23,'ADR Raw Data'!$B$6:$BE$43,'ADR Raw Data'!AG$1,FALSE)</f>
        <v>112.823958734746</v>
      </c>
      <c r="Y23" s="52">
        <f>VLOOKUP($A23,'ADR Raw Data'!$B$6:$BE$43,'ADR Raw Data'!AH$1,FALSE)</f>
        <v>115.116105874786</v>
      </c>
      <c r="Z23" s="52">
        <f>VLOOKUP($A23,'ADR Raw Data'!$B$6:$BE$43,'ADR Raw Data'!AI$1,FALSE)</f>
        <v>116.35893783527899</v>
      </c>
      <c r="AA23" s="52">
        <f>VLOOKUP($A23,'ADR Raw Data'!$B$6:$BE$43,'ADR Raw Data'!AJ$1,FALSE)</f>
        <v>117.13941300614501</v>
      </c>
      <c r="AB23" s="52">
        <f>VLOOKUP($A23,'ADR Raw Data'!$B$6:$BE$43,'ADR Raw Data'!AK$1,FALSE)</f>
        <v>119.38699639458299</v>
      </c>
      <c r="AC23" s="53">
        <f>VLOOKUP($A23,'ADR Raw Data'!$B$6:$BE$43,'ADR Raw Data'!AL$1,FALSE)</f>
        <v>116.332578938287</v>
      </c>
      <c r="AD23" s="52">
        <f>VLOOKUP($A23,'ADR Raw Data'!$B$6:$BE$43,'ADR Raw Data'!AN$1,FALSE)</f>
        <v>143.431958953855</v>
      </c>
      <c r="AE23" s="52">
        <f>VLOOKUP($A23,'ADR Raw Data'!$B$6:$BE$43,'ADR Raw Data'!AO$1,FALSE)</f>
        <v>148.62825266526301</v>
      </c>
      <c r="AF23" s="53">
        <f>VLOOKUP($A23,'ADR Raw Data'!$B$6:$BE$43,'ADR Raw Data'!AP$1,FALSE)</f>
        <v>146.099104915954</v>
      </c>
      <c r="AG23" s="54">
        <f>VLOOKUP($A23,'ADR Raw Data'!$B$6:$BE$43,'ADR Raw Data'!AR$1,FALSE)</f>
        <v>126.196492808841</v>
      </c>
      <c r="AH23" s="65"/>
      <c r="AI23" s="47">
        <f>VLOOKUP($A23,'ADR Raw Data'!$B$6:$BE$43,'ADR Raw Data'!AT$1,FALSE)</f>
        <v>1.4234286321496199</v>
      </c>
      <c r="AJ23" s="48">
        <f>VLOOKUP($A23,'ADR Raw Data'!$B$6:$BE$43,'ADR Raw Data'!AU$1,FALSE)</f>
        <v>3.3075682908291699</v>
      </c>
      <c r="AK23" s="48">
        <f>VLOOKUP($A23,'ADR Raw Data'!$B$6:$BE$43,'ADR Raw Data'!AV$1,FALSE)</f>
        <v>4.3292930451632499</v>
      </c>
      <c r="AL23" s="48">
        <f>VLOOKUP($A23,'ADR Raw Data'!$B$6:$BE$43,'ADR Raw Data'!AW$1,FALSE)</f>
        <v>6.1878823372110201</v>
      </c>
      <c r="AM23" s="48">
        <f>VLOOKUP($A23,'ADR Raw Data'!$B$6:$BE$43,'ADR Raw Data'!AX$1,FALSE)</f>
        <v>3.2009892979541998</v>
      </c>
      <c r="AN23" s="49">
        <f>VLOOKUP($A23,'ADR Raw Data'!$B$6:$BE$43,'ADR Raw Data'!AY$1,FALSE)</f>
        <v>3.7917913019290701</v>
      </c>
      <c r="AO23" s="48">
        <f>VLOOKUP($A23,'ADR Raw Data'!$B$6:$BE$43,'ADR Raw Data'!BA$1,FALSE)</f>
        <v>1.07793671250958</v>
      </c>
      <c r="AP23" s="48">
        <f>VLOOKUP($A23,'ADR Raw Data'!$B$6:$BE$43,'ADR Raw Data'!BB$1,FALSE)</f>
        <v>2.94577269921332</v>
      </c>
      <c r="AQ23" s="49">
        <f>VLOOKUP($A23,'ADR Raw Data'!$B$6:$BE$43,'ADR Raw Data'!BC$1,FALSE)</f>
        <v>2.0457571538068402</v>
      </c>
      <c r="AR23" s="50">
        <f>VLOOKUP($A23,'ADR Raw Data'!$B$6:$BE$43,'ADR Raw Data'!BE$1,FALSE)</f>
        <v>3.0698746505824901</v>
      </c>
      <c r="AT23" s="51">
        <f>VLOOKUP($A23,'RevPAR Raw Data'!$B$6:$BE$43,'RevPAR Raw Data'!AG$1,FALSE)</f>
        <v>53.4456377719182</v>
      </c>
      <c r="AU23" s="52">
        <f>VLOOKUP($A23,'RevPAR Raw Data'!$B$6:$BE$43,'RevPAR Raw Data'!AH$1,FALSE)</f>
        <v>65.801687667968096</v>
      </c>
      <c r="AV23" s="52">
        <f>VLOOKUP($A23,'RevPAR Raw Data'!$B$6:$BE$43,'RevPAR Raw Data'!AI$1,FALSE)</f>
        <v>70.117160767709507</v>
      </c>
      <c r="AW23" s="52">
        <f>VLOOKUP($A23,'RevPAR Raw Data'!$B$6:$BE$43,'RevPAR Raw Data'!AJ$1,FALSE)</f>
        <v>71.769496602606296</v>
      </c>
      <c r="AX23" s="52">
        <f>VLOOKUP($A23,'RevPAR Raw Data'!$B$6:$BE$43,'RevPAR Raw Data'!AK$1,FALSE)</f>
        <v>72.200649688149596</v>
      </c>
      <c r="AY23" s="53">
        <f>VLOOKUP($A23,'RevPAR Raw Data'!$B$6:$BE$43,'RevPAR Raw Data'!AL$1,FALSE)</f>
        <v>66.666926499670396</v>
      </c>
      <c r="AZ23" s="52">
        <f>VLOOKUP($A23,'RevPAR Raw Data'!$B$6:$BE$43,'RevPAR Raw Data'!AN$1,FALSE)</f>
        <v>99.139041250443597</v>
      </c>
      <c r="BA23" s="52">
        <f>VLOOKUP($A23,'RevPAR Raw Data'!$B$6:$BE$43,'RevPAR Raw Data'!AO$1,FALSE)</f>
        <v>108.335985751229</v>
      </c>
      <c r="BB23" s="53">
        <f>VLOOKUP($A23,'RevPAR Raw Data'!$B$6:$BE$43,'RevPAR Raw Data'!AP$1,FALSE)</f>
        <v>103.737513500836</v>
      </c>
      <c r="BC23" s="54">
        <f>VLOOKUP($A23,'RevPAR Raw Data'!$B$6:$BE$43,'RevPAR Raw Data'!AR$1,FALSE)</f>
        <v>77.258522785717901</v>
      </c>
      <c r="BE23" s="47">
        <f>VLOOKUP($A23,'RevPAR Raw Data'!$B$6:$BE$43,'RevPAR Raw Data'!AT$1,FALSE)</f>
        <v>2.0210185883965401</v>
      </c>
      <c r="BF23" s="48">
        <f>VLOOKUP($A23,'RevPAR Raw Data'!$B$6:$BE$43,'RevPAR Raw Data'!AU$1,FALSE)</f>
        <v>4.8616267635309596</v>
      </c>
      <c r="BG23" s="48">
        <f>VLOOKUP($A23,'RevPAR Raw Data'!$B$6:$BE$43,'RevPAR Raw Data'!AV$1,FALSE)</f>
        <v>4.5126736964876297</v>
      </c>
      <c r="BH23" s="48">
        <f>VLOOKUP($A23,'RevPAR Raw Data'!$B$6:$BE$43,'RevPAR Raw Data'!AW$1,FALSE)</f>
        <v>6.8076244957872198</v>
      </c>
      <c r="BI23" s="48">
        <f>VLOOKUP($A23,'RevPAR Raw Data'!$B$6:$BE$43,'RevPAR Raw Data'!AX$1,FALSE)</f>
        <v>3.3292041460864401</v>
      </c>
      <c r="BJ23" s="49">
        <f>VLOOKUP($A23,'RevPAR Raw Data'!$B$6:$BE$43,'RevPAR Raw Data'!AY$1,FALSE)</f>
        <v>4.3977969388954197</v>
      </c>
      <c r="BK23" s="48">
        <f>VLOOKUP($A23,'RevPAR Raw Data'!$B$6:$BE$43,'RevPAR Raw Data'!BA$1,FALSE)</f>
        <v>0.70542150615571297</v>
      </c>
      <c r="BL23" s="48">
        <f>VLOOKUP($A23,'RevPAR Raw Data'!$B$6:$BE$43,'RevPAR Raw Data'!BB$1,FALSE)</f>
        <v>2.8090007860116901</v>
      </c>
      <c r="BM23" s="49">
        <f>VLOOKUP($A23,'RevPAR Raw Data'!$B$6:$BE$43,'RevPAR Raw Data'!BC$1,FALSE)</f>
        <v>1.79297964489406</v>
      </c>
      <c r="BN23" s="50">
        <f>VLOOKUP($A23,'RevPAR Raw Data'!$B$6:$BE$43,'RevPAR Raw Data'!BE$1,FALSE)</f>
        <v>3.3887402854673701</v>
      </c>
    </row>
    <row r="24" spans="1:66" x14ac:dyDescent="0.45">
      <c r="A24" s="63" t="s">
        <v>52</v>
      </c>
      <c r="B24" s="47">
        <f>VLOOKUP($A24,'Occupancy Raw Data'!$B$8:$BE$45,'Occupancy Raw Data'!AG$3,FALSE)</f>
        <v>41.669410602568298</v>
      </c>
      <c r="C24" s="48">
        <f>VLOOKUP($A24,'Occupancy Raw Data'!$B$8:$BE$45,'Occupancy Raw Data'!AH$3,FALSE)</f>
        <v>56.511359894632797</v>
      </c>
      <c r="D24" s="48">
        <f>VLOOKUP($A24,'Occupancy Raw Data'!$B$8:$BE$45,'Occupancy Raw Data'!AI$3,FALSE)</f>
        <v>65.237076061903096</v>
      </c>
      <c r="E24" s="48">
        <f>VLOOKUP($A24,'Occupancy Raw Data'!$B$8:$BE$45,'Occupancy Raw Data'!AJ$3,FALSE)</f>
        <v>66.035561409285407</v>
      </c>
      <c r="F24" s="48">
        <f>VLOOKUP($A24,'Occupancy Raw Data'!$B$8:$BE$45,'Occupancy Raw Data'!AK$3,FALSE)</f>
        <v>60.388541323674602</v>
      </c>
      <c r="G24" s="49">
        <f>VLOOKUP($A24,'Occupancy Raw Data'!$B$8:$BE$45,'Occupancy Raw Data'!AL$3,FALSE)</f>
        <v>57.968389858412898</v>
      </c>
      <c r="H24" s="48">
        <f>VLOOKUP($A24,'Occupancy Raw Data'!$B$8:$BE$45,'Occupancy Raw Data'!AN$3,FALSE)</f>
        <v>65.121830754033496</v>
      </c>
      <c r="I24" s="48">
        <f>VLOOKUP($A24,'Occupancy Raw Data'!$B$8:$BE$45,'Occupancy Raw Data'!AO$3,FALSE)</f>
        <v>67.122160026341703</v>
      </c>
      <c r="J24" s="49">
        <f>VLOOKUP($A24,'Occupancy Raw Data'!$B$8:$BE$45,'Occupancy Raw Data'!AP$3,FALSE)</f>
        <v>66.121995390187607</v>
      </c>
      <c r="K24" s="50">
        <f>VLOOKUP($A24,'Occupancy Raw Data'!$B$8:$BE$45,'Occupancy Raw Data'!AR$3,FALSE)</f>
        <v>60.297991438919901</v>
      </c>
      <c r="M24" s="47">
        <f>VLOOKUP($A24,'Occupancy Raw Data'!$B$8:$BE$45,'Occupancy Raw Data'!AT$3,FALSE)</f>
        <v>-7.2604752622180202</v>
      </c>
      <c r="N24" s="48">
        <f>VLOOKUP($A24,'Occupancy Raw Data'!$B$8:$BE$45,'Occupancy Raw Data'!AU$3,FALSE)</f>
        <v>-4.3330621367818303</v>
      </c>
      <c r="O24" s="48">
        <f>VLOOKUP($A24,'Occupancy Raw Data'!$B$8:$BE$45,'Occupancy Raw Data'!AV$3,FALSE)</f>
        <v>-2.3865929454760701</v>
      </c>
      <c r="P24" s="48">
        <f>VLOOKUP($A24,'Occupancy Raw Data'!$B$8:$BE$45,'Occupancy Raw Data'!AW$3,FALSE)</f>
        <v>-1.75391904588028</v>
      </c>
      <c r="Q24" s="48">
        <f>VLOOKUP($A24,'Occupancy Raw Data'!$B$8:$BE$45,'Occupancy Raw Data'!AX$3,FALSE)</f>
        <v>-2.7007537094495802</v>
      </c>
      <c r="R24" s="49">
        <f>VLOOKUP($A24,'Occupancy Raw Data'!$B$8:$BE$45,'Occupancy Raw Data'!AY$3,FALSE)</f>
        <v>-3.4226825508794398</v>
      </c>
      <c r="S24" s="48">
        <f>VLOOKUP($A24,'Occupancy Raw Data'!$B$8:$BE$45,'Occupancy Raw Data'!BA$3,FALSE)</f>
        <v>-6.1353724638155596</v>
      </c>
      <c r="T24" s="48">
        <f>VLOOKUP($A24,'Occupancy Raw Data'!$B$8:$BE$45,'Occupancy Raw Data'!BB$3,FALSE)</f>
        <v>-5.7175647304544297</v>
      </c>
      <c r="U24" s="49">
        <f>VLOOKUP($A24,'Occupancy Raw Data'!$B$8:$BE$45,'Occupancy Raw Data'!BC$3,FALSE)</f>
        <v>-5.9237725173694002</v>
      </c>
      <c r="V24" s="50">
        <f>VLOOKUP($A24,'Occupancy Raw Data'!$B$8:$BE$45,'Occupancy Raw Data'!BE$3,FALSE)</f>
        <v>-4.2204881875162599</v>
      </c>
      <c r="X24" s="51">
        <f>VLOOKUP($A24,'ADR Raw Data'!$B$6:$BE$43,'ADR Raw Data'!AG$1,FALSE)</f>
        <v>104.206333465033</v>
      </c>
      <c r="Y24" s="52">
        <f>VLOOKUP($A24,'ADR Raw Data'!$B$6:$BE$43,'ADR Raw Data'!AH$1,FALSE)</f>
        <v>110.228010196649</v>
      </c>
      <c r="Z24" s="52">
        <f>VLOOKUP($A24,'ADR Raw Data'!$B$6:$BE$43,'ADR Raw Data'!AI$1,FALSE)</f>
        <v>122.196796214511</v>
      </c>
      <c r="AA24" s="52">
        <f>VLOOKUP($A24,'ADR Raw Data'!$B$6:$BE$43,'ADR Raw Data'!AJ$1,FALSE)</f>
        <v>125.836927200199</v>
      </c>
      <c r="AB24" s="52">
        <f>VLOOKUP($A24,'ADR Raw Data'!$B$6:$BE$43,'ADR Raw Data'!AK$1,FALSE)</f>
        <v>126.133413304252</v>
      </c>
      <c r="AC24" s="53">
        <f>VLOOKUP($A24,'ADR Raw Data'!$B$6:$BE$43,'ADR Raw Data'!AL$1,FALSE)</f>
        <v>118.926325191706</v>
      </c>
      <c r="AD24" s="52">
        <f>VLOOKUP($A24,'ADR Raw Data'!$B$6:$BE$43,'ADR Raw Data'!AN$1,FALSE)</f>
        <v>139.37990266717199</v>
      </c>
      <c r="AE24" s="52">
        <f>VLOOKUP($A24,'ADR Raw Data'!$B$6:$BE$43,'ADR Raw Data'!AO$1,FALSE)</f>
        <v>136.01937576649399</v>
      </c>
      <c r="AF24" s="53">
        <f>VLOOKUP($A24,'ADR Raw Data'!$B$6:$BE$43,'ADR Raw Data'!AP$1,FALSE)</f>
        <v>137.67422346716401</v>
      </c>
      <c r="AG24" s="54">
        <f>VLOOKUP($A24,'ADR Raw Data'!$B$6:$BE$43,'ADR Raw Data'!AR$1,FALSE)</f>
        <v>124.80024007801001</v>
      </c>
      <c r="AH24" s="65"/>
      <c r="AI24" s="47">
        <f>VLOOKUP($A24,'ADR Raw Data'!$B$6:$BE$43,'ADR Raw Data'!AT$1,FALSE)</f>
        <v>2.0116189604114298</v>
      </c>
      <c r="AJ24" s="48">
        <f>VLOOKUP($A24,'ADR Raw Data'!$B$6:$BE$43,'ADR Raw Data'!AU$1,FALSE)</f>
        <v>2.5775094314262801</v>
      </c>
      <c r="AK24" s="48">
        <f>VLOOKUP($A24,'ADR Raw Data'!$B$6:$BE$43,'ADR Raw Data'!AV$1,FALSE)</f>
        <v>1.6448281431951399</v>
      </c>
      <c r="AL24" s="48">
        <f>VLOOKUP($A24,'ADR Raw Data'!$B$6:$BE$43,'ADR Raw Data'!AW$1,FALSE)</f>
        <v>2.23263243189689</v>
      </c>
      <c r="AM24" s="48">
        <f>VLOOKUP($A24,'ADR Raw Data'!$B$6:$BE$43,'ADR Raw Data'!AX$1,FALSE)</f>
        <v>2.5010291517872898</v>
      </c>
      <c r="AN24" s="49">
        <f>VLOOKUP($A24,'ADR Raw Data'!$B$6:$BE$43,'ADR Raw Data'!AY$1,FALSE)</f>
        <v>2.31823149621288</v>
      </c>
      <c r="AO24" s="48">
        <f>VLOOKUP($A24,'ADR Raw Data'!$B$6:$BE$43,'ADR Raw Data'!BA$1,FALSE)</f>
        <v>2.8298864813561799</v>
      </c>
      <c r="AP24" s="48">
        <f>VLOOKUP($A24,'ADR Raw Data'!$B$6:$BE$43,'ADR Raw Data'!BB$1,FALSE)</f>
        <v>3.3848022160252502</v>
      </c>
      <c r="AQ24" s="49">
        <f>VLOOKUP($A24,'ADR Raw Data'!$B$6:$BE$43,'ADR Raw Data'!BC$1,FALSE)</f>
        <v>3.1039991353683898</v>
      </c>
      <c r="AR24" s="50">
        <f>VLOOKUP($A24,'ADR Raw Data'!$B$6:$BE$43,'ADR Raw Data'!BE$1,FALSE)</f>
        <v>2.5057787577614801</v>
      </c>
      <c r="AT24" s="51">
        <f>VLOOKUP($A24,'RevPAR Raw Data'!$B$6:$BE$43,'RevPAR Raw Data'!AG$1,FALSE)</f>
        <v>43.422164965426397</v>
      </c>
      <c r="AU24" s="52">
        <f>VLOOKUP($A24,'RevPAR Raw Data'!$B$6:$BE$43,'RevPAR Raw Data'!AH$1,FALSE)</f>
        <v>62.291347546921301</v>
      </c>
      <c r="AV24" s="52">
        <f>VLOOKUP($A24,'RevPAR Raw Data'!$B$6:$BE$43,'RevPAR Raw Data'!AI$1,FALSE)</f>
        <v>79.717616891669394</v>
      </c>
      <c r="AW24" s="52">
        <f>VLOOKUP($A24,'RevPAR Raw Data'!$B$6:$BE$43,'RevPAR Raw Data'!AJ$1,FALSE)</f>
        <v>83.097121336845504</v>
      </c>
      <c r="AX24" s="52">
        <f>VLOOKUP($A24,'RevPAR Raw Data'!$B$6:$BE$43,'RevPAR Raw Data'!AK$1,FALSE)</f>
        <v>76.1701284162001</v>
      </c>
      <c r="AY24" s="53">
        <f>VLOOKUP($A24,'RevPAR Raw Data'!$B$6:$BE$43,'RevPAR Raw Data'!AL$1,FALSE)</f>
        <v>68.939675831412501</v>
      </c>
      <c r="AZ24" s="52">
        <f>VLOOKUP($A24,'RevPAR Raw Data'!$B$6:$BE$43,'RevPAR Raw Data'!AN$1,FALSE)</f>
        <v>90.766744320052595</v>
      </c>
      <c r="BA24" s="52">
        <f>VLOOKUP($A24,'RevPAR Raw Data'!$B$6:$BE$43,'RevPAR Raw Data'!AO$1,FALSE)</f>
        <v>91.299143068817898</v>
      </c>
      <c r="BB24" s="53">
        <f>VLOOKUP($A24,'RevPAR Raw Data'!$B$6:$BE$43,'RevPAR Raw Data'!AP$1,FALSE)</f>
        <v>91.032943694435204</v>
      </c>
      <c r="BC24" s="54">
        <f>VLOOKUP($A24,'RevPAR Raw Data'!$B$6:$BE$43,'RevPAR Raw Data'!AR$1,FALSE)</f>
        <v>75.252038077990406</v>
      </c>
      <c r="BE24" s="47">
        <f>VLOOKUP($A24,'RevPAR Raw Data'!$B$6:$BE$43,'RevPAR Raw Data'!AT$1,FALSE)</f>
        <v>-5.39490939879735</v>
      </c>
      <c r="BF24" s="48">
        <f>VLOOKUP($A24,'RevPAR Raw Data'!$B$6:$BE$43,'RevPAR Raw Data'!AU$1,FALSE)</f>
        <v>-1.8672377906006601</v>
      </c>
      <c r="BG24" s="48">
        <f>VLOOKUP($A24,'RevPAR Raw Data'!$B$6:$BE$43,'RevPAR Raw Data'!AV$1,FALSE)</f>
        <v>-0.781020154711625</v>
      </c>
      <c r="BH24" s="48">
        <f>VLOOKUP($A24,'RevPAR Raw Data'!$B$6:$BE$43,'RevPAR Raw Data'!AW$1,FALSE)</f>
        <v>0.43955482056907402</v>
      </c>
      <c r="BI24" s="48">
        <f>VLOOKUP($A24,'RevPAR Raw Data'!$B$6:$BE$43,'RevPAR Raw Data'!AX$1,FALSE)</f>
        <v>-0.267271195253592</v>
      </c>
      <c r="BJ24" s="49">
        <f>VLOOKUP($A24,'RevPAR Raw Data'!$B$6:$BE$43,'RevPAR Raw Data'!AY$1,FALSE)</f>
        <v>-1.1837967595764201</v>
      </c>
      <c r="BK24" s="48">
        <f>VLOOKUP($A24,'RevPAR Raw Data'!$B$6:$BE$43,'RevPAR Raw Data'!BA$1,FALSE)</f>
        <v>-3.4791100583937502</v>
      </c>
      <c r="BL24" s="48">
        <f>VLOOKUP($A24,'RevPAR Raw Data'!$B$6:$BE$43,'RevPAR Raw Data'!BB$1,FALSE)</f>
        <v>-2.5262907721282799</v>
      </c>
      <c r="BM24" s="49">
        <f>VLOOKUP($A24,'RevPAR Raw Data'!$B$6:$BE$43,'RevPAR Raw Data'!BC$1,FALSE)</f>
        <v>-3.0036472297213401</v>
      </c>
      <c r="BN24" s="50">
        <f>VLOOKUP($A24,'RevPAR Raw Data'!$B$6:$BE$43,'RevPAR Raw Data'!BE$1,FALSE)</f>
        <v>-1.82046552623139</v>
      </c>
    </row>
    <row r="25" spans="1:66" x14ac:dyDescent="0.45">
      <c r="A25" s="63" t="s">
        <v>51</v>
      </c>
      <c r="B25" s="47">
        <f>VLOOKUP($A25,'Occupancy Raw Data'!$B$8:$BE$45,'Occupancy Raw Data'!AG$3,FALSE)</f>
        <v>43.826569678407303</v>
      </c>
      <c r="C25" s="48">
        <f>VLOOKUP($A25,'Occupancy Raw Data'!$B$8:$BE$45,'Occupancy Raw Data'!AH$3,FALSE)</f>
        <v>56.025076569678397</v>
      </c>
      <c r="D25" s="48">
        <f>VLOOKUP($A25,'Occupancy Raw Data'!$B$8:$BE$45,'Occupancy Raw Data'!AI$3,FALSE)</f>
        <v>59.863131699846797</v>
      </c>
      <c r="E25" s="48">
        <f>VLOOKUP($A25,'Occupancy Raw Data'!$B$8:$BE$45,'Occupancy Raw Data'!AJ$3,FALSE)</f>
        <v>63.059915773353701</v>
      </c>
      <c r="F25" s="48">
        <f>VLOOKUP($A25,'Occupancy Raw Data'!$B$8:$BE$45,'Occupancy Raw Data'!AK$3,FALSE)</f>
        <v>61.169601837672197</v>
      </c>
      <c r="G25" s="49">
        <f>VLOOKUP($A25,'Occupancy Raw Data'!$B$8:$BE$45,'Occupancy Raw Data'!AL$3,FALSE)</f>
        <v>56.788859111791702</v>
      </c>
      <c r="H25" s="48">
        <f>VLOOKUP($A25,'Occupancy Raw Data'!$B$8:$BE$45,'Occupancy Raw Data'!AN$3,FALSE)</f>
        <v>66.610834609494603</v>
      </c>
      <c r="I25" s="48">
        <f>VLOOKUP($A25,'Occupancy Raw Data'!$B$8:$BE$45,'Occupancy Raw Data'!AO$3,FALSE)</f>
        <v>68.773928024502197</v>
      </c>
      <c r="J25" s="49">
        <f>VLOOKUP($A25,'Occupancy Raw Data'!$B$8:$BE$45,'Occupancy Raw Data'!AP$3,FALSE)</f>
        <v>67.692381316998393</v>
      </c>
      <c r="K25" s="50">
        <f>VLOOKUP($A25,'Occupancy Raw Data'!$B$8:$BE$45,'Occupancy Raw Data'!AR$3,FALSE)</f>
        <v>59.904151170422203</v>
      </c>
      <c r="M25" s="47">
        <f>VLOOKUP($A25,'Occupancy Raw Data'!$B$8:$BE$45,'Occupancy Raw Data'!AT$3,FALSE)</f>
        <v>-6.3185854880060601</v>
      </c>
      <c r="N25" s="48">
        <f>VLOOKUP($A25,'Occupancy Raw Data'!$B$8:$BE$45,'Occupancy Raw Data'!AU$3,FALSE)</f>
        <v>-2.4944972681468398</v>
      </c>
      <c r="O25" s="48">
        <f>VLOOKUP($A25,'Occupancy Raw Data'!$B$8:$BE$45,'Occupancy Raw Data'!AV$3,FALSE)</f>
        <v>-0.74657767855854995</v>
      </c>
      <c r="P25" s="48">
        <f>VLOOKUP($A25,'Occupancy Raw Data'!$B$8:$BE$45,'Occupancy Raw Data'!AW$3,FALSE)</f>
        <v>3.3619746421482999</v>
      </c>
      <c r="Q25" s="48">
        <f>VLOOKUP($A25,'Occupancy Raw Data'!$B$8:$BE$45,'Occupancy Raw Data'!AX$3,FALSE)</f>
        <v>2.2330389200579401</v>
      </c>
      <c r="R25" s="49">
        <f>VLOOKUP($A25,'Occupancy Raw Data'!$B$8:$BE$45,'Occupancy Raw Data'!AY$3,FALSE)</f>
        <v>-0.50889674810501895</v>
      </c>
      <c r="S25" s="48">
        <f>VLOOKUP($A25,'Occupancy Raw Data'!$B$8:$BE$45,'Occupancy Raw Data'!BA$3,FALSE)</f>
        <v>-1.39239939641289</v>
      </c>
      <c r="T25" s="48">
        <f>VLOOKUP($A25,'Occupancy Raw Data'!$B$8:$BE$45,'Occupancy Raw Data'!BB$3,FALSE)</f>
        <v>4.3981274353506397</v>
      </c>
      <c r="U25" s="49">
        <f>VLOOKUP($A25,'Occupancy Raw Data'!$B$8:$BE$45,'Occupancy Raw Data'!BC$3,FALSE)</f>
        <v>1.46652180085948</v>
      </c>
      <c r="V25" s="50">
        <f>VLOOKUP($A25,'Occupancy Raw Data'!$B$8:$BE$45,'Occupancy Raw Data'!BE$3,FALSE)</f>
        <v>0.120426643984766</v>
      </c>
      <c r="X25" s="51">
        <f>VLOOKUP($A25,'ADR Raw Data'!$B$6:$BE$43,'ADR Raw Data'!AG$1,FALSE)</f>
        <v>101.931902162044</v>
      </c>
      <c r="Y25" s="52">
        <f>VLOOKUP($A25,'ADR Raw Data'!$B$6:$BE$43,'ADR Raw Data'!AH$1,FALSE)</f>
        <v>114.492217476723</v>
      </c>
      <c r="Z25" s="52">
        <f>VLOOKUP($A25,'ADR Raw Data'!$B$6:$BE$43,'ADR Raw Data'!AI$1,FALSE)</f>
        <v>125.185647134063</v>
      </c>
      <c r="AA25" s="52">
        <f>VLOOKUP($A25,'ADR Raw Data'!$B$6:$BE$43,'ADR Raw Data'!AJ$1,FALSE)</f>
        <v>125.25952644759801</v>
      </c>
      <c r="AB25" s="52">
        <f>VLOOKUP($A25,'ADR Raw Data'!$B$6:$BE$43,'ADR Raw Data'!AK$1,FALSE)</f>
        <v>122.62879518072199</v>
      </c>
      <c r="AC25" s="53">
        <f>VLOOKUP($A25,'ADR Raw Data'!$B$6:$BE$43,'ADR Raw Data'!AL$1,FALSE)</f>
        <v>118.952118551227</v>
      </c>
      <c r="AD25" s="52">
        <f>VLOOKUP($A25,'ADR Raw Data'!$B$6:$BE$43,'ADR Raw Data'!AN$1,FALSE)</f>
        <v>154.842847187297</v>
      </c>
      <c r="AE25" s="52">
        <f>VLOOKUP($A25,'ADR Raw Data'!$B$6:$BE$43,'ADR Raw Data'!AO$1,FALSE)</f>
        <v>160.673408948576</v>
      </c>
      <c r="AF25" s="53">
        <f>VLOOKUP($A25,'ADR Raw Data'!$B$6:$BE$43,'ADR Raw Data'!AP$1,FALSE)</f>
        <v>157.80470661010901</v>
      </c>
      <c r="AG25" s="54">
        <f>VLOOKUP($A25,'ADR Raw Data'!$B$6:$BE$43,'ADR Raw Data'!AR$1,FALSE)</f>
        <v>131.496082078906</v>
      </c>
      <c r="AI25" s="47">
        <f>VLOOKUP($A25,'ADR Raw Data'!$B$6:$BE$43,'ADR Raw Data'!AT$1,FALSE)</f>
        <v>-8.69345474996231</v>
      </c>
      <c r="AJ25" s="48">
        <f>VLOOKUP($A25,'ADR Raw Data'!$B$6:$BE$43,'ADR Raw Data'!AU$1,FALSE)</f>
        <v>-3.0545090392838699</v>
      </c>
      <c r="AK25" s="48">
        <f>VLOOKUP($A25,'ADR Raw Data'!$B$6:$BE$43,'ADR Raw Data'!AV$1,FALSE)</f>
        <v>5.5660467458693601</v>
      </c>
      <c r="AL25" s="48">
        <f>VLOOKUP($A25,'ADR Raw Data'!$B$6:$BE$43,'ADR Raw Data'!AW$1,FALSE)</f>
        <v>9.8458461322464697</v>
      </c>
      <c r="AM25" s="48">
        <f>VLOOKUP($A25,'ADR Raw Data'!$B$6:$BE$43,'ADR Raw Data'!AX$1,FALSE)</f>
        <v>7.3965643891457598</v>
      </c>
      <c r="AN25" s="49">
        <f>VLOOKUP($A25,'ADR Raw Data'!$B$6:$BE$43,'ADR Raw Data'!AY$1,FALSE)</f>
        <v>3.0314273894854198</v>
      </c>
      <c r="AO25" s="48">
        <f>VLOOKUP($A25,'ADR Raw Data'!$B$6:$BE$43,'ADR Raw Data'!BA$1,FALSE)</f>
        <v>16.457924407768001</v>
      </c>
      <c r="AP25" s="48">
        <f>VLOOKUP($A25,'ADR Raw Data'!$B$6:$BE$43,'ADR Raw Data'!BB$1,FALSE)</f>
        <v>24.392662389102501</v>
      </c>
      <c r="AQ25" s="49">
        <f>VLOOKUP($A25,'ADR Raw Data'!$B$6:$BE$43,'ADR Raw Data'!BC$1,FALSE)</f>
        <v>20.381537354307</v>
      </c>
      <c r="AR25" s="50">
        <f>VLOOKUP($A25,'ADR Raw Data'!$B$6:$BE$43,'ADR Raw Data'!BE$1,FALSE)</f>
        <v>9.1859257804419503</v>
      </c>
      <c r="AT25" s="51">
        <f>VLOOKUP($A25,'RevPAR Raw Data'!$B$6:$BE$43,'RevPAR Raw Data'!AG$1,FALSE)</f>
        <v>44.673256125574198</v>
      </c>
      <c r="AU25" s="52">
        <f>VLOOKUP($A25,'RevPAR Raw Data'!$B$6:$BE$43,'RevPAR Raw Data'!AH$1,FALSE)</f>
        <v>64.144352507656905</v>
      </c>
      <c r="AV25" s="52">
        <f>VLOOKUP($A25,'RevPAR Raw Data'!$B$6:$BE$43,'RevPAR Raw Data'!AI$1,FALSE)</f>
        <v>74.940048813169895</v>
      </c>
      <c r="AW25" s="52">
        <f>VLOOKUP($A25,'RevPAR Raw Data'!$B$6:$BE$43,'RevPAR Raw Data'!AJ$1,FALSE)</f>
        <v>78.9885518759571</v>
      </c>
      <c r="AX25" s="52">
        <f>VLOOKUP($A25,'RevPAR Raw Data'!$B$6:$BE$43,'RevPAR Raw Data'!AK$1,FALSE)</f>
        <v>75.011545750382794</v>
      </c>
      <c r="AY25" s="53">
        <f>VLOOKUP($A25,'RevPAR Raw Data'!$B$6:$BE$43,'RevPAR Raw Data'!AL$1,FALSE)</f>
        <v>67.551551014548195</v>
      </c>
      <c r="AZ25" s="52">
        <f>VLOOKUP($A25,'RevPAR Raw Data'!$B$6:$BE$43,'RevPAR Raw Data'!AN$1,FALSE)</f>
        <v>103.142112844563</v>
      </c>
      <c r="BA25" s="52">
        <f>VLOOKUP($A25,'RevPAR Raw Data'!$B$6:$BE$43,'RevPAR Raw Data'!AO$1,FALSE)</f>
        <v>110.50141462480801</v>
      </c>
      <c r="BB25" s="53">
        <f>VLOOKUP($A25,'RevPAR Raw Data'!$B$6:$BE$43,'RevPAR Raw Data'!AP$1,FALSE)</f>
        <v>106.821763734686</v>
      </c>
      <c r="BC25" s="54">
        <f>VLOOKUP($A25,'RevPAR Raw Data'!$B$6:$BE$43,'RevPAR Raw Data'!AR$1,FALSE)</f>
        <v>78.771611791730393</v>
      </c>
      <c r="BE25" s="47">
        <f>VLOOKUP($A25,'RevPAR Raw Data'!$B$6:$BE$43,'RevPAR Raw Data'!AT$1,FALSE)</f>
        <v>-14.462736867730801</v>
      </c>
      <c r="BF25" s="48">
        <f>VLOOKUP($A25,'RevPAR Raw Data'!$B$6:$BE$43,'RevPAR Raw Data'!AU$1,FALSE)</f>
        <v>-5.4728116628904804</v>
      </c>
      <c r="BG25" s="48">
        <f>VLOOKUP($A25,'RevPAR Raw Data'!$B$6:$BE$43,'RevPAR Raw Data'!AV$1,FALSE)</f>
        <v>4.7779142047280097</v>
      </c>
      <c r="BH25" s="48">
        <f>VLOOKUP($A25,'RevPAR Raw Data'!$B$6:$BE$43,'RevPAR Raw Data'!AW$1,FALSE)</f>
        <v>13.538835624665801</v>
      </c>
      <c r="BI25" s="48">
        <f>VLOOKUP($A25,'RevPAR Raw Data'!$B$6:$BE$43,'RevPAR Raw Data'!AX$1,FALSE)</f>
        <v>9.7947714707604696</v>
      </c>
      <c r="BJ25" s="49">
        <f>VLOOKUP($A25,'RevPAR Raw Data'!$B$6:$BE$43,'RevPAR Raw Data'!AY$1,FALSE)</f>
        <v>2.5071038059741402</v>
      </c>
      <c r="BK25" s="48">
        <f>VLOOKUP($A25,'RevPAR Raw Data'!$B$6:$BE$43,'RevPAR Raw Data'!BA$1,FALSE)</f>
        <v>14.836364971239201</v>
      </c>
      <c r="BL25" s="48">
        <f>VLOOKUP($A25,'RevPAR Raw Data'!$B$6:$BE$43,'RevPAR Raw Data'!BB$1,FALSE)</f>
        <v>29.8636102012007</v>
      </c>
      <c r="BM25" s="49">
        <f>VLOOKUP($A25,'RevPAR Raw Data'!$B$6:$BE$43,'RevPAR Raw Data'!BC$1,FALSE)</f>
        <v>22.1469588438177</v>
      </c>
      <c r="BN25" s="50">
        <f>VLOOKUP($A25,'RevPAR Raw Data'!$B$6:$BE$43,'RevPAR Raw Data'!BE$1,FALSE)</f>
        <v>9.3174147265630403</v>
      </c>
    </row>
    <row r="26" spans="1:66" x14ac:dyDescent="0.45">
      <c r="A26" s="63" t="s">
        <v>50</v>
      </c>
      <c r="B26" s="47">
        <f>VLOOKUP($A26,'Occupancy Raw Data'!$B$8:$BE$45,'Occupancy Raw Data'!AG$3,FALSE)</f>
        <v>48.176845943482199</v>
      </c>
      <c r="C26" s="48">
        <f>VLOOKUP($A26,'Occupancy Raw Data'!$B$8:$BE$45,'Occupancy Raw Data'!AH$3,FALSE)</f>
        <v>59.904284412032801</v>
      </c>
      <c r="D26" s="48">
        <f>VLOOKUP($A26,'Occupancy Raw Data'!$B$8:$BE$45,'Occupancy Raw Data'!AI$3,FALSE)</f>
        <v>62.296053231245999</v>
      </c>
      <c r="E26" s="48">
        <f>VLOOKUP($A26,'Occupancy Raw Data'!$B$8:$BE$45,'Occupancy Raw Data'!AJ$3,FALSE)</f>
        <v>64.583903017044904</v>
      </c>
      <c r="F26" s="48">
        <f>VLOOKUP($A26,'Occupancy Raw Data'!$B$8:$BE$45,'Occupancy Raw Data'!AK$3,FALSE)</f>
        <v>63.376173548445898</v>
      </c>
      <c r="G26" s="49">
        <f>VLOOKUP($A26,'Occupancy Raw Data'!$B$8:$BE$45,'Occupancy Raw Data'!AL$3,FALSE)</f>
        <v>59.667657192860901</v>
      </c>
      <c r="H26" s="48">
        <f>VLOOKUP($A26,'Occupancy Raw Data'!$B$8:$BE$45,'Occupancy Raw Data'!AN$3,FALSE)</f>
        <v>71.242366238264495</v>
      </c>
      <c r="I26" s="48">
        <f>VLOOKUP($A26,'Occupancy Raw Data'!$B$8:$BE$45,'Occupancy Raw Data'!AO$3,FALSE)</f>
        <v>76.510801203171894</v>
      </c>
      <c r="J26" s="49">
        <f>VLOOKUP($A26,'Occupancy Raw Data'!$B$8:$BE$45,'Occupancy Raw Data'!AP$3,FALSE)</f>
        <v>73.876583720718202</v>
      </c>
      <c r="K26" s="50">
        <f>VLOOKUP($A26,'Occupancy Raw Data'!$B$8:$BE$45,'Occupancy Raw Data'!AR$3,FALSE)</f>
        <v>63.727456214597296</v>
      </c>
      <c r="M26" s="47">
        <f>VLOOKUP($A26,'Occupancy Raw Data'!$B$8:$BE$45,'Occupancy Raw Data'!AT$3,FALSE)</f>
        <v>-2.6435564412886601</v>
      </c>
      <c r="N26" s="48">
        <f>VLOOKUP($A26,'Occupancy Raw Data'!$B$8:$BE$45,'Occupancy Raw Data'!AU$3,FALSE)</f>
        <v>1.7970290196038201</v>
      </c>
      <c r="O26" s="48">
        <f>VLOOKUP($A26,'Occupancy Raw Data'!$B$8:$BE$45,'Occupancy Raw Data'!AV$3,FALSE)</f>
        <v>2.9416127705446602</v>
      </c>
      <c r="P26" s="48">
        <f>VLOOKUP($A26,'Occupancy Raw Data'!$B$8:$BE$45,'Occupancy Raw Data'!AW$3,FALSE)</f>
        <v>1.67733623966217</v>
      </c>
      <c r="Q26" s="48">
        <f>VLOOKUP($A26,'Occupancy Raw Data'!$B$8:$BE$45,'Occupancy Raw Data'!AX$3,FALSE)</f>
        <v>1.0635740087697201</v>
      </c>
      <c r="R26" s="49">
        <f>VLOOKUP($A26,'Occupancy Raw Data'!$B$8:$BE$45,'Occupancy Raw Data'!AY$3,FALSE)</f>
        <v>1.10577724512951</v>
      </c>
      <c r="S26" s="48">
        <f>VLOOKUP($A26,'Occupancy Raw Data'!$B$8:$BE$45,'Occupancy Raw Data'!BA$3,FALSE)</f>
        <v>0.97621095866636298</v>
      </c>
      <c r="T26" s="48">
        <f>VLOOKUP($A26,'Occupancy Raw Data'!$B$8:$BE$45,'Occupancy Raw Data'!BB$3,FALSE)</f>
        <v>1.1462467063755699</v>
      </c>
      <c r="U26" s="49">
        <f>VLOOKUP($A26,'Occupancy Raw Data'!$B$8:$BE$45,'Occupancy Raw Data'!BC$3,FALSE)</f>
        <v>1.06418888241425</v>
      </c>
      <c r="V26" s="50">
        <f>VLOOKUP($A26,'Occupancy Raw Data'!$B$8:$BE$45,'Occupancy Raw Data'!BE$3,FALSE)</f>
        <v>1.09216639177054</v>
      </c>
      <c r="X26" s="51">
        <f>VLOOKUP($A26,'ADR Raw Data'!$B$6:$BE$43,'ADR Raw Data'!AG$1,FALSE)</f>
        <v>100.784642384105</v>
      </c>
      <c r="Y26" s="52">
        <f>VLOOKUP($A26,'ADR Raw Data'!$B$6:$BE$43,'ADR Raw Data'!AH$1,FALSE)</f>
        <v>104.742177585026</v>
      </c>
      <c r="Z26" s="52">
        <f>VLOOKUP($A26,'ADR Raw Data'!$B$6:$BE$43,'ADR Raw Data'!AI$1,FALSE)</f>
        <v>106.798140317506</v>
      </c>
      <c r="AA26" s="52">
        <f>VLOOKUP($A26,'ADR Raw Data'!$B$6:$BE$43,'ADR Raw Data'!AJ$1,FALSE)</f>
        <v>107.666259261872</v>
      </c>
      <c r="AB26" s="52">
        <f>VLOOKUP($A26,'ADR Raw Data'!$B$6:$BE$43,'ADR Raw Data'!AK$1,FALSE)</f>
        <v>114.522201927225</v>
      </c>
      <c r="AC26" s="53">
        <f>VLOOKUP($A26,'ADR Raw Data'!$B$6:$BE$43,'ADR Raw Data'!AL$1,FALSE)</f>
        <v>107.243132189614</v>
      </c>
      <c r="AD26" s="52">
        <f>VLOOKUP($A26,'ADR Raw Data'!$B$6:$BE$43,'ADR Raw Data'!AN$1,FALSE)</f>
        <v>139.485577661207</v>
      </c>
      <c r="AE26" s="52">
        <f>VLOOKUP($A26,'ADR Raw Data'!$B$6:$BE$43,'ADR Raw Data'!AO$1,FALSE)</f>
        <v>142.978404812961</v>
      </c>
      <c r="AF26" s="53">
        <f>VLOOKUP($A26,'ADR Raw Data'!$B$6:$BE$43,'ADR Raw Data'!AP$1,FALSE)</f>
        <v>141.29426310919101</v>
      </c>
      <c r="AG26" s="54">
        <f>VLOOKUP($A26,'ADR Raw Data'!$B$6:$BE$43,'ADR Raw Data'!AR$1,FALSE)</f>
        <v>118.52172784764799</v>
      </c>
      <c r="AI26" s="47">
        <f>VLOOKUP($A26,'ADR Raw Data'!$B$6:$BE$43,'ADR Raw Data'!AT$1,FALSE)</f>
        <v>7.72243889742498</v>
      </c>
      <c r="AJ26" s="48">
        <f>VLOOKUP($A26,'ADR Raw Data'!$B$6:$BE$43,'ADR Raw Data'!AU$1,FALSE)</f>
        <v>11.644947028250099</v>
      </c>
      <c r="AK26" s="48">
        <f>VLOOKUP($A26,'ADR Raw Data'!$B$6:$BE$43,'ADR Raw Data'!AV$1,FALSE)</f>
        <v>13.055260642776201</v>
      </c>
      <c r="AL26" s="48">
        <f>VLOOKUP($A26,'ADR Raw Data'!$B$6:$BE$43,'ADR Raw Data'!AW$1,FALSE)</f>
        <v>12.608633775255001</v>
      </c>
      <c r="AM26" s="48">
        <f>VLOOKUP($A26,'ADR Raw Data'!$B$6:$BE$43,'ADR Raw Data'!AX$1,FALSE)</f>
        <v>12.7682121995858</v>
      </c>
      <c r="AN26" s="49">
        <f>VLOOKUP($A26,'ADR Raw Data'!$B$6:$BE$43,'ADR Raw Data'!AY$1,FALSE)</f>
        <v>11.784261512879601</v>
      </c>
      <c r="AO26" s="48">
        <f>VLOOKUP($A26,'ADR Raw Data'!$B$6:$BE$43,'ADR Raw Data'!BA$1,FALSE)</f>
        <v>11.2574052204676</v>
      </c>
      <c r="AP26" s="48">
        <f>VLOOKUP($A26,'ADR Raw Data'!$B$6:$BE$43,'ADR Raw Data'!BB$1,FALSE)</f>
        <v>9.9673536508141698</v>
      </c>
      <c r="AQ26" s="49">
        <f>VLOOKUP($A26,'ADR Raw Data'!$B$6:$BE$43,'ADR Raw Data'!BC$1,FALSE)</f>
        <v>10.579355055850201</v>
      </c>
      <c r="AR26" s="50">
        <f>VLOOKUP($A26,'ADR Raw Data'!$B$6:$BE$43,'ADR Raw Data'!BE$1,FALSE)</f>
        <v>11.302596529715</v>
      </c>
      <c r="AT26" s="51">
        <f>VLOOKUP($A26,'RevPAR Raw Data'!$B$6:$BE$43,'RevPAR Raw Data'!AG$1,FALSE)</f>
        <v>48.554861896080197</v>
      </c>
      <c r="AU26" s="52">
        <f>VLOOKUP($A26,'RevPAR Raw Data'!$B$6:$BE$43,'RevPAR Raw Data'!AH$1,FALSE)</f>
        <v>62.745051959890603</v>
      </c>
      <c r="AV26" s="52">
        <f>VLOOKUP($A26,'RevPAR Raw Data'!$B$6:$BE$43,'RevPAR Raw Data'!AI$1,FALSE)</f>
        <v>66.531026342174798</v>
      </c>
      <c r="AW26" s="52">
        <f>VLOOKUP($A26,'RevPAR Raw Data'!$B$6:$BE$43,'RevPAR Raw Data'!AJ$1,FALSE)</f>
        <v>69.535072463768103</v>
      </c>
      <c r="AX26" s="52">
        <f>VLOOKUP($A26,'RevPAR Raw Data'!$B$6:$BE$43,'RevPAR Raw Data'!AK$1,FALSE)</f>
        <v>72.579789444900101</v>
      </c>
      <c r="AY26" s="53">
        <f>VLOOKUP($A26,'RevPAR Raw Data'!$B$6:$BE$43,'RevPAR Raw Data'!AL$1,FALSE)</f>
        <v>63.989464477786001</v>
      </c>
      <c r="AZ26" s="52">
        <f>VLOOKUP($A26,'RevPAR Raw Data'!$B$6:$BE$43,'RevPAR Raw Data'!AN$1,FALSE)</f>
        <v>99.372826086956493</v>
      </c>
      <c r="BA26" s="52">
        <f>VLOOKUP($A26,'RevPAR Raw Data'!$B$6:$BE$43,'RevPAR Raw Data'!AO$1,FALSE)</f>
        <v>109.393923069911</v>
      </c>
      <c r="BB26" s="53">
        <f>VLOOKUP($A26,'RevPAR Raw Data'!$B$6:$BE$43,'RevPAR Raw Data'!AP$1,FALSE)</f>
        <v>104.383374578434</v>
      </c>
      <c r="BC26" s="54">
        <f>VLOOKUP($A26,'RevPAR Raw Data'!$B$6:$BE$43,'RevPAR Raw Data'!AR$1,FALSE)</f>
        <v>75.530882218894405</v>
      </c>
      <c r="BE26" s="47">
        <f>VLOOKUP($A26,'RevPAR Raw Data'!$B$6:$BE$43,'RevPAR Raw Data'!AT$1,FALSE)</f>
        <v>4.8747354252388604</v>
      </c>
      <c r="BF26" s="48">
        <f>VLOOKUP($A26,'RevPAR Raw Data'!$B$6:$BE$43,'RevPAR Raw Data'!AU$1,FALSE)</f>
        <v>13.6512391252691</v>
      </c>
      <c r="BG26" s="48">
        <f>VLOOKUP($A26,'RevPAR Raw Data'!$B$6:$BE$43,'RevPAR Raw Data'!AV$1,FALSE)</f>
        <v>16.380908627616598</v>
      </c>
      <c r="BH26" s="48">
        <f>VLOOKUP($A26,'RevPAR Raw Data'!$B$6:$BE$43,'RevPAR Raw Data'!AW$1,FALSE)</f>
        <v>14.4974591985558</v>
      </c>
      <c r="BI26" s="48">
        <f>VLOOKUP($A26,'RevPAR Raw Data'!$B$6:$BE$43,'RevPAR Raw Data'!AX$1,FALSE)</f>
        <v>13.9675855946948</v>
      </c>
      <c r="BJ26" s="49">
        <f>VLOOKUP($A26,'RevPAR Raw Data'!$B$6:$BE$43,'RevPAR Raw Data'!AY$1,FALSE)</f>
        <v>13.020346440325101</v>
      </c>
      <c r="BK26" s="48">
        <f>VLOOKUP($A26,'RevPAR Raw Data'!$B$6:$BE$43,'RevPAR Raw Data'!BA$1,FALSE)</f>
        <v>12.343512202557701</v>
      </c>
      <c r="BL26" s="48">
        <f>VLOOKUP($A26,'RevPAR Raw Data'!$B$6:$BE$43,'RevPAR Raw Data'!BB$1,FALSE)</f>
        <v>11.227850820124999</v>
      </c>
      <c r="BM26" s="49">
        <f>VLOOKUP($A26,'RevPAR Raw Data'!$B$6:$BE$43,'RevPAR Raw Data'!BC$1,FALSE)</f>
        <v>11.756128258599899</v>
      </c>
      <c r="BN26" s="50">
        <f>VLOOKUP($A26,'RevPAR Raw Data'!$B$6:$BE$43,'RevPAR Raw Data'!BE$1,FALSE)</f>
        <v>12.5182060821805</v>
      </c>
    </row>
    <row r="27" spans="1:66" x14ac:dyDescent="0.45">
      <c r="A27" s="63" t="s">
        <v>47</v>
      </c>
      <c r="B27" s="47">
        <f>VLOOKUP($A27,'Occupancy Raw Data'!$B$8:$BE$45,'Occupancy Raw Data'!AG$3,FALSE)</f>
        <v>50.915352546673901</v>
      </c>
      <c r="C27" s="48">
        <f>VLOOKUP($A27,'Occupancy Raw Data'!$B$8:$BE$45,'Occupancy Raw Data'!AH$3,FALSE)</f>
        <v>64.790647090810197</v>
      </c>
      <c r="D27" s="48">
        <f>VLOOKUP($A27,'Occupancy Raw Data'!$B$8:$BE$45,'Occupancy Raw Data'!AI$3,FALSE)</f>
        <v>69.970092441544296</v>
      </c>
      <c r="E27" s="48">
        <f>VLOOKUP($A27,'Occupancy Raw Data'!$B$8:$BE$45,'Occupancy Raw Data'!AJ$3,FALSE)</f>
        <v>70.377922784121793</v>
      </c>
      <c r="F27" s="48">
        <f>VLOOKUP($A27,'Occupancy Raw Data'!$B$8:$BE$45,'Occupancy Raw Data'!AK$3,FALSE)</f>
        <v>67.029182526735497</v>
      </c>
      <c r="G27" s="49">
        <f>VLOOKUP($A27,'Occupancy Raw Data'!$B$8:$BE$45,'Occupancy Raw Data'!AL$3,FALSE)</f>
        <v>64.616639477977103</v>
      </c>
      <c r="H27" s="48">
        <f>VLOOKUP($A27,'Occupancy Raw Data'!$B$8:$BE$45,'Occupancy Raw Data'!AN$3,FALSE)</f>
        <v>71.782671741888706</v>
      </c>
      <c r="I27" s="48">
        <f>VLOOKUP($A27,'Occupancy Raw Data'!$B$8:$BE$45,'Occupancy Raw Data'!AO$3,FALSE)</f>
        <v>77.863875294544101</v>
      </c>
      <c r="J27" s="49">
        <f>VLOOKUP($A27,'Occupancy Raw Data'!$B$8:$BE$45,'Occupancy Raw Data'!AP$3,FALSE)</f>
        <v>74.823273518216396</v>
      </c>
      <c r="K27" s="50">
        <f>VLOOKUP($A27,'Occupancy Raw Data'!$B$8:$BE$45,'Occupancy Raw Data'!AR$3,FALSE)</f>
        <v>67.532820632331195</v>
      </c>
      <c r="M27" s="47">
        <f>VLOOKUP($A27,'Occupancy Raw Data'!$B$8:$BE$45,'Occupancy Raw Data'!AT$3,FALSE)</f>
        <v>5.1004155105725903</v>
      </c>
      <c r="N27" s="48">
        <f>VLOOKUP($A27,'Occupancy Raw Data'!$B$8:$BE$45,'Occupancy Raw Data'!AU$3,FALSE)</f>
        <v>7.3554958417469196</v>
      </c>
      <c r="O27" s="48">
        <f>VLOOKUP($A27,'Occupancy Raw Data'!$B$8:$BE$45,'Occupancy Raw Data'!AV$3,FALSE)</f>
        <v>10.441128004586201</v>
      </c>
      <c r="P27" s="48">
        <f>VLOOKUP($A27,'Occupancy Raw Data'!$B$8:$BE$45,'Occupancy Raw Data'!AW$3,FALSE)</f>
        <v>9.4809504700589997</v>
      </c>
      <c r="Q27" s="48">
        <f>VLOOKUP($A27,'Occupancy Raw Data'!$B$8:$BE$45,'Occupancy Raw Data'!AX$3,FALSE)</f>
        <v>7.2659902719112397</v>
      </c>
      <c r="R27" s="49">
        <f>VLOOKUP($A27,'Occupancy Raw Data'!$B$8:$BE$45,'Occupancy Raw Data'!AY$3,FALSE)</f>
        <v>8.0793148258079093</v>
      </c>
      <c r="S27" s="48">
        <f>VLOOKUP($A27,'Occupancy Raw Data'!$B$8:$BE$45,'Occupancy Raw Data'!BA$3,FALSE)</f>
        <v>6.1552306989985901</v>
      </c>
      <c r="T27" s="48">
        <f>VLOOKUP($A27,'Occupancy Raw Data'!$B$8:$BE$45,'Occupancy Raw Data'!BB$3,FALSE)</f>
        <v>10.9658854008383</v>
      </c>
      <c r="U27" s="49">
        <f>VLOOKUP($A27,'Occupancy Raw Data'!$B$8:$BE$45,'Occupancy Raw Data'!BC$3,FALSE)</f>
        <v>8.6050499134368899</v>
      </c>
      <c r="V27" s="50">
        <f>VLOOKUP($A27,'Occupancy Raw Data'!$B$8:$BE$45,'Occupancy Raw Data'!BE$3,FALSE)</f>
        <v>8.2371072334666398</v>
      </c>
      <c r="X27" s="51">
        <f>VLOOKUP($A27,'ADR Raw Data'!$B$6:$BE$43,'ADR Raw Data'!AG$1,FALSE)</f>
        <v>92.012517799928801</v>
      </c>
      <c r="Y27" s="52">
        <f>VLOOKUP($A27,'ADR Raw Data'!$B$6:$BE$43,'ADR Raw Data'!AH$1,FALSE)</f>
        <v>102.107258357812</v>
      </c>
      <c r="Z27" s="52">
        <f>VLOOKUP($A27,'ADR Raw Data'!$B$6:$BE$43,'ADR Raw Data'!AI$1,FALSE)</f>
        <v>107.030718865358</v>
      </c>
      <c r="AA27" s="52">
        <f>VLOOKUP($A27,'ADR Raw Data'!$B$6:$BE$43,'ADR Raw Data'!AJ$1,FALSE)</f>
        <v>105.04884295924199</v>
      </c>
      <c r="AB27" s="52">
        <f>VLOOKUP($A27,'ADR Raw Data'!$B$6:$BE$43,'ADR Raw Data'!AK$1,FALSE)</f>
        <v>102.17400554353701</v>
      </c>
      <c r="AC27" s="53">
        <f>VLOOKUP($A27,'ADR Raw Data'!$B$6:$BE$43,'ADR Raw Data'!AL$1,FALSE)</f>
        <v>102.237300204774</v>
      </c>
      <c r="AD27" s="52">
        <f>VLOOKUP($A27,'ADR Raw Data'!$B$6:$BE$43,'ADR Raw Data'!AN$1,FALSE)</f>
        <v>115.355057761504</v>
      </c>
      <c r="AE27" s="52">
        <f>VLOOKUP($A27,'ADR Raw Data'!$B$6:$BE$43,'ADR Raw Data'!AO$1,FALSE)</f>
        <v>123.01678694058</v>
      </c>
      <c r="AF27" s="53">
        <f>VLOOKUP($A27,'ADR Raw Data'!$B$6:$BE$43,'ADR Raw Data'!AP$1,FALSE)</f>
        <v>119.34159762596801</v>
      </c>
      <c r="AG27" s="54">
        <f>VLOOKUP($A27,'ADR Raw Data'!$B$6:$BE$43,'ADR Raw Data'!AR$1,FALSE)</f>
        <v>107.651808343398</v>
      </c>
      <c r="AI27" s="47">
        <f>VLOOKUP($A27,'ADR Raw Data'!$B$6:$BE$43,'ADR Raw Data'!AT$1,FALSE)</f>
        <v>-0.18735122972565099</v>
      </c>
      <c r="AJ27" s="48">
        <f>VLOOKUP($A27,'ADR Raw Data'!$B$6:$BE$43,'ADR Raw Data'!AU$1,FALSE)</f>
        <v>2.8459500346639599</v>
      </c>
      <c r="AK27" s="48">
        <f>VLOOKUP($A27,'ADR Raw Data'!$B$6:$BE$43,'ADR Raw Data'!AV$1,FALSE)</f>
        <v>5.4530443373136199</v>
      </c>
      <c r="AL27" s="48">
        <f>VLOOKUP($A27,'ADR Raw Data'!$B$6:$BE$43,'ADR Raw Data'!AW$1,FALSE)</f>
        <v>2.7439191184198801</v>
      </c>
      <c r="AM27" s="48">
        <f>VLOOKUP($A27,'ADR Raw Data'!$B$6:$BE$43,'ADR Raw Data'!AX$1,FALSE)</f>
        <v>2.1357641434992201</v>
      </c>
      <c r="AN27" s="49">
        <f>VLOOKUP($A27,'ADR Raw Data'!$B$6:$BE$43,'ADR Raw Data'!AY$1,FALSE)</f>
        <v>2.8582859578745099</v>
      </c>
      <c r="AO27" s="48">
        <f>VLOOKUP($A27,'ADR Raw Data'!$B$6:$BE$43,'ADR Raw Data'!BA$1,FALSE)</f>
        <v>5.0378115439296502</v>
      </c>
      <c r="AP27" s="48">
        <f>VLOOKUP($A27,'ADR Raw Data'!$B$6:$BE$43,'ADR Raw Data'!BB$1,FALSE)</f>
        <v>8.4177880668980603</v>
      </c>
      <c r="AQ27" s="49">
        <f>VLOOKUP($A27,'ADR Raw Data'!$B$6:$BE$43,'ADR Raw Data'!BC$1,FALSE)</f>
        <v>6.8625616178144</v>
      </c>
      <c r="AR27" s="50">
        <f>VLOOKUP($A27,'ADR Raw Data'!$B$6:$BE$43,'ADR Raw Data'!BE$1,FALSE)</f>
        <v>4.2351791252611699</v>
      </c>
      <c r="AT27" s="51">
        <f>VLOOKUP($A27,'RevPAR Raw Data'!$B$6:$BE$43,'RevPAR Raw Data'!AG$1,FALSE)</f>
        <v>46.848497824904797</v>
      </c>
      <c r="AU27" s="52">
        <f>VLOOKUP($A27,'RevPAR Raw Data'!$B$6:$BE$43,'RevPAR Raw Data'!AH$1,FALSE)</f>
        <v>66.155953416711895</v>
      </c>
      <c r="AV27" s="52">
        <f>VLOOKUP($A27,'RevPAR Raw Data'!$B$6:$BE$43,'RevPAR Raw Data'!AI$1,FALSE)</f>
        <v>74.889492930940705</v>
      </c>
      <c r="AW27" s="52">
        <f>VLOOKUP($A27,'RevPAR Raw Data'!$B$6:$BE$43,'RevPAR Raw Data'!AJ$1,FALSE)</f>
        <v>73.931193583469195</v>
      </c>
      <c r="AX27" s="52">
        <f>VLOOKUP($A27,'RevPAR Raw Data'!$B$6:$BE$43,'RevPAR Raw Data'!AK$1,FALSE)</f>
        <v>68.486400670654305</v>
      </c>
      <c r="AY27" s="53">
        <f>VLOOKUP($A27,'RevPAR Raw Data'!$B$6:$BE$43,'RevPAR Raw Data'!AL$1,FALSE)</f>
        <v>66.062307685336194</v>
      </c>
      <c r="AZ27" s="52">
        <f>VLOOKUP($A27,'RevPAR Raw Data'!$B$6:$BE$43,'RevPAR Raw Data'!AN$1,FALSE)</f>
        <v>82.8049424506072</v>
      </c>
      <c r="BA27" s="52">
        <f>VLOOKUP($A27,'RevPAR Raw Data'!$B$6:$BE$43,'RevPAR Raw Data'!AO$1,FALSE)</f>
        <v>95.785637574768799</v>
      </c>
      <c r="BB27" s="53">
        <f>VLOOKUP($A27,'RevPAR Raw Data'!$B$6:$BE$43,'RevPAR Raw Data'!AP$1,FALSE)</f>
        <v>89.295290012688</v>
      </c>
      <c r="BC27" s="54">
        <f>VLOOKUP($A27,'RevPAR Raw Data'!$B$6:$BE$43,'RevPAR Raw Data'!AR$1,FALSE)</f>
        <v>72.700302636008104</v>
      </c>
      <c r="BE27" s="47">
        <f>VLOOKUP($A27,'RevPAR Raw Data'!$B$6:$BE$43,'RevPAR Raw Data'!AT$1,FALSE)</f>
        <v>4.9035085896667603</v>
      </c>
      <c r="BF27" s="48">
        <f>VLOOKUP($A27,'RevPAR Raw Data'!$B$6:$BE$43,'RevPAR Raw Data'!AU$1,FALSE)</f>
        <v>10.4107796128687</v>
      </c>
      <c r="BG27" s="48">
        <f>VLOOKUP($A27,'RevPAR Raw Data'!$B$6:$BE$43,'RevPAR Raw Data'!AV$1,FALSE)</f>
        <v>16.4635316813056</v>
      </c>
      <c r="BH27" s="48">
        <f>VLOOKUP($A27,'RevPAR Raw Data'!$B$6:$BE$43,'RevPAR Raw Data'!AW$1,FALSE)</f>
        <v>12.485019201034699</v>
      </c>
      <c r="BI27" s="48">
        <f>VLOOKUP($A27,'RevPAR Raw Data'!$B$6:$BE$43,'RevPAR Raw Data'!AX$1,FALSE)</f>
        <v>9.5569388303080895</v>
      </c>
      <c r="BJ27" s="49">
        <f>VLOOKUP($A27,'RevPAR Raw Data'!$B$6:$BE$43,'RevPAR Raw Data'!AY$1,FALSE)</f>
        <v>11.168530704840901</v>
      </c>
      <c r="BK27" s="48">
        <f>VLOOKUP($A27,'RevPAR Raw Data'!$B$6:$BE$43,'RevPAR Raw Data'!BA$1,FALSE)</f>
        <v>11.5031311656379</v>
      </c>
      <c r="BL27" s="48">
        <f>VLOOKUP($A27,'RevPAR Raw Data'!$B$6:$BE$43,'RevPAR Raw Data'!BB$1,FALSE)</f>
        <v>20.306758460437798</v>
      </c>
      <c r="BM27" s="49">
        <f>VLOOKUP($A27,'RevPAR Raw Data'!$B$6:$BE$43,'RevPAR Raw Data'!BC$1,FALSE)</f>
        <v>16.058138383804501</v>
      </c>
      <c r="BN27" s="50">
        <f>VLOOKUP($A27,'RevPAR Raw Data'!$B$6:$BE$43,'RevPAR Raw Data'!BE$1,FALSE)</f>
        <v>12.8211426048049</v>
      </c>
    </row>
    <row r="28" spans="1:66" x14ac:dyDescent="0.45">
      <c r="A28" s="63" t="s">
        <v>48</v>
      </c>
      <c r="B28" s="47">
        <f>VLOOKUP($A28,'Occupancy Raw Data'!$B$8:$BE$45,'Occupancy Raw Data'!AG$3,FALSE)</f>
        <v>53.909870250231599</v>
      </c>
      <c r="C28" s="48">
        <f>VLOOKUP($A28,'Occupancy Raw Data'!$B$8:$BE$45,'Occupancy Raw Data'!AH$3,FALSE)</f>
        <v>65.268767377201101</v>
      </c>
      <c r="D28" s="48">
        <f>VLOOKUP($A28,'Occupancy Raw Data'!$B$8:$BE$45,'Occupancy Raw Data'!AI$3,FALSE)</f>
        <v>69.925857275254799</v>
      </c>
      <c r="E28" s="48">
        <f>VLOOKUP($A28,'Occupancy Raw Data'!$B$8:$BE$45,'Occupancy Raw Data'!AJ$3,FALSE)</f>
        <v>70.377664504170497</v>
      </c>
      <c r="F28" s="48">
        <f>VLOOKUP($A28,'Occupancy Raw Data'!$B$8:$BE$45,'Occupancy Raw Data'!AK$3,FALSE)</f>
        <v>70.667284522706197</v>
      </c>
      <c r="G28" s="49">
        <f>VLOOKUP($A28,'Occupancy Raw Data'!$B$8:$BE$45,'Occupancy Raw Data'!AL$3,FALSE)</f>
        <v>66.029888785912803</v>
      </c>
      <c r="H28" s="48">
        <f>VLOOKUP($A28,'Occupancy Raw Data'!$B$8:$BE$45,'Occupancy Raw Data'!AN$3,FALSE)</f>
        <v>72.555607043558794</v>
      </c>
      <c r="I28" s="48">
        <f>VLOOKUP($A28,'Occupancy Raw Data'!$B$8:$BE$45,'Occupancy Raw Data'!AO$3,FALSE)</f>
        <v>75.457599629286307</v>
      </c>
      <c r="J28" s="49">
        <f>VLOOKUP($A28,'Occupancy Raw Data'!$B$8:$BE$45,'Occupancy Raw Data'!AP$3,FALSE)</f>
        <v>74.0066033364226</v>
      </c>
      <c r="K28" s="50">
        <f>VLOOKUP($A28,'Occupancy Raw Data'!$B$8:$BE$45,'Occupancy Raw Data'!AR$3,FALSE)</f>
        <v>68.308950086058502</v>
      </c>
      <c r="M28" s="47">
        <f>VLOOKUP($A28,'Occupancy Raw Data'!$B$8:$BE$45,'Occupancy Raw Data'!AT$3,FALSE)</f>
        <v>0.74802696442590799</v>
      </c>
      <c r="N28" s="48">
        <f>VLOOKUP($A28,'Occupancy Raw Data'!$B$8:$BE$45,'Occupancy Raw Data'!AU$3,FALSE)</f>
        <v>2.4047593822554498</v>
      </c>
      <c r="O28" s="48">
        <f>VLOOKUP($A28,'Occupancy Raw Data'!$B$8:$BE$45,'Occupancy Raw Data'!AV$3,FALSE)</f>
        <v>2.3790782500650098</v>
      </c>
      <c r="P28" s="48">
        <f>VLOOKUP($A28,'Occupancy Raw Data'!$B$8:$BE$45,'Occupancy Raw Data'!AW$3,FALSE)</f>
        <v>2.7640620547392998</v>
      </c>
      <c r="Q28" s="48">
        <f>VLOOKUP($A28,'Occupancy Raw Data'!$B$8:$BE$45,'Occupancy Raw Data'!AX$3,FALSE)</f>
        <v>4.5536141855107699</v>
      </c>
      <c r="R28" s="49">
        <f>VLOOKUP($A28,'Occupancy Raw Data'!$B$8:$BE$45,'Occupancy Raw Data'!AY$3,FALSE)</f>
        <v>2.6517634735561</v>
      </c>
      <c r="S28" s="48">
        <f>VLOOKUP($A28,'Occupancy Raw Data'!$B$8:$BE$45,'Occupancy Raw Data'!BA$3,FALSE)</f>
        <v>-2.1844645451765698</v>
      </c>
      <c r="T28" s="48">
        <f>VLOOKUP($A28,'Occupancy Raw Data'!$B$8:$BE$45,'Occupancy Raw Data'!BB$3,FALSE)</f>
        <v>-4.5362041140926497</v>
      </c>
      <c r="U28" s="49">
        <f>VLOOKUP($A28,'Occupancy Raw Data'!$B$8:$BE$45,'Occupancy Raw Data'!BC$3,FALSE)</f>
        <v>-3.39768736089946</v>
      </c>
      <c r="V28" s="50">
        <f>VLOOKUP($A28,'Occupancy Raw Data'!$B$8:$BE$45,'Occupancy Raw Data'!BE$3,FALSE)</f>
        <v>0.69975517331009995</v>
      </c>
      <c r="X28" s="51">
        <f>VLOOKUP($A28,'ADR Raw Data'!$B$6:$BE$43,'ADR Raw Data'!AG$1,FALSE)</f>
        <v>139.35687547007601</v>
      </c>
      <c r="Y28" s="52">
        <f>VLOOKUP($A28,'ADR Raw Data'!$B$6:$BE$43,'ADR Raw Data'!AH$1,FALSE)</f>
        <v>137.42197284344999</v>
      </c>
      <c r="Z28" s="52">
        <f>VLOOKUP($A28,'ADR Raw Data'!$B$6:$BE$43,'ADR Raw Data'!AI$1,FALSE)</f>
        <v>137.88166583830301</v>
      </c>
      <c r="AA28" s="52">
        <f>VLOOKUP($A28,'ADR Raw Data'!$B$6:$BE$43,'ADR Raw Data'!AJ$1,FALSE)</f>
        <v>145.295634567901</v>
      </c>
      <c r="AB28" s="52">
        <f>VLOOKUP($A28,'ADR Raw Data'!$B$6:$BE$43,'ADR Raw Data'!AK$1,FALSE)</f>
        <v>159.80961885245901</v>
      </c>
      <c r="AC28" s="53">
        <f>VLOOKUP($A28,'ADR Raw Data'!$B$6:$BE$43,'ADR Raw Data'!AL$1,FALSE)</f>
        <v>144.305700475463</v>
      </c>
      <c r="AD28" s="52">
        <f>VLOOKUP($A28,'ADR Raw Data'!$B$6:$BE$43,'ADR Raw Data'!AN$1,FALSE)</f>
        <v>204.42374261536</v>
      </c>
      <c r="AE28" s="52">
        <f>VLOOKUP($A28,'ADR Raw Data'!$B$6:$BE$43,'ADR Raw Data'!AO$1,FALSE)</f>
        <v>207.18026253166499</v>
      </c>
      <c r="AF28" s="53">
        <f>VLOOKUP($A28,'ADR Raw Data'!$B$6:$BE$43,'ADR Raw Data'!AP$1,FALSE)</f>
        <v>205.82902516338501</v>
      </c>
      <c r="AG28" s="54">
        <f>VLOOKUP($A28,'ADR Raw Data'!$B$6:$BE$43,'ADR Raw Data'!AR$1,FALSE)</f>
        <v>163.349982919442</v>
      </c>
      <c r="AI28" s="47">
        <f>VLOOKUP($A28,'ADR Raw Data'!$B$6:$BE$43,'ADR Raw Data'!AT$1,FALSE)</f>
        <v>0.91892934290291195</v>
      </c>
      <c r="AJ28" s="48">
        <f>VLOOKUP($A28,'ADR Raw Data'!$B$6:$BE$43,'ADR Raw Data'!AU$1,FALSE)</f>
        <v>2.1212569710475</v>
      </c>
      <c r="AK28" s="48">
        <f>VLOOKUP($A28,'ADR Raw Data'!$B$6:$BE$43,'ADR Raw Data'!AV$1,FALSE)</f>
        <v>-0.69514928158964195</v>
      </c>
      <c r="AL28" s="48">
        <f>VLOOKUP($A28,'ADR Raw Data'!$B$6:$BE$43,'ADR Raw Data'!AW$1,FALSE)</f>
        <v>2.5720784127249998</v>
      </c>
      <c r="AM28" s="48">
        <f>VLOOKUP($A28,'ADR Raw Data'!$B$6:$BE$43,'ADR Raw Data'!AX$1,FALSE)</f>
        <v>1.31616659074779</v>
      </c>
      <c r="AN28" s="49">
        <f>VLOOKUP($A28,'ADR Raw Data'!$B$6:$BE$43,'ADR Raw Data'!AY$1,FALSE)</f>
        <v>1.31052570560937</v>
      </c>
      <c r="AO28" s="48">
        <f>VLOOKUP($A28,'ADR Raw Data'!$B$6:$BE$43,'ADR Raw Data'!BA$1,FALSE)</f>
        <v>-1.6253819426374401</v>
      </c>
      <c r="AP28" s="48">
        <f>VLOOKUP($A28,'ADR Raw Data'!$B$6:$BE$43,'ADR Raw Data'!BB$1,FALSE)</f>
        <v>-2.69767036072906</v>
      </c>
      <c r="AQ28" s="49">
        <f>VLOOKUP($A28,'ADR Raw Data'!$B$6:$BE$43,'ADR Raw Data'!BC$1,FALSE)</f>
        <v>-2.19304063167323</v>
      </c>
      <c r="AR28" s="50">
        <f>VLOOKUP($A28,'ADR Raw Data'!$B$6:$BE$43,'ADR Raw Data'!BE$1,FALSE)</f>
        <v>-0.628168351249212</v>
      </c>
      <c r="AT28" s="51">
        <f>VLOOKUP($A28,'RevPAR Raw Data'!$B$6:$BE$43,'RevPAR Raw Data'!AG$1,FALSE)</f>
        <v>75.127110750694996</v>
      </c>
      <c r="AU28" s="52">
        <f>VLOOKUP($A28,'RevPAR Raw Data'!$B$6:$BE$43,'RevPAR Raw Data'!AH$1,FALSE)</f>
        <v>89.693627780352102</v>
      </c>
      <c r="AV28" s="52">
        <f>VLOOKUP($A28,'RevPAR Raw Data'!$B$6:$BE$43,'RevPAR Raw Data'!AI$1,FALSE)</f>
        <v>96.414936862835901</v>
      </c>
      <c r="AW28" s="52">
        <f>VLOOKUP($A28,'RevPAR Raw Data'!$B$6:$BE$43,'RevPAR Raw Data'!AJ$1,FALSE)</f>
        <v>102.25567423540301</v>
      </c>
      <c r="AX28" s="52">
        <f>VLOOKUP($A28,'RevPAR Raw Data'!$B$6:$BE$43,'RevPAR Raw Data'!AK$1,FALSE)</f>
        <v>112.933118049119</v>
      </c>
      <c r="AY28" s="53">
        <f>VLOOKUP($A28,'RevPAR Raw Data'!$B$6:$BE$43,'RevPAR Raw Data'!AL$1,FALSE)</f>
        <v>95.284893535681107</v>
      </c>
      <c r="AZ28" s="52">
        <f>VLOOKUP($A28,'RevPAR Raw Data'!$B$6:$BE$43,'RevPAR Raw Data'!AN$1,FALSE)</f>
        <v>148.32088739573601</v>
      </c>
      <c r="BA28" s="52">
        <f>VLOOKUP($A28,'RevPAR Raw Data'!$B$6:$BE$43,'RevPAR Raw Data'!AO$1,FALSE)</f>
        <v>156.333253012048</v>
      </c>
      <c r="BB28" s="53">
        <f>VLOOKUP($A28,'RevPAR Raw Data'!$B$6:$BE$43,'RevPAR Raw Data'!AP$1,FALSE)</f>
        <v>152.32707020389199</v>
      </c>
      <c r="BC28" s="54">
        <f>VLOOKUP($A28,'RevPAR Raw Data'!$B$6:$BE$43,'RevPAR Raw Data'!AR$1,FALSE)</f>
        <v>111.582658298027</v>
      </c>
      <c r="BE28" s="47">
        <f>VLOOKUP($A28,'RevPAR Raw Data'!$B$6:$BE$43,'RevPAR Raw Data'!AT$1,FALSE)</f>
        <v>1.6738301465977501</v>
      </c>
      <c r="BF28" s="48">
        <f>VLOOKUP($A28,'RevPAR Raw Data'!$B$6:$BE$43,'RevPAR Raw Data'!AU$1,FALSE)</f>
        <v>4.5770274793359604</v>
      </c>
      <c r="BG28" s="48">
        <f>VLOOKUP($A28,'RevPAR Raw Data'!$B$6:$BE$43,'RevPAR Raw Data'!AV$1,FALSE)</f>
        <v>1.6673908231115899</v>
      </c>
      <c r="BH28" s="48">
        <f>VLOOKUP($A28,'RevPAR Raw Data'!$B$6:$BE$43,'RevPAR Raw Data'!AW$1,FALSE)</f>
        <v>5.4072343108885796</v>
      </c>
      <c r="BI28" s="48">
        <f>VLOOKUP($A28,'RevPAR Raw Data'!$B$6:$BE$43,'RevPAR Raw Data'!AX$1,FALSE)</f>
        <v>5.9297139248398096</v>
      </c>
      <c r="BJ28" s="49">
        <f>VLOOKUP($A28,'RevPAR Raw Data'!$B$6:$BE$43,'RevPAR Raw Data'!AY$1,FALSE)</f>
        <v>3.9970412211383901</v>
      </c>
      <c r="BK28" s="48">
        <f>VLOOKUP($A28,'RevPAR Raw Data'!$B$6:$BE$43,'RevPAR Raw Data'!BA$1,FALSE)</f>
        <v>-3.7743405955534</v>
      </c>
      <c r="BL28" s="48">
        <f>VLOOKUP($A28,'RevPAR Raw Data'!$B$6:$BE$43,'RevPAR Raw Data'!BB$1,FALSE)</f>
        <v>-7.1115026409336703</v>
      </c>
      <c r="BM28" s="49">
        <f>VLOOKUP($A28,'RevPAR Raw Data'!$B$6:$BE$43,'RevPAR Raw Data'!BC$1,FALSE)</f>
        <v>-5.5162153282109498</v>
      </c>
      <c r="BN28" s="50">
        <f>VLOOKUP($A28,'RevPAR Raw Data'!$B$6:$BE$43,'RevPAR Raw Data'!BE$1,FALSE)</f>
        <v>6.7191181525924501E-2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44.774452880750303</v>
      </c>
      <c r="C30" s="48">
        <f>VLOOKUP($A30,'Occupancy Raw Data'!$B$8:$BE$45,'Occupancy Raw Data'!AH$3,FALSE)</f>
        <v>57.0083370552329</v>
      </c>
      <c r="D30" s="48">
        <f>VLOOKUP($A30,'Occupancy Raw Data'!$B$8:$BE$45,'Occupancy Raw Data'!AI$3,FALSE)</f>
        <v>61.500669941938298</v>
      </c>
      <c r="E30" s="48">
        <f>VLOOKUP($A30,'Occupancy Raw Data'!$B$8:$BE$45,'Occupancy Raw Data'!AJ$3,FALSE)</f>
        <v>62.207830876879498</v>
      </c>
      <c r="F30" s="48">
        <f>VLOOKUP($A30,'Occupancy Raw Data'!$B$8:$BE$45,'Occupancy Raw Data'!AK$3,FALSE)</f>
        <v>56.446330206937603</v>
      </c>
      <c r="G30" s="49">
        <f>VLOOKUP($A30,'Occupancy Raw Data'!$B$8:$BE$45,'Occupancy Raw Data'!AL$3,FALSE)</f>
        <v>56.387524192347698</v>
      </c>
      <c r="H30" s="48">
        <f>VLOOKUP($A30,'Occupancy Raw Data'!$B$8:$BE$45,'Occupancy Raw Data'!AN$3,FALSE)</f>
        <v>61.243858865564903</v>
      </c>
      <c r="I30" s="48">
        <f>VLOOKUP($A30,'Occupancy Raw Data'!$B$8:$BE$45,'Occupancy Raw Data'!AO$3,FALSE)</f>
        <v>65.725026053297597</v>
      </c>
      <c r="J30" s="49">
        <f>VLOOKUP($A30,'Occupancy Raw Data'!$B$8:$BE$45,'Occupancy Raw Data'!AP$3,FALSE)</f>
        <v>63.4844424594312</v>
      </c>
      <c r="K30" s="50">
        <f>VLOOKUP($A30,'Occupancy Raw Data'!$B$8:$BE$45,'Occupancy Raw Data'!AR$3,FALSE)</f>
        <v>58.415215125800202</v>
      </c>
      <c r="M30" s="47">
        <f>VLOOKUP($A30,'Occupancy Raw Data'!$B$8:$BE$45,'Occupancy Raw Data'!AT$3,FALSE)</f>
        <v>-9.2048332315123709</v>
      </c>
      <c r="N30" s="48">
        <f>VLOOKUP($A30,'Occupancy Raw Data'!$B$8:$BE$45,'Occupancy Raw Data'!AU$3,FALSE)</f>
        <v>-9.1989639765504307</v>
      </c>
      <c r="O30" s="48">
        <f>VLOOKUP($A30,'Occupancy Raw Data'!$B$8:$BE$45,'Occupancy Raw Data'!AV$3,FALSE)</f>
        <v>-8.3017833422816203</v>
      </c>
      <c r="P30" s="48">
        <f>VLOOKUP($A30,'Occupancy Raw Data'!$B$8:$BE$45,'Occupancy Raw Data'!AW$3,FALSE)</f>
        <v>-8.2421729621250108</v>
      </c>
      <c r="Q30" s="48">
        <f>VLOOKUP($A30,'Occupancy Raw Data'!$B$8:$BE$45,'Occupancy Raw Data'!AX$3,FALSE)</f>
        <v>-10.998638450034401</v>
      </c>
      <c r="R30" s="49">
        <f>VLOOKUP($A30,'Occupancy Raw Data'!$B$8:$BE$45,'Occupancy Raw Data'!AY$3,FALSE)</f>
        <v>-9.1647781007490003</v>
      </c>
      <c r="S30" s="48">
        <f>VLOOKUP($A30,'Occupancy Raw Data'!$B$8:$BE$45,'Occupancy Raw Data'!BA$3,FALSE)</f>
        <v>-12.4939330234193</v>
      </c>
      <c r="T30" s="48">
        <f>VLOOKUP($A30,'Occupancy Raw Data'!$B$8:$BE$45,'Occupancy Raw Data'!BB$3,FALSE)</f>
        <v>-9.2653998620971905</v>
      </c>
      <c r="U30" s="49">
        <f>VLOOKUP($A30,'Occupancy Raw Data'!$B$8:$BE$45,'Occupancy Raw Data'!BC$3,FALSE)</f>
        <v>-10.8519154544472</v>
      </c>
      <c r="V30" s="50">
        <f>VLOOKUP($A30,'Occupancy Raw Data'!$B$8:$BE$45,'Occupancy Raw Data'!BE$3,FALSE)</f>
        <v>-9.6954442317445402</v>
      </c>
      <c r="X30" s="51">
        <f>VLOOKUP($A30,'ADR Raw Data'!$B$6:$BE$43,'ADR Raw Data'!AG$1,FALSE)</f>
        <v>93.700673316708205</v>
      </c>
      <c r="Y30" s="52">
        <f>VLOOKUP($A30,'ADR Raw Data'!$B$6:$BE$43,'ADR Raw Data'!AH$1,FALSE)</f>
        <v>101.414728079911</v>
      </c>
      <c r="Z30" s="52">
        <f>VLOOKUP($A30,'ADR Raw Data'!$B$6:$BE$43,'ADR Raw Data'!AI$1,FALSE)</f>
        <v>106.33244190268699</v>
      </c>
      <c r="AA30" s="52">
        <f>VLOOKUP($A30,'ADR Raw Data'!$B$6:$BE$43,'ADR Raw Data'!AJ$1,FALSE)</f>
        <v>104.87054445375099</v>
      </c>
      <c r="AB30" s="52">
        <f>VLOOKUP($A30,'ADR Raw Data'!$B$6:$BE$43,'ADR Raw Data'!AK$1,FALSE)</f>
        <v>101.469692733746</v>
      </c>
      <c r="AC30" s="53">
        <f>VLOOKUP($A30,'ADR Raw Data'!$B$6:$BE$43,'ADR Raw Data'!AL$1,FALSE)</f>
        <v>102.03589919605</v>
      </c>
      <c r="AD30" s="52">
        <f>VLOOKUP($A30,'ADR Raw Data'!$B$6:$BE$43,'ADR Raw Data'!AN$1,FALSE)</f>
        <v>110.855466423579</v>
      </c>
      <c r="AE30" s="52">
        <f>VLOOKUP($A30,'ADR Raw Data'!$B$6:$BE$43,'ADR Raw Data'!AO$1,FALSE)</f>
        <v>114.179985842912</v>
      </c>
      <c r="AF30" s="53">
        <f>VLOOKUP($A30,'ADR Raw Data'!$B$6:$BE$43,'ADR Raw Data'!AP$1,FALSE)</f>
        <v>112.57639297649</v>
      </c>
      <c r="AG30" s="54">
        <f>VLOOKUP($A30,'ADR Raw Data'!$B$6:$BE$43,'ADR Raw Data'!AR$1,FALSE)</f>
        <v>105.308810540208</v>
      </c>
      <c r="AI30" s="47">
        <f>VLOOKUP($A30,'ADR Raw Data'!$B$6:$BE$43,'ADR Raw Data'!AT$1,FALSE)</f>
        <v>5.3454257613559797</v>
      </c>
      <c r="AJ30" s="48">
        <f>VLOOKUP($A30,'ADR Raw Data'!$B$6:$BE$43,'ADR Raw Data'!AU$1,FALSE)</f>
        <v>6.5075134712330502</v>
      </c>
      <c r="AK30" s="48">
        <f>VLOOKUP($A30,'ADR Raw Data'!$B$6:$BE$43,'ADR Raw Data'!AV$1,FALSE)</f>
        <v>8.1968095613962397</v>
      </c>
      <c r="AL30" s="48">
        <f>VLOOKUP($A30,'ADR Raw Data'!$B$6:$BE$43,'ADR Raw Data'!AW$1,FALSE)</f>
        <v>7.1660482440336404</v>
      </c>
      <c r="AM30" s="48">
        <f>VLOOKUP($A30,'ADR Raw Data'!$B$6:$BE$43,'ADR Raw Data'!AX$1,FALSE)</f>
        <v>6.91551148344226</v>
      </c>
      <c r="AN30" s="49">
        <f>VLOOKUP($A30,'ADR Raw Data'!$B$6:$BE$43,'ADR Raw Data'!AY$1,FALSE)</f>
        <v>6.9608595394964103</v>
      </c>
      <c r="AO30" s="48">
        <f>VLOOKUP($A30,'ADR Raw Data'!$B$6:$BE$43,'ADR Raw Data'!BA$1,FALSE)</f>
        <v>3.1195041865700799</v>
      </c>
      <c r="AP30" s="48">
        <f>VLOOKUP($A30,'ADR Raw Data'!$B$6:$BE$43,'ADR Raw Data'!BB$1,FALSE)</f>
        <v>3.9284899227204302</v>
      </c>
      <c r="AQ30" s="49">
        <f>VLOOKUP($A30,'ADR Raw Data'!$B$6:$BE$43,'ADR Raw Data'!BC$1,FALSE)</f>
        <v>3.56302570648434</v>
      </c>
      <c r="AR30" s="50">
        <f>VLOOKUP($A30,'ADR Raw Data'!$B$6:$BE$43,'ADR Raw Data'!BE$1,FALSE)</f>
        <v>5.7515806835767203</v>
      </c>
      <c r="AT30" s="51">
        <f>VLOOKUP($A30,'RevPAR Raw Data'!$B$6:$BE$43,'RevPAR Raw Data'!AG$1,FALSE)</f>
        <v>41.953963823135297</v>
      </c>
      <c r="AU30" s="52">
        <f>VLOOKUP($A30,'RevPAR Raw Data'!$B$6:$BE$43,'RevPAR Raw Data'!AH$1,FALSE)</f>
        <v>57.814850007443702</v>
      </c>
      <c r="AV30" s="52">
        <f>VLOOKUP($A30,'RevPAR Raw Data'!$B$6:$BE$43,'RevPAR Raw Data'!AI$1,FALSE)</f>
        <v>65.395164135774806</v>
      </c>
      <c r="AW30" s="52">
        <f>VLOOKUP($A30,'RevPAR Raw Data'!$B$6:$BE$43,'RevPAR Raw Data'!AJ$1,FALSE)</f>
        <v>65.237690933452399</v>
      </c>
      <c r="AX30" s="52">
        <f>VLOOKUP($A30,'RevPAR Raw Data'!$B$6:$BE$43,'RevPAR Raw Data'!AK$1,FALSE)</f>
        <v>57.275917820455497</v>
      </c>
      <c r="AY30" s="53">
        <f>VLOOKUP($A30,'RevPAR Raw Data'!$B$6:$BE$43,'RevPAR Raw Data'!AL$1,FALSE)</f>
        <v>57.535517344052401</v>
      </c>
      <c r="AZ30" s="52">
        <f>VLOOKUP($A30,'RevPAR Raw Data'!$B$6:$BE$43,'RevPAR Raw Data'!AN$1,FALSE)</f>
        <v>67.892165401220694</v>
      </c>
      <c r="BA30" s="52">
        <f>VLOOKUP($A30,'RevPAR Raw Data'!$B$6:$BE$43,'RevPAR Raw Data'!AO$1,FALSE)</f>
        <v>75.044825442906003</v>
      </c>
      <c r="BB30" s="53">
        <f>VLOOKUP($A30,'RevPAR Raw Data'!$B$6:$BE$43,'RevPAR Raw Data'!AP$1,FALSE)</f>
        <v>71.468495422063398</v>
      </c>
      <c r="BC30" s="54">
        <f>VLOOKUP($A30,'RevPAR Raw Data'!$B$6:$BE$43,'RevPAR Raw Data'!AR$1,FALSE)</f>
        <v>61.5163682234841</v>
      </c>
      <c r="BE30" s="47">
        <f>VLOOKUP($A30,'RevPAR Raw Data'!$B$6:$BE$43,'RevPAR Raw Data'!AT$1,FALSE)</f>
        <v>-4.3514449970035001</v>
      </c>
      <c r="BF30" s="48">
        <f>VLOOKUP($A30,'RevPAR Raw Data'!$B$6:$BE$43,'RevPAR Raw Data'!AU$1,FALSE)</f>
        <v>-3.29007432530527</v>
      </c>
      <c r="BG30" s="48">
        <f>VLOOKUP($A30,'RevPAR Raw Data'!$B$6:$BE$43,'RevPAR Raw Data'!AV$1,FALSE)</f>
        <v>-0.78545515165191704</v>
      </c>
      <c r="BH30" s="48">
        <f>VLOOKUP($A30,'RevPAR Raw Data'!$B$6:$BE$43,'RevPAR Raw Data'!AW$1,FALSE)</f>
        <v>-1.6667628089139399</v>
      </c>
      <c r="BI30" s="48">
        <f>VLOOKUP($A30,'RevPAR Raw Data'!$B$6:$BE$43,'RevPAR Raw Data'!AX$1,FALSE)</f>
        <v>-4.84373907162664</v>
      </c>
      <c r="BJ30" s="49">
        <f>VLOOKUP($A30,'RevPAR Raw Data'!$B$6:$BE$43,'RevPAR Raw Data'!AY$1,FALSE)</f>
        <v>-2.8418658919522501</v>
      </c>
      <c r="BK30" s="48">
        <f>VLOOKUP($A30,'RevPAR Raw Data'!$B$6:$BE$43,'RevPAR Raw Data'!BA$1,FALSE)</f>
        <v>-9.7641776005821299</v>
      </c>
      <c r="BL30" s="48">
        <f>VLOOKUP($A30,'RevPAR Raw Data'!$B$6:$BE$43,'RevPAR Raw Data'!BB$1,FALSE)</f>
        <v>-5.7009002392589903</v>
      </c>
      <c r="BM30" s="49">
        <f>VLOOKUP($A30,'RevPAR Raw Data'!$B$6:$BE$43,'RevPAR Raw Data'!BC$1,FALSE)</f>
        <v>-7.6755462852508396</v>
      </c>
      <c r="BN30" s="50">
        <f>VLOOKUP($A30,'RevPAR Raw Data'!$B$6:$BE$43,'RevPAR Raw Data'!BE$1,FALSE)</f>
        <v>-4.50150484578778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51.351892204384697</v>
      </c>
      <c r="C32" s="48">
        <f>VLOOKUP($A32,'Occupancy Raw Data'!$B$8:$BE$45,'Occupancy Raw Data'!AH$3,FALSE)</f>
        <v>60.733979632676601</v>
      </c>
      <c r="D32" s="48">
        <f>VLOOKUP($A32,'Occupancy Raw Data'!$B$8:$BE$45,'Occupancy Raw Data'!AI$3,FALSE)</f>
        <v>65.582336461066305</v>
      </c>
      <c r="E32" s="48">
        <f>VLOOKUP($A32,'Occupancy Raw Data'!$B$8:$BE$45,'Occupancy Raw Data'!AJ$3,FALSE)</f>
        <v>64.786320985458204</v>
      </c>
      <c r="F32" s="48">
        <f>VLOOKUP($A32,'Occupancy Raw Data'!$B$8:$BE$45,'Occupancy Raw Data'!AK$3,FALSE)</f>
        <v>61.246497976608701</v>
      </c>
      <c r="G32" s="49">
        <f>VLOOKUP($A32,'Occupancy Raw Data'!$B$8:$BE$45,'Occupancy Raw Data'!AL$3,FALSE)</f>
        <v>60.7402054520389</v>
      </c>
      <c r="H32" s="48">
        <f>VLOOKUP($A32,'Occupancy Raw Data'!$B$8:$BE$45,'Occupancy Raw Data'!AN$3,FALSE)</f>
        <v>69.390092053186194</v>
      </c>
      <c r="I32" s="48">
        <f>VLOOKUP($A32,'Occupancy Raw Data'!$B$8:$BE$45,'Occupancy Raw Data'!AO$3,FALSE)</f>
        <v>75.146751456396998</v>
      </c>
      <c r="J32" s="49">
        <f>VLOOKUP($A32,'Occupancy Raw Data'!$B$8:$BE$45,'Occupancy Raw Data'!AP$3,FALSE)</f>
        <v>72.268421754791603</v>
      </c>
      <c r="K32" s="50">
        <f>VLOOKUP($A32,'Occupancy Raw Data'!$B$8:$BE$45,'Occupancy Raw Data'!AR$3,FALSE)</f>
        <v>64.033981538539706</v>
      </c>
      <c r="M32" s="47">
        <f>VLOOKUP($A32,'Occupancy Raw Data'!$B$8:$BE$45,'Occupancy Raw Data'!AT$3,FALSE)</f>
        <v>-6.5753774838736501</v>
      </c>
      <c r="N32" s="48">
        <f>VLOOKUP($A32,'Occupancy Raw Data'!$B$8:$BE$45,'Occupancy Raw Data'!AU$3,FALSE)</f>
        <v>-4.9312563807032896</v>
      </c>
      <c r="O32" s="48">
        <f>VLOOKUP($A32,'Occupancy Raw Data'!$B$8:$BE$45,'Occupancy Raw Data'!AV$3,FALSE)</f>
        <v>-3.27788032748821</v>
      </c>
      <c r="P32" s="48">
        <f>VLOOKUP($A32,'Occupancy Raw Data'!$B$8:$BE$45,'Occupancy Raw Data'!AW$3,FALSE)</f>
        <v>-3.3533845754021798</v>
      </c>
      <c r="Q32" s="48">
        <f>VLOOKUP($A32,'Occupancy Raw Data'!$B$8:$BE$45,'Occupancy Raw Data'!AX$3,FALSE)</f>
        <v>-3.1580081658305201</v>
      </c>
      <c r="R32" s="49">
        <f>VLOOKUP($A32,'Occupancy Raw Data'!$B$8:$BE$45,'Occupancy Raw Data'!AY$3,FALSE)</f>
        <v>-4.1750899061583304</v>
      </c>
      <c r="S32" s="48">
        <f>VLOOKUP($A32,'Occupancy Raw Data'!$B$8:$BE$45,'Occupancy Raw Data'!BA$3,FALSE)</f>
        <v>-1.6627129709355899</v>
      </c>
      <c r="T32" s="48">
        <f>VLOOKUP($A32,'Occupancy Raw Data'!$B$8:$BE$45,'Occupancy Raw Data'!BB$3,FALSE)</f>
        <v>-1.3230513672859701</v>
      </c>
      <c r="U32" s="49">
        <f>VLOOKUP($A32,'Occupancy Raw Data'!$B$8:$BE$45,'Occupancy Raw Data'!BC$3,FALSE)</f>
        <v>-1.48641044561285</v>
      </c>
      <c r="V32" s="50">
        <f>VLOOKUP($A32,'Occupancy Raw Data'!$B$8:$BE$45,'Occupancy Raw Data'!BE$3,FALSE)</f>
        <v>-3.3242843824447101</v>
      </c>
      <c r="X32" s="51">
        <f>VLOOKUP($A32,'ADR Raw Data'!$B$6:$BE$43,'ADR Raw Data'!AG$1,FALSE)</f>
        <v>98.931569058237699</v>
      </c>
      <c r="Y32" s="52">
        <f>VLOOKUP($A32,'ADR Raw Data'!$B$6:$BE$43,'ADR Raw Data'!AH$1,FALSE)</f>
        <v>104.857875750974</v>
      </c>
      <c r="Z32" s="52">
        <f>VLOOKUP($A32,'ADR Raw Data'!$B$6:$BE$43,'ADR Raw Data'!AI$1,FALSE)</f>
        <v>109.436742510595</v>
      </c>
      <c r="AA32" s="52">
        <f>VLOOKUP($A32,'ADR Raw Data'!$B$6:$BE$43,'ADR Raw Data'!AJ$1,FALSE)</f>
        <v>107.23613694271801</v>
      </c>
      <c r="AB32" s="52">
        <f>VLOOKUP($A32,'ADR Raw Data'!$B$6:$BE$43,'ADR Raw Data'!AK$1,FALSE)</f>
        <v>102.536328057723</v>
      </c>
      <c r="AC32" s="53">
        <f>VLOOKUP($A32,'ADR Raw Data'!$B$6:$BE$43,'ADR Raw Data'!AL$1,FALSE)</f>
        <v>104.883749370545</v>
      </c>
      <c r="AD32" s="52">
        <f>VLOOKUP($A32,'ADR Raw Data'!$B$6:$BE$43,'ADR Raw Data'!AN$1,FALSE)</f>
        <v>113.784031006969</v>
      </c>
      <c r="AE32" s="52">
        <f>VLOOKUP($A32,'ADR Raw Data'!$B$6:$BE$43,'ADR Raw Data'!AO$1,FALSE)</f>
        <v>118.775868428683</v>
      </c>
      <c r="AF32" s="53">
        <f>VLOOKUP($A32,'ADR Raw Data'!$B$6:$BE$43,'ADR Raw Data'!AP$1,FALSE)</f>
        <v>116.379357962586</v>
      </c>
      <c r="AG32" s="54">
        <f>VLOOKUP($A32,'ADR Raw Data'!$B$6:$BE$43,'ADR Raw Data'!AR$1,FALSE)</f>
        <v>108.59057355579699</v>
      </c>
      <c r="AI32" s="47">
        <f>VLOOKUP($A32,'ADR Raw Data'!$B$6:$BE$43,'ADR Raw Data'!AT$1,FALSE)</f>
        <v>2.42252439997158</v>
      </c>
      <c r="AJ32" s="48">
        <f>VLOOKUP($A32,'ADR Raw Data'!$B$6:$BE$43,'ADR Raw Data'!AU$1,FALSE)</f>
        <v>4.7493279341891004</v>
      </c>
      <c r="AK32" s="48">
        <f>VLOOKUP($A32,'ADR Raw Data'!$B$6:$BE$43,'ADR Raw Data'!AV$1,FALSE)</f>
        <v>6.0743229241161103</v>
      </c>
      <c r="AL32" s="48">
        <f>VLOOKUP($A32,'ADR Raw Data'!$B$6:$BE$43,'ADR Raw Data'!AW$1,FALSE)</f>
        <v>4.8404593184533304</v>
      </c>
      <c r="AM32" s="48">
        <f>VLOOKUP($A32,'ADR Raw Data'!$B$6:$BE$43,'ADR Raw Data'!AX$1,FALSE)</f>
        <v>3.0147921789297101</v>
      </c>
      <c r="AN32" s="49">
        <f>VLOOKUP($A32,'ADR Raw Data'!$B$6:$BE$43,'ADR Raw Data'!AY$1,FALSE)</f>
        <v>4.3634334418137604</v>
      </c>
      <c r="AO32" s="48">
        <f>VLOOKUP($A32,'ADR Raw Data'!$B$6:$BE$43,'ADR Raw Data'!BA$1,FALSE)</f>
        <v>1.5175242000629701</v>
      </c>
      <c r="AP32" s="48">
        <f>VLOOKUP($A32,'ADR Raw Data'!$B$6:$BE$43,'ADR Raw Data'!BB$1,FALSE)</f>
        <v>0.61019780402915202</v>
      </c>
      <c r="AQ32" s="49">
        <f>VLOOKUP($A32,'ADR Raw Data'!$B$6:$BE$43,'ADR Raw Data'!BC$1,FALSE)</f>
        <v>1.0385591425049201</v>
      </c>
      <c r="AR32" s="50">
        <f>VLOOKUP($A32,'ADR Raw Data'!$B$6:$BE$43,'ADR Raw Data'!BE$1,FALSE)</f>
        <v>3.2766393771878102</v>
      </c>
      <c r="AT32" s="51">
        <f>VLOOKUP($A32,'RevPAR Raw Data'!$B$6:$BE$43,'RevPAR Raw Data'!AG$1,FALSE)</f>
        <v>50.8032326988926</v>
      </c>
      <c r="AU32" s="52">
        <f>VLOOKUP($A32,'RevPAR Raw Data'!$B$6:$BE$43,'RevPAR Raw Data'!AH$1,FALSE)</f>
        <v>63.684360901854397</v>
      </c>
      <c r="AV32" s="52">
        <f>VLOOKUP($A32,'RevPAR Raw Data'!$B$6:$BE$43,'RevPAR Raw Data'!AI$1,FALSE)</f>
        <v>71.771172685329304</v>
      </c>
      <c r="AW32" s="52">
        <f>VLOOKUP($A32,'RevPAR Raw Data'!$B$6:$BE$43,'RevPAR Raw Data'!AJ$1,FALSE)</f>
        <v>69.474347892115404</v>
      </c>
      <c r="AX32" s="52">
        <f>VLOOKUP($A32,'RevPAR Raw Data'!$B$6:$BE$43,'RevPAR Raw Data'!AK$1,FALSE)</f>
        <v>62.799910089162601</v>
      </c>
      <c r="AY32" s="53">
        <f>VLOOKUP($A32,'RevPAR Raw Data'!$B$6:$BE$43,'RevPAR Raw Data'!AL$1,FALSE)</f>
        <v>63.7066048534708</v>
      </c>
      <c r="AZ32" s="52">
        <f>VLOOKUP($A32,'RevPAR Raw Data'!$B$6:$BE$43,'RevPAR Raw Data'!AN$1,FALSE)</f>
        <v>78.954843857562096</v>
      </c>
      <c r="BA32" s="52">
        <f>VLOOKUP($A32,'RevPAR Raw Data'!$B$6:$BE$43,'RevPAR Raw Data'!AO$1,FALSE)</f>
        <v>89.256206638279806</v>
      </c>
      <c r="BB32" s="53">
        <f>VLOOKUP($A32,'RevPAR Raw Data'!$B$6:$BE$43,'RevPAR Raw Data'!AP$1,FALSE)</f>
        <v>84.105525247920994</v>
      </c>
      <c r="BC32" s="54">
        <f>VLOOKUP($A32,'RevPAR Raw Data'!$B$6:$BE$43,'RevPAR Raw Data'!AR$1,FALSE)</f>
        <v>69.534867823313704</v>
      </c>
      <c r="BE32" s="47">
        <f>VLOOKUP($A32,'RevPAR Raw Data'!$B$6:$BE$43,'RevPAR Raw Data'!AT$1,FALSE)</f>
        <v>-4.3121432078391404</v>
      </c>
      <c r="BF32" s="48">
        <f>VLOOKUP($A32,'RevPAR Raw Data'!$B$6:$BE$43,'RevPAR Raw Data'!AU$1,FALSE)</f>
        <v>-0.41612998330941797</v>
      </c>
      <c r="BG32" s="48">
        <f>VLOOKUP($A32,'RevPAR Raw Data'!$B$6:$BE$43,'RevPAR Raw Data'!AV$1,FALSE)</f>
        <v>2.5973335604701902</v>
      </c>
      <c r="BH32" s="48">
        <f>VLOOKUP($A32,'RevPAR Raw Data'!$B$6:$BE$43,'RevPAR Raw Data'!AW$1,FALSE)</f>
        <v>1.32475552688751</v>
      </c>
      <c r="BI32" s="48">
        <f>VLOOKUP($A32,'RevPAR Raw Data'!$B$6:$BE$43,'RevPAR Raw Data'!AX$1,FALSE)</f>
        <v>-0.23842337009422701</v>
      </c>
      <c r="BJ32" s="49">
        <f>VLOOKUP($A32,'RevPAR Raw Data'!$B$6:$BE$43,'RevPAR Raw Data'!AY$1,FALSE)</f>
        <v>6.16626646431985E-3</v>
      </c>
      <c r="BK32" s="48">
        <f>VLOOKUP($A32,'RevPAR Raw Data'!$B$6:$BE$43,'RevPAR Raw Data'!BA$1,FALSE)</f>
        <v>-0.17042084258415599</v>
      </c>
      <c r="BL32" s="48">
        <f>VLOOKUP($A32,'RevPAR Raw Data'!$B$6:$BE$43,'RevPAR Raw Data'!BB$1,FALSE)</f>
        <v>-0.72092679364618195</v>
      </c>
      <c r="BM32" s="49">
        <f>VLOOKUP($A32,'RevPAR Raw Data'!$B$6:$BE$43,'RevPAR Raw Data'!BC$1,FALSE)</f>
        <v>-0.46328855468598601</v>
      </c>
      <c r="BN32" s="50">
        <f>VLOOKUP($A32,'RevPAR Raw Data'!$B$6:$BE$43,'RevPAR Raw Data'!BE$1,FALSE)</f>
        <v>-0.15656981634178199</v>
      </c>
    </row>
    <row r="33" spans="1:66" x14ac:dyDescent="0.45">
      <c r="A33" s="63" t="s">
        <v>45</v>
      </c>
      <c r="B33" s="47">
        <f>VLOOKUP($A33,'Occupancy Raw Data'!$B$8:$BE$45,'Occupancy Raw Data'!AG$3,FALSE)</f>
        <v>61.4220804331013</v>
      </c>
      <c r="C33" s="48">
        <f>VLOOKUP($A33,'Occupancy Raw Data'!$B$8:$BE$45,'Occupancy Raw Data'!AH$3,FALSE)</f>
        <v>68.890177880897099</v>
      </c>
      <c r="D33" s="48">
        <f>VLOOKUP($A33,'Occupancy Raw Data'!$B$8:$BE$45,'Occupancy Raw Data'!AI$3,FALSE)</f>
        <v>70.151778808971301</v>
      </c>
      <c r="E33" s="48">
        <f>VLOOKUP($A33,'Occupancy Raw Data'!$B$8:$BE$45,'Occupancy Raw Data'!AJ$3,FALSE)</f>
        <v>70.504640371229598</v>
      </c>
      <c r="F33" s="48">
        <f>VLOOKUP($A33,'Occupancy Raw Data'!$B$8:$BE$45,'Occupancy Raw Data'!AK$3,FALSE)</f>
        <v>69.842420726991406</v>
      </c>
      <c r="G33" s="49">
        <f>VLOOKUP($A33,'Occupancy Raw Data'!$B$8:$BE$45,'Occupancy Raw Data'!AL$3,FALSE)</f>
        <v>68.162219644238206</v>
      </c>
      <c r="H33" s="48">
        <f>VLOOKUP($A33,'Occupancy Raw Data'!$B$8:$BE$45,'Occupancy Raw Data'!AN$3,FALSE)</f>
        <v>74.830819798917204</v>
      </c>
      <c r="I33" s="48">
        <f>VLOOKUP($A33,'Occupancy Raw Data'!$B$8:$BE$45,'Occupancy Raw Data'!AO$3,FALSE)</f>
        <v>76.430781129156898</v>
      </c>
      <c r="J33" s="49">
        <f>VLOOKUP($A33,'Occupancy Raw Data'!$B$8:$BE$45,'Occupancy Raw Data'!AP$3,FALSE)</f>
        <v>75.630800464037094</v>
      </c>
      <c r="K33" s="50">
        <f>VLOOKUP($A33,'Occupancy Raw Data'!$B$8:$BE$45,'Occupancy Raw Data'!AR$3,FALSE)</f>
        <v>70.296099878466407</v>
      </c>
      <c r="M33" s="47">
        <f>VLOOKUP($A33,'Occupancy Raw Data'!$B$8:$BE$45,'Occupancy Raw Data'!AT$3,FALSE)</f>
        <v>-4.3284482146150802</v>
      </c>
      <c r="N33" s="48">
        <f>VLOOKUP($A33,'Occupancy Raw Data'!$B$8:$BE$45,'Occupancy Raw Data'!AU$3,FALSE)</f>
        <v>-5.90217828789448</v>
      </c>
      <c r="O33" s="48">
        <f>VLOOKUP($A33,'Occupancy Raw Data'!$B$8:$BE$45,'Occupancy Raw Data'!AV$3,FALSE)</f>
        <v>-5.9107235472902504</v>
      </c>
      <c r="P33" s="48">
        <f>VLOOKUP($A33,'Occupancy Raw Data'!$B$8:$BE$45,'Occupancy Raw Data'!AW$3,FALSE)</f>
        <v>-4.8927419057835904</v>
      </c>
      <c r="Q33" s="48">
        <f>VLOOKUP($A33,'Occupancy Raw Data'!$B$8:$BE$45,'Occupancy Raw Data'!AX$3,FALSE)</f>
        <v>-1.06869687196231</v>
      </c>
      <c r="R33" s="49">
        <f>VLOOKUP($A33,'Occupancy Raw Data'!$B$8:$BE$45,'Occupancy Raw Data'!AY$3,FALSE)</f>
        <v>-4.4542990487932297</v>
      </c>
      <c r="S33" s="48">
        <f>VLOOKUP($A33,'Occupancy Raw Data'!$B$8:$BE$45,'Occupancy Raw Data'!BA$3,FALSE)</f>
        <v>0.614632094544171</v>
      </c>
      <c r="T33" s="48">
        <f>VLOOKUP($A33,'Occupancy Raw Data'!$B$8:$BE$45,'Occupancy Raw Data'!BB$3,FALSE)</f>
        <v>-0.82773237221492801</v>
      </c>
      <c r="U33" s="49">
        <f>VLOOKUP($A33,'Occupancy Raw Data'!$B$8:$BE$45,'Occupancy Raw Data'!BC$3,FALSE)</f>
        <v>-0.119384010273425</v>
      </c>
      <c r="V33" s="50">
        <f>VLOOKUP($A33,'Occupancy Raw Data'!$B$8:$BE$45,'Occupancy Raw Data'!BE$3,FALSE)</f>
        <v>-3.1623570696392398</v>
      </c>
      <c r="X33" s="51">
        <f>VLOOKUP($A33,'ADR Raw Data'!$B$6:$BE$43,'ADR Raw Data'!AG$1,FALSE)</f>
        <v>87.034410372235698</v>
      </c>
      <c r="Y33" s="52">
        <f>VLOOKUP($A33,'ADR Raw Data'!$B$6:$BE$43,'ADR Raw Data'!AH$1,FALSE)</f>
        <v>90.456633826831293</v>
      </c>
      <c r="Z33" s="52">
        <f>VLOOKUP($A33,'ADR Raw Data'!$B$6:$BE$43,'ADR Raw Data'!AI$1,FALSE)</f>
        <v>91.833545283538797</v>
      </c>
      <c r="AA33" s="52">
        <f>VLOOKUP($A33,'ADR Raw Data'!$B$6:$BE$43,'ADR Raw Data'!AJ$1,FALSE)</f>
        <v>91.707261586452702</v>
      </c>
      <c r="AB33" s="52">
        <f>VLOOKUP($A33,'ADR Raw Data'!$B$6:$BE$43,'ADR Raw Data'!AK$1,FALSE)</f>
        <v>89.140119551525999</v>
      </c>
      <c r="AC33" s="53">
        <f>VLOOKUP($A33,'ADR Raw Data'!$B$6:$BE$43,'ADR Raw Data'!AL$1,FALSE)</f>
        <v>90.112217871984299</v>
      </c>
      <c r="AD33" s="52">
        <f>VLOOKUP($A33,'ADR Raw Data'!$B$6:$BE$43,'ADR Raw Data'!AN$1,FALSE)</f>
        <v>95.082126845810905</v>
      </c>
      <c r="AE33" s="52">
        <f>VLOOKUP($A33,'ADR Raw Data'!$B$6:$BE$43,'ADR Raw Data'!AO$1,FALSE)</f>
        <v>96.797853396154807</v>
      </c>
      <c r="AF33" s="53">
        <f>VLOOKUP($A33,'ADR Raw Data'!$B$6:$BE$43,'ADR Raw Data'!AP$1,FALSE)</f>
        <v>95.949064122966703</v>
      </c>
      <c r="AG33" s="54">
        <f>VLOOKUP($A33,'ADR Raw Data'!$B$6:$BE$43,'ADR Raw Data'!AR$1,FALSE)</f>
        <v>91.906446061886001</v>
      </c>
      <c r="AI33" s="47">
        <f>VLOOKUP($A33,'ADR Raw Data'!$B$6:$BE$43,'ADR Raw Data'!AT$1,FALSE)</f>
        <v>2.0092599158268301</v>
      </c>
      <c r="AJ33" s="48">
        <f>VLOOKUP($A33,'ADR Raw Data'!$B$6:$BE$43,'ADR Raw Data'!AU$1,FALSE)</f>
        <v>2.3665175471921902</v>
      </c>
      <c r="AK33" s="48">
        <f>VLOOKUP($A33,'ADR Raw Data'!$B$6:$BE$43,'ADR Raw Data'!AV$1,FALSE)</f>
        <v>2.51118360335151</v>
      </c>
      <c r="AL33" s="48">
        <f>VLOOKUP($A33,'ADR Raw Data'!$B$6:$BE$43,'ADR Raw Data'!AW$1,FALSE)</f>
        <v>2.8831845164907901</v>
      </c>
      <c r="AM33" s="48">
        <f>VLOOKUP($A33,'ADR Raw Data'!$B$6:$BE$43,'ADR Raw Data'!AX$1,FALSE)</f>
        <v>1.3322592171193599</v>
      </c>
      <c r="AN33" s="49">
        <f>VLOOKUP($A33,'ADR Raw Data'!$B$6:$BE$43,'ADR Raw Data'!AY$1,FALSE)</f>
        <v>2.2215977874383301</v>
      </c>
      <c r="AO33" s="48">
        <f>VLOOKUP($A33,'ADR Raw Data'!$B$6:$BE$43,'ADR Raw Data'!BA$1,FALSE)</f>
        <v>2.2246987516797301</v>
      </c>
      <c r="AP33" s="48">
        <f>VLOOKUP($A33,'ADR Raw Data'!$B$6:$BE$43,'ADR Raw Data'!BB$1,FALSE)</f>
        <v>2.9912638102432401</v>
      </c>
      <c r="AQ33" s="49">
        <f>VLOOKUP($A33,'ADR Raw Data'!$B$6:$BE$43,'ADR Raw Data'!BC$1,FALSE)</f>
        <v>2.6101746681572799</v>
      </c>
      <c r="AR33" s="50">
        <f>VLOOKUP($A33,'ADR Raw Data'!$B$6:$BE$43,'ADR Raw Data'!BE$1,FALSE)</f>
        <v>2.4031623210205701</v>
      </c>
      <c r="AT33" s="51">
        <f>VLOOKUP($A33,'RevPAR Raw Data'!$B$6:$BE$43,'RevPAR Raw Data'!AG$1,FALSE)</f>
        <v>53.458345543310102</v>
      </c>
      <c r="AU33" s="52">
        <f>VLOOKUP($A33,'RevPAR Raw Data'!$B$6:$BE$43,'RevPAR Raw Data'!AH$1,FALSE)</f>
        <v>62.315735948375803</v>
      </c>
      <c r="AV33" s="52">
        <f>VLOOKUP($A33,'RevPAR Raw Data'!$B$6:$BE$43,'RevPAR Raw Data'!AI$1,FALSE)</f>
        <v>64.422865559744693</v>
      </c>
      <c r="AW33" s="52">
        <f>VLOOKUP($A33,'RevPAR Raw Data'!$B$6:$BE$43,'RevPAR Raw Data'!AJ$1,FALSE)</f>
        <v>64.657874975831305</v>
      </c>
      <c r="AX33" s="52">
        <f>VLOOKUP($A33,'RevPAR Raw Data'!$B$6:$BE$43,'RevPAR Raw Data'!AK$1,FALSE)</f>
        <v>62.257617333719999</v>
      </c>
      <c r="AY33" s="53">
        <f>VLOOKUP($A33,'RevPAR Raw Data'!$B$6:$BE$43,'RevPAR Raw Data'!AL$1,FALSE)</f>
        <v>61.422487872196399</v>
      </c>
      <c r="AZ33" s="52">
        <f>VLOOKUP($A33,'RevPAR Raw Data'!$B$6:$BE$43,'RevPAR Raw Data'!AN$1,FALSE)</f>
        <v>71.150735000966705</v>
      </c>
      <c r="BA33" s="52">
        <f>VLOOKUP($A33,'RevPAR Raw Data'!$B$6:$BE$43,'RevPAR Raw Data'!AO$1,FALSE)</f>
        <v>73.983355466937297</v>
      </c>
      <c r="BB33" s="53">
        <f>VLOOKUP($A33,'RevPAR Raw Data'!$B$6:$BE$43,'RevPAR Raw Data'!AP$1,FALSE)</f>
        <v>72.567045233952001</v>
      </c>
      <c r="BC33" s="54">
        <f>VLOOKUP($A33,'RevPAR Raw Data'!$B$6:$BE$43,'RevPAR Raw Data'!AR$1,FALSE)</f>
        <v>64.606647118412297</v>
      </c>
      <c r="BE33" s="47">
        <f>VLOOKUP($A33,'RevPAR Raw Data'!$B$6:$BE$43,'RevPAR Raw Data'!AT$1,FALSE)</f>
        <v>-2.40615807374183</v>
      </c>
      <c r="BF33" s="48">
        <f>VLOOKUP($A33,'RevPAR Raw Data'!$B$6:$BE$43,'RevPAR Raw Data'!AU$1,FALSE)</f>
        <v>-3.6753368255518799</v>
      </c>
      <c r="BG33" s="48">
        <f>VLOOKUP($A33,'RevPAR Raw Data'!$B$6:$BE$43,'RevPAR Raw Data'!AV$1,FALSE)</f>
        <v>-3.5479690644977202</v>
      </c>
      <c r="BH33" s="48">
        <f>VLOOKUP($A33,'RevPAR Raw Data'!$B$6:$BE$43,'RevPAR Raw Data'!AW$1,FALSE)</f>
        <v>-2.1506241663522001</v>
      </c>
      <c r="BI33" s="48">
        <f>VLOOKUP($A33,'RevPAR Raw Data'!$B$6:$BE$43,'RevPAR Raw Data'!AX$1,FALSE)</f>
        <v>0.249324532577262</v>
      </c>
      <c r="BJ33" s="49">
        <f>VLOOKUP($A33,'RevPAR Raw Data'!$B$6:$BE$43,'RevPAR Raw Data'!AY$1,FALSE)</f>
        <v>-2.3316578704687698</v>
      </c>
      <c r="BK33" s="48">
        <f>VLOOKUP($A33,'RevPAR Raw Data'!$B$6:$BE$43,'RevPAR Raw Data'!BA$1,FALSE)</f>
        <v>2.8530045587586401</v>
      </c>
      <c r="BL33" s="48">
        <f>VLOOKUP($A33,'RevPAR Raw Data'!$B$6:$BE$43,'RevPAR Raw Data'!BB$1,FALSE)</f>
        <v>2.13877177913258</v>
      </c>
      <c r="BM33" s="49">
        <f>VLOOKUP($A33,'RevPAR Raw Data'!$B$6:$BE$43,'RevPAR Raw Data'!BC$1,FALSE)</f>
        <v>2.4876745266898599</v>
      </c>
      <c r="BN33" s="50">
        <f>VLOOKUP($A33,'RevPAR Raw Data'!$B$6:$BE$43,'RevPAR Raw Data'!BE$1,FALSE)</f>
        <v>-0.83519132217237102</v>
      </c>
    </row>
    <row r="34" spans="1:66" x14ac:dyDescent="0.45">
      <c r="A34" s="63" t="s">
        <v>111</v>
      </c>
      <c r="B34" s="47">
        <f>VLOOKUP($A34,'Occupancy Raw Data'!$B$8:$BE$45,'Occupancy Raw Data'!AG$3,FALSE)</f>
        <v>42.143549951503303</v>
      </c>
      <c r="C34" s="48">
        <f>VLOOKUP($A34,'Occupancy Raw Data'!$B$8:$BE$45,'Occupancy Raw Data'!AH$3,FALSE)</f>
        <v>50.678952473326802</v>
      </c>
      <c r="D34" s="48">
        <f>VLOOKUP($A34,'Occupancy Raw Data'!$B$8:$BE$45,'Occupancy Raw Data'!AI$3,FALSE)</f>
        <v>60.863239573229798</v>
      </c>
      <c r="E34" s="48">
        <f>VLOOKUP($A34,'Occupancy Raw Data'!$B$8:$BE$45,'Occupancy Raw Data'!AJ$3,FALSE)</f>
        <v>56.8461041060459</v>
      </c>
      <c r="F34" s="48">
        <f>VLOOKUP($A34,'Occupancy Raw Data'!$B$8:$BE$45,'Occupancy Raw Data'!AK$3,FALSE)</f>
        <v>50.978014872292199</v>
      </c>
      <c r="G34" s="49">
        <f>VLOOKUP($A34,'Occupancy Raw Data'!$B$8:$BE$45,'Occupancy Raw Data'!AL$3,FALSE)</f>
        <v>52.301972195279603</v>
      </c>
      <c r="H34" s="48">
        <f>VLOOKUP($A34,'Occupancy Raw Data'!$B$8:$BE$45,'Occupancy Raw Data'!AN$3,FALSE)</f>
        <v>66.028128031037795</v>
      </c>
      <c r="I34" s="48">
        <f>VLOOKUP($A34,'Occupancy Raw Data'!$B$8:$BE$45,'Occupancy Raw Data'!AO$3,FALSE)</f>
        <v>80.310378273520797</v>
      </c>
      <c r="J34" s="49">
        <f>VLOOKUP($A34,'Occupancy Raw Data'!$B$8:$BE$45,'Occupancy Raw Data'!AP$3,FALSE)</f>
        <v>73.169253152279296</v>
      </c>
      <c r="K34" s="50">
        <f>VLOOKUP($A34,'Occupancy Raw Data'!$B$8:$BE$45,'Occupancy Raw Data'!AR$3,FALSE)</f>
        <v>58.264052468708101</v>
      </c>
      <c r="M34" s="47">
        <f>VLOOKUP($A34,'Occupancy Raw Data'!$B$8:$BE$45,'Occupancy Raw Data'!AT$3,FALSE)</f>
        <v>3.68733662544156</v>
      </c>
      <c r="N34" s="48">
        <f>VLOOKUP($A34,'Occupancy Raw Data'!$B$8:$BE$45,'Occupancy Raw Data'!AU$3,FALSE)</f>
        <v>-2.51792753684619</v>
      </c>
      <c r="O34" s="48">
        <f>VLOOKUP($A34,'Occupancy Raw Data'!$B$8:$BE$45,'Occupancy Raw Data'!AV$3,FALSE)</f>
        <v>2.5696374114172298</v>
      </c>
      <c r="P34" s="48">
        <f>VLOOKUP($A34,'Occupancy Raw Data'!$B$8:$BE$45,'Occupancy Raw Data'!AW$3,FALSE)</f>
        <v>1.78904552162453</v>
      </c>
      <c r="Q34" s="48">
        <f>VLOOKUP($A34,'Occupancy Raw Data'!$B$8:$BE$45,'Occupancy Raw Data'!AX$3,FALSE)</f>
        <v>4.4512740118232204</v>
      </c>
      <c r="R34" s="49">
        <f>VLOOKUP($A34,'Occupancy Raw Data'!$B$8:$BE$45,'Occupancy Raw Data'!AY$3,FALSE)</f>
        <v>1.9039825410747799</v>
      </c>
      <c r="S34" s="48">
        <f>VLOOKUP($A34,'Occupancy Raw Data'!$B$8:$BE$45,'Occupancy Raw Data'!BA$3,FALSE)</f>
        <v>9.8664001094628002</v>
      </c>
      <c r="T34" s="48">
        <f>VLOOKUP($A34,'Occupancy Raw Data'!$B$8:$BE$45,'Occupancy Raw Data'!BB$3,FALSE)</f>
        <v>9.0850747323112806</v>
      </c>
      <c r="U34" s="49">
        <f>VLOOKUP($A34,'Occupancy Raw Data'!$B$8:$BE$45,'Occupancy Raw Data'!BC$3,FALSE)</f>
        <v>9.4362294633129107</v>
      </c>
      <c r="V34" s="50">
        <f>VLOOKUP($A34,'Occupancy Raw Data'!$B$8:$BE$45,'Occupancy Raw Data'!BE$3,FALSE)</f>
        <v>4.4843073929559401</v>
      </c>
      <c r="X34" s="51">
        <f>VLOOKUP($A34,'ADR Raw Data'!$B$6:$BE$43,'ADR Raw Data'!AG$1,FALSE)</f>
        <v>150.98501150747899</v>
      </c>
      <c r="Y34" s="52">
        <f>VLOOKUP($A34,'ADR Raw Data'!$B$6:$BE$43,'ADR Raw Data'!AH$1,FALSE)</f>
        <v>156.39673843700101</v>
      </c>
      <c r="Z34" s="52">
        <f>VLOOKUP($A34,'ADR Raw Data'!$B$6:$BE$43,'ADR Raw Data'!AI$1,FALSE)</f>
        <v>165.925316069057</v>
      </c>
      <c r="AA34" s="52">
        <f>VLOOKUP($A34,'ADR Raw Data'!$B$6:$BE$43,'ADR Raw Data'!AJ$1,FALSE)</f>
        <v>159.916408360585</v>
      </c>
      <c r="AB34" s="52">
        <f>VLOOKUP($A34,'ADR Raw Data'!$B$6:$BE$43,'ADR Raw Data'!AK$1,FALSE)</f>
        <v>150.48523545267099</v>
      </c>
      <c r="AC34" s="53">
        <f>VLOOKUP($A34,'ADR Raw Data'!$B$6:$BE$43,'ADR Raw Data'!AL$1,FALSE)</f>
        <v>157.35499505470699</v>
      </c>
      <c r="AD34" s="52">
        <f>VLOOKUP($A34,'ADR Raw Data'!$B$6:$BE$43,'ADR Raw Data'!AN$1,FALSE)</f>
        <v>164.703978455135</v>
      </c>
      <c r="AE34" s="52">
        <f>VLOOKUP($A34,'ADR Raw Data'!$B$6:$BE$43,'ADR Raw Data'!AO$1,FALSE)</f>
        <v>176.291333534621</v>
      </c>
      <c r="AF34" s="53">
        <f>VLOOKUP($A34,'ADR Raw Data'!$B$6:$BE$43,'ADR Raw Data'!AP$1,FALSE)</f>
        <v>171.06310356255099</v>
      </c>
      <c r="AG34" s="54">
        <f>VLOOKUP($A34,'ADR Raw Data'!$B$6:$BE$43,'ADR Raw Data'!AR$1,FALSE)</f>
        <v>162.27354882181501</v>
      </c>
      <c r="AI34" s="47">
        <f>VLOOKUP($A34,'ADR Raw Data'!$B$6:$BE$43,'ADR Raw Data'!AT$1,FALSE)</f>
        <v>-0.611399743925227</v>
      </c>
      <c r="AJ34" s="48">
        <f>VLOOKUP($A34,'ADR Raw Data'!$B$6:$BE$43,'ADR Raw Data'!AU$1,FALSE)</f>
        <v>-0.11662409639072401</v>
      </c>
      <c r="AK34" s="48">
        <f>VLOOKUP($A34,'ADR Raw Data'!$B$6:$BE$43,'ADR Raw Data'!AV$1,FALSE)</f>
        <v>4.32265109148529</v>
      </c>
      <c r="AL34" s="48">
        <f>VLOOKUP($A34,'ADR Raw Data'!$B$6:$BE$43,'ADR Raw Data'!AW$1,FALSE)</f>
        <v>0.94484697235653103</v>
      </c>
      <c r="AM34" s="48">
        <f>VLOOKUP($A34,'ADR Raw Data'!$B$6:$BE$43,'ADR Raw Data'!AX$1,FALSE)</f>
        <v>-3.3705134614333399</v>
      </c>
      <c r="AN34" s="49">
        <f>VLOOKUP($A34,'ADR Raw Data'!$B$6:$BE$43,'ADR Raw Data'!AY$1,FALSE)</f>
        <v>0.44909674059200899</v>
      </c>
      <c r="AO34" s="48">
        <f>VLOOKUP($A34,'ADR Raw Data'!$B$6:$BE$43,'ADR Raw Data'!BA$1,FALSE)</f>
        <v>-4.6718318849770002</v>
      </c>
      <c r="AP34" s="48">
        <f>VLOOKUP($A34,'ADR Raw Data'!$B$6:$BE$43,'ADR Raw Data'!BB$1,FALSE)</f>
        <v>-4.57867420425125</v>
      </c>
      <c r="AQ34" s="49">
        <f>VLOOKUP($A34,'ADR Raw Data'!$B$6:$BE$43,'ADR Raw Data'!BC$1,FALSE)</f>
        <v>-4.6304161803717898</v>
      </c>
      <c r="AR34" s="50">
        <f>VLOOKUP($A34,'ADR Raw Data'!$B$6:$BE$43,'ADR Raw Data'!BE$1,FALSE)</f>
        <v>-1.31368988780709</v>
      </c>
      <c r="AT34" s="51">
        <f>VLOOKUP($A34,'RevPAR Raw Data'!$B$6:$BE$43,'RevPAR Raw Data'!AG$1,FALSE)</f>
        <v>63.630443743937903</v>
      </c>
      <c r="AU34" s="52">
        <f>VLOOKUP($A34,'RevPAR Raw Data'!$B$6:$BE$43,'RevPAR Raw Data'!AH$1,FALSE)</f>
        <v>79.260228742321303</v>
      </c>
      <c r="AV34" s="52">
        <f>VLOOKUP($A34,'RevPAR Raw Data'!$B$6:$BE$43,'RevPAR Raw Data'!AI$1,FALSE)</f>
        <v>100.987522631749</v>
      </c>
      <c r="AW34" s="52">
        <f>VLOOKUP($A34,'RevPAR Raw Data'!$B$6:$BE$43,'RevPAR Raw Data'!AJ$1,FALSE)</f>
        <v>90.906247979308105</v>
      </c>
      <c r="AX34" s="52">
        <f>VLOOKUP($A34,'RevPAR Raw Data'!$B$6:$BE$43,'RevPAR Raw Data'!AK$1,FALSE)</f>
        <v>76.7143857096669</v>
      </c>
      <c r="AY34" s="53">
        <f>VLOOKUP($A34,'RevPAR Raw Data'!$B$6:$BE$43,'RevPAR Raw Data'!AL$1,FALSE)</f>
        <v>82.299765761396699</v>
      </c>
      <c r="AZ34" s="52">
        <f>VLOOKUP($A34,'RevPAR Raw Data'!$B$6:$BE$43,'RevPAR Raw Data'!AN$1,FALSE)</f>
        <v>108.750953766569</v>
      </c>
      <c r="BA34" s="52">
        <f>VLOOKUP($A34,'RevPAR Raw Data'!$B$6:$BE$43,'RevPAR Raw Data'!AO$1,FALSE)</f>
        <v>141.58023682508801</v>
      </c>
      <c r="BB34" s="53">
        <f>VLOOKUP($A34,'RevPAR Raw Data'!$B$6:$BE$43,'RevPAR Raw Data'!AP$1,FALSE)</f>
        <v>125.16559529582899</v>
      </c>
      <c r="BC34" s="54">
        <f>VLOOKUP($A34,'RevPAR Raw Data'!$B$6:$BE$43,'RevPAR Raw Data'!AR$1,FALSE)</f>
        <v>94.547145628377393</v>
      </c>
      <c r="BE34" s="47">
        <f>VLOOKUP($A34,'RevPAR Raw Data'!$B$6:$BE$43,'RevPAR Raw Data'!AT$1,FALSE)</f>
        <v>3.0533925148307199</v>
      </c>
      <c r="BF34" s="48">
        <f>VLOOKUP($A34,'RevPAR Raw Data'!$B$6:$BE$43,'RevPAR Raw Data'!AU$1,FALSE)</f>
        <v>-2.6316151229993001</v>
      </c>
      <c r="BG34" s="48">
        <f>VLOOKUP($A34,'RevPAR Raw Data'!$B$6:$BE$43,'RevPAR Raw Data'!AV$1,FALSE)</f>
        <v>7.0033649625143699</v>
      </c>
      <c r="BH34" s="48">
        <f>VLOOKUP($A34,'RevPAR Raw Data'!$B$6:$BE$43,'RevPAR Raw Data'!AW$1,FALSE)</f>
        <v>2.75079623642621</v>
      </c>
      <c r="BI34" s="48">
        <f>VLOOKUP($A34,'RevPAR Raw Data'!$B$6:$BE$43,'RevPAR Raw Data'!AX$1,FALSE)</f>
        <v>0.93072976061609203</v>
      </c>
      <c r="BJ34" s="49">
        <f>VLOOKUP($A34,'RevPAR Raw Data'!$B$6:$BE$43,'RevPAR Raw Data'!AY$1,FALSE)</f>
        <v>2.3616300052002002</v>
      </c>
      <c r="BK34" s="48">
        <f>VLOOKUP($A34,'RevPAR Raw Data'!$B$6:$BE$43,'RevPAR Raw Data'!BA$1,FALSE)</f>
        <v>4.7336265982725099</v>
      </c>
      <c r="BL34" s="48">
        <f>VLOOKUP($A34,'RevPAR Raw Data'!$B$6:$BE$43,'RevPAR Raw Data'!BB$1,FALSE)</f>
        <v>4.0904245548547404</v>
      </c>
      <c r="BM34" s="49">
        <f>VLOOKUP($A34,'RevPAR Raw Data'!$B$6:$BE$43,'RevPAR Raw Data'!BC$1,FALSE)</f>
        <v>4.3688765870548698</v>
      </c>
      <c r="BN34" s="50">
        <f>VLOOKUP($A34,'RevPAR Raw Data'!$B$6:$BE$43,'RevPAR Raw Data'!BE$1,FALSE)</f>
        <v>3.1117076123894001</v>
      </c>
    </row>
    <row r="35" spans="1:66" x14ac:dyDescent="0.45">
      <c r="A35" s="63" t="s">
        <v>94</v>
      </c>
      <c r="B35" s="47">
        <f>VLOOKUP($A35,'Occupancy Raw Data'!$B$8:$BE$45,'Occupancy Raw Data'!AG$3,FALSE)</f>
        <v>48.03125</v>
      </c>
      <c r="C35" s="48">
        <f>VLOOKUP($A35,'Occupancy Raw Data'!$B$8:$BE$45,'Occupancy Raw Data'!AH$3,FALSE)</f>
        <v>58.704545454545404</v>
      </c>
      <c r="D35" s="48">
        <f>VLOOKUP($A35,'Occupancy Raw Data'!$B$8:$BE$45,'Occupancy Raw Data'!AI$3,FALSE)</f>
        <v>65.261363636363598</v>
      </c>
      <c r="E35" s="48">
        <f>VLOOKUP($A35,'Occupancy Raw Data'!$B$8:$BE$45,'Occupancy Raw Data'!AJ$3,FALSE)</f>
        <v>64.502840909090907</v>
      </c>
      <c r="F35" s="48">
        <f>VLOOKUP($A35,'Occupancy Raw Data'!$B$8:$BE$45,'Occupancy Raw Data'!AK$3,FALSE)</f>
        <v>58.991477272727202</v>
      </c>
      <c r="G35" s="49">
        <f>VLOOKUP($A35,'Occupancy Raw Data'!$B$8:$BE$45,'Occupancy Raw Data'!AL$3,FALSE)</f>
        <v>59.098295454545401</v>
      </c>
      <c r="H35" s="48">
        <f>VLOOKUP($A35,'Occupancy Raw Data'!$B$8:$BE$45,'Occupancy Raw Data'!AN$3,FALSE)</f>
        <v>68.207386363636303</v>
      </c>
      <c r="I35" s="48">
        <f>VLOOKUP($A35,'Occupancy Raw Data'!$B$8:$BE$45,'Occupancy Raw Data'!AO$3,FALSE)</f>
        <v>73.928977272727195</v>
      </c>
      <c r="J35" s="49">
        <f>VLOOKUP($A35,'Occupancy Raw Data'!$B$8:$BE$45,'Occupancy Raw Data'!AP$3,FALSE)</f>
        <v>71.068181818181799</v>
      </c>
      <c r="K35" s="50">
        <f>VLOOKUP($A35,'Occupancy Raw Data'!$B$8:$BE$45,'Occupancy Raw Data'!AR$3,FALSE)</f>
        <v>62.518262987012903</v>
      </c>
      <c r="M35" s="47">
        <f>VLOOKUP($A35,'Occupancy Raw Data'!$B$8:$BE$45,'Occupancy Raw Data'!AT$3,FALSE)</f>
        <v>-10.5302284044165</v>
      </c>
      <c r="N35" s="48">
        <f>VLOOKUP($A35,'Occupancy Raw Data'!$B$8:$BE$45,'Occupancy Raw Data'!AU$3,FALSE)</f>
        <v>-5.7044881749446201</v>
      </c>
      <c r="O35" s="48">
        <f>VLOOKUP($A35,'Occupancy Raw Data'!$B$8:$BE$45,'Occupancy Raw Data'!AV$3,FALSE)</f>
        <v>-2.7606246900558</v>
      </c>
      <c r="P35" s="48">
        <f>VLOOKUP($A35,'Occupancy Raw Data'!$B$8:$BE$45,'Occupancy Raw Data'!AW$3,FALSE)</f>
        <v>-3.0979190393612601</v>
      </c>
      <c r="Q35" s="48">
        <f>VLOOKUP($A35,'Occupancy Raw Data'!$B$8:$BE$45,'Occupancy Raw Data'!AX$3,FALSE)</f>
        <v>-7.0780959394854701</v>
      </c>
      <c r="R35" s="49">
        <f>VLOOKUP($A35,'Occupancy Raw Data'!$B$8:$BE$45,'Occupancy Raw Data'!AY$3,FALSE)</f>
        <v>-5.6252465541474201</v>
      </c>
      <c r="S35" s="48">
        <f>VLOOKUP($A35,'Occupancy Raw Data'!$B$8:$BE$45,'Occupancy Raw Data'!BA$3,FALSE)</f>
        <v>-5.4029655816679698</v>
      </c>
      <c r="T35" s="48">
        <f>VLOOKUP($A35,'Occupancy Raw Data'!$B$8:$BE$45,'Occupancy Raw Data'!BB$3,FALSE)</f>
        <v>-3.69645413254421</v>
      </c>
      <c r="U35" s="49">
        <f>VLOOKUP($A35,'Occupancy Raw Data'!$B$8:$BE$45,'Occupancy Raw Data'!BC$3,FALSE)</f>
        <v>-4.5229805619382999</v>
      </c>
      <c r="V35" s="50">
        <f>VLOOKUP($A35,'Occupancy Raw Data'!$B$8:$BE$45,'Occupancy Raw Data'!BE$3,FALSE)</f>
        <v>-5.2700447646923196</v>
      </c>
      <c r="X35" s="51">
        <f>VLOOKUP($A35,'ADR Raw Data'!$B$6:$BE$43,'ADR Raw Data'!AG$1,FALSE)</f>
        <v>96.058141598154606</v>
      </c>
      <c r="Y35" s="52">
        <f>VLOOKUP($A35,'ADR Raw Data'!$B$6:$BE$43,'ADR Raw Data'!AH$1,FALSE)</f>
        <v>103.715383759194</v>
      </c>
      <c r="Z35" s="52">
        <f>VLOOKUP($A35,'ADR Raw Data'!$B$6:$BE$43,'ADR Raw Data'!AI$1,FALSE)</f>
        <v>107.99947327180899</v>
      </c>
      <c r="AA35" s="52">
        <f>VLOOKUP($A35,'ADR Raw Data'!$B$6:$BE$43,'ADR Raw Data'!AJ$1,FALSE)</f>
        <v>106.287426558026</v>
      </c>
      <c r="AB35" s="52">
        <f>VLOOKUP($A35,'ADR Raw Data'!$B$6:$BE$43,'ADR Raw Data'!AK$1,FALSE)</f>
        <v>101.249971105225</v>
      </c>
      <c r="AC35" s="53">
        <f>VLOOKUP($A35,'ADR Raw Data'!$B$6:$BE$43,'ADR Raw Data'!AL$1,FALSE)</f>
        <v>103.48615326930199</v>
      </c>
      <c r="AD35" s="52">
        <f>VLOOKUP($A35,'ADR Raw Data'!$B$6:$BE$43,'ADR Raw Data'!AN$1,FALSE)</f>
        <v>114.515770752634</v>
      </c>
      <c r="AE35" s="52">
        <f>VLOOKUP($A35,'ADR Raw Data'!$B$6:$BE$43,'ADR Raw Data'!AO$1,FALSE)</f>
        <v>117.442789839757</v>
      </c>
      <c r="AF35" s="53">
        <f>VLOOKUP($A35,'ADR Raw Data'!$B$6:$BE$43,'ADR Raw Data'!AP$1,FALSE)</f>
        <v>116.038192756635</v>
      </c>
      <c r="AG35" s="54">
        <f>VLOOKUP($A35,'ADR Raw Data'!$B$6:$BE$43,'ADR Raw Data'!AR$1,FALSE)</f>
        <v>107.56290772176899</v>
      </c>
      <c r="AI35" s="47">
        <f>VLOOKUP($A35,'ADR Raw Data'!$B$6:$BE$43,'ADR Raw Data'!AT$1,FALSE)</f>
        <v>1.8067253492074</v>
      </c>
      <c r="AJ35" s="48">
        <f>VLOOKUP($A35,'ADR Raw Data'!$B$6:$BE$43,'ADR Raw Data'!AU$1,FALSE)</f>
        <v>6.8426012744846698</v>
      </c>
      <c r="AK35" s="48">
        <f>VLOOKUP($A35,'ADR Raw Data'!$B$6:$BE$43,'ADR Raw Data'!AV$1,FALSE)</f>
        <v>7.7032427254965103</v>
      </c>
      <c r="AL35" s="48">
        <f>VLOOKUP($A35,'ADR Raw Data'!$B$6:$BE$43,'ADR Raw Data'!AW$1,FALSE)</f>
        <v>6.2534925996150701</v>
      </c>
      <c r="AM35" s="48">
        <f>VLOOKUP($A35,'ADR Raw Data'!$B$6:$BE$43,'ADR Raw Data'!AX$1,FALSE)</f>
        <v>4.2192558853428999</v>
      </c>
      <c r="AN35" s="49">
        <f>VLOOKUP($A35,'ADR Raw Data'!$B$6:$BE$43,'ADR Raw Data'!AY$1,FALSE)</f>
        <v>5.6650288625494403</v>
      </c>
      <c r="AO35" s="48">
        <f>VLOOKUP($A35,'ADR Raw Data'!$B$6:$BE$43,'ADR Raw Data'!BA$1,FALSE)</f>
        <v>1.0456810867009501</v>
      </c>
      <c r="AP35" s="48">
        <f>VLOOKUP($A35,'ADR Raw Data'!$B$6:$BE$43,'ADR Raw Data'!BB$1,FALSE)</f>
        <v>-0.418301886150378</v>
      </c>
      <c r="AQ35" s="49">
        <f>VLOOKUP($A35,'ADR Raw Data'!$B$6:$BE$43,'ADR Raw Data'!BC$1,FALSE)</f>
        <v>0.28749826814247598</v>
      </c>
      <c r="AR35" s="50">
        <f>VLOOKUP($A35,'ADR Raw Data'!$B$6:$BE$43,'ADR Raw Data'!BE$1,FALSE)</f>
        <v>3.7616067124768402</v>
      </c>
      <c r="AT35" s="51">
        <f>VLOOKUP($A35,'RevPAR Raw Data'!$B$6:$BE$43,'RevPAR Raw Data'!AG$1,FALSE)</f>
        <v>46.137926136363603</v>
      </c>
      <c r="AU35" s="52">
        <f>VLOOKUP($A35,'RevPAR Raw Data'!$B$6:$BE$43,'RevPAR Raw Data'!AH$1,FALSE)</f>
        <v>60.885644602272698</v>
      </c>
      <c r="AV35" s="52">
        <f>VLOOKUP($A35,'RevPAR Raw Data'!$B$6:$BE$43,'RevPAR Raw Data'!AI$1,FALSE)</f>
        <v>70.481928977272702</v>
      </c>
      <c r="AW35" s="52">
        <f>VLOOKUP($A35,'RevPAR Raw Data'!$B$6:$BE$43,'RevPAR Raw Data'!AJ$1,FALSE)</f>
        <v>68.558409659090898</v>
      </c>
      <c r="AX35" s="52">
        <f>VLOOKUP($A35,'RevPAR Raw Data'!$B$6:$BE$43,'RevPAR Raw Data'!AK$1,FALSE)</f>
        <v>59.728853693181797</v>
      </c>
      <c r="AY35" s="53">
        <f>VLOOKUP($A35,'RevPAR Raw Data'!$B$6:$BE$43,'RevPAR Raw Data'!AL$1,FALSE)</f>
        <v>61.158552613636303</v>
      </c>
      <c r="AZ35" s="52">
        <f>VLOOKUP($A35,'RevPAR Raw Data'!$B$6:$BE$43,'RevPAR Raw Data'!AN$1,FALSE)</f>
        <v>78.108214204545405</v>
      </c>
      <c r="BA35" s="52">
        <f>VLOOKUP($A35,'RevPAR Raw Data'!$B$6:$BE$43,'RevPAR Raw Data'!AO$1,FALSE)</f>
        <v>86.8242534090909</v>
      </c>
      <c r="BB35" s="53">
        <f>VLOOKUP($A35,'RevPAR Raw Data'!$B$6:$BE$43,'RevPAR Raw Data'!AP$1,FALSE)</f>
        <v>82.466233806818096</v>
      </c>
      <c r="BC35" s="54">
        <f>VLOOKUP($A35,'RevPAR Raw Data'!$B$6:$BE$43,'RevPAR Raw Data'!AR$1,FALSE)</f>
        <v>67.246461525973999</v>
      </c>
      <c r="BE35" s="47">
        <f>VLOOKUP($A35,'RevPAR Raw Data'!$B$6:$BE$43,'RevPAR Raw Data'!AT$1,FALSE)</f>
        <v>-8.9137553611211597</v>
      </c>
      <c r="BF35" s="48">
        <f>VLOOKUP($A35,'RevPAR Raw Data'!$B$6:$BE$43,'RevPAR Raw Data'!AU$1,FALSE)</f>
        <v>0.74777771897846002</v>
      </c>
      <c r="BG35" s="48">
        <f>VLOOKUP($A35,'RevPAR Raw Data'!$B$6:$BE$43,'RevPAR Raw Data'!AV$1,FALSE)</f>
        <v>4.7299604148257197</v>
      </c>
      <c r="BH35" s="48">
        <f>VLOOKUP($A35,'RevPAR Raw Data'!$B$6:$BE$43,'RevPAR Raw Data'!AW$1,FALSE)</f>
        <v>2.9618454223852799</v>
      </c>
      <c r="BI35" s="48">
        <f>VLOOKUP($A35,'RevPAR Raw Data'!$B$6:$BE$43,'RevPAR Raw Data'!AX$1,FALSE)</f>
        <v>-3.1574830336395299</v>
      </c>
      <c r="BJ35" s="49">
        <f>VLOOKUP($A35,'RevPAR Raw Data'!$B$6:$BE$43,'RevPAR Raw Data'!AY$1,FALSE)</f>
        <v>-0.27888953248000298</v>
      </c>
      <c r="BK35" s="48">
        <f>VLOOKUP($A35,'RevPAR Raw Data'!$B$6:$BE$43,'RevPAR Raw Data'!BA$1,FALSE)</f>
        <v>-4.4137822841754897</v>
      </c>
      <c r="BL35" s="48">
        <f>VLOOKUP($A35,'RevPAR Raw Data'!$B$6:$BE$43,'RevPAR Raw Data'!BB$1,FALSE)</f>
        <v>-4.0992936813374703</v>
      </c>
      <c r="BM35" s="49">
        <f>VLOOKUP($A35,'RevPAR Raw Data'!$B$6:$BE$43,'RevPAR Raw Data'!BC$1,FALSE)</f>
        <v>-4.2484857845798203</v>
      </c>
      <c r="BN35" s="50">
        <f>VLOOKUP($A35,'RevPAR Raw Data'!$B$6:$BE$43,'RevPAR Raw Data'!BE$1,FALSE)</f>
        <v>-1.7066764098346801</v>
      </c>
    </row>
    <row r="36" spans="1:66" x14ac:dyDescent="0.45">
      <c r="A36" s="63" t="s">
        <v>44</v>
      </c>
      <c r="B36" s="47">
        <f>VLOOKUP($A36,'Occupancy Raw Data'!$B$8:$BE$45,'Occupancy Raw Data'!AG$3,FALSE)</f>
        <v>51.8263266712611</v>
      </c>
      <c r="C36" s="48">
        <f>VLOOKUP($A36,'Occupancy Raw Data'!$B$8:$BE$45,'Occupancy Raw Data'!AH$3,FALSE)</f>
        <v>60.9321157822191</v>
      </c>
      <c r="D36" s="48">
        <f>VLOOKUP($A36,'Occupancy Raw Data'!$B$8:$BE$45,'Occupancy Raw Data'!AI$3,FALSE)</f>
        <v>64.395244658855901</v>
      </c>
      <c r="E36" s="48">
        <f>VLOOKUP($A36,'Occupancy Raw Data'!$B$8:$BE$45,'Occupancy Raw Data'!AJ$3,FALSE)</f>
        <v>63.2839421088904</v>
      </c>
      <c r="F36" s="48">
        <f>VLOOKUP($A36,'Occupancy Raw Data'!$B$8:$BE$45,'Occupancy Raw Data'!AK$3,FALSE)</f>
        <v>60.6219848380427</v>
      </c>
      <c r="G36" s="49">
        <f>VLOOKUP($A36,'Occupancy Raw Data'!$B$8:$BE$45,'Occupancy Raw Data'!AL$3,FALSE)</f>
        <v>60.211922811853803</v>
      </c>
      <c r="H36" s="48">
        <f>VLOOKUP($A36,'Occupancy Raw Data'!$B$8:$BE$45,'Occupancy Raw Data'!AN$3,FALSE)</f>
        <v>69.288421778084</v>
      </c>
      <c r="I36" s="48">
        <f>VLOOKUP($A36,'Occupancy Raw Data'!$B$8:$BE$45,'Occupancy Raw Data'!AO$3,FALSE)</f>
        <v>76.2405237767057</v>
      </c>
      <c r="J36" s="49">
        <f>VLOOKUP($A36,'Occupancy Raw Data'!$B$8:$BE$45,'Occupancy Raw Data'!AP$3,FALSE)</f>
        <v>72.7644727773949</v>
      </c>
      <c r="K36" s="50">
        <f>VLOOKUP($A36,'Occupancy Raw Data'!$B$8:$BE$45,'Occupancy Raw Data'!AR$3,FALSE)</f>
        <v>63.798365659151301</v>
      </c>
      <c r="M36" s="47">
        <f>VLOOKUP($A36,'Occupancy Raw Data'!$B$8:$BE$45,'Occupancy Raw Data'!AT$3,FALSE)</f>
        <v>-6.4885068616223496</v>
      </c>
      <c r="N36" s="48">
        <f>VLOOKUP($A36,'Occupancy Raw Data'!$B$8:$BE$45,'Occupancy Raw Data'!AU$3,FALSE)</f>
        <v>-4.3296503690115999</v>
      </c>
      <c r="O36" s="48">
        <f>VLOOKUP($A36,'Occupancy Raw Data'!$B$8:$BE$45,'Occupancy Raw Data'!AV$3,FALSE)</f>
        <v>-2.93856054538342</v>
      </c>
      <c r="P36" s="48">
        <f>VLOOKUP($A36,'Occupancy Raw Data'!$B$8:$BE$45,'Occupancy Raw Data'!AW$3,FALSE)</f>
        <v>-5.2904491726062597</v>
      </c>
      <c r="Q36" s="48">
        <f>VLOOKUP($A36,'Occupancy Raw Data'!$B$8:$BE$45,'Occupancy Raw Data'!AX$3,FALSE)</f>
        <v>-3.1117354476032402</v>
      </c>
      <c r="R36" s="49">
        <f>VLOOKUP($A36,'Occupancy Raw Data'!$B$8:$BE$45,'Occupancy Raw Data'!AY$3,FALSE)</f>
        <v>-4.3784151172573802</v>
      </c>
      <c r="S36" s="48">
        <f>VLOOKUP($A36,'Occupancy Raw Data'!$B$8:$BE$45,'Occupancy Raw Data'!BA$3,FALSE)</f>
        <v>-2.7883777665970801</v>
      </c>
      <c r="T36" s="48">
        <f>VLOOKUP($A36,'Occupancy Raw Data'!$B$8:$BE$45,'Occupancy Raw Data'!BB$3,FALSE)</f>
        <v>-2.39597441675462</v>
      </c>
      <c r="U36" s="49">
        <f>VLOOKUP($A36,'Occupancy Raw Data'!$B$8:$BE$45,'Occupancy Raw Data'!BC$3,FALSE)</f>
        <v>-2.5831976204303899</v>
      </c>
      <c r="V36" s="50">
        <f>VLOOKUP($A36,'Occupancy Raw Data'!$B$8:$BE$45,'Occupancy Raw Data'!BE$3,FALSE)</f>
        <v>-3.8007225209729101</v>
      </c>
      <c r="X36" s="51">
        <f>VLOOKUP($A36,'ADR Raw Data'!$B$6:$BE$43,'ADR Raw Data'!AG$1,FALSE)</f>
        <v>88.785088464095693</v>
      </c>
      <c r="Y36" s="52">
        <f>VLOOKUP($A36,'ADR Raw Data'!$B$6:$BE$43,'ADR Raw Data'!AH$1,FALSE)</f>
        <v>92.006632136292893</v>
      </c>
      <c r="Z36" s="52">
        <f>VLOOKUP($A36,'ADR Raw Data'!$B$6:$BE$43,'ADR Raw Data'!AI$1,FALSE)</f>
        <v>94.9823756521739</v>
      </c>
      <c r="AA36" s="52">
        <f>VLOOKUP($A36,'ADR Raw Data'!$B$6:$BE$43,'ADR Raw Data'!AJ$1,FALSE)</f>
        <v>93.269618390961</v>
      </c>
      <c r="AB36" s="52">
        <f>VLOOKUP($A36,'ADR Raw Data'!$B$6:$BE$43,'ADR Raw Data'!AK$1,FALSE)</f>
        <v>91.494278144095404</v>
      </c>
      <c r="AC36" s="53">
        <f>VLOOKUP($A36,'ADR Raw Data'!$B$6:$BE$43,'ADR Raw Data'!AL$1,FALSE)</f>
        <v>92.250868781297299</v>
      </c>
      <c r="AD36" s="52">
        <f>VLOOKUP($A36,'ADR Raw Data'!$B$6:$BE$43,'ADR Raw Data'!AN$1,FALSE)</f>
        <v>103.351220887728</v>
      </c>
      <c r="AE36" s="52">
        <f>VLOOKUP($A36,'ADR Raw Data'!$B$6:$BE$43,'ADR Raw Data'!AO$1,FALSE)</f>
        <v>107.73816461016899</v>
      </c>
      <c r="AF36" s="53">
        <f>VLOOKUP($A36,'ADR Raw Data'!$B$6:$BE$43,'ADR Raw Data'!AP$1,FALSE)</f>
        <v>105.64947767714401</v>
      </c>
      <c r="AG36" s="54">
        <f>VLOOKUP($A36,'ADR Raw Data'!$B$6:$BE$43,'ADR Raw Data'!AR$1,FALSE)</f>
        <v>96.617047409336394</v>
      </c>
      <c r="AI36" s="47">
        <f>VLOOKUP($A36,'ADR Raw Data'!$B$6:$BE$43,'ADR Raw Data'!AT$1,FALSE)</f>
        <v>1.841761362925</v>
      </c>
      <c r="AJ36" s="48">
        <f>VLOOKUP($A36,'ADR Raw Data'!$B$6:$BE$43,'ADR Raw Data'!AU$1,FALSE)</f>
        <v>4.5134600482193097</v>
      </c>
      <c r="AK36" s="48">
        <f>VLOOKUP($A36,'ADR Raw Data'!$B$6:$BE$43,'ADR Raw Data'!AV$1,FALSE)</f>
        <v>5.3299216829502196</v>
      </c>
      <c r="AL36" s="48">
        <f>VLOOKUP($A36,'ADR Raw Data'!$B$6:$BE$43,'ADR Raw Data'!AW$1,FALSE)</f>
        <v>4.5032404704797599</v>
      </c>
      <c r="AM36" s="48">
        <f>VLOOKUP($A36,'ADR Raw Data'!$B$6:$BE$43,'ADR Raw Data'!AX$1,FALSE)</f>
        <v>4.1583740370379099</v>
      </c>
      <c r="AN36" s="49">
        <f>VLOOKUP($A36,'ADR Raw Data'!$B$6:$BE$43,'ADR Raw Data'!AY$1,FALSE)</f>
        <v>4.1738592187441599</v>
      </c>
      <c r="AO36" s="48">
        <f>VLOOKUP($A36,'ADR Raw Data'!$B$6:$BE$43,'ADR Raw Data'!BA$1,FALSE)</f>
        <v>3.53641858845454</v>
      </c>
      <c r="AP36" s="48">
        <f>VLOOKUP($A36,'ADR Raw Data'!$B$6:$BE$43,'ADR Raw Data'!BB$1,FALSE)</f>
        <v>2.4210657382176999</v>
      </c>
      <c r="AQ36" s="49">
        <f>VLOOKUP($A36,'ADR Raw Data'!$B$6:$BE$43,'ADR Raw Data'!BC$1,FALSE)</f>
        <v>2.9429574122698701</v>
      </c>
      <c r="AR36" s="50">
        <f>VLOOKUP($A36,'ADR Raw Data'!$B$6:$BE$43,'ADR Raw Data'!BE$1,FALSE)</f>
        <v>3.7957660379359099</v>
      </c>
      <c r="AT36" s="51">
        <f>VLOOKUP($A36,'RevPAR Raw Data'!$B$6:$BE$43,'RevPAR Raw Data'!AG$1,FALSE)</f>
        <v>46.014049982770501</v>
      </c>
      <c r="AU36" s="52">
        <f>VLOOKUP($A36,'RevPAR Raw Data'!$B$6:$BE$43,'RevPAR Raw Data'!AH$1,FALSE)</f>
        <v>56.061587620606403</v>
      </c>
      <c r="AV36" s="52">
        <f>VLOOKUP($A36,'RevPAR Raw Data'!$B$6:$BE$43,'RevPAR Raw Data'!AI$1,FALSE)</f>
        <v>61.164133184011</v>
      </c>
      <c r="AW36" s="52">
        <f>VLOOKUP($A36,'RevPAR Raw Data'!$B$6:$BE$43,'RevPAR Raw Data'!AJ$1,FALSE)</f>
        <v>59.024691307718797</v>
      </c>
      <c r="AX36" s="52">
        <f>VLOOKUP($A36,'RevPAR Raw Data'!$B$6:$BE$43,'RevPAR Raw Data'!AK$1,FALSE)</f>
        <v>55.465647424190202</v>
      </c>
      <c r="AY36" s="53">
        <f>VLOOKUP($A36,'RevPAR Raw Data'!$B$6:$BE$43,'RevPAR Raw Data'!AL$1,FALSE)</f>
        <v>55.546021903859398</v>
      </c>
      <c r="AZ36" s="52">
        <f>VLOOKUP($A36,'RevPAR Raw Data'!$B$6:$BE$43,'RevPAR Raw Data'!AN$1,FALSE)</f>
        <v>71.610429841488596</v>
      </c>
      <c r="BA36" s="52">
        <f>VLOOKUP($A36,'RevPAR Raw Data'!$B$6:$BE$43,'RevPAR Raw Data'!AO$1,FALSE)</f>
        <v>82.140141006202597</v>
      </c>
      <c r="BB36" s="53">
        <f>VLOOKUP($A36,'RevPAR Raw Data'!$B$6:$BE$43,'RevPAR Raw Data'!AP$1,FALSE)</f>
        <v>76.875285423845597</v>
      </c>
      <c r="BC36" s="54">
        <f>VLOOKUP($A36,'RevPAR Raw Data'!$B$6:$BE$43,'RevPAR Raw Data'!AR$1,FALSE)</f>
        <v>61.640097195284</v>
      </c>
      <c r="BE36" s="47">
        <f>VLOOKUP($A36,'RevPAR Raw Data'!$B$6:$BE$43,'RevPAR Raw Data'!AT$1,FALSE)</f>
        <v>-4.7662483111054401</v>
      </c>
      <c r="BF36" s="48">
        <f>VLOOKUP($A36,'RevPAR Raw Data'!$B$6:$BE$43,'RevPAR Raw Data'!AU$1,FALSE)</f>
        <v>-1.16073604252084E-2</v>
      </c>
      <c r="BG36" s="48">
        <f>VLOOKUP($A36,'RevPAR Raw Data'!$B$6:$BE$43,'RevPAR Raw Data'!AV$1,FALSE)</f>
        <v>2.2347381618917801</v>
      </c>
      <c r="BH36" s="48">
        <f>VLOOKUP($A36,'RevPAR Raw Data'!$B$6:$BE$43,'RevPAR Raw Data'!AW$1,FALSE)</f>
        <v>-1.0254503503374599</v>
      </c>
      <c r="BI36" s="48">
        <f>VLOOKUP($A36,'RevPAR Raw Data'!$B$6:$BE$43,'RevPAR Raw Data'!AX$1,FALSE)</f>
        <v>0.91724099048023</v>
      </c>
      <c r="BJ36" s="49">
        <f>VLOOKUP($A36,'RevPAR Raw Data'!$B$6:$BE$43,'RevPAR Raw Data'!AY$1,FALSE)</f>
        <v>-0.387304781519756</v>
      </c>
      <c r="BK36" s="48">
        <f>VLOOKUP($A36,'RevPAR Raw Data'!$B$6:$BE$43,'RevPAR Raw Data'!BA$1,FALSE)</f>
        <v>0.64943211220318797</v>
      </c>
      <c r="BL36" s="48">
        <f>VLOOKUP($A36,'RevPAR Raw Data'!$B$6:$BE$43,'RevPAR Raw Data'!BB$1,FALSE)</f>
        <v>-3.2916794237423698E-2</v>
      </c>
      <c r="BM36" s="49">
        <f>VLOOKUP($A36,'RevPAR Raw Data'!$B$6:$BE$43,'RevPAR Raw Data'!BC$1,FALSE)</f>
        <v>0.28373738599544401</v>
      </c>
      <c r="BN36" s="50">
        <f>VLOOKUP($A36,'RevPAR Raw Data'!$B$6:$BE$43,'RevPAR Raw Data'!BE$1,FALSE)</f>
        <v>-0.14922301768427501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50.445972628855401</v>
      </c>
      <c r="C39" s="48">
        <f>VLOOKUP($A39,'Occupancy Raw Data'!$B$8:$BE$45,'Occupancy Raw Data'!AH$3,FALSE)</f>
        <v>61.014843058487003</v>
      </c>
      <c r="D39" s="48">
        <f>VLOOKUP($A39,'Occupancy Raw Data'!$B$8:$BE$45,'Occupancy Raw Data'!AI$3,FALSE)</f>
        <v>66.090760536528904</v>
      </c>
      <c r="E39" s="48">
        <f>VLOOKUP($A39,'Occupancy Raw Data'!$B$8:$BE$45,'Occupancy Raw Data'!AJ$3,FALSE)</f>
        <v>65.715428610335607</v>
      </c>
      <c r="F39" s="48">
        <f>VLOOKUP($A39,'Occupancy Raw Data'!$B$8:$BE$45,'Occupancy Raw Data'!AK$3,FALSE)</f>
        <v>62.683836045482302</v>
      </c>
      <c r="G39" s="49">
        <f>VLOOKUP($A39,'Occupancy Raw Data'!$B$8:$BE$45,'Occupancy Raw Data'!AL$3,FALSE)</f>
        <v>61.190168175937899</v>
      </c>
      <c r="H39" s="48">
        <f>VLOOKUP($A39,'Occupancy Raw Data'!$B$8:$BE$45,'Occupancy Raw Data'!AN$3,FALSE)</f>
        <v>69.429597603322605</v>
      </c>
      <c r="I39" s="48">
        <f>VLOOKUP($A39,'Occupancy Raw Data'!$B$8:$BE$45,'Occupancy Raw Data'!AO$3,FALSE)</f>
        <v>74.469769183631698</v>
      </c>
      <c r="J39" s="49">
        <f>VLOOKUP($A39,'Occupancy Raw Data'!$B$8:$BE$45,'Occupancy Raw Data'!AP$3,FALSE)</f>
        <v>71.949683393477201</v>
      </c>
      <c r="K39" s="50">
        <f>VLOOKUP($A39,'Occupancy Raw Data'!$B$8:$BE$45,'Occupancy Raw Data'!AR$3,FALSE)</f>
        <v>64.2643153809491</v>
      </c>
      <c r="M39" s="47">
        <f>VLOOKUP($A39,'Occupancy Raw Data'!$B$8:$BE$45,'Occupancy Raw Data'!AT$3,FALSE)</f>
        <v>-5.3649442982920998</v>
      </c>
      <c r="N39" s="48">
        <f>VLOOKUP($A39,'Occupancy Raw Data'!$B$8:$BE$45,'Occupancy Raw Data'!AU$3,FALSE)</f>
        <v>-3.1261578547868201</v>
      </c>
      <c r="O39" s="48">
        <f>VLOOKUP($A39,'Occupancy Raw Data'!$B$8:$BE$45,'Occupancy Raw Data'!AV$3,FALSE)</f>
        <v>-1.9996521678066601</v>
      </c>
      <c r="P39" s="48">
        <f>VLOOKUP($A39,'Occupancy Raw Data'!$B$8:$BE$45,'Occupancy Raw Data'!AW$3,FALSE)</f>
        <v>-1.95082184302248</v>
      </c>
      <c r="Q39" s="48">
        <f>VLOOKUP($A39,'Occupancy Raw Data'!$B$8:$BE$45,'Occupancy Raw Data'!AX$3,FALSE)</f>
        <v>-1.48223788949048</v>
      </c>
      <c r="R39" s="49">
        <f>VLOOKUP($A39,'Occupancy Raw Data'!$B$8:$BE$45,'Occupancy Raw Data'!AY$3,FALSE)</f>
        <v>-2.6808271726655701</v>
      </c>
      <c r="S39" s="48">
        <f>VLOOKUP($A39,'Occupancy Raw Data'!$B$8:$BE$45,'Occupancy Raw Data'!BA$3,FALSE)</f>
        <v>-2.3809045963450899</v>
      </c>
      <c r="T39" s="48">
        <f>VLOOKUP($A39,'Occupancy Raw Data'!$B$8:$BE$45,'Occupancy Raw Data'!BB$3,FALSE)</f>
        <v>-2.2712473235411901</v>
      </c>
      <c r="U39" s="49">
        <f>VLOOKUP($A39,'Occupancy Raw Data'!$B$8:$BE$45,'Occupancy Raw Data'!BC$3,FALSE)</f>
        <v>-2.3241862908295601</v>
      </c>
      <c r="V39" s="50">
        <f>VLOOKUP($A39,'Occupancy Raw Data'!$B$8:$BE$45,'Occupancy Raw Data'!BE$3,FALSE)</f>
        <v>-2.5670549118665802</v>
      </c>
      <c r="X39" s="51">
        <f>VLOOKUP($A39,'ADR Raw Data'!$B$6:$BE$43,'ADR Raw Data'!AG$1,FALSE)</f>
        <v>105.789238257524</v>
      </c>
      <c r="Y39" s="52">
        <f>VLOOKUP($A39,'ADR Raw Data'!$B$6:$BE$43,'ADR Raw Data'!AH$1,FALSE)</f>
        <v>110.227226391407</v>
      </c>
      <c r="Z39" s="52">
        <f>VLOOKUP($A39,'ADR Raw Data'!$B$6:$BE$43,'ADR Raw Data'!AI$1,FALSE)</f>
        <v>114.918907718855</v>
      </c>
      <c r="AA39" s="52">
        <f>VLOOKUP($A39,'ADR Raw Data'!$B$6:$BE$43,'ADR Raw Data'!AJ$1,FALSE)</f>
        <v>115.171694662815</v>
      </c>
      <c r="AB39" s="52">
        <f>VLOOKUP($A39,'ADR Raw Data'!$B$6:$BE$43,'ADR Raw Data'!AK$1,FALSE)</f>
        <v>114.913411766303</v>
      </c>
      <c r="AC39" s="53">
        <f>VLOOKUP($A39,'ADR Raw Data'!$B$6:$BE$43,'ADR Raw Data'!AL$1,FALSE)</f>
        <v>112.531106598419</v>
      </c>
      <c r="AD39" s="52">
        <f>VLOOKUP($A39,'ADR Raw Data'!$B$6:$BE$43,'ADR Raw Data'!AN$1,FALSE)</f>
        <v>131.62056731676799</v>
      </c>
      <c r="AE39" s="52">
        <f>VLOOKUP($A39,'ADR Raw Data'!$B$6:$BE$43,'ADR Raw Data'!AO$1,FALSE)</f>
        <v>135.245461548131</v>
      </c>
      <c r="AF39" s="53">
        <f>VLOOKUP($A39,'ADR Raw Data'!$B$6:$BE$43,'ADR Raw Data'!AP$1,FALSE)</f>
        <v>133.496496605077</v>
      </c>
      <c r="AG39" s="54">
        <f>VLOOKUP($A39,'ADR Raw Data'!$B$6:$BE$43,'ADR Raw Data'!AR$1,FALSE)</f>
        <v>119.237575318414</v>
      </c>
      <c r="AI39" s="47">
        <f>VLOOKUP($A39,'ADR Raw Data'!$B$6:$BE$43,'ADR Raw Data'!AT$1,FALSE)</f>
        <v>2.11943720397531</v>
      </c>
      <c r="AJ39" s="48">
        <f>VLOOKUP($A39,'ADR Raw Data'!$B$6:$BE$43,'ADR Raw Data'!AU$1,FALSE)</f>
        <v>3.76845952931928</v>
      </c>
      <c r="AK39" s="48">
        <f>VLOOKUP($A39,'ADR Raw Data'!$B$6:$BE$43,'ADR Raw Data'!AV$1,FALSE)</f>
        <v>4.0880403999349202</v>
      </c>
      <c r="AL39" s="48">
        <f>VLOOKUP($A39,'ADR Raw Data'!$B$6:$BE$43,'ADR Raw Data'!AW$1,FALSE)</f>
        <v>4.0698474936208298</v>
      </c>
      <c r="AM39" s="48">
        <f>VLOOKUP($A39,'ADR Raw Data'!$B$6:$BE$43,'ADR Raw Data'!AX$1,FALSE)</f>
        <v>2.9275820350433501</v>
      </c>
      <c r="AN39" s="49">
        <f>VLOOKUP($A39,'ADR Raw Data'!$B$6:$BE$43,'ADR Raw Data'!AY$1,FALSE)</f>
        <v>3.5058811547901301</v>
      </c>
      <c r="AO39" s="48">
        <f>VLOOKUP($A39,'ADR Raw Data'!$B$6:$BE$43,'ADR Raw Data'!BA$1,FALSE)</f>
        <v>0.81348852042854003</v>
      </c>
      <c r="AP39" s="48">
        <f>VLOOKUP($A39,'ADR Raw Data'!$B$6:$BE$43,'ADR Raw Data'!BB$1,FALSE)</f>
        <v>6.4312843905561204E-2</v>
      </c>
      <c r="AQ39" s="49">
        <f>VLOOKUP($A39,'ADR Raw Data'!$B$6:$BE$43,'ADR Raw Data'!BC$1,FALSE)</f>
        <v>0.42028167584375198</v>
      </c>
      <c r="AR39" s="50">
        <f>VLOOKUP($A39,'ADR Raw Data'!$B$6:$BE$43,'ADR Raw Data'!BE$1,FALSE)</f>
        <v>2.39615497626898</v>
      </c>
      <c r="AT39" s="51">
        <f>VLOOKUP($A39,'RevPAR Raw Data'!$B$6:$BE$43,'RevPAR Raw Data'!AG$1,FALSE)</f>
        <v>53.3664101756655</v>
      </c>
      <c r="AU39" s="52">
        <f>VLOOKUP($A39,'RevPAR Raw Data'!$B$6:$BE$43,'RevPAR Raw Data'!AH$1,FALSE)</f>
        <v>67.254969190440505</v>
      </c>
      <c r="AV39" s="52">
        <f>VLOOKUP($A39,'RevPAR Raw Data'!$B$6:$BE$43,'RevPAR Raw Data'!AI$1,FALSE)</f>
        <v>75.950780111663306</v>
      </c>
      <c r="AW39" s="52">
        <f>VLOOKUP($A39,'RevPAR Raw Data'!$B$6:$BE$43,'RevPAR Raw Data'!AJ$1,FALSE)</f>
        <v>75.6855727854565</v>
      </c>
      <c r="AX39" s="52">
        <f>VLOOKUP($A39,'RevPAR Raw Data'!$B$6:$BE$43,'RevPAR Raw Data'!AK$1,FALSE)</f>
        <v>72.032134625859598</v>
      </c>
      <c r="AY39" s="53">
        <f>VLOOKUP($A39,'RevPAR Raw Data'!$B$6:$BE$43,'RevPAR Raw Data'!AL$1,FALSE)</f>
        <v>68.857973377817103</v>
      </c>
      <c r="AZ39" s="52">
        <f>VLOOKUP($A39,'RevPAR Raw Data'!$B$6:$BE$43,'RevPAR Raw Data'!AN$1,FALSE)</f>
        <v>91.383630251242494</v>
      </c>
      <c r="BA39" s="52">
        <f>VLOOKUP($A39,'RevPAR Raw Data'!$B$6:$BE$43,'RevPAR Raw Data'!AO$1,FALSE)</f>
        <v>100.71698304623099</v>
      </c>
      <c r="BB39" s="53">
        <f>VLOOKUP($A39,'RevPAR Raw Data'!$B$6:$BE$43,'RevPAR Raw Data'!AP$1,FALSE)</f>
        <v>96.050306648736907</v>
      </c>
      <c r="BC39" s="54">
        <f>VLOOKUP($A39,'RevPAR Raw Data'!$B$6:$BE$43,'RevPAR Raw Data'!AR$1,FALSE)</f>
        <v>76.627211455222707</v>
      </c>
      <c r="BE39" s="47">
        <f>VLOOKUP($A39,'RevPAR Raw Data'!$B$6:$BE$43,'RevPAR Raw Data'!AT$1,FALSE)</f>
        <v>-3.35921371974734</v>
      </c>
      <c r="BF39" s="48">
        <f>VLOOKUP($A39,'RevPAR Raw Data'!$B$6:$BE$43,'RevPAR Raw Data'!AU$1,FALSE)</f>
        <v>0.52449368095217996</v>
      </c>
      <c r="BG39" s="48">
        <f>VLOOKUP($A39,'RevPAR Raw Data'!$B$6:$BE$43,'RevPAR Raw Data'!AV$1,FALSE)</f>
        <v>2.0066416436501502</v>
      </c>
      <c r="BH39" s="48">
        <f>VLOOKUP($A39,'RevPAR Raw Data'!$B$6:$BE$43,'RevPAR Raw Data'!AW$1,FALSE)</f>
        <v>2.0396301767150899</v>
      </c>
      <c r="BI39" s="48">
        <f>VLOOKUP($A39,'RevPAR Raw Data'!$B$6:$BE$43,'RevPAR Raw Data'!AX$1,FALSE)</f>
        <v>1.40195041538353</v>
      </c>
      <c r="BJ39" s="49">
        <f>VLOOKUP($A39,'RevPAR Raw Data'!$B$6:$BE$43,'RevPAR Raw Data'!AY$1,FALSE)</f>
        <v>0.73106736748558399</v>
      </c>
      <c r="BK39" s="48">
        <f>VLOOKUP($A39,'RevPAR Raw Data'!$B$6:$BE$43,'RevPAR Raw Data'!BA$1,FALSE)</f>
        <v>-1.5867844614901701</v>
      </c>
      <c r="BL39" s="48">
        <f>VLOOKUP($A39,'RevPAR Raw Data'!$B$6:$BE$43,'RevPAR Raw Data'!BB$1,FALSE)</f>
        <v>-2.2083951833815298</v>
      </c>
      <c r="BM39" s="49">
        <f>VLOOKUP($A39,'RevPAR Raw Data'!$B$6:$BE$43,'RevPAR Raw Data'!BC$1,FALSE)</f>
        <v>-1.9136727440786401</v>
      </c>
      <c r="BN39" s="50">
        <f>VLOOKUP($A39,'RevPAR Raw Data'!$B$6:$BE$43,'RevPAR Raw Data'!BE$1,FALSE)</f>
        <v>-0.23241054961184501</v>
      </c>
    </row>
    <row r="40" spans="1:66" x14ac:dyDescent="0.45">
      <c r="A40" s="63" t="s">
        <v>78</v>
      </c>
      <c r="B40" s="47">
        <f>VLOOKUP($A40,'Occupancy Raw Data'!$B$8:$BE$45,'Occupancy Raw Data'!AG$3,FALSE)</f>
        <v>52.344475394614598</v>
      </c>
      <c r="C40" s="48">
        <f>VLOOKUP($A40,'Occupancy Raw Data'!$B$8:$BE$45,'Occupancy Raw Data'!AH$3,FALSE)</f>
        <v>66.295264623955404</v>
      </c>
      <c r="D40" s="48">
        <f>VLOOKUP($A40,'Occupancy Raw Data'!$B$8:$BE$45,'Occupancy Raw Data'!AI$3,FALSE)</f>
        <v>70.543175487465106</v>
      </c>
      <c r="E40" s="48">
        <f>VLOOKUP($A40,'Occupancy Raw Data'!$B$8:$BE$45,'Occupancy Raw Data'!AJ$3,FALSE)</f>
        <v>71.402042711234898</v>
      </c>
      <c r="F40" s="48">
        <f>VLOOKUP($A40,'Occupancy Raw Data'!$B$8:$BE$45,'Occupancy Raw Data'!AK$3,FALSE)</f>
        <v>65.506035283193995</v>
      </c>
      <c r="G40" s="49">
        <f>VLOOKUP($A40,'Occupancy Raw Data'!$B$8:$BE$45,'Occupancy Raw Data'!AL$3,FALSE)</f>
        <v>65.218198700092799</v>
      </c>
      <c r="H40" s="48">
        <f>VLOOKUP($A40,'Occupancy Raw Data'!$B$8:$BE$45,'Occupancy Raw Data'!AN$3,FALSE)</f>
        <v>74.744661095636005</v>
      </c>
      <c r="I40" s="48">
        <f>VLOOKUP($A40,'Occupancy Raw Data'!$B$8:$BE$45,'Occupancy Raw Data'!AO$3,FALSE)</f>
        <v>82.6833797585886</v>
      </c>
      <c r="J40" s="49">
        <f>VLOOKUP($A40,'Occupancy Raw Data'!$B$8:$BE$45,'Occupancy Raw Data'!AP$3,FALSE)</f>
        <v>78.714020427112303</v>
      </c>
      <c r="K40" s="50">
        <f>VLOOKUP($A40,'Occupancy Raw Data'!$B$8:$BE$45,'Occupancy Raw Data'!AR$3,FALSE)</f>
        <v>69.074147764955498</v>
      </c>
      <c r="M40" s="47">
        <f>VLOOKUP($A40,'Occupancy Raw Data'!$B$8:$BE$45,'Occupancy Raw Data'!AT$3,FALSE)</f>
        <v>-3.0524505588993902</v>
      </c>
      <c r="N40" s="48">
        <f>VLOOKUP($A40,'Occupancy Raw Data'!$B$8:$BE$45,'Occupancy Raw Data'!AU$3,FALSE)</f>
        <v>-2.5588536335721499</v>
      </c>
      <c r="O40" s="48">
        <f>VLOOKUP($A40,'Occupancy Raw Data'!$B$8:$BE$45,'Occupancy Raw Data'!AV$3,FALSE)</f>
        <v>-1.9044544867656501</v>
      </c>
      <c r="P40" s="48">
        <f>VLOOKUP($A40,'Occupancy Raw Data'!$B$8:$BE$45,'Occupancy Raw Data'!AW$3,FALSE)</f>
        <v>-1.4734144778987801</v>
      </c>
      <c r="Q40" s="48">
        <f>VLOOKUP($A40,'Occupancy Raw Data'!$B$8:$BE$45,'Occupancy Raw Data'!AX$3,FALSE)</f>
        <v>1.47428982380438</v>
      </c>
      <c r="R40" s="49">
        <f>VLOOKUP($A40,'Occupancy Raw Data'!$B$8:$BE$45,'Occupancy Raw Data'!AY$3,FALSE)</f>
        <v>-1.47285734324589</v>
      </c>
      <c r="S40" s="48">
        <f>VLOOKUP($A40,'Occupancy Raw Data'!$B$8:$BE$45,'Occupancy Raw Data'!BA$3,FALSE)</f>
        <v>-0.34045187248529801</v>
      </c>
      <c r="T40" s="48">
        <f>VLOOKUP($A40,'Occupancy Raw Data'!$B$8:$BE$45,'Occupancy Raw Data'!BB$3,FALSE)</f>
        <v>0.992344768925432</v>
      </c>
      <c r="U40" s="49">
        <f>VLOOKUP($A40,'Occupancy Raw Data'!$B$8:$BE$45,'Occupancy Raw Data'!BC$3,FALSE)</f>
        <v>0.35513465522343801</v>
      </c>
      <c r="V40" s="50">
        <f>VLOOKUP($A40,'Occupancy Raw Data'!$B$8:$BE$45,'Occupancy Raw Data'!BE$3,FALSE)</f>
        <v>-0.88503996954701103</v>
      </c>
      <c r="X40" s="51">
        <f>VLOOKUP($A40,'ADR Raw Data'!$B$6:$BE$43,'ADR Raw Data'!AG$1,FALSE)</f>
        <v>121.751906873614</v>
      </c>
      <c r="Y40" s="52">
        <f>VLOOKUP($A40,'ADR Raw Data'!$B$6:$BE$43,'ADR Raw Data'!AH$1,FALSE)</f>
        <v>122.695094537815</v>
      </c>
      <c r="Z40" s="52">
        <f>VLOOKUP($A40,'ADR Raw Data'!$B$6:$BE$43,'ADR Raw Data'!AI$1,FALSE)</f>
        <v>118.191260282987</v>
      </c>
      <c r="AA40" s="52">
        <f>VLOOKUP($A40,'ADR Raw Data'!$B$6:$BE$43,'ADR Raw Data'!AJ$1,FALSE)</f>
        <v>117.243621586475</v>
      </c>
      <c r="AB40" s="52">
        <f>VLOOKUP($A40,'ADR Raw Data'!$B$6:$BE$43,'ADR Raw Data'!AK$1,FALSE)</f>
        <v>124.390818568391</v>
      </c>
      <c r="AC40" s="53">
        <f>VLOOKUP($A40,'ADR Raw Data'!$B$6:$BE$43,'ADR Raw Data'!AL$1,FALSE)</f>
        <v>120.716347522779</v>
      </c>
      <c r="AD40" s="52">
        <f>VLOOKUP($A40,'ADR Raw Data'!$B$6:$BE$43,'ADR Raw Data'!AN$1,FALSE)</f>
        <v>155.17195652173899</v>
      </c>
      <c r="AE40" s="52">
        <f>VLOOKUP($A40,'ADR Raw Data'!$B$6:$BE$43,'ADR Raw Data'!AO$1,FALSE)</f>
        <v>159.63637843907901</v>
      </c>
      <c r="AF40" s="53">
        <f>VLOOKUP($A40,'ADR Raw Data'!$B$6:$BE$43,'ADR Raw Data'!AP$1,FALSE)</f>
        <v>157.51673252727801</v>
      </c>
      <c r="AG40" s="54">
        <f>VLOOKUP($A40,'ADR Raw Data'!$B$6:$BE$43,'ADR Raw Data'!AR$1,FALSE)</f>
        <v>132.69811473835799</v>
      </c>
      <c r="AI40" s="47">
        <f>VLOOKUP($A40,'ADR Raw Data'!$B$6:$BE$43,'ADR Raw Data'!AT$1,FALSE)</f>
        <v>-2.7215087902661801</v>
      </c>
      <c r="AJ40" s="48">
        <f>VLOOKUP($A40,'ADR Raw Data'!$B$6:$BE$43,'ADR Raw Data'!AU$1,FALSE)</f>
        <v>1.6779040509982099</v>
      </c>
      <c r="AK40" s="48">
        <f>VLOOKUP($A40,'ADR Raw Data'!$B$6:$BE$43,'ADR Raw Data'!AV$1,FALSE)</f>
        <v>-1.22668941994804</v>
      </c>
      <c r="AL40" s="48">
        <f>VLOOKUP($A40,'ADR Raw Data'!$B$6:$BE$43,'ADR Raw Data'!AW$1,FALSE)</f>
        <v>7.5792483136537497E-2</v>
      </c>
      <c r="AM40" s="48">
        <f>VLOOKUP($A40,'ADR Raw Data'!$B$6:$BE$43,'ADR Raw Data'!AX$1,FALSE)</f>
        <v>7.4377584149726204</v>
      </c>
      <c r="AN40" s="49">
        <f>VLOOKUP($A40,'ADR Raw Data'!$B$6:$BE$43,'ADR Raw Data'!AY$1,FALSE)</f>
        <v>1.05253489860754</v>
      </c>
      <c r="AO40" s="48">
        <f>VLOOKUP($A40,'ADR Raw Data'!$B$6:$BE$43,'ADR Raw Data'!BA$1,FALSE)</f>
        <v>0.55149661563450103</v>
      </c>
      <c r="AP40" s="48">
        <f>VLOOKUP($A40,'ADR Raw Data'!$B$6:$BE$43,'ADR Raw Data'!BB$1,FALSE)</f>
        <v>-9.0683091167171104E-2</v>
      </c>
      <c r="AQ40" s="49">
        <f>VLOOKUP($A40,'ADR Raw Data'!$B$6:$BE$43,'ADR Raw Data'!BC$1,FALSE)</f>
        <v>0.220189040881863</v>
      </c>
      <c r="AR40" s="50">
        <f>VLOOKUP($A40,'ADR Raw Data'!$B$6:$BE$43,'ADR Raw Data'!BE$1,FALSE)</f>
        <v>0.84536742667405496</v>
      </c>
      <c r="AT40" s="51">
        <f>VLOOKUP($A40,'RevPAR Raw Data'!$B$6:$BE$43,'RevPAR Raw Data'!AG$1,FALSE)</f>
        <v>63.730396935933101</v>
      </c>
      <c r="AU40" s="52">
        <f>VLOOKUP($A40,'RevPAR Raw Data'!$B$6:$BE$43,'RevPAR Raw Data'!AH$1,FALSE)</f>
        <v>81.341037604456801</v>
      </c>
      <c r="AV40" s="52">
        <f>VLOOKUP($A40,'RevPAR Raw Data'!$B$6:$BE$43,'RevPAR Raw Data'!AI$1,FALSE)</f>
        <v>83.375868152274805</v>
      </c>
      <c r="AW40" s="52">
        <f>VLOOKUP($A40,'RevPAR Raw Data'!$B$6:$BE$43,'RevPAR Raw Data'!AJ$1,FALSE)</f>
        <v>83.714340761374103</v>
      </c>
      <c r="AX40" s="52">
        <f>VLOOKUP($A40,'RevPAR Raw Data'!$B$6:$BE$43,'RevPAR Raw Data'!AK$1,FALSE)</f>
        <v>81.483493500464206</v>
      </c>
      <c r="AY40" s="53">
        <f>VLOOKUP($A40,'RevPAR Raw Data'!$B$6:$BE$43,'RevPAR Raw Data'!AL$1,FALSE)</f>
        <v>78.729027390900598</v>
      </c>
      <c r="AZ40" s="52">
        <f>VLOOKUP($A40,'RevPAR Raw Data'!$B$6:$BE$43,'RevPAR Raw Data'!AN$1,FALSE)</f>
        <v>115.982753017641</v>
      </c>
      <c r="BA40" s="52">
        <f>VLOOKUP($A40,'RevPAR Raw Data'!$B$6:$BE$43,'RevPAR Raw Data'!AO$1,FALSE)</f>
        <v>131.99275301764101</v>
      </c>
      <c r="BB40" s="53">
        <f>VLOOKUP($A40,'RevPAR Raw Data'!$B$6:$BE$43,'RevPAR Raw Data'!AP$1,FALSE)</f>
        <v>123.987753017641</v>
      </c>
      <c r="BC40" s="54">
        <f>VLOOKUP($A40,'RevPAR Raw Data'!$B$6:$BE$43,'RevPAR Raw Data'!AR$1,FALSE)</f>
        <v>91.660091855683703</v>
      </c>
      <c r="BE40" s="47">
        <f>VLOOKUP($A40,'RevPAR Raw Data'!$B$6:$BE$43,'RevPAR Raw Data'!AT$1,FALSE)</f>
        <v>-5.6908866388866102</v>
      </c>
      <c r="BF40" s="48">
        <f>VLOOKUP($A40,'RevPAR Raw Data'!$B$6:$BE$43,'RevPAR Raw Data'!AU$1,FALSE)</f>
        <v>-0.923884691350771</v>
      </c>
      <c r="BG40" s="48">
        <f>VLOOKUP($A40,'RevPAR Raw Data'!$B$6:$BE$43,'RevPAR Raw Data'!AV$1,FALSE)</f>
        <v>-3.1077821650168098</v>
      </c>
      <c r="BH40" s="48">
        <f>VLOOKUP($A40,'RevPAR Raw Data'!$B$6:$BE$43,'RevPAR Raw Data'!AW$1,FALSE)</f>
        <v>-1.39873873218193</v>
      </c>
      <c r="BI40" s="48">
        <f>VLOOKUP($A40,'RevPAR Raw Data'!$B$6:$BE$43,'RevPAR Raw Data'!AX$1,FALSE)</f>
        <v>9.0217023542081005</v>
      </c>
      <c r="BJ40" s="49">
        <f>VLOOKUP($A40,'RevPAR Raw Data'!$B$6:$BE$43,'RevPAR Raw Data'!AY$1,FALSE)</f>
        <v>-0.43582478218272103</v>
      </c>
      <c r="BK40" s="48">
        <f>VLOOKUP($A40,'RevPAR Raw Data'!$B$6:$BE$43,'RevPAR Raw Data'!BA$1,FALSE)</f>
        <v>0.20916716259458201</v>
      </c>
      <c r="BL40" s="48">
        <f>VLOOKUP($A40,'RevPAR Raw Data'!$B$6:$BE$43,'RevPAR Raw Data'!BB$1,FALSE)</f>
        <v>0.90076178884676295</v>
      </c>
      <c r="BM40" s="49">
        <f>VLOOKUP($A40,'RevPAR Raw Data'!$B$6:$BE$43,'RevPAR Raw Data'!BC$1,FALSE)</f>
        <v>0.57610566369647798</v>
      </c>
      <c r="BN40" s="50">
        <f>VLOOKUP($A40,'RevPAR Raw Data'!$B$6:$BE$43,'RevPAR Raw Data'!BE$1,FALSE)</f>
        <v>-4.7154382488552998E-2</v>
      </c>
    </row>
    <row r="41" spans="1:66" x14ac:dyDescent="0.45">
      <c r="A41" s="63" t="s">
        <v>79</v>
      </c>
      <c r="B41" s="47">
        <f>VLOOKUP($A41,'Occupancy Raw Data'!$B$8:$BE$45,'Occupancy Raw Data'!AG$3,FALSE)</f>
        <v>52.806652806652799</v>
      </c>
      <c r="C41" s="48">
        <f>VLOOKUP($A41,'Occupancy Raw Data'!$B$8:$BE$45,'Occupancy Raw Data'!AH$3,FALSE)</f>
        <v>62.404712404712399</v>
      </c>
      <c r="D41" s="48">
        <f>VLOOKUP($A41,'Occupancy Raw Data'!$B$8:$BE$45,'Occupancy Raw Data'!AI$3,FALSE)</f>
        <v>64.8302148302148</v>
      </c>
      <c r="E41" s="48">
        <f>VLOOKUP($A41,'Occupancy Raw Data'!$B$8:$BE$45,'Occupancy Raw Data'!AJ$3,FALSE)</f>
        <v>64.587664587664506</v>
      </c>
      <c r="F41" s="48">
        <f>VLOOKUP($A41,'Occupancy Raw Data'!$B$8:$BE$45,'Occupancy Raw Data'!AK$3,FALSE)</f>
        <v>62.508662508662503</v>
      </c>
      <c r="G41" s="49">
        <f>VLOOKUP($A41,'Occupancy Raw Data'!$B$8:$BE$45,'Occupancy Raw Data'!AL$3,FALSE)</f>
        <v>61.427581427581401</v>
      </c>
      <c r="H41" s="48">
        <f>VLOOKUP($A41,'Occupancy Raw Data'!$B$8:$BE$45,'Occupancy Raw Data'!AN$3,FALSE)</f>
        <v>73.769923769923693</v>
      </c>
      <c r="I41" s="48">
        <f>VLOOKUP($A41,'Occupancy Raw Data'!$B$8:$BE$45,'Occupancy Raw Data'!AO$3,FALSE)</f>
        <v>79.348579348579307</v>
      </c>
      <c r="J41" s="49">
        <f>VLOOKUP($A41,'Occupancy Raw Data'!$B$8:$BE$45,'Occupancy Raw Data'!AP$3,FALSE)</f>
        <v>76.559251559251507</v>
      </c>
      <c r="K41" s="50">
        <f>VLOOKUP($A41,'Occupancy Raw Data'!$B$8:$BE$45,'Occupancy Raw Data'!AR$3,FALSE)</f>
        <v>65.750915750915695</v>
      </c>
      <c r="M41" s="47">
        <f>VLOOKUP($A41,'Occupancy Raw Data'!$B$8:$BE$45,'Occupancy Raw Data'!AT$3,FALSE)</f>
        <v>-5.0467289719626098</v>
      </c>
      <c r="N41" s="48">
        <f>VLOOKUP($A41,'Occupancy Raw Data'!$B$8:$BE$45,'Occupancy Raw Data'!AU$3,FALSE)</f>
        <v>-1.3691128148959399</v>
      </c>
      <c r="O41" s="48">
        <f>VLOOKUP($A41,'Occupancy Raw Data'!$B$8:$BE$45,'Occupancy Raw Data'!AV$3,FALSE)</f>
        <v>-2.4504692387903999</v>
      </c>
      <c r="P41" s="48">
        <f>VLOOKUP($A41,'Occupancy Raw Data'!$B$8:$BE$45,'Occupancy Raw Data'!AW$3,FALSE)</f>
        <v>-2.5104602510460201</v>
      </c>
      <c r="Q41" s="48">
        <f>VLOOKUP($A41,'Occupancy Raw Data'!$B$8:$BE$45,'Occupancy Raw Data'!AX$3,FALSE)</f>
        <v>-3.9659302635081102</v>
      </c>
      <c r="R41" s="49">
        <f>VLOOKUP($A41,'Occupancy Raw Data'!$B$8:$BE$45,'Occupancy Raw Data'!AY$3,FALSE)</f>
        <v>-3.0143880956288598</v>
      </c>
      <c r="S41" s="48">
        <f>VLOOKUP($A41,'Occupancy Raw Data'!$B$8:$BE$45,'Occupancy Raw Data'!BA$3,FALSE)</f>
        <v>-4.0558810274898596</v>
      </c>
      <c r="T41" s="48">
        <f>VLOOKUP($A41,'Occupancy Raw Data'!$B$8:$BE$45,'Occupancy Raw Data'!BB$3,FALSE)</f>
        <v>-0.49967412557028001</v>
      </c>
      <c r="U41" s="49">
        <f>VLOOKUP($A41,'Occupancy Raw Data'!$B$8:$BE$45,'Occupancy Raw Data'!BC$3,FALSE)</f>
        <v>-2.24532684437562</v>
      </c>
      <c r="V41" s="50">
        <f>VLOOKUP($A41,'Occupancy Raw Data'!$B$8:$BE$45,'Occupancy Raw Data'!BE$3,FALSE)</f>
        <v>-2.7598828696925302</v>
      </c>
      <c r="X41" s="51">
        <f>VLOOKUP($A41,'ADR Raw Data'!$B$6:$BE$43,'ADR Raw Data'!AG$1,FALSE)</f>
        <v>147.87682414698099</v>
      </c>
      <c r="Y41" s="52">
        <f>VLOOKUP($A41,'ADR Raw Data'!$B$6:$BE$43,'ADR Raw Data'!AH$1,FALSE)</f>
        <v>148.03190449750099</v>
      </c>
      <c r="Z41" s="52">
        <f>VLOOKUP($A41,'ADR Raw Data'!$B$6:$BE$43,'ADR Raw Data'!AI$1,FALSE)</f>
        <v>150.78576429716699</v>
      </c>
      <c r="AA41" s="52">
        <f>VLOOKUP($A41,'ADR Raw Data'!$B$6:$BE$43,'ADR Raw Data'!AJ$1,FALSE)</f>
        <v>148.49954935622301</v>
      </c>
      <c r="AB41" s="52">
        <f>VLOOKUP($A41,'ADR Raw Data'!$B$6:$BE$43,'ADR Raw Data'!AK$1,FALSE)</f>
        <v>146.908938470066</v>
      </c>
      <c r="AC41" s="53">
        <f>VLOOKUP($A41,'ADR Raw Data'!$B$6:$BE$43,'ADR Raw Data'!AL$1,FALSE)</f>
        <v>148.45631656137101</v>
      </c>
      <c r="AD41" s="52">
        <f>VLOOKUP($A41,'ADR Raw Data'!$B$6:$BE$43,'ADR Raw Data'!AN$1,FALSE)</f>
        <v>188.31552372005601</v>
      </c>
      <c r="AE41" s="52">
        <f>VLOOKUP($A41,'ADR Raw Data'!$B$6:$BE$43,'ADR Raw Data'!AO$1,FALSE)</f>
        <v>196.956144104803</v>
      </c>
      <c r="AF41" s="53">
        <f>VLOOKUP($A41,'ADR Raw Data'!$B$6:$BE$43,'ADR Raw Data'!AP$1,FALSE)</f>
        <v>192.79323828920499</v>
      </c>
      <c r="AG41" s="54">
        <f>VLOOKUP($A41,'ADR Raw Data'!$B$6:$BE$43,'ADR Raw Data'!AR$1,FALSE)</f>
        <v>163.20636226756</v>
      </c>
      <c r="AI41" s="47">
        <f>VLOOKUP($A41,'ADR Raw Data'!$B$6:$BE$43,'ADR Raw Data'!AT$1,FALSE)</f>
        <v>-6.0553969507266503</v>
      </c>
      <c r="AJ41" s="48">
        <f>VLOOKUP($A41,'ADR Raw Data'!$B$6:$BE$43,'ADR Raw Data'!AU$1,FALSE)</f>
        <v>-5.1171266984404404</v>
      </c>
      <c r="AK41" s="48">
        <f>VLOOKUP($A41,'ADR Raw Data'!$B$6:$BE$43,'ADR Raw Data'!AV$1,FALSE)</f>
        <v>-1.4190331138647601</v>
      </c>
      <c r="AL41" s="48">
        <f>VLOOKUP($A41,'ADR Raw Data'!$B$6:$BE$43,'ADR Raw Data'!AW$1,FALSE)</f>
        <v>5.7175073845790398E-4</v>
      </c>
      <c r="AM41" s="48">
        <f>VLOOKUP($A41,'ADR Raw Data'!$B$6:$BE$43,'ADR Raw Data'!AX$1,FALSE)</f>
        <v>-1.8830839461782201</v>
      </c>
      <c r="AN41" s="49">
        <f>VLOOKUP($A41,'ADR Raw Data'!$B$6:$BE$43,'ADR Raw Data'!AY$1,FALSE)</f>
        <v>-2.8130620268239102</v>
      </c>
      <c r="AO41" s="48">
        <f>VLOOKUP($A41,'ADR Raw Data'!$B$6:$BE$43,'ADR Raw Data'!BA$1,FALSE)</f>
        <v>-0.574490728285181</v>
      </c>
      <c r="AP41" s="48">
        <f>VLOOKUP($A41,'ADR Raw Data'!$B$6:$BE$43,'ADR Raw Data'!BB$1,FALSE)</f>
        <v>-0.286281527207215</v>
      </c>
      <c r="AQ41" s="49">
        <f>VLOOKUP($A41,'ADR Raw Data'!$B$6:$BE$43,'ADR Raw Data'!BC$1,FALSE)</f>
        <v>-0.38414424298536798</v>
      </c>
      <c r="AR41" s="50">
        <f>VLOOKUP($A41,'ADR Raw Data'!$B$6:$BE$43,'ADR Raw Data'!BE$1,FALSE)</f>
        <v>-1.8306302870342199</v>
      </c>
      <c r="AT41" s="51">
        <f>VLOOKUP($A41,'RevPAR Raw Data'!$B$6:$BE$43,'RevPAR Raw Data'!AG$1,FALSE)</f>
        <v>78.088801108801107</v>
      </c>
      <c r="AU41" s="52">
        <f>VLOOKUP($A41,'RevPAR Raw Data'!$B$6:$BE$43,'RevPAR Raw Data'!AH$1,FALSE)</f>
        <v>92.378884268884207</v>
      </c>
      <c r="AV41" s="52">
        <f>VLOOKUP($A41,'RevPAR Raw Data'!$B$6:$BE$43,'RevPAR Raw Data'!AI$1,FALSE)</f>
        <v>97.754734927234907</v>
      </c>
      <c r="AW41" s="52">
        <f>VLOOKUP($A41,'RevPAR Raw Data'!$B$6:$BE$43,'RevPAR Raw Data'!AJ$1,FALSE)</f>
        <v>95.9123908523908</v>
      </c>
      <c r="AX41" s="52">
        <f>VLOOKUP($A41,'RevPAR Raw Data'!$B$6:$BE$43,'RevPAR Raw Data'!AK$1,FALSE)</f>
        <v>91.830812543312504</v>
      </c>
      <c r="AY41" s="53">
        <f>VLOOKUP($A41,'RevPAR Raw Data'!$B$6:$BE$43,'RevPAR Raw Data'!AL$1,FALSE)</f>
        <v>91.193124740124702</v>
      </c>
      <c r="AZ41" s="52">
        <f>VLOOKUP($A41,'RevPAR Raw Data'!$B$6:$BE$43,'RevPAR Raw Data'!AN$1,FALSE)</f>
        <v>138.92021829521801</v>
      </c>
      <c r="BA41" s="52">
        <f>VLOOKUP($A41,'RevPAR Raw Data'!$B$6:$BE$43,'RevPAR Raw Data'!AO$1,FALSE)</f>
        <v>156.28190228690201</v>
      </c>
      <c r="BB41" s="53">
        <f>VLOOKUP($A41,'RevPAR Raw Data'!$B$6:$BE$43,'RevPAR Raw Data'!AP$1,FALSE)</f>
        <v>147.60106029106001</v>
      </c>
      <c r="BC41" s="54">
        <f>VLOOKUP($A41,'RevPAR Raw Data'!$B$6:$BE$43,'RevPAR Raw Data'!AR$1,FALSE)</f>
        <v>107.309677754677</v>
      </c>
      <c r="BE41" s="47">
        <f>VLOOKUP($A41,'RevPAR Raw Data'!$B$6:$BE$43,'RevPAR Raw Data'!AT$1,FALSE)</f>
        <v>-10.796526450409599</v>
      </c>
      <c r="BF41" s="48">
        <f>VLOOKUP($A41,'RevPAR Raw Data'!$B$6:$BE$43,'RevPAR Raw Data'!AU$1,FALSE)</f>
        <v>-6.4161802759535798</v>
      </c>
      <c r="BG41" s="48">
        <f>VLOOKUP($A41,'RevPAR Raw Data'!$B$6:$BE$43,'RevPAR Raw Data'!AV$1,FALSE)</f>
        <v>-3.83472938271166</v>
      </c>
      <c r="BH41" s="48">
        <f>VLOOKUP($A41,'RevPAR Raw Data'!$B$6:$BE$43,'RevPAR Raw Data'!AW$1,FALSE)</f>
        <v>-2.5099028538825898</v>
      </c>
      <c r="BI41" s="48">
        <f>VLOOKUP($A41,'RevPAR Raw Data'!$B$6:$BE$43,'RevPAR Raw Data'!AX$1,FALSE)</f>
        <v>-5.7743324135775902</v>
      </c>
      <c r="BJ41" s="49">
        <f>VLOOKUP($A41,'RevPAR Raw Data'!$B$6:$BE$43,'RevPAR Raw Data'!AY$1,FALSE)</f>
        <v>-5.7426535155935303</v>
      </c>
      <c r="BK41" s="48">
        <f>VLOOKUP($A41,'RevPAR Raw Data'!$B$6:$BE$43,'RevPAR Raw Data'!BA$1,FALSE)</f>
        <v>-4.6070710953218299</v>
      </c>
      <c r="BL41" s="48">
        <f>VLOOKUP($A41,'RevPAR Raw Data'!$B$6:$BE$43,'RevPAR Raw Data'!BB$1,FALSE)</f>
        <v>-0.78452517805975297</v>
      </c>
      <c r="BM41" s="49">
        <f>VLOOKUP($A41,'RevPAR Raw Data'!$B$6:$BE$43,'RevPAR Raw Data'!BC$1,FALSE)</f>
        <v>-2.6208457935521099</v>
      </c>
      <c r="BN41" s="50">
        <f>VLOOKUP($A41,'RevPAR Raw Data'!$B$6:$BE$43,'RevPAR Raw Data'!BE$1,FALSE)</f>
        <v>-4.5399899050274897</v>
      </c>
    </row>
    <row r="42" spans="1:66" x14ac:dyDescent="0.45">
      <c r="A42" s="63" t="s">
        <v>80</v>
      </c>
      <c r="B42" s="47">
        <f>VLOOKUP($A42,'Occupancy Raw Data'!$B$8:$BE$45,'Occupancy Raw Data'!AG$3,FALSE)</f>
        <v>59.348616009404701</v>
      </c>
      <c r="C42" s="48">
        <f>VLOOKUP($A42,'Occupancy Raw Data'!$B$8:$BE$45,'Occupancy Raw Data'!AH$3,FALSE)</f>
        <v>65.980868914658203</v>
      </c>
      <c r="D42" s="48">
        <f>VLOOKUP($A42,'Occupancy Raw Data'!$B$8:$BE$45,'Occupancy Raw Data'!AI$3,FALSE)</f>
        <v>68.507855501522997</v>
      </c>
      <c r="E42" s="48">
        <f>VLOOKUP($A42,'Occupancy Raw Data'!$B$8:$BE$45,'Occupancy Raw Data'!AJ$3,FALSE)</f>
        <v>67.673542457115303</v>
      </c>
      <c r="F42" s="48">
        <f>VLOOKUP($A42,'Occupancy Raw Data'!$B$8:$BE$45,'Occupancy Raw Data'!AK$3,FALSE)</f>
        <v>66.982178164912</v>
      </c>
      <c r="G42" s="49">
        <f>VLOOKUP($A42,'Occupancy Raw Data'!$B$8:$BE$45,'Occupancy Raw Data'!AL$3,FALSE)</f>
        <v>65.698544343030505</v>
      </c>
      <c r="H42" s="48">
        <f>VLOOKUP($A42,'Occupancy Raw Data'!$B$8:$BE$45,'Occupancy Raw Data'!AN$3,FALSE)</f>
        <v>79.3933361834019</v>
      </c>
      <c r="I42" s="48">
        <f>VLOOKUP($A42,'Occupancy Raw Data'!$B$8:$BE$45,'Occupancy Raw Data'!AO$3,FALSE)</f>
        <v>85.980334526799496</v>
      </c>
      <c r="J42" s="49">
        <f>VLOOKUP($A42,'Occupancy Raw Data'!$B$8:$BE$45,'Occupancy Raw Data'!AP$3,FALSE)</f>
        <v>82.686835355100698</v>
      </c>
      <c r="K42" s="50">
        <f>VLOOKUP($A42,'Occupancy Raw Data'!$B$8:$BE$45,'Occupancy Raw Data'!AR$3,FALSE)</f>
        <v>70.552304720898903</v>
      </c>
      <c r="M42" s="47">
        <f>VLOOKUP($A42,'Occupancy Raw Data'!$B$8:$BE$45,'Occupancy Raw Data'!AT$3,FALSE)</f>
        <v>-3.3716359081006599</v>
      </c>
      <c r="N42" s="48">
        <f>VLOOKUP($A42,'Occupancy Raw Data'!$B$8:$BE$45,'Occupancy Raw Data'!AU$3,FALSE)</f>
        <v>-0.68068927222692499</v>
      </c>
      <c r="O42" s="48">
        <f>VLOOKUP($A42,'Occupancy Raw Data'!$B$8:$BE$45,'Occupancy Raw Data'!AV$3,FALSE)</f>
        <v>-6.0666489750703899E-2</v>
      </c>
      <c r="P42" s="48">
        <f>VLOOKUP($A42,'Occupancy Raw Data'!$B$8:$BE$45,'Occupancy Raw Data'!AW$3,FALSE)</f>
        <v>-0.80258456583043103</v>
      </c>
      <c r="Q42" s="48">
        <f>VLOOKUP($A42,'Occupancy Raw Data'!$B$8:$BE$45,'Occupancy Raw Data'!AX$3,FALSE)</f>
        <v>-2.6861591683867201</v>
      </c>
      <c r="R42" s="49">
        <f>VLOOKUP($A42,'Occupancy Raw Data'!$B$8:$BE$45,'Occupancy Raw Data'!AY$3,FALSE)</f>
        <v>-1.48788485667176</v>
      </c>
      <c r="S42" s="48">
        <f>VLOOKUP($A42,'Occupancy Raw Data'!$B$8:$BE$45,'Occupancy Raw Data'!BA$3,FALSE)</f>
        <v>-1.17829825934392</v>
      </c>
      <c r="T42" s="48">
        <f>VLOOKUP($A42,'Occupancy Raw Data'!$B$8:$BE$45,'Occupancy Raw Data'!BB$3,FALSE)</f>
        <v>-0.283256836186216</v>
      </c>
      <c r="U42" s="49">
        <f>VLOOKUP($A42,'Occupancy Raw Data'!$B$8:$BE$45,'Occupancy Raw Data'!BC$3,FALSE)</f>
        <v>-0.71496700344634501</v>
      </c>
      <c r="V42" s="50">
        <f>VLOOKUP($A42,'Occupancy Raw Data'!$B$8:$BE$45,'Occupancy Raw Data'!BE$3,FALSE)</f>
        <v>-1.2304649212318399</v>
      </c>
      <c r="X42" s="51">
        <f>VLOOKUP($A42,'ADR Raw Data'!$B$6:$BE$43,'ADR Raw Data'!AG$1,FALSE)</f>
        <v>135.111408859676</v>
      </c>
      <c r="Y42" s="52">
        <f>VLOOKUP($A42,'ADR Raw Data'!$B$6:$BE$43,'ADR Raw Data'!AH$1,FALSE)</f>
        <v>135.35638404065699</v>
      </c>
      <c r="Z42" s="52">
        <f>VLOOKUP($A42,'ADR Raw Data'!$B$6:$BE$43,'ADR Raw Data'!AI$1,FALSE)</f>
        <v>135.96832389161301</v>
      </c>
      <c r="AA42" s="52">
        <f>VLOOKUP($A42,'ADR Raw Data'!$B$6:$BE$43,'ADR Raw Data'!AJ$1,FALSE)</f>
        <v>135.129910176685</v>
      </c>
      <c r="AB42" s="52">
        <f>VLOOKUP($A42,'ADR Raw Data'!$B$6:$BE$43,'ADR Raw Data'!AK$1,FALSE)</f>
        <v>135.183560708052</v>
      </c>
      <c r="AC42" s="53">
        <f>VLOOKUP($A42,'ADR Raw Data'!$B$6:$BE$43,'ADR Raw Data'!AL$1,FALSE)</f>
        <v>135.35784707140701</v>
      </c>
      <c r="AD42" s="52">
        <f>VLOOKUP($A42,'ADR Raw Data'!$B$6:$BE$43,'ADR Raw Data'!AN$1,FALSE)</f>
        <v>179.43654562281699</v>
      </c>
      <c r="AE42" s="52">
        <f>VLOOKUP($A42,'ADR Raw Data'!$B$6:$BE$43,'ADR Raw Data'!AO$1,FALSE)</f>
        <v>191.38228984741599</v>
      </c>
      <c r="AF42" s="53">
        <f>VLOOKUP($A42,'ADR Raw Data'!$B$6:$BE$43,'ADR Raw Data'!AP$1,FALSE)</f>
        <v>185.647323192134</v>
      </c>
      <c r="AG42" s="54">
        <f>VLOOKUP($A42,'ADR Raw Data'!$B$6:$BE$43,'ADR Raw Data'!AR$1,FALSE)</f>
        <v>152.19741394724701</v>
      </c>
      <c r="AI42" s="47">
        <f>VLOOKUP($A42,'ADR Raw Data'!$B$6:$BE$43,'ADR Raw Data'!AT$1,FALSE)</f>
        <v>-0.65260744728307996</v>
      </c>
      <c r="AJ42" s="48">
        <f>VLOOKUP($A42,'ADR Raw Data'!$B$6:$BE$43,'ADR Raw Data'!AU$1,FALSE)</f>
        <v>0.47534805712126998</v>
      </c>
      <c r="AK42" s="48">
        <f>VLOOKUP($A42,'ADR Raw Data'!$B$6:$BE$43,'ADR Raw Data'!AV$1,FALSE)</f>
        <v>0.52018794783773203</v>
      </c>
      <c r="AL42" s="48">
        <f>VLOOKUP($A42,'ADR Raw Data'!$B$6:$BE$43,'ADR Raw Data'!AW$1,FALSE)</f>
        <v>8.4027153611869396E-2</v>
      </c>
      <c r="AM42" s="48">
        <f>VLOOKUP($A42,'ADR Raw Data'!$B$6:$BE$43,'ADR Raw Data'!AX$1,FALSE)</f>
        <v>-0.53430602555037898</v>
      </c>
      <c r="AN42" s="49">
        <f>VLOOKUP($A42,'ADR Raw Data'!$B$6:$BE$43,'ADR Raw Data'!AY$1,FALSE)</f>
        <v>-1.11843828889279E-2</v>
      </c>
      <c r="AO42" s="48">
        <f>VLOOKUP($A42,'ADR Raw Data'!$B$6:$BE$43,'ADR Raw Data'!BA$1,FALSE)</f>
        <v>1.0203606911868801</v>
      </c>
      <c r="AP42" s="48">
        <f>VLOOKUP($A42,'ADR Raw Data'!$B$6:$BE$43,'ADR Raw Data'!BB$1,FALSE)</f>
        <v>1.2192952354109901</v>
      </c>
      <c r="AQ42" s="49">
        <f>VLOOKUP($A42,'ADR Raw Data'!$B$6:$BE$43,'ADR Raw Data'!BC$1,FALSE)</f>
        <v>1.1410903477549299</v>
      </c>
      <c r="AR42" s="50">
        <f>VLOOKUP($A42,'ADR Raw Data'!$B$6:$BE$43,'ADR Raw Data'!BE$1,FALSE)</f>
        <v>0.51176136262889305</v>
      </c>
      <c r="AT42" s="51">
        <f>VLOOKUP($A42,'RevPAR Raw Data'!$B$6:$BE$43,'RevPAR Raw Data'!AG$1,FALSE)</f>
        <v>80.186751229026299</v>
      </c>
      <c r="AU42" s="52">
        <f>VLOOKUP($A42,'RevPAR Raw Data'!$B$6:$BE$43,'RevPAR Raw Data'!AH$1,FALSE)</f>
        <v>89.309318321487694</v>
      </c>
      <c r="AV42" s="52">
        <f>VLOOKUP($A42,'RevPAR Raw Data'!$B$6:$BE$43,'RevPAR Raw Data'!AI$1,FALSE)</f>
        <v>93.148982859509402</v>
      </c>
      <c r="AW42" s="52">
        <f>VLOOKUP($A42,'RevPAR Raw Data'!$B$6:$BE$43,'RevPAR Raw Data'!AJ$1,FALSE)</f>
        <v>91.447197135680995</v>
      </c>
      <c r="AX42" s="52">
        <f>VLOOKUP($A42,'RevPAR Raw Data'!$B$6:$BE$43,'RevPAR Raw Data'!AK$1,FALSE)</f>
        <v>90.548893483140006</v>
      </c>
      <c r="AY42" s="53">
        <f>VLOOKUP($A42,'RevPAR Raw Data'!$B$6:$BE$43,'RevPAR Raw Data'!AL$1,FALSE)</f>
        <v>88.928135179979904</v>
      </c>
      <c r="AZ42" s="52">
        <f>VLOOKUP($A42,'RevPAR Raw Data'!$B$6:$BE$43,'RevPAR Raw Data'!AN$1,FALSE)</f>
        <v>142.460659902207</v>
      </c>
      <c r="BA42" s="52">
        <f>VLOOKUP($A42,'RevPAR Raw Data'!$B$6:$BE$43,'RevPAR Raw Data'!AO$1,FALSE)</f>
        <v>164.55113303585699</v>
      </c>
      <c r="BB42" s="53">
        <f>VLOOKUP($A42,'RevPAR Raw Data'!$B$6:$BE$43,'RevPAR Raw Data'!AP$1,FALSE)</f>
        <v>153.505896469032</v>
      </c>
      <c r="BC42" s="54">
        <f>VLOOKUP($A42,'RevPAR Raw Data'!$B$6:$BE$43,'RevPAR Raw Data'!AR$1,FALSE)</f>
        <v>107.37878326539</v>
      </c>
      <c r="BE42" s="47">
        <f>VLOOKUP($A42,'RevPAR Raw Data'!$B$6:$BE$43,'RevPAR Raw Data'!AT$1,FALSE)</f>
        <v>-4.0022398083521997</v>
      </c>
      <c r="BF42" s="48">
        <f>VLOOKUP($A42,'RevPAR Raw Data'!$B$6:$BE$43,'RevPAR Raw Data'!AU$1,FALSE)</f>
        <v>-0.208576858336218</v>
      </c>
      <c r="BG42" s="48">
        <f>VLOOKUP($A42,'RevPAR Raw Data'!$B$6:$BE$43,'RevPAR Raw Data'!AV$1,FALSE)</f>
        <v>0.45920587831896897</v>
      </c>
      <c r="BH42" s="48">
        <f>VLOOKUP($A42,'RevPAR Raw Data'!$B$6:$BE$43,'RevPAR Raw Data'!AW$1,FALSE)</f>
        <v>-0.71923180118455698</v>
      </c>
      <c r="BI42" s="48">
        <f>VLOOKUP($A42,'RevPAR Raw Data'!$B$6:$BE$43,'RevPAR Raw Data'!AX$1,FALSE)</f>
        <v>-3.2061128836445301</v>
      </c>
      <c r="BJ42" s="49">
        <f>VLOOKUP($A42,'RevPAR Raw Data'!$B$6:$BE$43,'RevPAR Raw Data'!AY$1,FALSE)</f>
        <v>-1.4989028288213699</v>
      </c>
      <c r="BK42" s="48">
        <f>VLOOKUP($A42,'RevPAR Raw Data'!$B$6:$BE$43,'RevPAR Raw Data'!BA$1,FALSE)</f>
        <v>-0.16996046042032201</v>
      </c>
      <c r="BL42" s="48">
        <f>VLOOKUP($A42,'RevPAR Raw Data'!$B$6:$BE$43,'RevPAR Raw Data'!BB$1,FALSE)</f>
        <v>0.93258466211717905</v>
      </c>
      <c r="BM42" s="49">
        <f>VLOOKUP($A42,'RevPAR Raw Data'!$B$6:$BE$43,'RevPAR Raw Data'!BC$1,FALSE)</f>
        <v>0.41796492484262698</v>
      </c>
      <c r="BN42" s="50">
        <f>VLOOKUP($A42,'RevPAR Raw Data'!$B$6:$BE$43,'RevPAR Raw Data'!BE$1,FALSE)</f>
        <v>-0.72500060265051602</v>
      </c>
    </row>
    <row r="43" spans="1:66" x14ac:dyDescent="0.45">
      <c r="A43" s="66" t="s">
        <v>81</v>
      </c>
      <c r="B43" s="47">
        <f>VLOOKUP($A43,'Occupancy Raw Data'!$B$8:$BE$45,'Occupancy Raw Data'!AG$3,FALSE)</f>
        <v>53.678861383175999</v>
      </c>
      <c r="C43" s="48">
        <f>VLOOKUP($A43,'Occupancy Raw Data'!$B$8:$BE$45,'Occupancy Raw Data'!AH$3,FALSE)</f>
        <v>66.6543655622269</v>
      </c>
      <c r="D43" s="48">
        <f>VLOOKUP($A43,'Occupancy Raw Data'!$B$8:$BE$45,'Occupancy Raw Data'!AI$3,FALSE)</f>
        <v>70.758612435419195</v>
      </c>
      <c r="E43" s="48">
        <f>VLOOKUP($A43,'Occupancy Raw Data'!$B$8:$BE$45,'Occupancy Raw Data'!AJ$3,FALSE)</f>
        <v>68.818695019049997</v>
      </c>
      <c r="F43" s="48">
        <f>VLOOKUP($A43,'Occupancy Raw Data'!$B$8:$BE$45,'Occupancy Raw Data'!AK$3,FALSE)</f>
        <v>63.588398396201903</v>
      </c>
      <c r="G43" s="49">
        <f>VLOOKUP($A43,'Occupancy Raw Data'!$B$8:$BE$45,'Occupancy Raw Data'!AL$3,FALSE)</f>
        <v>64.6997865592148</v>
      </c>
      <c r="H43" s="48">
        <f>VLOOKUP($A43,'Occupancy Raw Data'!$B$8:$BE$45,'Occupancy Raw Data'!AN$3,FALSE)</f>
        <v>67.737028984061695</v>
      </c>
      <c r="I43" s="48">
        <f>VLOOKUP($A43,'Occupancy Raw Data'!$B$8:$BE$45,'Occupancy Raw Data'!AO$3,FALSE)</f>
        <v>71.248828070455403</v>
      </c>
      <c r="J43" s="49">
        <f>VLOOKUP($A43,'Occupancy Raw Data'!$B$8:$BE$45,'Occupancy Raw Data'!AP$3,FALSE)</f>
        <v>69.492928527258499</v>
      </c>
      <c r="K43" s="50">
        <f>VLOOKUP($A43,'Occupancy Raw Data'!$B$8:$BE$45,'Occupancy Raw Data'!AR$3,FALSE)</f>
        <v>66.069255692941596</v>
      </c>
      <c r="M43" s="47">
        <f>VLOOKUP($A43,'Occupancy Raw Data'!$B$8:$BE$45,'Occupancy Raw Data'!AT$3,FALSE)</f>
        <v>-1.0047402063159301</v>
      </c>
      <c r="N43" s="48">
        <f>VLOOKUP($A43,'Occupancy Raw Data'!$B$8:$BE$45,'Occupancy Raw Data'!AU$3,FALSE)</f>
        <v>4.6246707462134404</v>
      </c>
      <c r="O43" s="48">
        <f>VLOOKUP($A43,'Occupancy Raw Data'!$B$8:$BE$45,'Occupancy Raw Data'!AV$3,FALSE)</f>
        <v>3.6975671686202798</v>
      </c>
      <c r="P43" s="48">
        <f>VLOOKUP($A43,'Occupancy Raw Data'!$B$8:$BE$45,'Occupancy Raw Data'!AW$3,FALSE)</f>
        <v>-0.137182888044002</v>
      </c>
      <c r="Q43" s="48">
        <f>VLOOKUP($A43,'Occupancy Raw Data'!$B$8:$BE$45,'Occupancy Raw Data'!AX$3,FALSE)</f>
        <v>0.52347864818033796</v>
      </c>
      <c r="R43" s="49">
        <f>VLOOKUP($A43,'Occupancy Raw Data'!$B$8:$BE$45,'Occupancy Raw Data'!AY$3,FALSE)</f>
        <v>1.6211649276162501</v>
      </c>
      <c r="S43" s="48">
        <f>VLOOKUP($A43,'Occupancy Raw Data'!$B$8:$BE$45,'Occupancy Raw Data'!BA$3,FALSE)</f>
        <v>-0.74265806395846001</v>
      </c>
      <c r="T43" s="48">
        <f>VLOOKUP($A43,'Occupancy Raw Data'!$B$8:$BE$45,'Occupancy Raw Data'!BB$3,FALSE)</f>
        <v>-0.65552353342166902</v>
      </c>
      <c r="U43" s="49">
        <f>VLOOKUP($A43,'Occupancy Raw Data'!$B$8:$BE$45,'Occupancy Raw Data'!BC$3,FALSE)</f>
        <v>-0.69800907368612297</v>
      </c>
      <c r="V43" s="50">
        <f>VLOOKUP($A43,'Occupancy Raw Data'!$B$8:$BE$45,'Occupancy Raw Data'!BE$3,FALSE)</f>
        <v>0.91426438214133299</v>
      </c>
      <c r="X43" s="51">
        <f>VLOOKUP($A43,'ADR Raw Data'!$B$6:$BE$43,'ADR Raw Data'!AG$1,FALSE)</f>
        <v>122.402484880015</v>
      </c>
      <c r="Y43" s="52">
        <f>VLOOKUP($A43,'ADR Raw Data'!$B$6:$BE$43,'ADR Raw Data'!AH$1,FALSE)</f>
        <v>134.07867003845601</v>
      </c>
      <c r="Z43" s="52">
        <f>VLOOKUP($A43,'ADR Raw Data'!$B$6:$BE$43,'ADR Raw Data'!AI$1,FALSE)</f>
        <v>138.313231915313</v>
      </c>
      <c r="AA43" s="52">
        <f>VLOOKUP($A43,'ADR Raw Data'!$B$6:$BE$43,'ADR Raw Data'!AJ$1,FALSE)</f>
        <v>135.58973072073499</v>
      </c>
      <c r="AB43" s="52">
        <f>VLOOKUP($A43,'ADR Raw Data'!$B$6:$BE$43,'ADR Raw Data'!AK$1,FALSE)</f>
        <v>127.553905419182</v>
      </c>
      <c r="AC43" s="53">
        <f>VLOOKUP($A43,'ADR Raw Data'!$B$6:$BE$43,'ADR Raw Data'!AL$1,FALSE)</f>
        <v>132.106352219</v>
      </c>
      <c r="AD43" s="52">
        <f>VLOOKUP($A43,'ADR Raw Data'!$B$6:$BE$43,'ADR Raw Data'!AN$1,FALSE)</f>
        <v>125.298643515007</v>
      </c>
      <c r="AE43" s="52">
        <f>VLOOKUP($A43,'ADR Raw Data'!$B$6:$BE$43,'ADR Raw Data'!AO$1,FALSE)</f>
        <v>125.66528021781799</v>
      </c>
      <c r="AF43" s="53">
        <f>VLOOKUP($A43,'ADR Raw Data'!$B$6:$BE$43,'ADR Raw Data'!AP$1,FALSE)</f>
        <v>125.48659382848901</v>
      </c>
      <c r="AG43" s="54">
        <f>VLOOKUP($A43,'ADR Raw Data'!$B$6:$BE$43,'ADR Raw Data'!AR$1,FALSE)</f>
        <v>130.116983457929</v>
      </c>
      <c r="AI43" s="47">
        <f>VLOOKUP($A43,'ADR Raw Data'!$B$6:$BE$43,'ADR Raw Data'!AT$1,FALSE)</f>
        <v>4.7587192969805399</v>
      </c>
      <c r="AJ43" s="48">
        <f>VLOOKUP($A43,'ADR Raw Data'!$B$6:$BE$43,'ADR Raw Data'!AU$1,FALSE)</f>
        <v>5.6479545747445998</v>
      </c>
      <c r="AK43" s="48">
        <f>VLOOKUP($A43,'ADR Raw Data'!$B$6:$BE$43,'ADR Raw Data'!AV$1,FALSE)</f>
        <v>6.2771087139503496</v>
      </c>
      <c r="AL43" s="48">
        <f>VLOOKUP($A43,'ADR Raw Data'!$B$6:$BE$43,'ADR Raw Data'!AW$1,FALSE)</f>
        <v>5.0024587271346697</v>
      </c>
      <c r="AM43" s="48">
        <f>VLOOKUP($A43,'ADR Raw Data'!$B$6:$BE$43,'ADR Raw Data'!AX$1,FALSE)</f>
        <v>3.5759324035300102</v>
      </c>
      <c r="AN43" s="49">
        <f>VLOOKUP($A43,'ADR Raw Data'!$B$6:$BE$43,'ADR Raw Data'!AY$1,FALSE)</f>
        <v>5.1614823071502904</v>
      </c>
      <c r="AO43" s="48">
        <f>VLOOKUP($A43,'ADR Raw Data'!$B$6:$BE$43,'ADR Raw Data'!BA$1,FALSE)</f>
        <v>4.0008910081438698</v>
      </c>
      <c r="AP43" s="48">
        <f>VLOOKUP($A43,'ADR Raw Data'!$B$6:$BE$43,'ADR Raw Data'!BB$1,FALSE)</f>
        <v>3.2711574312161402</v>
      </c>
      <c r="AQ43" s="49">
        <f>VLOOKUP($A43,'ADR Raw Data'!$B$6:$BE$43,'ADR Raw Data'!BC$1,FALSE)</f>
        <v>3.62521511835787</v>
      </c>
      <c r="AR43" s="50">
        <f>VLOOKUP($A43,'ADR Raw Data'!$B$6:$BE$43,'ADR Raw Data'!BE$1,FALSE)</f>
        <v>4.7296053643333602</v>
      </c>
      <c r="AT43" s="51">
        <f>VLOOKUP($A43,'RevPAR Raw Data'!$B$6:$BE$43,'RevPAR Raw Data'!AG$1,FALSE)</f>
        <v>65.704260188306606</v>
      </c>
      <c r="AU43" s="52">
        <f>VLOOKUP($A43,'RevPAR Raw Data'!$B$6:$BE$43,'RevPAR Raw Data'!AH$1,FALSE)</f>
        <v>89.3692868684047</v>
      </c>
      <c r="AV43" s="52">
        <f>VLOOKUP($A43,'RevPAR Raw Data'!$B$6:$BE$43,'RevPAR Raw Data'!AI$1,FALSE)</f>
        <v>97.868523717859205</v>
      </c>
      <c r="AW43" s="52">
        <f>VLOOKUP($A43,'RevPAR Raw Data'!$B$6:$BE$43,'RevPAR Raw Data'!AJ$1,FALSE)</f>
        <v>93.311083261853895</v>
      </c>
      <c r="AX43" s="52">
        <f>VLOOKUP($A43,'RevPAR Raw Data'!$B$6:$BE$43,'RevPAR Raw Data'!AK$1,FALSE)</f>
        <v>81.109485547864494</v>
      </c>
      <c r="AY43" s="53">
        <f>VLOOKUP($A43,'RevPAR Raw Data'!$B$6:$BE$43,'RevPAR Raw Data'!AL$1,FALSE)</f>
        <v>85.4725279168578</v>
      </c>
      <c r="AZ43" s="52">
        <f>VLOOKUP($A43,'RevPAR Raw Data'!$B$6:$BE$43,'RevPAR Raw Data'!AN$1,FALSE)</f>
        <v>84.873578474396993</v>
      </c>
      <c r="BA43" s="52">
        <f>VLOOKUP($A43,'RevPAR Raw Data'!$B$6:$BE$43,'RevPAR Raw Data'!AO$1,FALSE)</f>
        <v>89.535039446649705</v>
      </c>
      <c r="BB43" s="53">
        <f>VLOOKUP($A43,'RevPAR Raw Data'!$B$6:$BE$43,'RevPAR Raw Data'!AP$1,FALSE)</f>
        <v>87.204308960523406</v>
      </c>
      <c r="BC43" s="54">
        <f>VLOOKUP($A43,'RevPAR Raw Data'!$B$6:$BE$43,'RevPAR Raw Data'!AR$1,FALSE)</f>
        <v>85.967322500762194</v>
      </c>
      <c r="BE43" s="47">
        <f>VLOOKUP($A43,'RevPAR Raw Data'!$B$6:$BE$43,'RevPAR Raw Data'!AT$1,FALSE)</f>
        <v>3.7061663245821199</v>
      </c>
      <c r="BF43" s="48">
        <f>VLOOKUP($A43,'RevPAR Raw Data'!$B$6:$BE$43,'RevPAR Raw Data'!AU$1,FALSE)</f>
        <v>10.533824623935599</v>
      </c>
      <c r="BG43" s="48">
        <f>VLOOKUP($A43,'RevPAR Raw Data'!$B$6:$BE$43,'RevPAR Raw Data'!AV$1,FALSE)</f>
        <v>10.2067761935162</v>
      </c>
      <c r="BH43" s="48">
        <f>VLOOKUP($A43,'RevPAR Raw Data'!$B$6:$BE$43,'RevPAR Raw Data'!AW$1,FALSE)</f>
        <v>4.85841332173558</v>
      </c>
      <c r="BI43" s="48">
        <f>VLOOKUP($A43,'RevPAR Raw Data'!$B$6:$BE$43,'RevPAR Raw Data'!AX$1,FALSE)</f>
        <v>4.1181302943161899</v>
      </c>
      <c r="BJ43" s="49">
        <f>VLOOKUP($A43,'RevPAR Raw Data'!$B$6:$BE$43,'RevPAR Raw Data'!AY$1,FALSE)</f>
        <v>6.8663233756751803</v>
      </c>
      <c r="BK43" s="48">
        <f>VLOOKUP($A43,'RevPAR Raw Data'!$B$6:$BE$43,'RevPAR Raw Data'!BA$1,FALSE)</f>
        <v>3.2285200044832401</v>
      </c>
      <c r="BL43" s="48">
        <f>VLOOKUP($A43,'RevPAR Raw Data'!$B$6:$BE$43,'RevPAR Raw Data'!BB$1,FALSE)</f>
        <v>2.5941906910175798</v>
      </c>
      <c r="BM43" s="49">
        <f>VLOOKUP($A43,'RevPAR Raw Data'!$B$6:$BE$43,'RevPAR Raw Data'!BC$1,FALSE)</f>
        <v>2.9019017142049699</v>
      </c>
      <c r="BN43" s="50">
        <f>VLOOKUP($A43,'RevPAR Raw Data'!$B$6:$BE$43,'RevPAR Raw Data'!BE$1,FALSE)</f>
        <v>5.6871108437366402</v>
      </c>
    </row>
    <row r="44" spans="1:66" x14ac:dyDescent="0.45">
      <c r="A44" s="63" t="s">
        <v>82</v>
      </c>
      <c r="B44" s="47">
        <f>VLOOKUP($A44,'Occupancy Raw Data'!$B$8:$BE$45,'Occupancy Raw Data'!AG$3,FALSE)</f>
        <v>47.354485380646302</v>
      </c>
      <c r="C44" s="48">
        <f>VLOOKUP($A44,'Occupancy Raw Data'!$B$8:$BE$45,'Occupancy Raw Data'!AH$3,FALSE)</f>
        <v>55.709694939802603</v>
      </c>
      <c r="D44" s="48">
        <f>VLOOKUP($A44,'Occupancy Raw Data'!$B$8:$BE$45,'Occupancy Raw Data'!AI$3,FALSE)</f>
        <v>58.497397601267203</v>
      </c>
      <c r="E44" s="48">
        <f>VLOOKUP($A44,'Occupancy Raw Data'!$B$8:$BE$45,'Occupancy Raw Data'!AJ$3,FALSE)</f>
        <v>60.640416383797202</v>
      </c>
      <c r="F44" s="48">
        <f>VLOOKUP($A44,'Occupancy Raw Data'!$B$8:$BE$45,'Occupancy Raw Data'!AK$3,FALSE)</f>
        <v>61.102059289431899</v>
      </c>
      <c r="G44" s="49">
        <f>VLOOKUP($A44,'Occupancy Raw Data'!$B$8:$BE$45,'Occupancy Raw Data'!AL$3,FALSE)</f>
        <v>56.660903569197899</v>
      </c>
      <c r="H44" s="48">
        <f>VLOOKUP($A44,'Occupancy Raw Data'!$B$8:$BE$45,'Occupancy Raw Data'!AN$3,FALSE)</f>
        <v>71.430187825299797</v>
      </c>
      <c r="I44" s="48">
        <f>VLOOKUP($A44,'Occupancy Raw Data'!$B$8:$BE$45,'Occupancy Raw Data'!AO$3,FALSE)</f>
        <v>75.820321339669604</v>
      </c>
      <c r="J44" s="49">
        <f>VLOOKUP($A44,'Occupancy Raw Data'!$B$8:$BE$45,'Occupancy Raw Data'!AP$3,FALSE)</f>
        <v>73.6252545824847</v>
      </c>
      <c r="K44" s="50">
        <f>VLOOKUP($A44,'Occupancy Raw Data'!$B$8:$BE$45,'Occupancy Raw Data'!AR$3,FALSE)</f>
        <v>61.507923679225101</v>
      </c>
      <c r="M44" s="47">
        <f>VLOOKUP($A44,'Occupancy Raw Data'!$B$8:$BE$45,'Occupancy Raw Data'!AT$3,FALSE)</f>
        <v>-2.29020063923587</v>
      </c>
      <c r="N44" s="48">
        <f>VLOOKUP($A44,'Occupancy Raw Data'!$B$8:$BE$45,'Occupancy Raw Data'!AU$3,FALSE)</f>
        <v>0.12618241906255001</v>
      </c>
      <c r="O44" s="48">
        <f>VLOOKUP($A44,'Occupancy Raw Data'!$B$8:$BE$45,'Occupancy Raw Data'!AV$3,FALSE)</f>
        <v>-0.25980050668972599</v>
      </c>
      <c r="P44" s="48">
        <f>VLOOKUP($A44,'Occupancy Raw Data'!$B$8:$BE$45,'Occupancy Raw Data'!AW$3,FALSE)</f>
        <v>0.28270074164298598</v>
      </c>
      <c r="Q44" s="48">
        <f>VLOOKUP($A44,'Occupancy Raw Data'!$B$8:$BE$45,'Occupancy Raw Data'!AX$3,FALSE)</f>
        <v>-0.15276445824347701</v>
      </c>
      <c r="R44" s="49">
        <f>VLOOKUP($A44,'Occupancy Raw Data'!$B$8:$BE$45,'Occupancy Raw Data'!AY$3,FALSE)</f>
        <v>-0.391736110533693</v>
      </c>
      <c r="S44" s="48">
        <f>VLOOKUP($A44,'Occupancy Raw Data'!$B$8:$BE$45,'Occupancy Raw Data'!BA$3,FALSE)</f>
        <v>0.45301949187878099</v>
      </c>
      <c r="T44" s="48">
        <f>VLOOKUP($A44,'Occupancy Raw Data'!$B$8:$BE$45,'Occupancy Raw Data'!BB$3,FALSE)</f>
        <v>0.151295966273538</v>
      </c>
      <c r="U44" s="49">
        <f>VLOOKUP($A44,'Occupancy Raw Data'!$B$8:$BE$45,'Occupancy Raw Data'!BC$3,FALSE)</f>
        <v>0.297433234238971</v>
      </c>
      <c r="V44" s="50">
        <f>VLOOKUP($A44,'Occupancy Raw Data'!$B$8:$BE$45,'Occupancy Raw Data'!BE$3,FALSE)</f>
        <v>-0.157005509828124</v>
      </c>
      <c r="X44" s="51">
        <f>VLOOKUP($A44,'ADR Raw Data'!$B$6:$BE$43,'ADR Raw Data'!AG$1,FALSE)</f>
        <v>98.588495101553093</v>
      </c>
      <c r="Y44" s="52">
        <f>VLOOKUP($A44,'ADR Raw Data'!$B$6:$BE$43,'ADR Raw Data'!AH$1,FALSE)</f>
        <v>101.20552869967899</v>
      </c>
      <c r="Z44" s="52">
        <f>VLOOKUP($A44,'ADR Raw Data'!$B$6:$BE$43,'ADR Raw Data'!AI$1,FALSE)</f>
        <v>103.44405377176</v>
      </c>
      <c r="AA44" s="52">
        <f>VLOOKUP($A44,'ADR Raw Data'!$B$6:$BE$43,'ADR Raw Data'!AJ$1,FALSE)</f>
        <v>103.80767847147</v>
      </c>
      <c r="AB44" s="52">
        <f>VLOOKUP($A44,'ADR Raw Data'!$B$6:$BE$43,'ADR Raw Data'!AK$1,FALSE)</f>
        <v>105.949637050479</v>
      </c>
      <c r="AC44" s="53">
        <f>VLOOKUP($A44,'ADR Raw Data'!$B$6:$BE$43,'ADR Raw Data'!AL$1,FALSE)</f>
        <v>102.81052847671501</v>
      </c>
      <c r="AD44" s="52">
        <f>VLOOKUP($A44,'ADR Raw Data'!$B$6:$BE$43,'ADR Raw Data'!AN$1,FALSE)</f>
        <v>128.79030635197199</v>
      </c>
      <c r="AE44" s="52">
        <f>VLOOKUP($A44,'ADR Raw Data'!$B$6:$BE$43,'ADR Raw Data'!AO$1,FALSE)</f>
        <v>132.23066348306199</v>
      </c>
      <c r="AF44" s="53">
        <f>VLOOKUP($A44,'ADR Raw Data'!$B$6:$BE$43,'ADR Raw Data'!AP$1,FALSE)</f>
        <v>130.561770401106</v>
      </c>
      <c r="AG44" s="54">
        <f>VLOOKUP($A44,'ADR Raw Data'!$B$6:$BE$43,'ADR Raw Data'!AR$1,FALSE)</f>
        <v>112.301610743193</v>
      </c>
      <c r="AI44" s="47">
        <f>VLOOKUP($A44,'ADR Raw Data'!$B$6:$BE$43,'ADR Raw Data'!AT$1,FALSE)</f>
        <v>3.1765824581711701</v>
      </c>
      <c r="AJ44" s="48">
        <f>VLOOKUP($A44,'ADR Raw Data'!$B$6:$BE$43,'ADR Raw Data'!AU$1,FALSE)</f>
        <v>6.4179765012654997</v>
      </c>
      <c r="AK44" s="48">
        <f>VLOOKUP($A44,'ADR Raw Data'!$B$6:$BE$43,'ADR Raw Data'!AV$1,FALSE)</f>
        <v>7.3995108644696597</v>
      </c>
      <c r="AL44" s="48">
        <f>VLOOKUP($A44,'ADR Raw Data'!$B$6:$BE$43,'ADR Raw Data'!AW$1,FALSE)</f>
        <v>7.3687819078689101</v>
      </c>
      <c r="AM44" s="48">
        <f>VLOOKUP($A44,'ADR Raw Data'!$B$6:$BE$43,'ADR Raw Data'!AX$1,FALSE)</f>
        <v>5.7829708912348297</v>
      </c>
      <c r="AN44" s="49">
        <f>VLOOKUP($A44,'ADR Raw Data'!$B$6:$BE$43,'ADR Raw Data'!AY$1,FALSE)</f>
        <v>6.15070168058761</v>
      </c>
      <c r="AO44" s="48">
        <f>VLOOKUP($A44,'ADR Raw Data'!$B$6:$BE$43,'ADR Raw Data'!BA$1,FALSE)</f>
        <v>5.0999794442485404</v>
      </c>
      <c r="AP44" s="48">
        <f>VLOOKUP($A44,'ADR Raw Data'!$B$6:$BE$43,'ADR Raw Data'!BB$1,FALSE)</f>
        <v>4.5357852900191302</v>
      </c>
      <c r="AQ44" s="49">
        <f>VLOOKUP($A44,'ADR Raw Data'!$B$6:$BE$43,'ADR Raw Data'!BC$1,FALSE)</f>
        <v>4.8025025499186702</v>
      </c>
      <c r="AR44" s="50">
        <f>VLOOKUP($A44,'ADR Raw Data'!$B$6:$BE$43,'ADR Raw Data'!BE$1,FALSE)</f>
        <v>5.6533127673054198</v>
      </c>
      <c r="AT44" s="51">
        <f>VLOOKUP($A44,'RevPAR Raw Data'!$B$6:$BE$43,'RevPAR Raw Data'!AG$1,FALSE)</f>
        <v>46.686074499864198</v>
      </c>
      <c r="AU44" s="52">
        <f>VLOOKUP($A44,'RevPAR Raw Data'!$B$6:$BE$43,'RevPAR Raw Data'!AH$1,FALSE)</f>
        <v>56.3812913008056</v>
      </c>
      <c r="AV44" s="52">
        <f>VLOOKUP($A44,'RevPAR Raw Data'!$B$6:$BE$43,'RevPAR Raw Data'!AI$1,FALSE)</f>
        <v>60.512079429735202</v>
      </c>
      <c r="AW44" s="52">
        <f>VLOOKUP($A44,'RevPAR Raw Data'!$B$6:$BE$43,'RevPAR Raw Data'!AJ$1,FALSE)</f>
        <v>62.949408463453203</v>
      </c>
      <c r="AX44" s="52">
        <f>VLOOKUP($A44,'RevPAR Raw Data'!$B$6:$BE$43,'RevPAR Raw Data'!AK$1,FALSE)</f>
        <v>64.737410047522005</v>
      </c>
      <c r="AY44" s="53">
        <f>VLOOKUP($A44,'RevPAR Raw Data'!$B$6:$BE$43,'RevPAR Raw Data'!AL$1,FALSE)</f>
        <v>58.253374399174398</v>
      </c>
      <c r="AZ44" s="52">
        <f>VLOOKUP($A44,'RevPAR Raw Data'!$B$6:$BE$43,'RevPAR Raw Data'!AN$1,FALSE)</f>
        <v>91.995157727992705</v>
      </c>
      <c r="BA44" s="52">
        <f>VLOOKUP($A44,'RevPAR Raw Data'!$B$6:$BE$43,'RevPAR Raw Data'!AO$1,FALSE)</f>
        <v>100.257713962434</v>
      </c>
      <c r="BB44" s="53">
        <f>VLOOKUP($A44,'RevPAR Raw Data'!$B$6:$BE$43,'RevPAR Raw Data'!AP$1,FALSE)</f>
        <v>96.126435845213805</v>
      </c>
      <c r="BC44" s="54">
        <f>VLOOKUP($A44,'RevPAR Raw Data'!$B$6:$BE$43,'RevPAR Raw Data'!AR$1,FALSE)</f>
        <v>69.074389026463905</v>
      </c>
      <c r="BE44" s="47">
        <f>VLOOKUP($A44,'RevPAR Raw Data'!$B$6:$BE$43,'RevPAR Raw Data'!AT$1,FALSE)</f>
        <v>0.81363170717240896</v>
      </c>
      <c r="BF44" s="48">
        <f>VLOOKUP($A44,'RevPAR Raw Data'!$B$6:$BE$43,'RevPAR Raw Data'!AU$1,FALSE)</f>
        <v>6.5522572783322097</v>
      </c>
      <c r="BG44" s="48">
        <f>VLOOKUP($A44,'RevPAR Raw Data'!$B$6:$BE$43,'RevPAR Raw Data'!AV$1,FALSE)</f>
        <v>7.1204863910614797</v>
      </c>
      <c r="BH44" s="48">
        <f>VLOOKUP($A44,'RevPAR Raw Data'!$B$6:$BE$43,'RevPAR Raw Data'!AW$1,FALSE)</f>
        <v>7.6723142506155</v>
      </c>
      <c r="BI44" s="48">
        <f>VLOOKUP($A44,'RevPAR Raw Data'!$B$6:$BE$43,'RevPAR Raw Data'!AX$1,FALSE)</f>
        <v>5.6213721088389699</v>
      </c>
      <c r="BJ44" s="49">
        <f>VLOOKUP($A44,'RevPAR Raw Data'!$B$6:$BE$43,'RevPAR Raw Data'!AY$1,FALSE)</f>
        <v>5.7348710505198497</v>
      </c>
      <c r="BK44" s="48">
        <f>VLOOKUP($A44,'RevPAR Raw Data'!$B$6:$BE$43,'RevPAR Raw Data'!BA$1,FALSE)</f>
        <v>5.5761028370915797</v>
      </c>
      <c r="BL44" s="48">
        <f>VLOOKUP($A44,'RevPAR Raw Data'!$B$6:$BE$43,'RevPAR Raw Data'!BB$1,FALSE)</f>
        <v>4.6939437164753004</v>
      </c>
      <c r="BM44" s="49">
        <f>VLOOKUP($A44,'RevPAR Raw Data'!$B$6:$BE$43,'RevPAR Raw Data'!BC$1,FALSE)</f>
        <v>5.11422002281628</v>
      </c>
      <c r="BN44" s="50">
        <f>VLOOKUP($A44,'RevPAR Raw Data'!$B$6:$BE$43,'RevPAR Raw Data'!BE$1,FALSE)</f>
        <v>5.4874312449448004</v>
      </c>
    </row>
    <row r="45" spans="1:66" x14ac:dyDescent="0.45">
      <c r="A45" s="63" t="s">
        <v>83</v>
      </c>
      <c r="B45" s="47">
        <f>VLOOKUP($A45,'Occupancy Raw Data'!$B$8:$BE$45,'Occupancy Raw Data'!AG$3,FALSE)</f>
        <v>47.550125313283203</v>
      </c>
      <c r="C45" s="48">
        <f>VLOOKUP($A45,'Occupancy Raw Data'!$B$8:$BE$45,'Occupancy Raw Data'!AH$3,FALSE)</f>
        <v>60.1002506265664</v>
      </c>
      <c r="D45" s="48">
        <f>VLOOKUP($A45,'Occupancy Raw Data'!$B$8:$BE$45,'Occupancy Raw Data'!AI$3,FALSE)</f>
        <v>64.0037593984962</v>
      </c>
      <c r="E45" s="48">
        <f>VLOOKUP($A45,'Occupancy Raw Data'!$B$8:$BE$45,'Occupancy Raw Data'!AJ$3,FALSE)</f>
        <v>63.922305764411</v>
      </c>
      <c r="F45" s="48">
        <f>VLOOKUP($A45,'Occupancy Raw Data'!$B$8:$BE$45,'Occupancy Raw Data'!AK$3,FALSE)</f>
        <v>61.6040100250626</v>
      </c>
      <c r="G45" s="49">
        <f>VLOOKUP($A45,'Occupancy Raw Data'!$B$8:$BE$45,'Occupancy Raw Data'!AL$3,FALSE)</f>
        <v>59.436090225563902</v>
      </c>
      <c r="H45" s="48">
        <f>VLOOKUP($A45,'Occupancy Raw Data'!$B$8:$BE$45,'Occupancy Raw Data'!AN$3,FALSE)</f>
        <v>67.863408521303199</v>
      </c>
      <c r="I45" s="48">
        <f>VLOOKUP($A45,'Occupancy Raw Data'!$B$8:$BE$45,'Occupancy Raw Data'!AO$3,FALSE)</f>
        <v>70.457393483709197</v>
      </c>
      <c r="J45" s="49">
        <f>VLOOKUP($A45,'Occupancy Raw Data'!$B$8:$BE$45,'Occupancy Raw Data'!AP$3,FALSE)</f>
        <v>69.160401002506205</v>
      </c>
      <c r="K45" s="50">
        <f>VLOOKUP($A45,'Occupancy Raw Data'!$B$8:$BE$45,'Occupancy Raw Data'!AR$3,FALSE)</f>
        <v>62.2144647332617</v>
      </c>
      <c r="M45" s="47">
        <f>VLOOKUP($A45,'Occupancy Raw Data'!$B$8:$BE$45,'Occupancy Raw Data'!AT$3,FALSE)</f>
        <v>0.47663180193300603</v>
      </c>
      <c r="N45" s="48">
        <f>VLOOKUP($A45,'Occupancy Raw Data'!$B$8:$BE$45,'Occupancy Raw Data'!AU$3,FALSE)</f>
        <v>0.65057712486883501</v>
      </c>
      <c r="O45" s="48">
        <f>VLOOKUP($A45,'Occupancy Raw Data'!$B$8:$BE$45,'Occupancy Raw Data'!AV$3,FALSE)</f>
        <v>0.78934385791810502</v>
      </c>
      <c r="P45" s="48">
        <f>VLOOKUP($A45,'Occupancy Raw Data'!$B$8:$BE$45,'Occupancy Raw Data'!AW$3,FALSE)</f>
        <v>0.40350359216612502</v>
      </c>
      <c r="Q45" s="48">
        <f>VLOOKUP($A45,'Occupancy Raw Data'!$B$8:$BE$45,'Occupancy Raw Data'!AX$3,FALSE)</f>
        <v>-1.2454801124949699</v>
      </c>
      <c r="R45" s="49">
        <f>VLOOKUP($A45,'Occupancy Raw Data'!$B$8:$BE$45,'Occupancy Raw Data'!AY$3,FALSE)</f>
        <v>0.20069715855075501</v>
      </c>
      <c r="S45" s="48">
        <f>VLOOKUP($A45,'Occupancy Raw Data'!$B$8:$BE$45,'Occupancy Raw Data'!BA$3,FALSE)</f>
        <v>0.24990744168826301</v>
      </c>
      <c r="T45" s="48">
        <f>VLOOKUP($A45,'Occupancy Raw Data'!$B$8:$BE$45,'Occupancy Raw Data'!BB$3,FALSE)</f>
        <v>0.83393113342898095</v>
      </c>
      <c r="U45" s="49">
        <f>VLOOKUP($A45,'Occupancy Raw Data'!$B$8:$BE$45,'Occupancy Raw Data'!BC$3,FALSE)</f>
        <v>0.54654764073601703</v>
      </c>
      <c r="V45" s="50">
        <f>VLOOKUP($A45,'Occupancy Raw Data'!$B$8:$BE$45,'Occupancy Raw Data'!BE$3,FALSE)</f>
        <v>0.310285607077398</v>
      </c>
      <c r="X45" s="51">
        <f>VLOOKUP($A45,'ADR Raw Data'!$B$6:$BE$43,'ADR Raw Data'!AG$1,FALSE)</f>
        <v>96.495348530768197</v>
      </c>
      <c r="Y45" s="52">
        <f>VLOOKUP($A45,'ADR Raw Data'!$B$6:$BE$43,'ADR Raw Data'!AH$1,FALSE)</f>
        <v>101.877228940783</v>
      </c>
      <c r="Z45" s="52">
        <f>VLOOKUP($A45,'ADR Raw Data'!$B$6:$BE$43,'ADR Raw Data'!AI$1,FALSE)</f>
        <v>104.848530592266</v>
      </c>
      <c r="AA45" s="52">
        <f>VLOOKUP($A45,'ADR Raw Data'!$B$6:$BE$43,'ADR Raw Data'!AJ$1,FALSE)</f>
        <v>107.989064889237</v>
      </c>
      <c r="AB45" s="52">
        <f>VLOOKUP($A45,'ADR Raw Data'!$B$6:$BE$43,'ADR Raw Data'!AK$1,FALSE)</f>
        <v>110.104093775427</v>
      </c>
      <c r="AC45" s="53">
        <f>VLOOKUP($A45,'ADR Raw Data'!$B$6:$BE$43,'ADR Raw Data'!AL$1,FALSE)</f>
        <v>104.67605334176601</v>
      </c>
      <c r="AD45" s="52">
        <f>VLOOKUP($A45,'ADR Raw Data'!$B$6:$BE$43,'ADR Raw Data'!AN$1,FALSE)</f>
        <v>121.28186871018301</v>
      </c>
      <c r="AE45" s="52">
        <f>VLOOKUP($A45,'ADR Raw Data'!$B$6:$BE$43,'ADR Raw Data'!AO$1,FALSE)</f>
        <v>125.745445975989</v>
      </c>
      <c r="AF45" s="53">
        <f>VLOOKUP($A45,'ADR Raw Data'!$B$6:$BE$43,'ADR Raw Data'!AP$1,FALSE)</f>
        <v>123.55551096213</v>
      </c>
      <c r="AG45" s="54">
        <f>VLOOKUP($A45,'ADR Raw Data'!$B$6:$BE$43,'ADR Raw Data'!AR$1,FALSE)</f>
        <v>110.67241202198301</v>
      </c>
      <c r="AI45" s="47">
        <f>VLOOKUP($A45,'ADR Raw Data'!$B$6:$BE$43,'ADR Raw Data'!AT$1,FALSE)</f>
        <v>10.5456241846989</v>
      </c>
      <c r="AJ45" s="48">
        <f>VLOOKUP($A45,'ADR Raw Data'!$B$6:$BE$43,'ADR Raw Data'!AU$1,FALSE)</f>
        <v>11.5809922878077</v>
      </c>
      <c r="AK45" s="48">
        <f>VLOOKUP($A45,'ADR Raw Data'!$B$6:$BE$43,'ADR Raw Data'!AV$1,FALSE)</f>
        <v>12.093520248362999</v>
      </c>
      <c r="AL45" s="48">
        <f>VLOOKUP($A45,'ADR Raw Data'!$B$6:$BE$43,'ADR Raw Data'!AW$1,FALSE)</f>
        <v>12.8025730445497</v>
      </c>
      <c r="AM45" s="48">
        <f>VLOOKUP($A45,'ADR Raw Data'!$B$6:$BE$43,'ADR Raw Data'!AX$1,FALSE)</f>
        <v>8.9909758143183005</v>
      </c>
      <c r="AN45" s="49">
        <f>VLOOKUP($A45,'ADR Raw Data'!$B$6:$BE$43,'ADR Raw Data'!AY$1,FALSE)</f>
        <v>11.1966572725673</v>
      </c>
      <c r="AO45" s="48">
        <f>VLOOKUP($A45,'ADR Raw Data'!$B$6:$BE$43,'ADR Raw Data'!BA$1,FALSE)</f>
        <v>5.9895718353128098</v>
      </c>
      <c r="AP45" s="48">
        <f>VLOOKUP($A45,'ADR Raw Data'!$B$6:$BE$43,'ADR Raw Data'!BB$1,FALSE)</f>
        <v>7.4158640425817302</v>
      </c>
      <c r="AQ45" s="49">
        <f>VLOOKUP($A45,'ADR Raw Data'!$B$6:$BE$43,'ADR Raw Data'!BC$1,FALSE)</f>
        <v>6.7277358268740004</v>
      </c>
      <c r="AR45" s="50">
        <f>VLOOKUP($A45,'ADR Raw Data'!$B$6:$BE$43,'ADR Raw Data'!BE$1,FALSE)</f>
        <v>9.5873606634270807</v>
      </c>
      <c r="AT45" s="51">
        <f>VLOOKUP($A45,'RevPAR Raw Data'!$B$6:$BE$43,'RevPAR Raw Data'!AG$1,FALSE)</f>
        <v>45.883659147869601</v>
      </c>
      <c r="AU45" s="52">
        <f>VLOOKUP($A45,'RevPAR Raw Data'!$B$6:$BE$43,'RevPAR Raw Data'!AH$1,FALSE)</f>
        <v>61.228469924812003</v>
      </c>
      <c r="AV45" s="52">
        <f>VLOOKUP($A45,'RevPAR Raw Data'!$B$6:$BE$43,'RevPAR Raw Data'!AI$1,FALSE)</f>
        <v>67.107001253132793</v>
      </c>
      <c r="AW45" s="52">
        <f>VLOOKUP($A45,'RevPAR Raw Data'!$B$6:$BE$43,'RevPAR Raw Data'!AJ$1,FALSE)</f>
        <v>69.029100250626499</v>
      </c>
      <c r="AX45" s="52">
        <f>VLOOKUP($A45,'RevPAR Raw Data'!$B$6:$BE$43,'RevPAR Raw Data'!AK$1,FALSE)</f>
        <v>67.828536967418501</v>
      </c>
      <c r="AY45" s="53">
        <f>VLOOKUP($A45,'RevPAR Raw Data'!$B$6:$BE$43,'RevPAR Raw Data'!AL$1,FALSE)</f>
        <v>62.215353508771898</v>
      </c>
      <c r="AZ45" s="52">
        <f>VLOOKUP($A45,'RevPAR Raw Data'!$B$6:$BE$43,'RevPAR Raw Data'!AN$1,FALSE)</f>
        <v>82.306010025062605</v>
      </c>
      <c r="BA45" s="52">
        <f>VLOOKUP($A45,'RevPAR Raw Data'!$B$6:$BE$43,'RevPAR Raw Data'!AO$1,FALSE)</f>
        <v>88.596963659147804</v>
      </c>
      <c r="BB45" s="53">
        <f>VLOOKUP($A45,'RevPAR Raw Data'!$B$6:$BE$43,'RevPAR Raw Data'!AP$1,FALSE)</f>
        <v>85.451486842105197</v>
      </c>
      <c r="BC45" s="54">
        <f>VLOOKUP($A45,'RevPAR Raw Data'!$B$6:$BE$43,'RevPAR Raw Data'!AR$1,FALSE)</f>
        <v>68.8542487468671</v>
      </c>
      <c r="BE45" s="47">
        <f>VLOOKUP($A45,'RevPAR Raw Data'!$B$6:$BE$43,'RevPAR Raw Data'!AT$1,FALSE)</f>
        <v>11.072519785208501</v>
      </c>
      <c r="BF45" s="48">
        <f>VLOOKUP($A45,'RevPAR Raw Data'!$B$6:$BE$43,'RevPAR Raw Data'!AU$1,FALSE)</f>
        <v>12.3069126993338</v>
      </c>
      <c r="BG45" s="48">
        <f>VLOOKUP($A45,'RevPAR Raw Data'!$B$6:$BE$43,'RevPAR Raw Data'!AV$1,FALSE)</f>
        <v>12.978323565567599</v>
      </c>
      <c r="BH45" s="48">
        <f>VLOOKUP($A45,'RevPAR Raw Data'!$B$6:$BE$43,'RevPAR Raw Data'!AW$1,FALSE)</f>
        <v>13.257735478840299</v>
      </c>
      <c r="BI45" s="48">
        <f>VLOOKUP($A45,'RevPAR Raw Data'!$B$6:$BE$43,'RevPAR Raw Data'!AX$1,FALSE)</f>
        <v>7.6335148861367603</v>
      </c>
      <c r="BJ45" s="49">
        <f>VLOOKUP($A45,'RevPAR Raw Data'!$B$6:$BE$43,'RevPAR Raw Data'!AY$1,FALSE)</f>
        <v>11.4198258041167</v>
      </c>
      <c r="BK45" s="48">
        <f>VLOOKUP($A45,'RevPAR Raw Data'!$B$6:$BE$43,'RevPAR Raw Data'!BA$1,FALSE)</f>
        <v>6.2544476627427796</v>
      </c>
      <c r="BL45" s="48">
        <f>VLOOKUP($A45,'RevPAR Raw Data'!$B$6:$BE$43,'RevPAR Raw Data'!BB$1,FALSE)</f>
        <v>8.3116383750745708</v>
      </c>
      <c r="BM45" s="49">
        <f>VLOOKUP($A45,'RevPAR Raw Data'!$B$6:$BE$43,'RevPAR Raw Data'!BC$1,FALSE)</f>
        <v>7.3110537490467502</v>
      </c>
      <c r="BN45" s="50">
        <f>VLOOKUP($A45,'RevPAR Raw Data'!$B$6:$BE$43,'RevPAR Raw Data'!BE$1,FALSE)</f>
        <v>9.9273944707416906</v>
      </c>
    </row>
    <row r="46" spans="1:66" x14ac:dyDescent="0.45">
      <c r="A46" s="66" t="s">
        <v>84</v>
      </c>
      <c r="B46" s="47">
        <f>VLOOKUP($A46,'Occupancy Raw Data'!$B$8:$BE$45,'Occupancy Raw Data'!AG$3,FALSE)</f>
        <v>43.461440081851798</v>
      </c>
      <c r="C46" s="48">
        <f>VLOOKUP($A46,'Occupancy Raw Data'!$B$8:$BE$45,'Occupancy Raw Data'!AH$3,FALSE)</f>
        <v>53.600204629747999</v>
      </c>
      <c r="D46" s="48">
        <f>VLOOKUP($A46,'Occupancy Raw Data'!$B$8:$BE$45,'Occupancy Raw Data'!AI$3,FALSE)</f>
        <v>56.708018928251597</v>
      </c>
      <c r="E46" s="48">
        <f>VLOOKUP($A46,'Occupancy Raw Data'!$B$8:$BE$45,'Occupancy Raw Data'!AJ$3,FALSE)</f>
        <v>60.429722470904203</v>
      </c>
      <c r="F46" s="48">
        <f>VLOOKUP($A46,'Occupancy Raw Data'!$B$8:$BE$45,'Occupancy Raw Data'!AK$3,FALSE)</f>
        <v>59.208338662232997</v>
      </c>
      <c r="G46" s="49">
        <f>VLOOKUP($A46,'Occupancy Raw Data'!$B$8:$BE$45,'Occupancy Raw Data'!AL$3,FALSE)</f>
        <v>54.681544954597697</v>
      </c>
      <c r="H46" s="48">
        <f>VLOOKUP($A46,'Occupancy Raw Data'!$B$8:$BE$45,'Occupancy Raw Data'!AN$3,FALSE)</f>
        <v>65.663767745235901</v>
      </c>
      <c r="I46" s="48">
        <f>VLOOKUP($A46,'Occupancy Raw Data'!$B$8:$BE$45,'Occupancy Raw Data'!AO$3,FALSE)</f>
        <v>68.077759304258805</v>
      </c>
      <c r="J46" s="49">
        <f>VLOOKUP($A46,'Occupancy Raw Data'!$B$8:$BE$45,'Occupancy Raw Data'!AP$3,FALSE)</f>
        <v>66.870763524747403</v>
      </c>
      <c r="K46" s="50">
        <f>VLOOKUP($A46,'Occupancy Raw Data'!$B$8:$BE$45,'Occupancy Raw Data'!AR$3,FALSE)</f>
        <v>58.164178831783303</v>
      </c>
      <c r="M46" s="47">
        <f>VLOOKUP($A46,'Occupancy Raw Data'!$B$8:$BE$45,'Occupancy Raw Data'!AT$3,FALSE)</f>
        <v>-3.9607879647760198</v>
      </c>
      <c r="N46" s="48">
        <f>VLOOKUP($A46,'Occupancy Raw Data'!$B$8:$BE$45,'Occupancy Raw Data'!AU$3,FALSE)</f>
        <v>-2.35985207505593</v>
      </c>
      <c r="O46" s="48">
        <f>VLOOKUP($A46,'Occupancy Raw Data'!$B$8:$BE$45,'Occupancy Raw Data'!AV$3,FALSE)</f>
        <v>-1.4335241054671899</v>
      </c>
      <c r="P46" s="48">
        <f>VLOOKUP($A46,'Occupancy Raw Data'!$B$8:$BE$45,'Occupancy Raw Data'!AW$3,FALSE)</f>
        <v>2.2206605464563398</v>
      </c>
      <c r="Q46" s="48">
        <f>VLOOKUP($A46,'Occupancy Raw Data'!$B$8:$BE$45,'Occupancy Raw Data'!AX$3,FALSE)</f>
        <v>1.0066254721138601</v>
      </c>
      <c r="R46" s="49">
        <f>VLOOKUP($A46,'Occupancy Raw Data'!$B$8:$BE$45,'Occupancy Raw Data'!AY$3,FALSE)</f>
        <v>-0.72748358146721603</v>
      </c>
      <c r="S46" s="48">
        <f>VLOOKUP($A46,'Occupancy Raw Data'!$B$8:$BE$45,'Occupancy Raw Data'!BA$3,FALSE)</f>
        <v>-3.5437581045148199</v>
      </c>
      <c r="T46" s="48">
        <f>VLOOKUP($A46,'Occupancy Raw Data'!$B$8:$BE$45,'Occupancy Raw Data'!BB$3,FALSE)</f>
        <v>0.78540193078960097</v>
      </c>
      <c r="U46" s="49">
        <f>VLOOKUP($A46,'Occupancy Raw Data'!$B$8:$BE$45,'Occupancy Raw Data'!BC$3,FALSE)</f>
        <v>-1.3876207626833399</v>
      </c>
      <c r="V46" s="50">
        <f>VLOOKUP($A46,'Occupancy Raw Data'!$B$8:$BE$45,'Occupancy Raw Data'!BE$3,FALSE)</f>
        <v>-0.93916108386503405</v>
      </c>
      <c r="X46" s="51">
        <f>VLOOKUP($A46,'ADR Raw Data'!$B$6:$BE$43,'ADR Raw Data'!AG$1,FALSE)</f>
        <v>106.36504009416601</v>
      </c>
      <c r="Y46" s="52">
        <f>VLOOKUP($A46,'ADR Raw Data'!$B$6:$BE$43,'ADR Raw Data'!AH$1,FALSE)</f>
        <v>117.364293128131</v>
      </c>
      <c r="Z46" s="52">
        <f>VLOOKUP($A46,'ADR Raw Data'!$B$6:$BE$43,'ADR Raw Data'!AI$1,FALSE)</f>
        <v>124.754423770861</v>
      </c>
      <c r="AA46" s="52">
        <f>VLOOKUP($A46,'ADR Raw Data'!$B$6:$BE$43,'ADR Raw Data'!AJ$1,FALSE)</f>
        <v>123.45857354497301</v>
      </c>
      <c r="AB46" s="52">
        <f>VLOOKUP($A46,'ADR Raw Data'!$B$6:$BE$43,'ADR Raw Data'!AK$1,FALSE)</f>
        <v>123.000106922993</v>
      </c>
      <c r="AC46" s="53">
        <f>VLOOKUP($A46,'ADR Raw Data'!$B$6:$BE$43,'ADR Raw Data'!AL$1,FALSE)</f>
        <v>119.716088924231</v>
      </c>
      <c r="AD46" s="52">
        <f>VLOOKUP($A46,'ADR Raw Data'!$B$6:$BE$43,'ADR Raw Data'!AN$1,FALSE)</f>
        <v>152.328730096898</v>
      </c>
      <c r="AE46" s="52">
        <f>VLOOKUP($A46,'ADR Raw Data'!$B$6:$BE$43,'ADR Raw Data'!AO$1,FALSE)</f>
        <v>154.83846139395001</v>
      </c>
      <c r="AF46" s="53">
        <f>VLOOKUP($A46,'ADR Raw Data'!$B$6:$BE$43,'ADR Raw Data'!AP$1,FALSE)</f>
        <v>153.60624566688099</v>
      </c>
      <c r="AG46" s="54">
        <f>VLOOKUP($A46,'ADR Raw Data'!$B$6:$BE$43,'ADR Raw Data'!AR$1,FALSE)</f>
        <v>130.84842256949801</v>
      </c>
      <c r="AI46" s="47">
        <f>VLOOKUP($A46,'ADR Raw Data'!$B$6:$BE$43,'ADR Raw Data'!AT$1,FALSE)</f>
        <v>-6.6133617239665403</v>
      </c>
      <c r="AJ46" s="48">
        <f>VLOOKUP($A46,'ADR Raw Data'!$B$6:$BE$43,'ADR Raw Data'!AU$1,FALSE)</f>
        <v>-0.93926559522791397</v>
      </c>
      <c r="AK46" s="48">
        <f>VLOOKUP($A46,'ADR Raw Data'!$B$6:$BE$43,'ADR Raw Data'!AV$1,FALSE)</f>
        <v>5.3035685043241401</v>
      </c>
      <c r="AL46" s="48">
        <f>VLOOKUP($A46,'ADR Raw Data'!$B$6:$BE$43,'ADR Raw Data'!AW$1,FALSE)</f>
        <v>9.5370179937574306</v>
      </c>
      <c r="AM46" s="48">
        <f>VLOOKUP($A46,'ADR Raw Data'!$B$6:$BE$43,'ADR Raw Data'!AX$1,FALSE)</f>
        <v>5.7119568363283602</v>
      </c>
      <c r="AN46" s="49">
        <f>VLOOKUP($A46,'ADR Raw Data'!$B$6:$BE$43,'ADR Raw Data'!AY$1,FALSE)</f>
        <v>3.1738016881362099</v>
      </c>
      <c r="AO46" s="48">
        <f>VLOOKUP($A46,'ADR Raw Data'!$B$6:$BE$43,'ADR Raw Data'!BA$1,FALSE)</f>
        <v>11.015218215407</v>
      </c>
      <c r="AP46" s="48">
        <f>VLOOKUP($A46,'ADR Raw Data'!$B$6:$BE$43,'ADR Raw Data'!BB$1,FALSE)</f>
        <v>15.151342369235801</v>
      </c>
      <c r="AQ46" s="49">
        <f>VLOOKUP($A46,'ADR Raw Data'!$B$6:$BE$43,'ADR Raw Data'!BC$1,FALSE)</f>
        <v>13.074565017239999</v>
      </c>
      <c r="AR46" s="50">
        <f>VLOOKUP($A46,'ADR Raw Data'!$B$6:$BE$43,'ADR Raw Data'!BE$1,FALSE)</f>
        <v>6.75903015566369</v>
      </c>
      <c r="AT46" s="51">
        <f>VLOOKUP($A46,'RevPAR Raw Data'!$B$6:$BE$43,'RevPAR Raw Data'!AG$1,FALSE)</f>
        <v>46.227778168563702</v>
      </c>
      <c r="AU46" s="52">
        <f>VLOOKUP($A46,'RevPAR Raw Data'!$B$6:$BE$43,'RevPAR Raw Data'!AH$1,FALSE)</f>
        <v>62.907501278935896</v>
      </c>
      <c r="AV46" s="52">
        <f>VLOOKUP($A46,'RevPAR Raw Data'!$B$6:$BE$43,'RevPAR Raw Data'!AI$1,FALSE)</f>
        <v>70.745762245811406</v>
      </c>
      <c r="AW46" s="52">
        <f>VLOOKUP($A46,'RevPAR Raw Data'!$B$6:$BE$43,'RevPAR Raw Data'!AJ$1,FALSE)</f>
        <v>74.605673359764594</v>
      </c>
      <c r="AX46" s="52">
        <f>VLOOKUP($A46,'RevPAR Raw Data'!$B$6:$BE$43,'RevPAR Raw Data'!AK$1,FALSE)</f>
        <v>72.826319861874893</v>
      </c>
      <c r="AY46" s="53">
        <f>VLOOKUP($A46,'RevPAR Raw Data'!$B$6:$BE$43,'RevPAR Raw Data'!AL$1,FALSE)</f>
        <v>65.462606982990096</v>
      </c>
      <c r="AZ46" s="52">
        <f>VLOOKUP($A46,'RevPAR Raw Data'!$B$6:$BE$43,'RevPAR Raw Data'!AN$1,FALSE)</f>
        <v>100.02478354009401</v>
      </c>
      <c r="BA46" s="52">
        <f>VLOOKUP($A46,'RevPAR Raw Data'!$B$6:$BE$43,'RevPAR Raw Data'!AO$1,FALSE)</f>
        <v>105.41055505819099</v>
      </c>
      <c r="BB46" s="53">
        <f>VLOOKUP($A46,'RevPAR Raw Data'!$B$6:$BE$43,'RevPAR Raw Data'!AP$1,FALSE)</f>
        <v>102.717669299143</v>
      </c>
      <c r="BC46" s="54">
        <f>VLOOKUP($A46,'RevPAR Raw Data'!$B$6:$BE$43,'RevPAR Raw Data'!AR$1,FALSE)</f>
        <v>76.106910501890894</v>
      </c>
      <c r="BE46" s="47">
        <f>VLOOKUP($A46,'RevPAR Raw Data'!$B$6:$BE$43,'RevPAR Raw Data'!AT$1,FALSE)</f>
        <v>-10.3122084535125</v>
      </c>
      <c r="BF46" s="48">
        <f>VLOOKUP($A46,'RevPAR Raw Data'!$B$6:$BE$43,'RevPAR Raw Data'!AU$1,FALSE)</f>
        <v>-3.2769523916445702</v>
      </c>
      <c r="BG46" s="48">
        <f>VLOOKUP($A46,'RevPAR Raw Data'!$B$6:$BE$43,'RevPAR Raw Data'!AV$1,FALSE)</f>
        <v>3.79401646589749</v>
      </c>
      <c r="BH46" s="48">
        <f>VLOOKUP($A46,'RevPAR Raw Data'!$B$6:$BE$43,'RevPAR Raw Data'!AW$1,FALSE)</f>
        <v>11.9694633361095</v>
      </c>
      <c r="BI46" s="48">
        <f>VLOOKUP($A46,'RevPAR Raw Data'!$B$6:$BE$43,'RevPAR Raw Data'!AX$1,FALSE)</f>
        <v>6.7760803209128504</v>
      </c>
      <c r="BJ46" s="49">
        <f>VLOOKUP($A46,'RevPAR Raw Data'!$B$6:$BE$43,'RevPAR Raw Data'!AY$1,FALSE)</f>
        <v>2.4232292204794699</v>
      </c>
      <c r="BK46" s="48">
        <f>VLOOKUP($A46,'RevPAR Raw Data'!$B$6:$BE$43,'RevPAR Raw Data'!BA$1,FALSE)</f>
        <v>7.08110742265377</v>
      </c>
      <c r="BL46" s="48">
        <f>VLOOKUP($A46,'RevPAR Raw Data'!$B$6:$BE$43,'RevPAR Raw Data'!BB$1,FALSE)</f>
        <v>16.0557432355339</v>
      </c>
      <c r="BM46" s="49">
        <f>VLOOKUP($A46,'RevPAR Raw Data'!$B$6:$BE$43,'RevPAR Raw Data'!BC$1,FALSE)</f>
        <v>11.505518875746899</v>
      </c>
      <c r="BN46" s="50">
        <f>VLOOKUP($A46,'RevPAR Raw Data'!$B$6:$BE$43,'RevPAR Raw Data'!BE$1,FALSE)</f>
        <v>5.7563908909299597</v>
      </c>
    </row>
    <row r="47" spans="1:66" x14ac:dyDescent="0.45">
      <c r="A47" s="63" t="s">
        <v>85</v>
      </c>
      <c r="B47" s="47">
        <f>VLOOKUP($A47,'Occupancy Raw Data'!$B$8:$BE$45,'Occupancy Raw Data'!AG$3,FALSE)</f>
        <v>41.961130742049399</v>
      </c>
      <c r="C47" s="48">
        <f>VLOOKUP($A47,'Occupancy Raw Data'!$B$8:$BE$45,'Occupancy Raw Data'!AH$3,FALSE)</f>
        <v>56.819787985865702</v>
      </c>
      <c r="D47" s="48">
        <f>VLOOKUP($A47,'Occupancy Raw Data'!$B$8:$BE$45,'Occupancy Raw Data'!AI$3,FALSE)</f>
        <v>59.452296819787897</v>
      </c>
      <c r="E47" s="48">
        <f>VLOOKUP($A47,'Occupancy Raw Data'!$B$8:$BE$45,'Occupancy Raw Data'!AJ$3,FALSE)</f>
        <v>58.710247349823298</v>
      </c>
      <c r="F47" s="48">
        <f>VLOOKUP($A47,'Occupancy Raw Data'!$B$8:$BE$45,'Occupancy Raw Data'!AK$3,FALSE)</f>
        <v>55.477031802120102</v>
      </c>
      <c r="G47" s="49">
        <f>VLOOKUP($A47,'Occupancy Raw Data'!$B$8:$BE$45,'Occupancy Raw Data'!AL$3,FALSE)</f>
        <v>54.484098939929297</v>
      </c>
      <c r="H47" s="48">
        <f>VLOOKUP($A47,'Occupancy Raw Data'!$B$8:$BE$45,'Occupancy Raw Data'!AN$3,FALSE)</f>
        <v>62.049469964664297</v>
      </c>
      <c r="I47" s="48">
        <f>VLOOKUP($A47,'Occupancy Raw Data'!$B$8:$BE$45,'Occupancy Raw Data'!AO$3,FALSE)</f>
        <v>65.689045936395701</v>
      </c>
      <c r="J47" s="49">
        <f>VLOOKUP($A47,'Occupancy Raw Data'!$B$8:$BE$45,'Occupancy Raw Data'!AP$3,FALSE)</f>
        <v>63.869257950529999</v>
      </c>
      <c r="K47" s="50">
        <f>VLOOKUP($A47,'Occupancy Raw Data'!$B$8:$BE$45,'Occupancy Raw Data'!AR$3,FALSE)</f>
        <v>57.1655729429581</v>
      </c>
      <c r="M47" s="47">
        <f>VLOOKUP($A47,'Occupancy Raw Data'!$B$8:$BE$45,'Occupancy Raw Data'!AT$3,FALSE)</f>
        <v>-21.3836477987421</v>
      </c>
      <c r="N47" s="48">
        <f>VLOOKUP($A47,'Occupancy Raw Data'!$B$8:$BE$45,'Occupancy Raw Data'!AU$3,FALSE)</f>
        <v>-15.2122330609016</v>
      </c>
      <c r="O47" s="48">
        <f>VLOOKUP($A47,'Occupancy Raw Data'!$B$8:$BE$45,'Occupancy Raw Data'!AV$3,FALSE)</f>
        <v>-14.6805273833671</v>
      </c>
      <c r="P47" s="48">
        <f>VLOOKUP($A47,'Occupancy Raw Data'!$B$8:$BE$45,'Occupancy Raw Data'!AW$3,FALSE)</f>
        <v>-17.235367372353601</v>
      </c>
      <c r="Q47" s="48">
        <f>VLOOKUP($A47,'Occupancy Raw Data'!$B$8:$BE$45,'Occupancy Raw Data'!AX$3,FALSE)</f>
        <v>-16.644544730554799</v>
      </c>
      <c r="R47" s="49">
        <f>VLOOKUP($A47,'Occupancy Raw Data'!$B$8:$BE$45,'Occupancy Raw Data'!AY$3,FALSE)</f>
        <v>-16.833872707659101</v>
      </c>
      <c r="S47" s="48">
        <f>VLOOKUP($A47,'Occupancy Raw Data'!$B$8:$BE$45,'Occupancy Raw Data'!BA$3,FALSE)</f>
        <v>-13.2625339590022</v>
      </c>
      <c r="T47" s="48">
        <f>VLOOKUP($A47,'Occupancy Raw Data'!$B$8:$BE$45,'Occupancy Raw Data'!BB$3,FALSE)</f>
        <v>-9.0508806262230905</v>
      </c>
      <c r="U47" s="49">
        <f>VLOOKUP($A47,'Occupancy Raw Data'!$B$8:$BE$45,'Occupancy Raw Data'!BC$3,FALSE)</f>
        <v>-11.146614231289099</v>
      </c>
      <c r="V47" s="50">
        <f>VLOOKUP($A47,'Occupancy Raw Data'!$B$8:$BE$45,'Occupancy Raw Data'!BE$3,FALSE)</f>
        <v>-15.0991490797316</v>
      </c>
      <c r="X47" s="51">
        <f>VLOOKUP($A47,'ADR Raw Data'!$B$6:$BE$43,'ADR Raw Data'!AG$1,FALSE)</f>
        <v>84.652795789473601</v>
      </c>
      <c r="Y47" s="52">
        <f>VLOOKUP($A47,'ADR Raw Data'!$B$6:$BE$43,'ADR Raw Data'!AH$1,FALSE)</f>
        <v>88.902950870646706</v>
      </c>
      <c r="Z47" s="52">
        <f>VLOOKUP($A47,'ADR Raw Data'!$B$6:$BE$43,'ADR Raw Data'!AI$1,FALSE)</f>
        <v>90.382995542347601</v>
      </c>
      <c r="AA47" s="52">
        <f>VLOOKUP($A47,'ADR Raw Data'!$B$6:$BE$43,'ADR Raw Data'!AJ$1,FALSE)</f>
        <v>89.339009930785394</v>
      </c>
      <c r="AB47" s="52">
        <f>VLOOKUP($A47,'ADR Raw Data'!$B$6:$BE$43,'ADR Raw Data'!AK$1,FALSE)</f>
        <v>89.087270700636907</v>
      </c>
      <c r="AC47" s="53">
        <f>VLOOKUP($A47,'ADR Raw Data'!$B$6:$BE$43,'ADR Raw Data'!AL$1,FALSE)</f>
        <v>88.702809520721104</v>
      </c>
      <c r="AD47" s="52">
        <f>VLOOKUP($A47,'ADR Raw Data'!$B$6:$BE$43,'ADR Raw Data'!AN$1,FALSE)</f>
        <v>98.269541571753905</v>
      </c>
      <c r="AE47" s="52">
        <f>VLOOKUP($A47,'ADR Raw Data'!$B$6:$BE$43,'ADR Raw Data'!AO$1,FALSE)</f>
        <v>100.70966648735801</v>
      </c>
      <c r="AF47" s="53">
        <f>VLOOKUP($A47,'ADR Raw Data'!$B$6:$BE$43,'ADR Raw Data'!AP$1,FALSE)</f>
        <v>99.524366528353994</v>
      </c>
      <c r="AG47" s="54">
        <f>VLOOKUP($A47,'ADR Raw Data'!$B$6:$BE$43,'ADR Raw Data'!AR$1,FALSE)</f>
        <v>92.157260364696</v>
      </c>
      <c r="AI47" s="47">
        <f>VLOOKUP($A47,'ADR Raw Data'!$B$6:$BE$43,'ADR Raw Data'!AT$1,FALSE)</f>
        <v>3.41851077254855</v>
      </c>
      <c r="AJ47" s="48">
        <f>VLOOKUP($A47,'ADR Raw Data'!$B$6:$BE$43,'ADR Raw Data'!AU$1,FALSE)</f>
        <v>6.0919902321060304</v>
      </c>
      <c r="AK47" s="48">
        <f>VLOOKUP($A47,'ADR Raw Data'!$B$6:$BE$43,'ADR Raw Data'!AV$1,FALSE)</f>
        <v>6.7417603129356101</v>
      </c>
      <c r="AL47" s="48">
        <f>VLOOKUP($A47,'ADR Raw Data'!$B$6:$BE$43,'ADR Raw Data'!AW$1,FALSE)</f>
        <v>5.2327390397916398</v>
      </c>
      <c r="AM47" s="48">
        <f>VLOOKUP($A47,'ADR Raw Data'!$B$6:$BE$43,'ADR Raw Data'!AX$1,FALSE)</f>
        <v>5.5345352582536496</v>
      </c>
      <c r="AN47" s="49">
        <f>VLOOKUP($A47,'ADR Raw Data'!$B$6:$BE$43,'ADR Raw Data'!AY$1,FALSE)</f>
        <v>5.5594961424279399</v>
      </c>
      <c r="AO47" s="48">
        <f>VLOOKUP($A47,'ADR Raw Data'!$B$6:$BE$43,'ADR Raw Data'!BA$1,FALSE)</f>
        <v>4.3895072772640296</v>
      </c>
      <c r="AP47" s="48">
        <f>VLOOKUP($A47,'ADR Raw Data'!$B$6:$BE$43,'ADR Raw Data'!BB$1,FALSE)</f>
        <v>6.6074746734323702</v>
      </c>
      <c r="AQ47" s="49">
        <f>VLOOKUP($A47,'ADR Raw Data'!$B$6:$BE$43,'ADR Raw Data'!BC$1,FALSE)</f>
        <v>5.5364101944968098</v>
      </c>
      <c r="AR47" s="50">
        <f>VLOOKUP($A47,'ADR Raw Data'!$B$6:$BE$43,'ADR Raw Data'!BE$1,FALSE)</f>
        <v>5.7281735307836801</v>
      </c>
      <c r="AT47" s="51">
        <f>VLOOKUP($A47,'RevPAR Raw Data'!$B$6:$BE$43,'RevPAR Raw Data'!AG$1,FALSE)</f>
        <v>35.521270318021202</v>
      </c>
      <c r="AU47" s="52">
        <f>VLOOKUP($A47,'RevPAR Raw Data'!$B$6:$BE$43,'RevPAR Raw Data'!AH$1,FALSE)</f>
        <v>50.5144681978798</v>
      </c>
      <c r="AV47" s="52">
        <f>VLOOKUP($A47,'RevPAR Raw Data'!$B$6:$BE$43,'RevPAR Raw Data'!AI$1,FALSE)</f>
        <v>53.734766784452198</v>
      </c>
      <c r="AW47" s="52">
        <f>VLOOKUP($A47,'RevPAR Raw Data'!$B$6:$BE$43,'RevPAR Raw Data'!AJ$1,FALSE)</f>
        <v>52.451153710247297</v>
      </c>
      <c r="AX47" s="52">
        <f>VLOOKUP($A47,'RevPAR Raw Data'!$B$6:$BE$43,'RevPAR Raw Data'!AK$1,FALSE)</f>
        <v>49.422973498233198</v>
      </c>
      <c r="AY47" s="53">
        <f>VLOOKUP($A47,'RevPAR Raw Data'!$B$6:$BE$43,'RevPAR Raw Data'!AL$1,FALSE)</f>
        <v>48.328926501766702</v>
      </c>
      <c r="AZ47" s="52">
        <f>VLOOKUP($A47,'RevPAR Raw Data'!$B$6:$BE$43,'RevPAR Raw Data'!AN$1,FALSE)</f>
        <v>60.975729681978699</v>
      </c>
      <c r="BA47" s="52">
        <f>VLOOKUP($A47,'RevPAR Raw Data'!$B$6:$BE$43,'RevPAR Raw Data'!AO$1,FALSE)</f>
        <v>66.155219081271994</v>
      </c>
      <c r="BB47" s="53">
        <f>VLOOKUP($A47,'RevPAR Raw Data'!$B$6:$BE$43,'RevPAR Raw Data'!AP$1,FALSE)</f>
        <v>63.5654743816254</v>
      </c>
      <c r="BC47" s="54">
        <f>VLOOKUP($A47,'RevPAR Raw Data'!$B$6:$BE$43,'RevPAR Raw Data'!AR$1,FALSE)</f>
        <v>52.682225896012099</v>
      </c>
      <c r="BE47" s="47">
        <f>VLOOKUP($A47,'RevPAR Raw Data'!$B$6:$BE$43,'RevPAR Raw Data'!AT$1,FALSE)</f>
        <v>-18.696139329757401</v>
      </c>
      <c r="BF47" s="48">
        <f>VLOOKUP($A47,'RevPAR Raw Data'!$B$6:$BE$43,'RevPAR Raw Data'!AU$1,FALSE)</f>
        <v>-10.0469705809509</v>
      </c>
      <c r="BG47" s="48">
        <f>VLOOKUP($A47,'RevPAR Raw Data'!$B$6:$BE$43,'RevPAR Raw Data'!AV$1,FALSE)</f>
        <v>-8.9284930392930093</v>
      </c>
      <c r="BH47" s="48">
        <f>VLOOKUP($A47,'RevPAR Raw Data'!$B$6:$BE$43,'RevPAR Raw Data'!AW$1,FALSE)</f>
        <v>-12.904510129706599</v>
      </c>
      <c r="BI47" s="48">
        <f>VLOOKUP($A47,'RevPAR Raw Data'!$B$6:$BE$43,'RevPAR Raw Data'!AX$1,FALSE)</f>
        <v>-12.0312076689895</v>
      </c>
      <c r="BJ47" s="49">
        <f>VLOOKUP($A47,'RevPAR Raw Data'!$B$6:$BE$43,'RevPAR Raw Data'!AY$1,FALSE)</f>
        <v>-12.2102550690347</v>
      </c>
      <c r="BK47" s="48">
        <f>VLOOKUP($A47,'RevPAR Raw Data'!$B$6:$BE$43,'RevPAR Raw Data'!BA$1,FALSE)</f>
        <v>-9.4551865750181996</v>
      </c>
      <c r="BL47" s="48">
        <f>VLOOKUP($A47,'RevPAR Raw Data'!$B$6:$BE$43,'RevPAR Raw Data'!BB$1,FALSE)</f>
        <v>-3.041440597891</v>
      </c>
      <c r="BM47" s="49">
        <f>VLOOKUP($A47,'RevPAR Raw Data'!$B$6:$BE$43,'RevPAR Raw Data'!BC$1,FALSE)</f>
        <v>-6.2273263234346796</v>
      </c>
      <c r="BN47" s="50">
        <f>VLOOKUP($A47,'RevPAR Raw Data'!$B$6:$BE$43,'RevPAR Raw Data'!BE$1,FALSE)</f>
        <v>-10.235881009906601</v>
      </c>
    </row>
    <row r="48" spans="1:66" ht="16.5" thickBot="1" x14ac:dyDescent="0.5">
      <c r="A48" s="63" t="s">
        <v>86</v>
      </c>
      <c r="B48" s="67">
        <f>VLOOKUP($A48,'Occupancy Raw Data'!$B$8:$BE$45,'Occupancy Raw Data'!AG$3,FALSE)</f>
        <v>48.961544106854497</v>
      </c>
      <c r="C48" s="68">
        <f>VLOOKUP($A48,'Occupancy Raw Data'!$B$8:$BE$45,'Occupancy Raw Data'!AH$3,FALSE)</f>
        <v>61.265228240129098</v>
      </c>
      <c r="D48" s="68">
        <f>VLOOKUP($A48,'Occupancy Raw Data'!$B$8:$BE$45,'Occupancy Raw Data'!AI$3,FALSE)</f>
        <v>64.912666960223106</v>
      </c>
      <c r="E48" s="68">
        <f>VLOOKUP($A48,'Occupancy Raw Data'!$B$8:$BE$45,'Occupancy Raw Data'!AJ$3,FALSE)</f>
        <v>65.510788199031197</v>
      </c>
      <c r="F48" s="68">
        <f>VLOOKUP($A48,'Occupancy Raw Data'!$B$8:$BE$45,'Occupancy Raw Data'!AK$3,FALSE)</f>
        <v>62.5348598268017</v>
      </c>
      <c r="G48" s="69">
        <f>VLOOKUP($A48,'Occupancy Raw Data'!$B$8:$BE$45,'Occupancy Raw Data'!AL$3,FALSE)</f>
        <v>60.637017466607901</v>
      </c>
      <c r="H48" s="68">
        <f>VLOOKUP($A48,'Occupancy Raw Data'!$B$8:$BE$45,'Occupancy Raw Data'!AN$3,FALSE)</f>
        <v>68.116101570526894</v>
      </c>
      <c r="I48" s="68">
        <f>VLOOKUP($A48,'Occupancy Raw Data'!$B$8:$BE$45,'Occupancy Raw Data'!AO$3,FALSE)</f>
        <v>73.645970937912793</v>
      </c>
      <c r="J48" s="69">
        <f>VLOOKUP($A48,'Occupancy Raw Data'!$B$8:$BE$45,'Occupancy Raw Data'!AP$3,FALSE)</f>
        <v>70.881036254219794</v>
      </c>
      <c r="K48" s="70">
        <f>VLOOKUP($A48,'Occupancy Raw Data'!$B$8:$BE$45,'Occupancy Raw Data'!AR$3,FALSE)</f>
        <v>63.563879977354198</v>
      </c>
      <c r="M48" s="67">
        <f>VLOOKUP($A48,'Occupancy Raw Data'!$B$8:$BE$45,'Occupancy Raw Data'!AT$3,FALSE)</f>
        <v>7.2934729007758801</v>
      </c>
      <c r="N48" s="68">
        <f>VLOOKUP($A48,'Occupancy Raw Data'!$B$8:$BE$45,'Occupancy Raw Data'!AU$3,FALSE)</f>
        <v>8.5579456285953199</v>
      </c>
      <c r="O48" s="68">
        <f>VLOOKUP($A48,'Occupancy Raw Data'!$B$8:$BE$45,'Occupancy Raw Data'!AV$3,FALSE)</f>
        <v>9.0855092854134192</v>
      </c>
      <c r="P48" s="68">
        <f>VLOOKUP($A48,'Occupancy Raw Data'!$B$8:$BE$45,'Occupancy Raw Data'!AW$3,FALSE)</f>
        <v>8.8954408055743901</v>
      </c>
      <c r="Q48" s="68">
        <f>VLOOKUP($A48,'Occupancy Raw Data'!$B$8:$BE$45,'Occupancy Raw Data'!AX$3,FALSE)</f>
        <v>6.3732806407043299</v>
      </c>
      <c r="R48" s="69">
        <f>VLOOKUP($A48,'Occupancy Raw Data'!$B$8:$BE$45,'Occupancy Raw Data'!AY$3,FALSE)</f>
        <v>8.0787056166489695</v>
      </c>
      <c r="S48" s="68">
        <f>VLOOKUP($A48,'Occupancy Raw Data'!$B$8:$BE$45,'Occupancy Raw Data'!BA$3,FALSE)</f>
        <v>4.5388231082912398</v>
      </c>
      <c r="T48" s="68">
        <f>VLOOKUP($A48,'Occupancy Raw Data'!$B$8:$BE$45,'Occupancy Raw Data'!BB$3,FALSE)</f>
        <v>8.6247427300308797</v>
      </c>
      <c r="U48" s="69">
        <f>VLOOKUP($A48,'Occupancy Raw Data'!$B$8:$BE$45,'Occupancy Raw Data'!BC$3,FALSE)</f>
        <v>6.6223457753410804</v>
      </c>
      <c r="V48" s="70">
        <f>VLOOKUP($A48,'Occupancy Raw Data'!$B$8:$BE$45,'Occupancy Raw Data'!BE$3,FALSE)</f>
        <v>7.6104032683655598</v>
      </c>
      <c r="X48" s="71">
        <f>VLOOKUP($A48,'ADR Raw Data'!$B$6:$BE$43,'ADR Raw Data'!AG$1,FALSE)</f>
        <v>108.294408303979</v>
      </c>
      <c r="Y48" s="72">
        <f>VLOOKUP($A48,'ADR Raw Data'!$B$6:$BE$43,'ADR Raw Data'!AH$1,FALSE)</f>
        <v>115.150232989937</v>
      </c>
      <c r="Z48" s="72">
        <f>VLOOKUP($A48,'ADR Raw Data'!$B$6:$BE$43,'ADR Raw Data'!AI$1,FALSE)</f>
        <v>117.463003957037</v>
      </c>
      <c r="AA48" s="72">
        <f>VLOOKUP($A48,'ADR Raw Data'!$B$6:$BE$43,'ADR Raw Data'!AJ$1,FALSE)</f>
        <v>115.494813196661</v>
      </c>
      <c r="AB48" s="72">
        <f>VLOOKUP($A48,'ADR Raw Data'!$B$6:$BE$43,'ADR Raw Data'!AK$1,FALSE)</f>
        <v>116.459921957516</v>
      </c>
      <c r="AC48" s="73">
        <f>VLOOKUP($A48,'ADR Raw Data'!$B$6:$BE$43,'ADR Raw Data'!AL$1,FALSE)</f>
        <v>114.882842878582</v>
      </c>
      <c r="AD48" s="72">
        <f>VLOOKUP($A48,'ADR Raw Data'!$B$6:$BE$43,'ADR Raw Data'!AN$1,FALSE)</f>
        <v>137.94410116899201</v>
      </c>
      <c r="AE48" s="72">
        <f>VLOOKUP($A48,'ADR Raw Data'!$B$6:$BE$43,'ADR Raw Data'!AO$1,FALSE)</f>
        <v>146.75762132536099</v>
      </c>
      <c r="AF48" s="73">
        <f>VLOOKUP($A48,'ADR Raw Data'!$B$6:$BE$43,'ADR Raw Data'!AP$1,FALSE)</f>
        <v>142.522760593275</v>
      </c>
      <c r="AG48" s="74">
        <f>VLOOKUP($A48,'ADR Raw Data'!$B$6:$BE$43,'ADR Raw Data'!AR$1,FALSE)</f>
        <v>123.68903914825501</v>
      </c>
      <c r="AI48" s="67">
        <f>VLOOKUP($A48,'ADR Raw Data'!$B$6:$BE$43,'ADR Raw Data'!AT$1,FALSE)</f>
        <v>3.6156920058364102</v>
      </c>
      <c r="AJ48" s="68">
        <f>VLOOKUP($A48,'ADR Raw Data'!$B$6:$BE$43,'ADR Raw Data'!AU$1,FALSE)</f>
        <v>5.0139968289421697</v>
      </c>
      <c r="AK48" s="68">
        <f>VLOOKUP($A48,'ADR Raw Data'!$B$6:$BE$43,'ADR Raw Data'!AV$1,FALSE)</f>
        <v>5.9679313489272898</v>
      </c>
      <c r="AL48" s="68">
        <f>VLOOKUP($A48,'ADR Raw Data'!$B$6:$BE$43,'ADR Raw Data'!AW$1,FALSE)</f>
        <v>4.1716059514985</v>
      </c>
      <c r="AM48" s="68">
        <f>VLOOKUP($A48,'ADR Raw Data'!$B$6:$BE$43,'ADR Raw Data'!AX$1,FALSE)</f>
        <v>3.36106636399556</v>
      </c>
      <c r="AN48" s="69">
        <f>VLOOKUP($A48,'ADR Raw Data'!$B$6:$BE$43,'ADR Raw Data'!AY$1,FALSE)</f>
        <v>4.4728032446743597</v>
      </c>
      <c r="AO48" s="68">
        <f>VLOOKUP($A48,'ADR Raw Data'!$B$6:$BE$43,'ADR Raw Data'!BA$1,FALSE)</f>
        <v>3.5170315560661098</v>
      </c>
      <c r="AP48" s="68">
        <f>VLOOKUP($A48,'ADR Raw Data'!$B$6:$BE$43,'ADR Raw Data'!BB$1,FALSE)</f>
        <v>8.3279477561710298</v>
      </c>
      <c r="AQ48" s="69">
        <f>VLOOKUP($A48,'ADR Raw Data'!$B$6:$BE$43,'ADR Raw Data'!BC$1,FALSE)</f>
        <v>6.05289716575379</v>
      </c>
      <c r="AR48" s="70">
        <f>VLOOKUP($A48,'ADR Raw Data'!$B$6:$BE$43,'ADR Raw Data'!BE$1,FALSE)</f>
        <v>4.98308804634748</v>
      </c>
      <c r="AT48" s="71">
        <f>VLOOKUP($A48,'RevPAR Raw Data'!$B$6:$BE$43,'RevPAR Raw Data'!AG$1,FALSE)</f>
        <v>53.022614487010102</v>
      </c>
      <c r="AU48" s="72">
        <f>VLOOKUP($A48,'RevPAR Raw Data'!$B$6:$BE$43,'RevPAR Raw Data'!AH$1,FALSE)</f>
        <v>70.547053060325794</v>
      </c>
      <c r="AV48" s="72">
        <f>VLOOKUP($A48,'RevPAR Raw Data'!$B$6:$BE$43,'RevPAR Raw Data'!AI$1,FALSE)</f>
        <v>76.248368560105604</v>
      </c>
      <c r="AW48" s="72">
        <f>VLOOKUP($A48,'RevPAR Raw Data'!$B$6:$BE$43,'RevPAR Raw Data'!AJ$1,FALSE)</f>
        <v>75.661562454131797</v>
      </c>
      <c r="AX48" s="72">
        <f>VLOOKUP($A48,'RevPAR Raw Data'!$B$6:$BE$43,'RevPAR Raw Data'!AK$1,FALSE)</f>
        <v>72.828048950535702</v>
      </c>
      <c r="AY48" s="73">
        <f>VLOOKUP($A48,'RevPAR Raw Data'!$B$6:$BE$43,'RevPAR Raw Data'!AL$1,FALSE)</f>
        <v>69.6615295024218</v>
      </c>
      <c r="AZ48" s="72">
        <f>VLOOKUP($A48,'RevPAR Raw Data'!$B$6:$BE$43,'RevPAR Raw Data'!AN$1,FALSE)</f>
        <v>93.962144062820997</v>
      </c>
      <c r="BA48" s="72">
        <f>VLOOKUP($A48,'RevPAR Raw Data'!$B$6:$BE$43,'RevPAR Raw Data'!AO$1,FALSE)</f>
        <v>108.08107515044701</v>
      </c>
      <c r="BB48" s="73">
        <f>VLOOKUP($A48,'RevPAR Raw Data'!$B$6:$BE$43,'RevPAR Raw Data'!AP$1,FALSE)</f>
        <v>101.021609606634</v>
      </c>
      <c r="BC48" s="74">
        <f>VLOOKUP($A48,'RevPAR Raw Data'!$B$6:$BE$43,'RevPAR Raw Data'!AR$1,FALSE)</f>
        <v>78.621552389339698</v>
      </c>
      <c r="BE48" s="67">
        <f>VLOOKUP($A48,'RevPAR Raw Data'!$B$6:$BE$43,'RevPAR Raw Data'!AT$1,FALSE)</f>
        <v>11.1728744232335</v>
      </c>
      <c r="BF48" s="68">
        <f>VLOOKUP($A48,'RevPAR Raw Data'!$B$6:$BE$43,'RevPAR Raw Data'!AU$1,FALSE)</f>
        <v>14.001037579977799</v>
      </c>
      <c r="BG48" s="68">
        <f>VLOOKUP($A48,'RevPAR Raw Data'!$B$6:$BE$43,'RevPAR Raw Data'!AV$1,FALSE)</f>
        <v>15.5956575911946</v>
      </c>
      <c r="BH48" s="68">
        <f>VLOOKUP($A48,'RevPAR Raw Data'!$B$6:$BE$43,'RevPAR Raw Data'!AW$1,FALSE)</f>
        <v>13.4381294951302</v>
      </c>
      <c r="BI48" s="68">
        <f>VLOOKUP($A48,'RevPAR Raw Data'!$B$6:$BE$43,'RevPAR Raw Data'!AX$1,FALSE)</f>
        <v>9.94855719659766</v>
      </c>
      <c r="BJ48" s="69">
        <f>VLOOKUP($A48,'RevPAR Raw Data'!$B$6:$BE$43,'RevPAR Raw Data'!AY$1,FALSE)</f>
        <v>12.9128534682725</v>
      </c>
      <c r="BK48" s="68">
        <f>VLOOKUP($A48,'RevPAR Raw Data'!$B$6:$BE$43,'RevPAR Raw Data'!BA$1,FALSE)</f>
        <v>8.2154865053499702</v>
      </c>
      <c r="BL48" s="68">
        <f>VLOOKUP($A48,'RevPAR Raw Data'!$B$6:$BE$43,'RevPAR Raw Data'!BB$1,FALSE)</f>
        <v>17.670954554862998</v>
      </c>
      <c r="BM48" s="69">
        <f>VLOOKUP($A48,'RevPAR Raw Data'!$B$6:$BE$43,'RevPAR Raw Data'!BC$1,FALSE)</f>
        <v>13.0760867208369</v>
      </c>
      <c r="BN48" s="70">
        <f>VLOOKUP($A48,'RevPAR Raw Data'!$B$6:$BE$43,'RevPAR Raw Data'!BE$1,FALSE)</f>
        <v>12.972724410257801</v>
      </c>
    </row>
    <row r="49" spans="1:11" ht="14.25" customHeight="1" x14ac:dyDescent="0.45">
      <c r="A49" s="171" t="s">
        <v>106</v>
      </c>
      <c r="B49" s="171"/>
      <c r="C49" s="171"/>
      <c r="D49" s="171"/>
      <c r="E49" s="171"/>
      <c r="F49" s="171"/>
      <c r="G49" s="171"/>
      <c r="H49" s="171"/>
      <c r="I49" s="171"/>
      <c r="J49" s="171"/>
      <c r="K49" s="171"/>
    </row>
    <row r="50" spans="1:11" x14ac:dyDescent="0.45">
      <c r="A50" s="171"/>
      <c r="B50" s="171"/>
      <c r="C50" s="171"/>
      <c r="D50" s="171"/>
      <c r="E50" s="171"/>
      <c r="F50" s="171"/>
      <c r="G50" s="171"/>
      <c r="H50" s="171"/>
      <c r="I50" s="171"/>
      <c r="J50" s="171"/>
      <c r="K50" s="171"/>
    </row>
    <row r="51" spans="1:11" x14ac:dyDescent="0.45">
      <c r="A51" s="171"/>
      <c r="B51" s="171"/>
      <c r="C51" s="171"/>
      <c r="D51" s="171"/>
      <c r="E51" s="171"/>
      <c r="F51" s="171"/>
      <c r="G51" s="171"/>
      <c r="H51" s="171"/>
      <c r="I51" s="171"/>
      <c r="J51" s="171"/>
      <c r="K51" s="171"/>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9" sqref="AB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4"/>
      <c r="B1" s="85" t="s">
        <v>98</v>
      </c>
      <c r="D1" s="162"/>
      <c r="E1" s="162"/>
      <c r="F1" s="162"/>
      <c r="G1" s="162"/>
      <c r="H1" s="162"/>
      <c r="I1" s="162"/>
      <c r="J1" s="162"/>
      <c r="K1" s="162"/>
      <c r="L1" s="162"/>
      <c r="M1" s="162"/>
      <c r="N1" s="162"/>
      <c r="O1" s="162"/>
      <c r="P1" s="162"/>
      <c r="Q1" s="162"/>
      <c r="R1" s="162"/>
      <c r="S1" s="162"/>
      <c r="T1" s="162"/>
      <c r="U1" s="162"/>
      <c r="V1" s="162"/>
      <c r="W1" s="162"/>
      <c r="X1" s="162"/>
      <c r="Y1" s="163"/>
      <c r="Z1" s="163"/>
      <c r="AA1" s="163"/>
      <c r="AB1" s="163"/>
      <c r="AC1" s="163"/>
      <c r="AD1" s="163"/>
      <c r="AE1" s="163"/>
      <c r="AF1" s="163"/>
      <c r="AG1" s="163"/>
      <c r="AH1" s="163"/>
      <c r="AI1" s="163"/>
      <c r="AJ1" s="163"/>
      <c r="AK1" s="163"/>
      <c r="AL1" s="163"/>
    </row>
    <row r="2" spans="1:50" ht="15" customHeight="1" x14ac:dyDescent="0.25">
      <c r="A2" s="162"/>
      <c r="B2" t="s">
        <v>118</v>
      </c>
      <c r="C2" s="162"/>
      <c r="D2" s="162"/>
      <c r="E2" s="162"/>
      <c r="F2" s="162"/>
      <c r="G2" s="162"/>
      <c r="H2" s="162"/>
      <c r="I2" s="162"/>
      <c r="J2" s="162"/>
      <c r="K2" s="162"/>
      <c r="L2" s="162"/>
      <c r="M2" s="162"/>
      <c r="N2" s="162"/>
      <c r="O2" s="162"/>
      <c r="P2" s="162"/>
      <c r="Q2" s="162"/>
      <c r="R2" s="162"/>
      <c r="S2" s="162"/>
      <c r="T2" s="162"/>
      <c r="U2" s="162"/>
      <c r="V2" s="162"/>
      <c r="W2" s="162"/>
      <c r="X2" s="162"/>
      <c r="Y2" s="163"/>
      <c r="Z2" s="163"/>
      <c r="AA2" s="163"/>
      <c r="AB2" s="163"/>
      <c r="AC2" s="163"/>
      <c r="AD2" s="163"/>
      <c r="AE2" s="163"/>
      <c r="AF2" s="163"/>
      <c r="AG2" s="163"/>
      <c r="AH2" s="163"/>
      <c r="AI2" s="163"/>
      <c r="AJ2" s="163"/>
      <c r="AK2" s="163"/>
      <c r="AL2" s="163"/>
    </row>
    <row r="3" spans="1:50" x14ac:dyDescent="0.25">
      <c r="A3" s="162"/>
      <c r="B3" s="162"/>
      <c r="C3" s="162"/>
      <c r="D3" s="162"/>
      <c r="E3" s="162"/>
      <c r="F3" s="162"/>
      <c r="G3" s="162"/>
      <c r="H3" s="162"/>
      <c r="I3" s="162"/>
      <c r="J3" s="162"/>
      <c r="K3" s="162"/>
      <c r="L3" s="162"/>
      <c r="M3" s="162"/>
      <c r="N3" s="162"/>
      <c r="O3" s="162"/>
      <c r="P3" s="162"/>
      <c r="Q3" s="162"/>
      <c r="R3" s="162"/>
      <c r="S3" s="162"/>
      <c r="T3" s="162"/>
      <c r="U3" s="162"/>
      <c r="V3" s="162"/>
      <c r="W3" s="162"/>
      <c r="X3" s="162"/>
      <c r="Y3" s="163"/>
      <c r="Z3" s="163"/>
      <c r="AA3" s="163"/>
      <c r="AB3" s="163"/>
      <c r="AC3" s="163"/>
      <c r="AD3" s="163"/>
      <c r="AE3" s="163"/>
      <c r="AF3" s="163"/>
      <c r="AG3" s="163"/>
      <c r="AH3" s="163"/>
      <c r="AI3" s="163"/>
      <c r="AJ3" s="163"/>
      <c r="AK3" s="163"/>
      <c r="AL3" s="163"/>
    </row>
    <row r="4" spans="1:50" x14ac:dyDescent="0.25">
      <c r="A4" s="162"/>
      <c r="B4" s="162"/>
      <c r="C4" s="162"/>
      <c r="D4" s="162"/>
      <c r="E4" s="162"/>
      <c r="F4" s="162"/>
      <c r="G4" s="162"/>
      <c r="H4" s="162"/>
      <c r="I4" s="162"/>
      <c r="J4" s="162"/>
      <c r="K4" s="162"/>
      <c r="L4" s="162"/>
      <c r="M4" s="162"/>
      <c r="N4" s="162"/>
      <c r="O4" s="162"/>
      <c r="P4" s="162"/>
      <c r="Q4" s="162"/>
      <c r="R4" s="162"/>
      <c r="S4" s="162"/>
      <c r="T4" s="162"/>
      <c r="U4" s="162"/>
      <c r="V4" s="162"/>
      <c r="W4" s="162"/>
      <c r="X4" s="162"/>
      <c r="Y4" s="163"/>
      <c r="Z4" s="163"/>
      <c r="AA4" s="163"/>
      <c r="AB4" s="163"/>
      <c r="AC4" s="163"/>
      <c r="AD4" s="163"/>
      <c r="AE4" s="163"/>
      <c r="AF4" s="163"/>
      <c r="AG4" s="163"/>
      <c r="AH4" s="163"/>
      <c r="AI4" s="163"/>
      <c r="AJ4" s="163"/>
      <c r="AK4" s="163"/>
      <c r="AL4" s="163"/>
    </row>
    <row r="5" spans="1:50" x14ac:dyDescent="0.25">
      <c r="A5" s="162"/>
      <c r="B5" s="162"/>
      <c r="C5" s="162"/>
      <c r="D5" s="162"/>
      <c r="E5" s="162"/>
      <c r="F5" s="162"/>
      <c r="G5" s="162"/>
      <c r="H5" s="162"/>
      <c r="I5" s="162"/>
      <c r="J5" s="162"/>
      <c r="K5" s="162"/>
      <c r="L5" s="162"/>
      <c r="M5" s="162"/>
      <c r="N5" s="162"/>
      <c r="O5" s="162"/>
      <c r="P5" s="162"/>
      <c r="Q5" s="162"/>
      <c r="R5" s="162"/>
      <c r="S5" s="162"/>
      <c r="T5" s="162"/>
      <c r="U5" s="162"/>
      <c r="V5" s="162"/>
      <c r="W5" s="162"/>
      <c r="X5" s="162"/>
      <c r="Y5" s="163"/>
      <c r="Z5" s="163"/>
      <c r="AA5" s="163"/>
      <c r="AB5" s="163"/>
      <c r="AC5" s="163"/>
      <c r="AD5" s="163"/>
      <c r="AE5" s="163"/>
      <c r="AF5" s="163"/>
      <c r="AG5" s="163"/>
      <c r="AH5" s="163"/>
      <c r="AI5" s="163"/>
      <c r="AJ5" s="163"/>
      <c r="AK5" s="163"/>
      <c r="AL5" s="163"/>
    </row>
    <row r="6" spans="1:50" x14ac:dyDescent="0.25">
      <c r="A6" s="162"/>
      <c r="B6" s="162"/>
      <c r="C6" s="162"/>
      <c r="D6" s="162"/>
      <c r="E6" s="162"/>
      <c r="F6" s="162"/>
      <c r="G6" s="162"/>
      <c r="H6" s="162"/>
      <c r="I6" s="162"/>
      <c r="J6" s="162"/>
      <c r="K6" s="162"/>
      <c r="L6" s="162"/>
      <c r="M6" s="162"/>
      <c r="N6" s="162"/>
      <c r="O6" s="162"/>
      <c r="P6" s="162"/>
      <c r="Q6" s="162"/>
      <c r="R6" s="162"/>
      <c r="S6" s="162"/>
      <c r="T6" s="162"/>
      <c r="U6" s="162"/>
      <c r="V6" s="162"/>
      <c r="W6" s="162"/>
      <c r="X6" s="162"/>
      <c r="Y6" s="163"/>
      <c r="Z6" s="163"/>
      <c r="AA6" s="163"/>
      <c r="AB6" s="163"/>
      <c r="AC6" s="163"/>
      <c r="AD6" s="163"/>
      <c r="AE6" s="163"/>
      <c r="AF6" s="163"/>
      <c r="AG6" s="163"/>
      <c r="AH6" s="163"/>
      <c r="AI6" s="163"/>
      <c r="AJ6" s="163"/>
      <c r="AK6" s="163"/>
      <c r="AL6" s="163"/>
    </row>
    <row r="7" spans="1:50" x14ac:dyDescent="0.25">
      <c r="A7" s="162"/>
      <c r="B7" s="162"/>
      <c r="C7" s="162"/>
      <c r="D7" s="162"/>
      <c r="E7" s="162"/>
      <c r="F7" s="162"/>
      <c r="G7" s="162"/>
      <c r="H7" s="162"/>
      <c r="I7" s="162"/>
      <c r="J7" s="162"/>
      <c r="K7" s="162"/>
      <c r="L7" s="162"/>
      <c r="M7" s="162"/>
      <c r="N7" s="162"/>
      <c r="O7" s="162"/>
      <c r="P7" s="162"/>
      <c r="Q7" s="162"/>
      <c r="R7" s="162"/>
      <c r="S7" s="162"/>
      <c r="T7" s="162"/>
      <c r="U7" s="162"/>
      <c r="V7" s="162"/>
      <c r="W7" s="162"/>
      <c r="X7" s="162"/>
      <c r="Y7" s="163"/>
      <c r="Z7" s="163"/>
      <c r="AA7" s="163"/>
      <c r="AB7" s="163"/>
      <c r="AC7" s="163"/>
      <c r="AD7" s="163"/>
      <c r="AE7" s="163"/>
      <c r="AF7" s="163"/>
      <c r="AG7" s="163"/>
      <c r="AH7" s="163"/>
      <c r="AI7" s="163"/>
      <c r="AJ7" s="163"/>
      <c r="AK7" s="163"/>
      <c r="AL7" s="163"/>
    </row>
    <row r="8" spans="1:50" ht="18" customHeight="1" x14ac:dyDescent="0.35">
      <c r="A8" s="86"/>
      <c r="B8" s="162"/>
      <c r="C8" s="162"/>
      <c r="D8" s="174">
        <v>2023</v>
      </c>
      <c r="E8" s="174"/>
      <c r="F8" s="174"/>
      <c r="G8" s="174"/>
      <c r="H8" s="174"/>
      <c r="I8" s="174"/>
      <c r="J8" s="174"/>
      <c r="K8" s="86"/>
      <c r="L8" s="86"/>
      <c r="M8" s="86"/>
      <c r="N8" s="86"/>
      <c r="O8" s="162"/>
      <c r="P8" s="174">
        <v>2022</v>
      </c>
      <c r="Q8" s="174"/>
      <c r="R8" s="174"/>
      <c r="S8" s="174"/>
      <c r="T8" s="174"/>
      <c r="U8" s="174"/>
      <c r="V8" s="174"/>
      <c r="W8" s="86"/>
      <c r="X8" s="86"/>
      <c r="Y8" s="163"/>
      <c r="Z8" s="163"/>
      <c r="AA8" s="163"/>
      <c r="AB8" s="163"/>
      <c r="AC8" s="163"/>
      <c r="AD8" s="163"/>
      <c r="AE8" s="163"/>
      <c r="AF8" s="163"/>
      <c r="AG8" s="163"/>
      <c r="AH8" s="163"/>
      <c r="AI8" s="163"/>
      <c r="AJ8" s="163"/>
      <c r="AK8" s="163"/>
      <c r="AL8" s="163"/>
    </row>
    <row r="9" spans="1:50" ht="15.75" customHeight="1" x14ac:dyDescent="0.35">
      <c r="A9" s="87"/>
      <c r="B9" s="88"/>
      <c r="C9" s="88"/>
      <c r="D9" s="89" t="s">
        <v>0</v>
      </c>
      <c r="E9" s="89" t="s">
        <v>1</v>
      </c>
      <c r="F9" s="89" t="s">
        <v>99</v>
      </c>
      <c r="G9" s="89" t="s">
        <v>2</v>
      </c>
      <c r="H9" s="89" t="s">
        <v>100</v>
      </c>
      <c r="I9" s="89" t="s">
        <v>3</v>
      </c>
      <c r="J9" s="89" t="s">
        <v>4</v>
      </c>
      <c r="K9" s="87"/>
      <c r="L9" s="87"/>
      <c r="M9" s="88"/>
      <c r="N9" s="88"/>
      <c r="O9" s="88"/>
      <c r="P9" s="89" t="s">
        <v>0</v>
      </c>
      <c r="Q9" s="89" t="s">
        <v>1</v>
      </c>
      <c r="R9" s="89" t="s">
        <v>99</v>
      </c>
      <c r="S9" s="89" t="s">
        <v>2</v>
      </c>
      <c r="T9" s="89" t="s">
        <v>100</v>
      </c>
      <c r="U9" s="89" t="s">
        <v>3</v>
      </c>
      <c r="V9" s="89" t="s">
        <v>4</v>
      </c>
      <c r="W9" s="87"/>
      <c r="X9" s="87"/>
      <c r="Y9" s="90"/>
      <c r="Z9" s="90"/>
      <c r="AA9" s="90"/>
      <c r="AB9" s="90"/>
      <c r="AC9" s="90"/>
      <c r="AD9" s="90"/>
      <c r="AE9" s="90"/>
      <c r="AF9" s="90"/>
      <c r="AG9" s="90"/>
      <c r="AH9" s="90"/>
      <c r="AI9" s="90"/>
      <c r="AJ9" s="90"/>
      <c r="AK9" s="90"/>
      <c r="AL9" s="90"/>
      <c r="AM9" s="91"/>
      <c r="AN9" s="91"/>
      <c r="AO9" s="91"/>
      <c r="AP9" s="91"/>
      <c r="AQ9" s="91"/>
      <c r="AR9" s="91"/>
      <c r="AS9" s="91"/>
      <c r="AT9" s="91"/>
      <c r="AU9" s="91"/>
      <c r="AV9" s="91"/>
      <c r="AW9" s="91"/>
      <c r="AX9" s="91"/>
    </row>
    <row r="10" spans="1:50" ht="20.149999999999999" customHeight="1" x14ac:dyDescent="0.25">
      <c r="A10" s="164"/>
      <c r="B10" s="162"/>
      <c r="C10" s="92" t="s">
        <v>112</v>
      </c>
      <c r="D10" s="93">
        <v>6</v>
      </c>
      <c r="E10" s="94">
        <v>7</v>
      </c>
      <c r="F10" s="94">
        <v>8</v>
      </c>
      <c r="G10" s="94">
        <v>9</v>
      </c>
      <c r="H10" s="94">
        <v>10</v>
      </c>
      <c r="I10" s="94">
        <v>11</v>
      </c>
      <c r="J10" s="95">
        <v>12</v>
      </c>
      <c r="K10" s="164"/>
      <c r="L10" s="164"/>
      <c r="M10" s="176" t="s">
        <v>101</v>
      </c>
      <c r="N10" s="177"/>
      <c r="O10" s="92" t="s">
        <v>112</v>
      </c>
      <c r="P10" s="93">
        <v>7</v>
      </c>
      <c r="Q10" s="94">
        <v>8</v>
      </c>
      <c r="R10" s="94">
        <v>9</v>
      </c>
      <c r="S10" s="94">
        <v>10</v>
      </c>
      <c r="T10" s="94">
        <v>11</v>
      </c>
      <c r="U10" s="94">
        <v>12</v>
      </c>
      <c r="V10" s="95">
        <v>13</v>
      </c>
      <c r="W10" s="164"/>
      <c r="X10" s="164"/>
      <c r="Y10" s="163"/>
      <c r="Z10" s="163"/>
      <c r="AA10" s="163"/>
      <c r="AB10" s="163"/>
      <c r="AC10" s="163"/>
      <c r="AD10" s="163"/>
      <c r="AE10" s="163"/>
      <c r="AF10" s="163"/>
      <c r="AG10" s="163"/>
      <c r="AH10" s="163"/>
      <c r="AI10" s="163"/>
      <c r="AJ10" s="163"/>
      <c r="AK10" s="163"/>
      <c r="AL10" s="163"/>
    </row>
    <row r="11" spans="1:50" ht="20.149999999999999" customHeight="1" x14ac:dyDescent="0.25">
      <c r="A11" s="164"/>
      <c r="B11" s="162"/>
      <c r="C11" s="92" t="s">
        <v>112</v>
      </c>
      <c r="D11" s="96">
        <v>13</v>
      </c>
      <c r="E11" s="97">
        <v>14</v>
      </c>
      <c r="F11" s="97">
        <v>15</v>
      </c>
      <c r="G11" s="97">
        <v>16</v>
      </c>
      <c r="H11" s="97">
        <v>17</v>
      </c>
      <c r="I11" s="97">
        <v>18</v>
      </c>
      <c r="J11" s="98">
        <v>19</v>
      </c>
      <c r="K11" s="164"/>
      <c r="L11" s="164"/>
      <c r="M11" s="176" t="s">
        <v>101</v>
      </c>
      <c r="N11" s="177"/>
      <c r="O11" s="92" t="s">
        <v>112</v>
      </c>
      <c r="P11" s="96">
        <v>14</v>
      </c>
      <c r="Q11" s="97">
        <v>15</v>
      </c>
      <c r="R11" s="97">
        <v>16</v>
      </c>
      <c r="S11" s="97">
        <v>17</v>
      </c>
      <c r="T11" s="97">
        <v>18</v>
      </c>
      <c r="U11" s="97">
        <v>19</v>
      </c>
      <c r="V11" s="98">
        <v>20</v>
      </c>
      <c r="W11" s="164"/>
      <c r="X11" s="164"/>
      <c r="Y11" s="163"/>
      <c r="Z11" s="163"/>
      <c r="AA11" s="163"/>
      <c r="AB11" s="163"/>
      <c r="AC11" s="163"/>
      <c r="AD11" s="163"/>
      <c r="AE11" s="163"/>
      <c r="AF11" s="163"/>
      <c r="AG11" s="163"/>
      <c r="AH11" s="163"/>
      <c r="AI11" s="163"/>
      <c r="AJ11" s="163"/>
      <c r="AK11" s="163"/>
      <c r="AL11" s="163"/>
    </row>
    <row r="12" spans="1:50" ht="20.149999999999999" customHeight="1" x14ac:dyDescent="0.25">
      <c r="A12" s="164"/>
      <c r="B12" s="162"/>
      <c r="C12" s="92" t="s">
        <v>112</v>
      </c>
      <c r="D12" s="99">
        <v>20</v>
      </c>
      <c r="E12" s="100">
        <v>21</v>
      </c>
      <c r="F12" s="100">
        <v>22</v>
      </c>
      <c r="G12" s="100">
        <v>23</v>
      </c>
      <c r="H12" s="100">
        <v>24</v>
      </c>
      <c r="I12" s="100">
        <v>25</v>
      </c>
      <c r="J12" s="101">
        <v>26</v>
      </c>
      <c r="K12" s="164"/>
      <c r="L12" s="164"/>
      <c r="M12" s="176" t="s">
        <v>101</v>
      </c>
      <c r="N12" s="177"/>
      <c r="O12" s="92" t="s">
        <v>112</v>
      </c>
      <c r="P12" s="99">
        <v>21</v>
      </c>
      <c r="Q12" s="100">
        <v>22</v>
      </c>
      <c r="R12" s="100">
        <v>23</v>
      </c>
      <c r="S12" s="100">
        <v>24</v>
      </c>
      <c r="T12" s="100">
        <v>25</v>
      </c>
      <c r="U12" s="100">
        <v>26</v>
      </c>
      <c r="V12" s="101">
        <v>27</v>
      </c>
      <c r="W12" s="164"/>
      <c r="X12" s="164"/>
      <c r="Y12" s="163"/>
      <c r="Z12" s="163"/>
      <c r="AA12" s="163"/>
      <c r="AB12" s="163"/>
      <c r="AC12" s="163"/>
      <c r="AD12" s="163"/>
      <c r="AE12" s="163"/>
      <c r="AF12" s="163"/>
      <c r="AG12" s="163"/>
      <c r="AH12" s="163"/>
      <c r="AI12" s="163"/>
      <c r="AJ12" s="163"/>
      <c r="AK12" s="163"/>
      <c r="AL12" s="163"/>
    </row>
    <row r="13" spans="1:50" ht="20.149999999999999" customHeight="1" x14ac:dyDescent="0.25">
      <c r="A13" s="164"/>
      <c r="B13" s="162"/>
      <c r="C13" s="92" t="s">
        <v>113</v>
      </c>
      <c r="D13" s="113">
        <v>27</v>
      </c>
      <c r="E13" s="114">
        <v>28</v>
      </c>
      <c r="F13" s="114">
        <v>29</v>
      </c>
      <c r="G13" s="114">
        <v>30</v>
      </c>
      <c r="H13" s="114">
        <v>31</v>
      </c>
      <c r="I13" s="114">
        <v>1</v>
      </c>
      <c r="J13" s="115">
        <v>2</v>
      </c>
      <c r="K13" s="164"/>
      <c r="L13" s="164"/>
      <c r="M13" s="176" t="s">
        <v>101</v>
      </c>
      <c r="N13" s="177"/>
      <c r="O13" s="92" t="s">
        <v>113</v>
      </c>
      <c r="P13" s="113">
        <v>28</v>
      </c>
      <c r="Q13" s="114">
        <v>29</v>
      </c>
      <c r="R13" s="114">
        <v>30</v>
      </c>
      <c r="S13" s="114">
        <v>31</v>
      </c>
      <c r="T13" s="114">
        <v>1</v>
      </c>
      <c r="U13" s="114">
        <v>2</v>
      </c>
      <c r="V13" s="115">
        <v>3</v>
      </c>
      <c r="W13" s="164"/>
      <c r="X13" s="164"/>
      <c r="Y13" s="163"/>
      <c r="Z13" s="163"/>
      <c r="AA13" s="163"/>
      <c r="AB13" s="163"/>
      <c r="AC13" s="163"/>
      <c r="AD13" s="163"/>
      <c r="AE13" s="163"/>
      <c r="AF13" s="163"/>
      <c r="AG13" s="163"/>
      <c r="AH13" s="163"/>
      <c r="AI13" s="163"/>
      <c r="AJ13" s="163"/>
      <c r="AK13" s="163"/>
      <c r="AL13" s="163"/>
    </row>
    <row r="14" spans="1:50" ht="20.149999999999999" customHeight="1" x14ac:dyDescent="0.25">
      <c r="A14" s="164"/>
      <c r="B14" s="162"/>
      <c r="C14" s="92" t="s">
        <v>114</v>
      </c>
      <c r="D14" s="102">
        <v>3</v>
      </c>
      <c r="E14" s="103">
        <v>4</v>
      </c>
      <c r="F14" s="103">
        <v>5</v>
      </c>
      <c r="G14" s="103">
        <v>6</v>
      </c>
      <c r="H14" s="103">
        <v>7</v>
      </c>
      <c r="I14" s="103">
        <v>8</v>
      </c>
      <c r="J14" s="104">
        <v>9</v>
      </c>
      <c r="K14" s="164"/>
      <c r="L14" s="164"/>
      <c r="M14" s="176" t="s">
        <v>101</v>
      </c>
      <c r="N14" s="177"/>
      <c r="O14" s="92" t="s">
        <v>114</v>
      </c>
      <c r="P14" s="102">
        <v>4</v>
      </c>
      <c r="Q14" s="103">
        <v>5</v>
      </c>
      <c r="R14" s="103">
        <v>6</v>
      </c>
      <c r="S14" s="103">
        <v>7</v>
      </c>
      <c r="T14" s="103">
        <v>8</v>
      </c>
      <c r="U14" s="103">
        <v>9</v>
      </c>
      <c r="V14" s="104">
        <v>10</v>
      </c>
      <c r="W14" s="164"/>
      <c r="X14" s="164"/>
      <c r="Y14" s="163"/>
      <c r="Z14" s="163"/>
      <c r="AA14" s="163"/>
      <c r="AB14" s="163"/>
      <c r="AC14" s="163"/>
      <c r="AD14" s="163"/>
      <c r="AE14" s="163"/>
      <c r="AF14" s="163"/>
      <c r="AG14" s="163"/>
      <c r="AH14" s="163"/>
      <c r="AI14" s="163"/>
      <c r="AJ14" s="163"/>
      <c r="AK14" s="163"/>
      <c r="AL14" s="163"/>
    </row>
    <row r="15" spans="1:50" ht="20.149999999999999" customHeight="1" x14ac:dyDescent="0.25">
      <c r="A15" s="164"/>
      <c r="B15" s="162"/>
      <c r="C15" s="92" t="s">
        <v>114</v>
      </c>
      <c r="D15" s="116">
        <v>10</v>
      </c>
      <c r="E15" s="117">
        <v>11</v>
      </c>
      <c r="F15" s="117">
        <v>12</v>
      </c>
      <c r="G15" s="117">
        <v>13</v>
      </c>
      <c r="H15" s="117">
        <v>14</v>
      </c>
      <c r="I15" s="117">
        <v>15</v>
      </c>
      <c r="J15" s="118">
        <v>16</v>
      </c>
      <c r="K15" s="164"/>
      <c r="L15" s="164"/>
      <c r="M15" s="176" t="s">
        <v>101</v>
      </c>
      <c r="N15" s="177"/>
      <c r="O15" s="92" t="s">
        <v>114</v>
      </c>
      <c r="P15" s="116">
        <v>11</v>
      </c>
      <c r="Q15" s="117">
        <v>12</v>
      </c>
      <c r="R15" s="117">
        <v>13</v>
      </c>
      <c r="S15" s="117">
        <v>14</v>
      </c>
      <c r="T15" s="117">
        <v>15</v>
      </c>
      <c r="U15" s="117">
        <v>16</v>
      </c>
      <c r="V15" s="118">
        <v>17</v>
      </c>
      <c r="W15" s="164"/>
      <c r="X15" s="164"/>
      <c r="Y15" s="163"/>
      <c r="Z15" s="163"/>
      <c r="AA15" s="163"/>
      <c r="AB15" s="163"/>
      <c r="AC15" s="163"/>
      <c r="AD15" s="163"/>
      <c r="AE15" s="163"/>
      <c r="AF15" s="163"/>
      <c r="AG15" s="163"/>
      <c r="AH15" s="163"/>
      <c r="AI15" s="163"/>
      <c r="AJ15" s="163"/>
      <c r="AK15" s="163"/>
      <c r="AL15" s="163"/>
    </row>
    <row r="16" spans="1:50" x14ac:dyDescent="0.25">
      <c r="A16" s="162"/>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3"/>
      <c r="Z16" s="163"/>
      <c r="AA16" s="163"/>
      <c r="AB16" s="163"/>
      <c r="AC16" s="163"/>
      <c r="AD16" s="163"/>
      <c r="AE16" s="163"/>
      <c r="AF16" s="163"/>
      <c r="AG16" s="163"/>
      <c r="AH16" s="163"/>
      <c r="AI16" s="163"/>
      <c r="AJ16" s="163"/>
      <c r="AK16" s="163"/>
      <c r="AL16" s="163"/>
    </row>
    <row r="17" spans="1:50" x14ac:dyDescent="0.25">
      <c r="A17" s="162"/>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3"/>
      <c r="Z17" s="163"/>
      <c r="AA17" s="163"/>
      <c r="AB17" s="163"/>
      <c r="AC17" s="163"/>
      <c r="AD17" s="163"/>
      <c r="AE17" s="163"/>
      <c r="AF17" s="163"/>
      <c r="AG17" s="163"/>
      <c r="AH17" s="163"/>
      <c r="AI17" s="163"/>
      <c r="AJ17" s="163"/>
      <c r="AK17" s="163"/>
      <c r="AL17" s="163"/>
    </row>
    <row r="18" spans="1:50" ht="13" x14ac:dyDescent="0.3">
      <c r="A18" s="162"/>
      <c r="B18" s="162"/>
      <c r="C18" s="162"/>
      <c r="D18" s="178" t="s">
        <v>102</v>
      </c>
      <c r="E18" s="178"/>
      <c r="F18" s="178"/>
      <c r="G18" s="178"/>
      <c r="H18" s="178"/>
      <c r="I18" s="178"/>
      <c r="J18" s="178"/>
      <c r="K18" s="162"/>
      <c r="L18" s="162"/>
      <c r="M18" s="162"/>
      <c r="N18" s="162"/>
      <c r="O18" s="162"/>
      <c r="P18" s="178" t="s">
        <v>103</v>
      </c>
      <c r="Q18" s="178"/>
      <c r="R18" s="178"/>
      <c r="S18" s="178"/>
      <c r="T18" s="178"/>
      <c r="U18" s="178"/>
      <c r="V18" s="178"/>
      <c r="W18" s="162"/>
      <c r="X18" s="162"/>
      <c r="Y18" s="163"/>
      <c r="Z18" s="163"/>
      <c r="AA18" s="163"/>
      <c r="AB18" s="163"/>
      <c r="AC18" s="163"/>
      <c r="AD18" s="163"/>
      <c r="AE18" s="163"/>
      <c r="AF18" s="163"/>
      <c r="AG18" s="163"/>
      <c r="AH18" s="163"/>
      <c r="AI18" s="163"/>
      <c r="AJ18" s="163"/>
      <c r="AK18" s="163"/>
      <c r="AL18" s="163"/>
    </row>
    <row r="19" spans="1:50" ht="13.15" customHeight="1" x14ac:dyDescent="0.25">
      <c r="A19" s="162"/>
      <c r="B19" s="162"/>
      <c r="C19" s="175" t="s">
        <v>115</v>
      </c>
      <c r="D19" s="175"/>
      <c r="E19" s="175"/>
      <c r="F19" s="175"/>
      <c r="G19" s="162"/>
      <c r="H19" s="162" t="s">
        <v>116</v>
      </c>
      <c r="I19" s="162"/>
      <c r="J19" s="162"/>
      <c r="K19" s="162"/>
      <c r="L19" s="162"/>
      <c r="M19" s="162"/>
      <c r="N19" s="162"/>
      <c r="O19" s="175" t="s">
        <v>117</v>
      </c>
      <c r="P19" s="175"/>
      <c r="Q19" s="175"/>
      <c r="R19" s="175"/>
      <c r="S19" s="162"/>
      <c r="T19" s="162" t="s">
        <v>116</v>
      </c>
      <c r="U19" s="162"/>
      <c r="V19" s="162"/>
      <c r="W19" s="162"/>
      <c r="X19" s="162"/>
      <c r="Y19" s="163"/>
      <c r="Z19" s="163"/>
      <c r="AA19" s="163"/>
      <c r="AB19" s="163"/>
      <c r="AC19" s="163"/>
      <c r="AD19" s="163"/>
      <c r="AE19" s="163"/>
      <c r="AF19" s="163"/>
      <c r="AG19" s="163"/>
      <c r="AH19" s="163"/>
      <c r="AI19" s="163"/>
      <c r="AJ19" s="163"/>
      <c r="AK19" s="163"/>
      <c r="AL19" s="163"/>
    </row>
    <row r="20" spans="1:50" x14ac:dyDescent="0.25">
      <c r="A20" s="105"/>
      <c r="B20" s="105"/>
      <c r="C20" s="175" t="s">
        <v>119</v>
      </c>
      <c r="D20" s="175"/>
      <c r="E20" s="175"/>
      <c r="F20" s="175"/>
      <c r="G20" s="7"/>
      <c r="H20" s="7" t="s">
        <v>120</v>
      </c>
      <c r="I20" s="7"/>
      <c r="J20" s="7"/>
      <c r="K20" s="105"/>
      <c r="L20" s="105"/>
      <c r="M20" s="105"/>
      <c r="N20" s="105"/>
      <c r="O20" s="175"/>
      <c r="P20" s="175"/>
      <c r="Q20" s="175"/>
      <c r="R20" s="175"/>
      <c r="S20" s="7"/>
      <c r="T20" s="7"/>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75"/>
      <c r="D21" s="175"/>
      <c r="E21" s="175"/>
      <c r="F21" s="175"/>
      <c r="G21" s="7"/>
      <c r="H21" s="7"/>
      <c r="I21" s="7"/>
      <c r="J21" s="7"/>
      <c r="K21" s="105"/>
      <c r="L21" s="105"/>
      <c r="M21" s="105"/>
      <c r="N21" s="105"/>
      <c r="O21" s="175"/>
      <c r="P21" s="175"/>
      <c r="Q21" s="175"/>
      <c r="R21" s="175"/>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75"/>
      <c r="D22" s="175"/>
      <c r="E22" s="175"/>
      <c r="F22" s="175"/>
      <c r="G22" s="7"/>
      <c r="H22" s="7"/>
      <c r="I22" s="7"/>
      <c r="J22" s="7"/>
      <c r="K22" s="105"/>
      <c r="L22" s="105"/>
      <c r="M22" s="105"/>
      <c r="N22" s="105"/>
      <c r="O22" s="175"/>
      <c r="P22" s="175"/>
      <c r="Q22" s="175"/>
      <c r="R22" s="175"/>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75"/>
      <c r="D23" s="175"/>
      <c r="E23" s="175"/>
      <c r="F23" s="175"/>
      <c r="G23" s="7"/>
      <c r="H23" s="7"/>
      <c r="I23" s="7"/>
      <c r="J23" s="105"/>
      <c r="K23" s="105"/>
      <c r="L23" s="105"/>
      <c r="M23" s="105"/>
      <c r="N23" s="105"/>
      <c r="O23" s="175"/>
      <c r="P23" s="175"/>
      <c r="Q23" s="175"/>
      <c r="R23" s="17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2"/>
      <c r="B24" s="162"/>
      <c r="C24" s="175"/>
      <c r="D24" s="175"/>
      <c r="E24" s="175"/>
      <c r="F24" s="175"/>
      <c r="G24" s="7"/>
      <c r="H24" s="7"/>
      <c r="I24" s="7"/>
      <c r="J24" s="162"/>
      <c r="K24" s="162"/>
      <c r="L24" s="162"/>
      <c r="M24" s="162"/>
      <c r="N24" s="162"/>
      <c r="O24" s="175"/>
      <c r="P24" s="175"/>
      <c r="Q24" s="175"/>
      <c r="R24" s="175"/>
      <c r="S24" s="7"/>
      <c r="T24" s="7"/>
      <c r="U24" s="7"/>
      <c r="V24" s="7"/>
      <c r="W24" s="7"/>
      <c r="X24" s="162"/>
      <c r="Y24" s="163"/>
      <c r="Z24" s="163"/>
      <c r="AA24" s="163"/>
      <c r="AB24" s="163"/>
      <c r="AC24" s="163"/>
      <c r="AD24" s="163"/>
      <c r="AE24" s="163"/>
      <c r="AF24" s="163"/>
      <c r="AG24" s="163"/>
      <c r="AH24" s="163"/>
      <c r="AI24" s="163"/>
      <c r="AJ24" s="163"/>
      <c r="AK24" s="163"/>
      <c r="AL24" s="163"/>
    </row>
    <row r="25" spans="1:50" ht="12.75" customHeight="1" x14ac:dyDescent="0.25">
      <c r="Y25" s="163"/>
      <c r="Z25" s="163"/>
      <c r="AA25" s="163"/>
      <c r="AB25" s="163"/>
      <c r="AC25" s="163"/>
      <c r="AD25" s="163"/>
      <c r="AE25" s="163"/>
      <c r="AF25" s="163"/>
      <c r="AG25" s="163"/>
      <c r="AH25" s="163"/>
      <c r="AI25" s="163"/>
      <c r="AJ25" s="163"/>
      <c r="AK25" s="163"/>
      <c r="AL25" s="163"/>
    </row>
    <row r="26" spans="1:50" x14ac:dyDescent="0.25">
      <c r="A26" s="162"/>
      <c r="B26" s="162"/>
      <c r="C26" s="175"/>
      <c r="D26" s="175"/>
      <c r="E26" s="175"/>
      <c r="F26" s="175"/>
      <c r="G26" s="7"/>
      <c r="H26" s="7"/>
      <c r="I26" s="7"/>
      <c r="J26" s="162"/>
      <c r="K26" s="162"/>
      <c r="L26" s="162"/>
      <c r="M26" s="162"/>
      <c r="N26" s="162"/>
      <c r="O26" s="175"/>
      <c r="P26" s="175"/>
      <c r="Q26" s="175"/>
      <c r="R26" s="175"/>
      <c r="S26" s="7"/>
      <c r="T26" s="7"/>
      <c r="U26" s="7"/>
      <c r="V26" s="7"/>
      <c r="W26" s="7"/>
      <c r="X26" s="162"/>
      <c r="Y26" s="163"/>
      <c r="Z26" s="163"/>
      <c r="AA26" s="163"/>
      <c r="AB26" s="163"/>
      <c r="AC26" s="163"/>
      <c r="AD26" s="163"/>
      <c r="AE26" s="163"/>
      <c r="AF26" s="163"/>
      <c r="AG26" s="163"/>
      <c r="AH26" s="163"/>
      <c r="AI26" s="163"/>
      <c r="AJ26" s="163"/>
      <c r="AK26" s="163"/>
      <c r="AL26" s="163"/>
    </row>
    <row r="27" spans="1:50" x14ac:dyDescent="0.25">
      <c r="A27" s="162"/>
      <c r="B27" s="162"/>
      <c r="C27" s="175"/>
      <c r="D27" s="180"/>
      <c r="E27" s="180"/>
      <c r="F27" s="7"/>
      <c r="G27" s="7"/>
      <c r="H27" s="7"/>
      <c r="I27" s="7"/>
      <c r="J27" s="162"/>
      <c r="K27" s="162"/>
      <c r="L27" s="162"/>
      <c r="M27" s="162"/>
      <c r="N27" s="162"/>
      <c r="O27" s="175"/>
      <c r="P27" s="180"/>
      <c r="Q27" s="180"/>
      <c r="R27" s="7"/>
      <c r="S27" s="7"/>
      <c r="T27" s="7"/>
      <c r="U27" s="7"/>
      <c r="V27" s="7"/>
      <c r="W27" s="7"/>
      <c r="X27" s="162"/>
      <c r="Y27" s="163"/>
      <c r="Z27" s="163"/>
      <c r="AA27" s="163"/>
      <c r="AB27" s="163"/>
      <c r="AC27" s="163"/>
      <c r="AD27" s="163"/>
      <c r="AE27" s="163"/>
      <c r="AF27" s="163"/>
      <c r="AG27" s="163"/>
      <c r="AH27" s="163"/>
      <c r="AI27" s="163"/>
      <c r="AJ27" s="163"/>
      <c r="AK27" s="163"/>
      <c r="AL27" s="163"/>
    </row>
    <row r="28" spans="1:50" x14ac:dyDescent="0.25">
      <c r="A28" s="162"/>
      <c r="B28" s="162"/>
      <c r="C28" s="175"/>
      <c r="D28" s="180"/>
      <c r="E28" s="180"/>
      <c r="F28" s="162"/>
      <c r="G28" s="162"/>
      <c r="H28" s="162"/>
      <c r="I28" s="162"/>
      <c r="J28" s="162"/>
      <c r="K28" s="162"/>
      <c r="L28" s="162"/>
      <c r="M28" s="162"/>
      <c r="N28" s="162"/>
      <c r="O28" s="175"/>
      <c r="P28" s="180"/>
      <c r="Q28" s="180"/>
      <c r="R28" s="162"/>
      <c r="S28" s="162"/>
      <c r="T28" s="162"/>
      <c r="U28" s="162"/>
      <c r="V28" s="162"/>
      <c r="W28" s="162"/>
      <c r="X28" s="162"/>
      <c r="Y28" s="163"/>
      <c r="Z28" s="163"/>
      <c r="AA28" s="163"/>
      <c r="AB28" s="163"/>
      <c r="AC28" s="163"/>
      <c r="AD28" s="163"/>
      <c r="AE28" s="163"/>
      <c r="AF28" s="163"/>
      <c r="AG28" s="163"/>
      <c r="AH28" s="163"/>
      <c r="AI28" s="163"/>
      <c r="AJ28" s="163"/>
      <c r="AK28" s="163"/>
      <c r="AL28" s="163"/>
    </row>
    <row r="29" spans="1:50" x14ac:dyDescent="0.25">
      <c r="A29" s="162"/>
      <c r="B29" s="162"/>
      <c r="C29" s="175"/>
      <c r="D29" s="180"/>
      <c r="E29" s="180"/>
      <c r="F29" s="162"/>
      <c r="G29" s="162"/>
      <c r="H29" s="162"/>
      <c r="I29" s="162"/>
      <c r="J29" s="162"/>
      <c r="K29" s="162"/>
      <c r="L29" s="162"/>
      <c r="M29" s="162"/>
      <c r="N29" s="162"/>
      <c r="O29" s="175"/>
      <c r="P29" s="180"/>
      <c r="Q29" s="180"/>
      <c r="R29" s="162"/>
      <c r="T29" s="162"/>
      <c r="U29" s="162"/>
      <c r="V29" s="162"/>
      <c r="W29" s="162"/>
      <c r="X29" s="162"/>
      <c r="Y29" s="163"/>
      <c r="Z29" s="163"/>
      <c r="AA29" s="163"/>
      <c r="AB29" s="163"/>
      <c r="AC29" s="163"/>
      <c r="AD29" s="163"/>
      <c r="AE29" s="163"/>
      <c r="AF29" s="163"/>
      <c r="AG29" s="163"/>
      <c r="AH29" s="163"/>
      <c r="AI29" s="163"/>
      <c r="AJ29" s="163"/>
      <c r="AK29" s="163"/>
      <c r="AL29" s="163"/>
    </row>
    <row r="30" spans="1:50" ht="13" x14ac:dyDescent="0.3">
      <c r="A30" s="162"/>
      <c r="B30" s="162"/>
      <c r="C30" s="165"/>
      <c r="D30" s="162"/>
      <c r="E30" s="162"/>
      <c r="F30" s="162"/>
      <c r="G30" s="109" t="s">
        <v>104</v>
      </c>
      <c r="H30" s="162">
        <v>30</v>
      </c>
      <c r="I30" s="162"/>
      <c r="J30" s="162"/>
      <c r="K30" s="162"/>
      <c r="L30" s="162"/>
      <c r="M30" s="162"/>
      <c r="N30" s="162"/>
      <c r="O30" s="165"/>
      <c r="P30" s="162"/>
      <c r="Q30" s="162"/>
      <c r="R30" s="162"/>
      <c r="S30" s="109" t="s">
        <v>104</v>
      </c>
      <c r="T30" s="162">
        <v>30</v>
      </c>
      <c r="U30" s="162"/>
      <c r="V30" s="162"/>
      <c r="W30" s="162"/>
      <c r="X30" s="162"/>
      <c r="Y30" s="163"/>
      <c r="Z30" s="163"/>
      <c r="AA30" s="163"/>
      <c r="AB30" s="163"/>
      <c r="AC30" s="163"/>
      <c r="AD30" s="163"/>
      <c r="AE30" s="163"/>
      <c r="AF30" s="163"/>
      <c r="AG30" s="163"/>
      <c r="AH30" s="163"/>
      <c r="AI30" s="163"/>
      <c r="AJ30" s="163"/>
      <c r="AK30" s="163"/>
      <c r="AL30" s="163"/>
    </row>
    <row r="31" spans="1:50" ht="13" x14ac:dyDescent="0.3">
      <c r="A31" s="162"/>
      <c r="B31" s="162"/>
      <c r="C31" s="165"/>
      <c r="D31" s="162"/>
      <c r="E31" s="162"/>
      <c r="F31" s="162"/>
      <c r="G31" s="109" t="s">
        <v>105</v>
      </c>
      <c r="H31" s="162">
        <v>12</v>
      </c>
      <c r="I31" s="162"/>
      <c r="J31" s="162"/>
      <c r="K31" s="162"/>
      <c r="L31" s="162"/>
      <c r="M31" s="162"/>
      <c r="N31" s="162"/>
      <c r="O31" s="165"/>
      <c r="P31" s="162"/>
      <c r="Q31" s="162"/>
      <c r="R31" s="162"/>
      <c r="S31" s="109" t="s">
        <v>105</v>
      </c>
      <c r="T31" s="162">
        <v>12</v>
      </c>
      <c r="U31" s="162"/>
      <c r="V31" s="162"/>
      <c r="W31" s="162"/>
      <c r="X31" s="162"/>
      <c r="Y31" s="163"/>
      <c r="Z31" s="163"/>
      <c r="AA31" s="163"/>
      <c r="AB31" s="163"/>
      <c r="AC31" s="163"/>
      <c r="AD31" s="163"/>
      <c r="AE31" s="163"/>
      <c r="AF31" s="163"/>
      <c r="AG31" s="163"/>
      <c r="AH31" s="163"/>
      <c r="AI31" s="163"/>
      <c r="AJ31" s="163"/>
      <c r="AK31" s="163"/>
      <c r="AL31" s="163"/>
    </row>
    <row r="32" spans="1:50" x14ac:dyDescent="0.25">
      <c r="A32" s="162"/>
      <c r="B32" s="162"/>
      <c r="C32" s="165"/>
      <c r="D32" s="162"/>
      <c r="E32" s="162"/>
      <c r="F32" s="162"/>
      <c r="G32" s="162"/>
      <c r="H32" s="162"/>
      <c r="I32" s="162"/>
      <c r="J32" s="162"/>
      <c r="K32" s="162"/>
      <c r="L32" s="162"/>
      <c r="M32" s="162"/>
      <c r="N32" s="162"/>
      <c r="O32" s="165"/>
      <c r="P32" s="162"/>
      <c r="Q32" s="162"/>
      <c r="R32" s="162"/>
      <c r="S32" s="162"/>
      <c r="T32" s="162"/>
      <c r="U32" s="162"/>
      <c r="V32" s="162"/>
      <c r="W32" s="162"/>
      <c r="X32" s="162"/>
      <c r="Y32" s="163"/>
      <c r="Z32" s="163"/>
      <c r="AA32" s="163"/>
      <c r="AB32" s="163"/>
      <c r="AC32" s="163"/>
      <c r="AD32" s="163"/>
      <c r="AE32" s="163"/>
      <c r="AF32" s="163"/>
      <c r="AG32" s="163"/>
      <c r="AH32" s="163"/>
      <c r="AI32" s="163"/>
      <c r="AJ32" s="163"/>
      <c r="AK32" s="163"/>
      <c r="AL32" s="163"/>
    </row>
    <row r="33" spans="1:38" x14ac:dyDescent="0.25">
      <c r="A33" s="162"/>
      <c r="B33" s="162"/>
      <c r="C33" s="165"/>
      <c r="D33" s="162"/>
      <c r="E33" s="162"/>
      <c r="F33" s="162"/>
      <c r="G33" s="162"/>
      <c r="H33" s="162"/>
      <c r="I33" s="162"/>
      <c r="J33" s="162"/>
      <c r="K33" s="162"/>
      <c r="L33" s="162"/>
      <c r="M33" s="162"/>
      <c r="N33" s="162"/>
      <c r="O33" s="165"/>
      <c r="P33" s="162"/>
      <c r="Q33" s="162"/>
      <c r="R33" s="162"/>
      <c r="S33" s="162"/>
      <c r="T33" s="162"/>
      <c r="U33" s="162"/>
      <c r="V33" s="162"/>
      <c r="W33" s="162"/>
      <c r="X33" s="162"/>
      <c r="Y33" s="163"/>
      <c r="Z33" s="163"/>
      <c r="AA33" s="163"/>
      <c r="AB33" s="163"/>
      <c r="AC33" s="163"/>
      <c r="AD33" s="163"/>
      <c r="AE33" s="163"/>
      <c r="AF33" s="163"/>
      <c r="AG33" s="163"/>
      <c r="AH33" s="163"/>
      <c r="AI33" s="163"/>
      <c r="AJ33" s="163"/>
      <c r="AK33" s="163"/>
      <c r="AL33" s="163"/>
    </row>
    <row r="34" spans="1:38" ht="13" x14ac:dyDescent="0.3">
      <c r="A34" s="162"/>
      <c r="B34" s="110"/>
      <c r="C34" s="111"/>
      <c r="D34" s="162"/>
      <c r="E34" s="162"/>
      <c r="F34" s="162"/>
      <c r="G34" s="162"/>
      <c r="H34" s="162"/>
      <c r="I34" s="162"/>
      <c r="J34" s="162"/>
      <c r="K34" s="162"/>
      <c r="L34" s="162"/>
      <c r="M34" s="162"/>
      <c r="N34" s="162"/>
      <c r="O34" s="165"/>
      <c r="P34" s="162"/>
      <c r="Q34" s="162"/>
      <c r="R34" s="162"/>
      <c r="S34" s="162"/>
      <c r="T34" s="162"/>
      <c r="U34" s="162"/>
      <c r="V34" s="162"/>
      <c r="W34" s="162"/>
      <c r="X34" s="162"/>
      <c r="Y34" s="163"/>
      <c r="Z34" s="163"/>
      <c r="AA34" s="163"/>
      <c r="AB34" s="163"/>
      <c r="AC34" s="163"/>
      <c r="AD34" s="163"/>
      <c r="AE34" s="163"/>
      <c r="AF34" s="163"/>
      <c r="AG34" s="163"/>
      <c r="AH34" s="163"/>
      <c r="AI34" s="163"/>
      <c r="AJ34" s="163"/>
      <c r="AK34" s="163"/>
      <c r="AL34" s="163"/>
    </row>
    <row r="35" spans="1:38" ht="13" x14ac:dyDescent="0.3">
      <c r="A35" s="162"/>
      <c r="B35" s="110"/>
      <c r="C35" s="111"/>
      <c r="D35" s="162"/>
      <c r="E35" s="162"/>
      <c r="F35" s="162"/>
      <c r="G35" s="162"/>
      <c r="H35" s="162"/>
      <c r="I35" s="162"/>
      <c r="J35" s="162"/>
      <c r="K35" s="162"/>
      <c r="L35" s="162"/>
      <c r="M35" s="162"/>
      <c r="N35" s="162"/>
      <c r="O35" s="162"/>
      <c r="P35" s="162"/>
      <c r="Q35" s="162"/>
      <c r="R35" s="162"/>
      <c r="S35" s="162"/>
      <c r="T35" s="162"/>
      <c r="U35" s="162"/>
      <c r="V35" s="162"/>
      <c r="W35" s="162"/>
      <c r="X35" s="162"/>
      <c r="Y35" s="163"/>
      <c r="Z35" s="163"/>
      <c r="AA35" s="163"/>
      <c r="AB35" s="163"/>
      <c r="AC35" s="163"/>
      <c r="AD35" s="163"/>
      <c r="AE35" s="163"/>
      <c r="AF35" s="163"/>
      <c r="AG35" s="163"/>
      <c r="AH35" s="163"/>
      <c r="AI35" s="163"/>
      <c r="AJ35" s="163"/>
      <c r="AK35" s="163"/>
      <c r="AL35" s="163"/>
    </row>
    <row r="36" spans="1:38" ht="13" x14ac:dyDescent="0.3">
      <c r="A36" s="162"/>
      <c r="B36" s="162"/>
      <c r="C36" s="111"/>
      <c r="D36" s="162"/>
      <c r="E36" s="162"/>
      <c r="F36" s="162"/>
      <c r="G36" s="162"/>
      <c r="H36" s="162"/>
      <c r="I36" s="162"/>
      <c r="J36" s="162"/>
      <c r="K36" s="162"/>
      <c r="L36" s="162"/>
      <c r="M36" s="162"/>
      <c r="N36" s="162"/>
      <c r="O36" s="162"/>
      <c r="P36" s="162"/>
      <c r="Q36" s="162"/>
      <c r="R36" s="162"/>
      <c r="S36" s="162"/>
      <c r="T36" s="162"/>
      <c r="U36" s="162"/>
      <c r="V36" s="162"/>
      <c r="W36" s="162"/>
      <c r="X36" s="162"/>
      <c r="Y36" s="163"/>
      <c r="Z36" s="163"/>
      <c r="AA36" s="163"/>
      <c r="AB36" s="163"/>
      <c r="AC36" s="163"/>
      <c r="AD36" s="163"/>
      <c r="AE36" s="163"/>
      <c r="AF36" s="163"/>
      <c r="AG36" s="163"/>
      <c r="AH36" s="163"/>
      <c r="AI36" s="163"/>
      <c r="AJ36" s="163"/>
      <c r="AK36" s="163"/>
      <c r="AL36" s="163"/>
    </row>
    <row r="37" spans="1:38" ht="13" x14ac:dyDescent="0.3">
      <c r="A37" s="162"/>
      <c r="C37" s="112" t="s">
        <v>121</v>
      </c>
      <c r="D37" s="162"/>
      <c r="E37" s="162"/>
      <c r="F37" s="162"/>
      <c r="G37" s="162"/>
      <c r="H37" s="162"/>
      <c r="I37" s="162"/>
      <c r="J37" s="162"/>
      <c r="K37" s="162"/>
      <c r="L37" s="162"/>
      <c r="M37" s="162"/>
      <c r="N37" s="162"/>
      <c r="O37" s="162"/>
      <c r="P37" s="162"/>
      <c r="Q37" s="162"/>
      <c r="R37" s="162"/>
      <c r="S37" s="162"/>
      <c r="T37" s="162"/>
      <c r="U37" s="162"/>
      <c r="V37" s="162"/>
      <c r="W37" s="162"/>
      <c r="X37" s="162"/>
      <c r="Y37" s="163"/>
      <c r="Z37" s="163"/>
      <c r="AA37" s="163"/>
      <c r="AB37" s="163"/>
      <c r="AC37" s="163"/>
      <c r="AD37" s="163"/>
      <c r="AE37" s="163"/>
      <c r="AF37" s="163"/>
      <c r="AG37" s="163"/>
      <c r="AH37" s="163"/>
      <c r="AI37" s="163"/>
      <c r="AJ37" s="163"/>
      <c r="AK37" s="163"/>
      <c r="AL37" s="163"/>
    </row>
    <row r="38" spans="1:38" x14ac:dyDescent="0.25">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3"/>
      <c r="Z38" s="163"/>
      <c r="AA38" s="163"/>
      <c r="AB38" s="163"/>
      <c r="AC38" s="163"/>
      <c r="AD38" s="163"/>
      <c r="AE38" s="163"/>
      <c r="AF38" s="163"/>
      <c r="AG38" s="163"/>
      <c r="AH38" s="163"/>
      <c r="AI38" s="163"/>
      <c r="AJ38" s="163"/>
      <c r="AK38" s="163"/>
      <c r="AL38" s="163"/>
    </row>
    <row r="39" spans="1:38" x14ac:dyDescent="0.25">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3"/>
      <c r="Z39" s="163"/>
      <c r="AA39" s="163"/>
      <c r="AB39" s="163"/>
      <c r="AC39" s="163"/>
      <c r="AD39" s="163"/>
      <c r="AE39" s="163"/>
      <c r="AF39" s="163"/>
      <c r="AG39" s="163"/>
      <c r="AH39" s="163"/>
      <c r="AI39" s="163"/>
      <c r="AJ39" s="163"/>
      <c r="AK39" s="163"/>
      <c r="AL39" s="163"/>
    </row>
    <row r="40" spans="1:38" x14ac:dyDescent="0.25">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3"/>
      <c r="Z40" s="163"/>
      <c r="AA40" s="163"/>
      <c r="AB40" s="163"/>
      <c r="AC40" s="163"/>
      <c r="AD40" s="163"/>
      <c r="AE40" s="163"/>
      <c r="AF40" s="163"/>
      <c r="AG40" s="163"/>
      <c r="AH40" s="163"/>
      <c r="AI40" s="163"/>
      <c r="AJ40" s="163"/>
      <c r="AK40" s="163"/>
      <c r="AL40" s="163"/>
    </row>
    <row r="41" spans="1:38" x14ac:dyDescent="0.25">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3"/>
      <c r="Z41" s="163"/>
      <c r="AA41" s="163"/>
      <c r="AB41" s="163"/>
      <c r="AC41" s="163"/>
      <c r="AD41" s="163"/>
      <c r="AE41" s="163"/>
      <c r="AF41" s="163"/>
      <c r="AG41" s="163"/>
      <c r="AH41" s="163"/>
      <c r="AI41" s="163"/>
      <c r="AJ41" s="163"/>
      <c r="AK41" s="163"/>
      <c r="AL41" s="163"/>
    </row>
    <row r="42" spans="1:38" x14ac:dyDescent="0.25">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3"/>
      <c r="Z42" s="163"/>
      <c r="AA42" s="163"/>
      <c r="AB42" s="163"/>
      <c r="AC42" s="163"/>
      <c r="AD42" s="163"/>
      <c r="AE42" s="163"/>
      <c r="AF42" s="163"/>
      <c r="AG42" s="163"/>
      <c r="AH42" s="163"/>
      <c r="AI42" s="163"/>
      <c r="AJ42" s="163"/>
      <c r="AK42" s="163"/>
      <c r="AL42" s="163"/>
    </row>
    <row r="43" spans="1:38" ht="12.75" customHeight="1" x14ac:dyDescent="0.25">
      <c r="A43" s="162"/>
      <c r="X43" s="162"/>
      <c r="Y43" s="163"/>
      <c r="Z43" s="163"/>
      <c r="AA43" s="163"/>
      <c r="AB43" s="163"/>
      <c r="AC43" s="163"/>
      <c r="AD43" s="163"/>
      <c r="AE43" s="163"/>
      <c r="AF43" s="163"/>
      <c r="AG43" s="163"/>
      <c r="AH43" s="163"/>
      <c r="AI43" s="163"/>
      <c r="AJ43" s="163"/>
      <c r="AK43" s="163"/>
      <c r="AL43" s="163"/>
    </row>
    <row r="44" spans="1:38" ht="41.25" customHeight="1" x14ac:dyDescent="0.25">
      <c r="A44" s="162"/>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162"/>
      <c r="Y44" s="163"/>
      <c r="Z44" s="163"/>
      <c r="AA44" s="163"/>
      <c r="AB44" s="163"/>
      <c r="AC44" s="163"/>
      <c r="AD44" s="163"/>
      <c r="AE44" s="163"/>
      <c r="AF44" s="163"/>
      <c r="AG44" s="163"/>
      <c r="AH44" s="163"/>
      <c r="AI44" s="163"/>
      <c r="AJ44" s="163"/>
      <c r="AK44" s="163"/>
      <c r="AL44" s="163"/>
    </row>
    <row r="45" spans="1:38" x14ac:dyDescent="0.25">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3"/>
      <c r="Z45" s="163"/>
      <c r="AA45" s="163"/>
      <c r="AB45" s="163"/>
      <c r="AC45" s="163"/>
      <c r="AD45" s="163"/>
      <c r="AE45" s="163"/>
      <c r="AF45" s="163"/>
      <c r="AG45" s="163"/>
      <c r="AH45" s="163"/>
      <c r="AI45" s="163"/>
      <c r="AJ45" s="163"/>
      <c r="AK45" s="163"/>
      <c r="AL45" s="163"/>
    </row>
    <row r="46" spans="1:38" x14ac:dyDescent="0.25">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row>
    <row r="47" spans="1:38" x14ac:dyDescent="0.25">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row>
    <row r="48" spans="1:38" x14ac:dyDescent="0.25">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row>
    <row r="49" spans="1:38" x14ac:dyDescent="0.25">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row>
    <row r="50" spans="1:38" x14ac:dyDescent="0.25">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row>
    <row r="51" spans="1:38" x14ac:dyDescent="0.25">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row>
    <row r="52" spans="1:38" x14ac:dyDescent="0.25">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row>
    <row r="53" spans="1:38" x14ac:dyDescent="0.25">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row>
    <row r="54" spans="1:38" x14ac:dyDescent="0.25">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row>
    <row r="55" spans="1:38" x14ac:dyDescent="0.25">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row>
    <row r="56" spans="1:38" x14ac:dyDescent="0.25">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row>
    <row r="57" spans="1:38" x14ac:dyDescent="0.25">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row>
    <row r="58" spans="1:38" x14ac:dyDescent="0.25">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G45" sqref="G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122</v>
      </c>
    </row>
    <row r="2" spans="1:57" ht="54" x14ac:dyDescent="0.4">
      <c r="A2" s="80" t="s">
        <v>108</v>
      </c>
      <c r="B2" s="81" t="s">
        <v>123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1" t="s">
        <v>5</v>
      </c>
      <c r="E4" s="182"/>
      <c r="G4" s="183" t="s">
        <v>6</v>
      </c>
      <c r="H4" s="184"/>
      <c r="I4" s="184"/>
      <c r="J4" s="184"/>
      <c r="K4" s="184"/>
      <c r="L4" s="184"/>
      <c r="M4" s="184"/>
      <c r="N4" s="184"/>
      <c r="O4" s="184"/>
      <c r="P4" s="184"/>
      <c r="Q4" s="184"/>
      <c r="R4" s="184"/>
      <c r="T4" s="183" t="s">
        <v>7</v>
      </c>
      <c r="U4" s="184"/>
      <c r="V4" s="184"/>
      <c r="W4" s="184"/>
      <c r="X4" s="184"/>
      <c r="Y4" s="184"/>
      <c r="Z4" s="184"/>
      <c r="AA4" s="184"/>
      <c r="AB4" s="184"/>
      <c r="AC4" s="184"/>
      <c r="AD4" s="184"/>
      <c r="AE4" s="184"/>
      <c r="AF4" s="4"/>
      <c r="AG4" s="183" t="s">
        <v>34</v>
      </c>
      <c r="AH4" s="184"/>
      <c r="AI4" s="184"/>
      <c r="AJ4" s="184"/>
      <c r="AK4" s="184"/>
      <c r="AL4" s="184"/>
      <c r="AM4" s="184"/>
      <c r="AN4" s="184"/>
      <c r="AO4" s="184"/>
      <c r="AP4" s="184"/>
      <c r="AQ4" s="184"/>
      <c r="AR4" s="184"/>
      <c r="AT4" s="183" t="s">
        <v>35</v>
      </c>
      <c r="AU4" s="184"/>
      <c r="AV4" s="184"/>
      <c r="AW4" s="184"/>
      <c r="AX4" s="184"/>
      <c r="AY4" s="184"/>
      <c r="AZ4" s="184"/>
      <c r="BA4" s="184"/>
      <c r="BB4" s="184"/>
      <c r="BC4" s="184"/>
      <c r="BD4" s="184"/>
      <c r="BE4" s="184"/>
    </row>
    <row r="5" spans="1:57" ht="13" x14ac:dyDescent="0.25">
      <c r="A5" s="32"/>
      <c r="B5" s="32"/>
      <c r="C5" s="3"/>
      <c r="D5" s="185" t="s">
        <v>8</v>
      </c>
      <c r="E5" s="187" t="s">
        <v>9</v>
      </c>
      <c r="F5" s="5"/>
      <c r="G5" s="189" t="s">
        <v>0</v>
      </c>
      <c r="H5" s="191" t="s">
        <v>1</v>
      </c>
      <c r="I5" s="191" t="s">
        <v>10</v>
      </c>
      <c r="J5" s="191" t="s">
        <v>2</v>
      </c>
      <c r="K5" s="191" t="s">
        <v>11</v>
      </c>
      <c r="L5" s="193" t="s">
        <v>12</v>
      </c>
      <c r="M5" s="5"/>
      <c r="N5" s="189" t="s">
        <v>3</v>
      </c>
      <c r="O5" s="191" t="s">
        <v>4</v>
      </c>
      <c r="P5" s="193" t="s">
        <v>13</v>
      </c>
      <c r="Q5" s="2"/>
      <c r="R5" s="195" t="s">
        <v>14</v>
      </c>
      <c r="S5" s="2"/>
      <c r="T5" s="189" t="s">
        <v>0</v>
      </c>
      <c r="U5" s="191" t="s">
        <v>1</v>
      </c>
      <c r="V5" s="191" t="s">
        <v>10</v>
      </c>
      <c r="W5" s="191" t="s">
        <v>2</v>
      </c>
      <c r="X5" s="191" t="s">
        <v>11</v>
      </c>
      <c r="Y5" s="193" t="s">
        <v>12</v>
      </c>
      <c r="Z5" s="2"/>
      <c r="AA5" s="189" t="s">
        <v>3</v>
      </c>
      <c r="AB5" s="191" t="s">
        <v>4</v>
      </c>
      <c r="AC5" s="193" t="s">
        <v>13</v>
      </c>
      <c r="AD5" s="1"/>
      <c r="AE5" s="197" t="s">
        <v>14</v>
      </c>
      <c r="AF5" s="38"/>
      <c r="AG5" s="189" t="s">
        <v>0</v>
      </c>
      <c r="AH5" s="191" t="s">
        <v>1</v>
      </c>
      <c r="AI5" s="191" t="s">
        <v>10</v>
      </c>
      <c r="AJ5" s="191" t="s">
        <v>2</v>
      </c>
      <c r="AK5" s="191" t="s">
        <v>11</v>
      </c>
      <c r="AL5" s="193" t="s">
        <v>12</v>
      </c>
      <c r="AM5" s="5"/>
      <c r="AN5" s="189" t="s">
        <v>3</v>
      </c>
      <c r="AO5" s="191" t="s">
        <v>4</v>
      </c>
      <c r="AP5" s="193" t="s">
        <v>13</v>
      </c>
      <c r="AQ5" s="2"/>
      <c r="AR5" s="195" t="s">
        <v>14</v>
      </c>
      <c r="AS5" s="2"/>
      <c r="AT5" s="189" t="s">
        <v>0</v>
      </c>
      <c r="AU5" s="191" t="s">
        <v>1</v>
      </c>
      <c r="AV5" s="191" t="s">
        <v>10</v>
      </c>
      <c r="AW5" s="191" t="s">
        <v>2</v>
      </c>
      <c r="AX5" s="191" t="s">
        <v>11</v>
      </c>
      <c r="AY5" s="193" t="s">
        <v>12</v>
      </c>
      <c r="AZ5" s="2"/>
      <c r="BA5" s="189" t="s">
        <v>3</v>
      </c>
      <c r="BB5" s="191" t="s">
        <v>4</v>
      </c>
      <c r="BC5" s="193" t="s">
        <v>13</v>
      </c>
      <c r="BD5" s="1"/>
      <c r="BE5" s="197" t="s">
        <v>14</v>
      </c>
    </row>
    <row r="6" spans="1:57" ht="13" x14ac:dyDescent="0.25">
      <c r="A6" s="32"/>
      <c r="B6" s="32"/>
      <c r="C6" s="3"/>
      <c r="D6" s="186"/>
      <c r="E6" s="188"/>
      <c r="F6" s="5"/>
      <c r="G6" s="190"/>
      <c r="H6" s="192"/>
      <c r="I6" s="192"/>
      <c r="J6" s="192"/>
      <c r="K6" s="192"/>
      <c r="L6" s="194"/>
      <c r="M6" s="5"/>
      <c r="N6" s="190"/>
      <c r="O6" s="192"/>
      <c r="P6" s="194"/>
      <c r="Q6" s="2"/>
      <c r="R6" s="196"/>
      <c r="S6" s="2"/>
      <c r="T6" s="190"/>
      <c r="U6" s="192"/>
      <c r="V6" s="192"/>
      <c r="W6" s="192"/>
      <c r="X6" s="192"/>
      <c r="Y6" s="194"/>
      <c r="Z6" s="2"/>
      <c r="AA6" s="190"/>
      <c r="AB6" s="192"/>
      <c r="AC6" s="194"/>
      <c r="AD6" s="1"/>
      <c r="AE6" s="198"/>
      <c r="AF6" s="39"/>
      <c r="AG6" s="190"/>
      <c r="AH6" s="192"/>
      <c r="AI6" s="192"/>
      <c r="AJ6" s="192"/>
      <c r="AK6" s="192"/>
      <c r="AL6" s="194"/>
      <c r="AM6" s="5"/>
      <c r="AN6" s="190"/>
      <c r="AO6" s="192"/>
      <c r="AP6" s="194"/>
      <c r="AQ6" s="2"/>
      <c r="AR6" s="196"/>
      <c r="AS6" s="2"/>
      <c r="AT6" s="190"/>
      <c r="AU6" s="192"/>
      <c r="AV6" s="192"/>
      <c r="AW6" s="192"/>
      <c r="AX6" s="192"/>
      <c r="AY6" s="194"/>
      <c r="AZ6" s="2"/>
      <c r="BA6" s="190"/>
      <c r="BB6" s="192"/>
      <c r="BC6" s="194"/>
      <c r="BD6" s="1"/>
      <c r="BE6" s="198"/>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19">
        <v>50.073838677838701</v>
      </c>
      <c r="H8" s="120">
        <v>58.690835450657197</v>
      </c>
      <c r="I8" s="120">
        <v>62.451482114594498</v>
      </c>
      <c r="J8" s="120">
        <v>60.575040197554898</v>
      </c>
      <c r="K8" s="120">
        <v>58.0077632151933</v>
      </c>
      <c r="L8" s="121">
        <v>57.959800820420298</v>
      </c>
      <c r="M8" s="122"/>
      <c r="N8" s="123">
        <v>69.337397754262994</v>
      </c>
      <c r="O8" s="124">
        <v>79.800791078387803</v>
      </c>
      <c r="P8" s="125">
        <v>74.569094416325399</v>
      </c>
      <c r="Q8" s="122"/>
      <c r="R8" s="126">
        <v>62.704896904141002</v>
      </c>
      <c r="S8" s="127"/>
      <c r="T8" s="119">
        <v>-0.87973119342713801</v>
      </c>
      <c r="U8" s="120">
        <v>1.6584841118682501</v>
      </c>
      <c r="V8" s="120">
        <v>3.4865382313599098</v>
      </c>
      <c r="W8" s="120">
        <v>2.32638983656609</v>
      </c>
      <c r="X8" s="120">
        <v>-0.53205977682210204</v>
      </c>
      <c r="Y8" s="121">
        <v>1.2876286574346001</v>
      </c>
      <c r="Z8" s="122"/>
      <c r="AA8" s="123">
        <v>-1.4846887772888899</v>
      </c>
      <c r="AB8" s="124">
        <v>-2.05653491339553</v>
      </c>
      <c r="AC8" s="125">
        <v>-1.7914999258861</v>
      </c>
      <c r="AD8" s="122"/>
      <c r="AE8" s="126">
        <v>0.219617876326409</v>
      </c>
      <c r="AF8" s="29"/>
      <c r="AG8" s="119">
        <v>54.351936865894402</v>
      </c>
      <c r="AH8" s="120">
        <v>62.855237885782898</v>
      </c>
      <c r="AI8" s="120">
        <v>66.799986318331506</v>
      </c>
      <c r="AJ8" s="120">
        <v>66.314856293238606</v>
      </c>
      <c r="AK8" s="120">
        <v>63.917846626090203</v>
      </c>
      <c r="AL8" s="121">
        <v>62.847980408156403</v>
      </c>
      <c r="AM8" s="122"/>
      <c r="AN8" s="123">
        <v>70.486617595430303</v>
      </c>
      <c r="AO8" s="124">
        <v>75.291725176263299</v>
      </c>
      <c r="AP8" s="125">
        <v>72.889171385846794</v>
      </c>
      <c r="AQ8" s="122"/>
      <c r="AR8" s="126">
        <v>65.716827514948605</v>
      </c>
      <c r="AS8" s="127"/>
      <c r="AT8" s="119">
        <v>-0.37280487442413002</v>
      </c>
      <c r="AU8" s="120">
        <v>1.10918758436316</v>
      </c>
      <c r="AV8" s="120">
        <v>1.7491166754356999</v>
      </c>
      <c r="AW8" s="120">
        <v>0.86989416393559005</v>
      </c>
      <c r="AX8" s="120">
        <v>-0.35217713865558398</v>
      </c>
      <c r="AY8" s="121">
        <v>0.634255949347859</v>
      </c>
      <c r="AZ8" s="122"/>
      <c r="BA8" s="123">
        <v>-0.87191110544716899</v>
      </c>
      <c r="BB8" s="124">
        <v>-1.18392930468489</v>
      </c>
      <c r="BC8" s="125">
        <v>-1.0333080963989401</v>
      </c>
      <c r="BD8" s="122"/>
      <c r="BE8" s="126">
        <v>9.9687554729565697E-2</v>
      </c>
    </row>
    <row r="9" spans="1:57" x14ac:dyDescent="0.25">
      <c r="A9" s="20" t="s">
        <v>18</v>
      </c>
      <c r="B9" s="3" t="str">
        <f>TRIM(A9)</f>
        <v>Virginia</v>
      </c>
      <c r="C9" s="10"/>
      <c r="D9" s="24" t="s">
        <v>16</v>
      </c>
      <c r="E9" s="27" t="s">
        <v>17</v>
      </c>
      <c r="F9" s="3"/>
      <c r="G9" s="128">
        <v>47.420593893139298</v>
      </c>
      <c r="H9" s="122">
        <v>57.080913084071099</v>
      </c>
      <c r="I9" s="122">
        <v>60.241990563495797</v>
      </c>
      <c r="J9" s="122">
        <v>58.447425638969101</v>
      </c>
      <c r="K9" s="122">
        <v>54.434718314713002</v>
      </c>
      <c r="L9" s="129">
        <v>55.525144712586197</v>
      </c>
      <c r="M9" s="122"/>
      <c r="N9" s="130">
        <v>66.725357628467407</v>
      </c>
      <c r="O9" s="131">
        <v>79.135676376783394</v>
      </c>
      <c r="P9" s="132">
        <v>72.930517002625393</v>
      </c>
      <c r="Q9" s="122"/>
      <c r="R9" s="133">
        <v>60.498126029967402</v>
      </c>
      <c r="S9" s="127"/>
      <c r="T9" s="128">
        <v>0.70534375118181103</v>
      </c>
      <c r="U9" s="122">
        <v>1.0867757572994301</v>
      </c>
      <c r="V9" s="122">
        <v>0.85260807226121704</v>
      </c>
      <c r="W9" s="122">
        <v>0.94650265529398203</v>
      </c>
      <c r="X9" s="122">
        <v>-2.38973775327907</v>
      </c>
      <c r="Y9" s="129">
        <v>0.242226482273699</v>
      </c>
      <c r="Z9" s="122"/>
      <c r="AA9" s="130">
        <v>-1.82711140557518</v>
      </c>
      <c r="AB9" s="131">
        <v>0.30757789565209998</v>
      </c>
      <c r="AC9" s="132">
        <v>-0.68036049140798105</v>
      </c>
      <c r="AD9" s="122"/>
      <c r="AE9" s="133">
        <v>-7.2854663881483997E-2</v>
      </c>
      <c r="AF9" s="30"/>
      <c r="AG9" s="128">
        <v>52.920987499608302</v>
      </c>
      <c r="AH9" s="122">
        <v>63.359295207183202</v>
      </c>
      <c r="AI9" s="122">
        <v>67.115515356201797</v>
      </c>
      <c r="AJ9" s="122">
        <v>66.551112670628797</v>
      </c>
      <c r="AK9" s="122">
        <v>63.646232459342002</v>
      </c>
      <c r="AL9" s="129">
        <v>62.7186098198111</v>
      </c>
      <c r="AM9" s="122"/>
      <c r="AN9" s="130">
        <v>71.147477810813001</v>
      </c>
      <c r="AO9" s="131">
        <v>75.866811618267604</v>
      </c>
      <c r="AP9" s="132">
        <v>73.507144714540303</v>
      </c>
      <c r="AQ9" s="122"/>
      <c r="AR9" s="133">
        <v>65.801045601977506</v>
      </c>
      <c r="AS9" s="127"/>
      <c r="AT9" s="128">
        <v>-2.3159885760188001</v>
      </c>
      <c r="AU9" s="122">
        <v>1.06033013324988</v>
      </c>
      <c r="AV9" s="122">
        <v>1.2032483953470099</v>
      </c>
      <c r="AW9" s="122">
        <v>-9.8865665071815198E-2</v>
      </c>
      <c r="AX9" s="122">
        <v>-0.627883894114598</v>
      </c>
      <c r="AY9" s="129">
        <v>-8.2767516725472501E-2</v>
      </c>
      <c r="AZ9" s="122"/>
      <c r="BA9" s="130">
        <v>-0.93477194459857305</v>
      </c>
      <c r="BB9" s="131">
        <v>-0.27715645501783898</v>
      </c>
      <c r="BC9" s="132">
        <v>-0.59649581067159096</v>
      </c>
      <c r="BD9" s="122"/>
      <c r="BE9" s="133">
        <v>-0.24666206475960001</v>
      </c>
    </row>
    <row r="10" spans="1:57" x14ac:dyDescent="0.25">
      <c r="A10" s="21" t="s">
        <v>19</v>
      </c>
      <c r="B10" s="3" t="str">
        <f t="shared" ref="B10:B45" si="0">TRIM(A10)</f>
        <v>Norfolk/Virginia Beach, VA</v>
      </c>
      <c r="C10" s="3"/>
      <c r="D10" s="24" t="s">
        <v>16</v>
      </c>
      <c r="E10" s="27" t="s">
        <v>17</v>
      </c>
      <c r="F10" s="3"/>
      <c r="G10" s="128">
        <v>48.751486325802603</v>
      </c>
      <c r="H10" s="122">
        <v>53.636974616140201</v>
      </c>
      <c r="I10" s="122">
        <v>55.505867755777203</v>
      </c>
      <c r="J10" s="122">
        <v>53.5490875252029</v>
      </c>
      <c r="K10" s="122">
        <v>52.427234658532797</v>
      </c>
      <c r="L10" s="129">
        <v>52.774130176291102</v>
      </c>
      <c r="M10" s="122"/>
      <c r="N10" s="130">
        <v>72.584397456444094</v>
      </c>
      <c r="O10" s="131">
        <v>88.016336659256496</v>
      </c>
      <c r="P10" s="132">
        <v>80.300367057850295</v>
      </c>
      <c r="Q10" s="122"/>
      <c r="R10" s="133">
        <v>60.638769285308001</v>
      </c>
      <c r="S10" s="127"/>
      <c r="T10" s="128">
        <v>-2.9591387126142701</v>
      </c>
      <c r="U10" s="122">
        <v>-1.70647126735088</v>
      </c>
      <c r="V10" s="122">
        <v>-2.1408913159258001</v>
      </c>
      <c r="W10" s="122">
        <v>-4.7385480739735701</v>
      </c>
      <c r="X10" s="122">
        <v>-7.2196085336054701</v>
      </c>
      <c r="Y10" s="129">
        <v>-3.7832314002897198</v>
      </c>
      <c r="Z10" s="122"/>
      <c r="AA10" s="130">
        <v>-1.8492624704003</v>
      </c>
      <c r="AB10" s="131">
        <v>-1.64355458202997</v>
      </c>
      <c r="AC10" s="132">
        <v>-1.7366320957160699</v>
      </c>
      <c r="AD10" s="122"/>
      <c r="AE10" s="133">
        <v>-3.0189963373183302</v>
      </c>
      <c r="AF10" s="30"/>
      <c r="AG10" s="128">
        <v>59.601318170069703</v>
      </c>
      <c r="AH10" s="122">
        <v>66.2718413978494</v>
      </c>
      <c r="AI10" s="122">
        <v>68.770678246484593</v>
      </c>
      <c r="AJ10" s="122">
        <v>67.935794044665002</v>
      </c>
      <c r="AK10" s="122">
        <v>67.215286393713797</v>
      </c>
      <c r="AL10" s="129">
        <v>65.958917918549204</v>
      </c>
      <c r="AM10" s="122"/>
      <c r="AN10" s="130">
        <v>79.604787014061202</v>
      </c>
      <c r="AO10" s="131">
        <v>86.183054177005701</v>
      </c>
      <c r="AP10" s="132">
        <v>82.893920595533402</v>
      </c>
      <c r="AQ10" s="122"/>
      <c r="AR10" s="133">
        <v>70.797454378955607</v>
      </c>
      <c r="AS10" s="127"/>
      <c r="AT10" s="128">
        <v>-3.1924150570548</v>
      </c>
      <c r="AU10" s="122">
        <v>-0.50161771065959504</v>
      </c>
      <c r="AV10" s="122">
        <v>5.5403796736882498E-2</v>
      </c>
      <c r="AW10" s="122">
        <v>-0.70157163560725799</v>
      </c>
      <c r="AX10" s="122">
        <v>-2.50837464690068</v>
      </c>
      <c r="AY10" s="129">
        <v>-1.33761797158816</v>
      </c>
      <c r="AZ10" s="122"/>
      <c r="BA10" s="130">
        <v>-0.98613541677375205</v>
      </c>
      <c r="BB10" s="131">
        <v>-0.10696539807552401</v>
      </c>
      <c r="BC10" s="132">
        <v>-0.531048440002441</v>
      </c>
      <c r="BD10" s="122"/>
      <c r="BE10" s="133">
        <v>-1.0693050971090701</v>
      </c>
    </row>
    <row r="11" spans="1:57" x14ac:dyDescent="0.25">
      <c r="A11" s="21" t="s">
        <v>20</v>
      </c>
      <c r="B11" s="2" t="s">
        <v>71</v>
      </c>
      <c r="C11" s="3"/>
      <c r="D11" s="24" t="s">
        <v>16</v>
      </c>
      <c r="E11" s="27" t="s">
        <v>17</v>
      </c>
      <c r="F11" s="3"/>
      <c r="G11" s="128">
        <v>51.932227509227502</v>
      </c>
      <c r="H11" s="122">
        <v>59.732289767421101</v>
      </c>
      <c r="I11" s="122">
        <v>62.1292302219059</v>
      </c>
      <c r="J11" s="122">
        <v>59.603326366344902</v>
      </c>
      <c r="K11" s="122">
        <v>54.498154489260401</v>
      </c>
      <c r="L11" s="129">
        <v>57.579045670832002</v>
      </c>
      <c r="M11" s="122"/>
      <c r="N11" s="130">
        <v>62.133677235736201</v>
      </c>
      <c r="O11" s="131">
        <v>70.040467825854904</v>
      </c>
      <c r="P11" s="132">
        <v>66.087072530795496</v>
      </c>
      <c r="Q11" s="122"/>
      <c r="R11" s="133">
        <v>60.009910487964397</v>
      </c>
      <c r="S11" s="127"/>
      <c r="T11" s="128">
        <v>5.7047787259699696</v>
      </c>
      <c r="U11" s="122">
        <v>-1.58987138635703</v>
      </c>
      <c r="V11" s="122">
        <v>-3.5180806406942402</v>
      </c>
      <c r="W11" s="122">
        <v>-2.80113190396863</v>
      </c>
      <c r="X11" s="122">
        <v>-3.2388566803968502</v>
      </c>
      <c r="Y11" s="129">
        <v>-1.3600882604225699</v>
      </c>
      <c r="Z11" s="122"/>
      <c r="AA11" s="130">
        <v>-4.2385110044524801</v>
      </c>
      <c r="AB11" s="131">
        <v>-5.6331620840938701</v>
      </c>
      <c r="AC11" s="132">
        <v>-4.9826458229534403</v>
      </c>
      <c r="AD11" s="122"/>
      <c r="AE11" s="133">
        <v>-2.5293499370777099</v>
      </c>
      <c r="AF11" s="30"/>
      <c r="AG11" s="128">
        <v>51.351892204384697</v>
      </c>
      <c r="AH11" s="122">
        <v>60.733979632676601</v>
      </c>
      <c r="AI11" s="122">
        <v>65.582336461066305</v>
      </c>
      <c r="AJ11" s="122">
        <v>64.786320985458204</v>
      </c>
      <c r="AK11" s="122">
        <v>61.246497976608701</v>
      </c>
      <c r="AL11" s="129">
        <v>60.7402054520389</v>
      </c>
      <c r="AM11" s="122"/>
      <c r="AN11" s="130">
        <v>69.390092053186194</v>
      </c>
      <c r="AO11" s="131">
        <v>75.146751456396998</v>
      </c>
      <c r="AP11" s="132">
        <v>72.268421754791603</v>
      </c>
      <c r="AQ11" s="122"/>
      <c r="AR11" s="133">
        <v>64.033981538539706</v>
      </c>
      <c r="AS11" s="127"/>
      <c r="AT11" s="128">
        <v>-6.5753774838736501</v>
      </c>
      <c r="AU11" s="122">
        <v>-4.9312563807032896</v>
      </c>
      <c r="AV11" s="122">
        <v>-3.27788032748821</v>
      </c>
      <c r="AW11" s="122">
        <v>-3.3533845754021798</v>
      </c>
      <c r="AX11" s="122">
        <v>-3.1580081658305201</v>
      </c>
      <c r="AY11" s="129">
        <v>-4.1750899061583304</v>
      </c>
      <c r="AZ11" s="122"/>
      <c r="BA11" s="130">
        <v>-1.6627129709355899</v>
      </c>
      <c r="BB11" s="131">
        <v>-1.3230513672859701</v>
      </c>
      <c r="BC11" s="132">
        <v>-1.48641044561285</v>
      </c>
      <c r="BD11" s="122"/>
      <c r="BE11" s="133">
        <v>-3.3242843824447101</v>
      </c>
    </row>
    <row r="12" spans="1:57" x14ac:dyDescent="0.25">
      <c r="A12" s="21" t="s">
        <v>21</v>
      </c>
      <c r="B12" s="3" t="str">
        <f t="shared" si="0"/>
        <v>Virginia Area</v>
      </c>
      <c r="C12" s="3"/>
      <c r="D12" s="24" t="s">
        <v>16</v>
      </c>
      <c r="E12" s="27" t="s">
        <v>17</v>
      </c>
      <c r="F12" s="3"/>
      <c r="G12" s="128">
        <v>42.681293302540404</v>
      </c>
      <c r="H12" s="122">
        <v>52.9399538106235</v>
      </c>
      <c r="I12" s="122">
        <v>56.041291395316598</v>
      </c>
      <c r="J12" s="122">
        <v>56.995057964990004</v>
      </c>
      <c r="K12" s="122">
        <v>56.064385016858303</v>
      </c>
      <c r="L12" s="129">
        <v>52.9444911457419</v>
      </c>
      <c r="M12" s="122"/>
      <c r="N12" s="130">
        <v>68.278601450279396</v>
      </c>
      <c r="O12" s="131">
        <v>82.608193616923003</v>
      </c>
      <c r="P12" s="132">
        <v>75.4433975336012</v>
      </c>
      <c r="Q12" s="122"/>
      <c r="R12" s="133">
        <v>59.372834944409597</v>
      </c>
      <c r="S12" s="127"/>
      <c r="T12" s="128">
        <v>-0.51735527097039302</v>
      </c>
      <c r="U12" s="122">
        <v>-1.4544344774950599</v>
      </c>
      <c r="V12" s="122">
        <v>9.9781335873163707E-2</v>
      </c>
      <c r="W12" s="122">
        <v>2.1525539922124501</v>
      </c>
      <c r="X12" s="122">
        <v>2.19425961713553E-2</v>
      </c>
      <c r="Y12" s="129">
        <v>0.10021228058770799</v>
      </c>
      <c r="Z12" s="122"/>
      <c r="AA12" s="130">
        <v>-0.216335066886434</v>
      </c>
      <c r="AB12" s="131">
        <v>5.7734929541993001</v>
      </c>
      <c r="AC12" s="132">
        <v>2.97628029319399</v>
      </c>
      <c r="AD12" s="122"/>
      <c r="AE12" s="133">
        <v>1.1232047923283199</v>
      </c>
      <c r="AF12" s="30"/>
      <c r="AG12" s="128">
        <v>47.748845265588898</v>
      </c>
      <c r="AH12" s="122">
        <v>59.106235565819802</v>
      </c>
      <c r="AI12" s="122">
        <v>63.019480144570998</v>
      </c>
      <c r="AJ12" s="122">
        <v>64.307571506102704</v>
      </c>
      <c r="AK12" s="122">
        <v>62.771792473528002</v>
      </c>
      <c r="AL12" s="129">
        <v>59.3908125347861</v>
      </c>
      <c r="AM12" s="122"/>
      <c r="AN12" s="130">
        <v>69.487072897541495</v>
      </c>
      <c r="AO12" s="131">
        <v>73.337490329210894</v>
      </c>
      <c r="AP12" s="132">
        <v>71.412281613376194</v>
      </c>
      <c r="AQ12" s="122"/>
      <c r="AR12" s="133">
        <v>62.825529317639997</v>
      </c>
      <c r="AS12" s="127"/>
      <c r="AT12" s="128">
        <v>-0.54086773239575903</v>
      </c>
      <c r="AU12" s="122">
        <v>1.5138902501950799</v>
      </c>
      <c r="AV12" s="122">
        <v>1.7877458670094</v>
      </c>
      <c r="AW12" s="122">
        <v>2.26117531279613</v>
      </c>
      <c r="AX12" s="122">
        <v>1.70214422366189</v>
      </c>
      <c r="AY12" s="129">
        <v>1.4349923012717201</v>
      </c>
      <c r="AZ12" s="122"/>
      <c r="BA12" s="130">
        <v>-7.4646245628028698E-2</v>
      </c>
      <c r="BB12" s="131">
        <v>1.0632286890356299</v>
      </c>
      <c r="BC12" s="132">
        <v>0.50641011909442402</v>
      </c>
      <c r="BD12" s="122"/>
      <c r="BE12" s="133">
        <v>1.1311954466389</v>
      </c>
    </row>
    <row r="13" spans="1:57" x14ac:dyDescent="0.25">
      <c r="A13" s="34" t="s">
        <v>22</v>
      </c>
      <c r="B13" s="2" t="s">
        <v>87</v>
      </c>
      <c r="C13" s="3"/>
      <c r="D13" s="24" t="s">
        <v>16</v>
      </c>
      <c r="E13" s="27" t="s">
        <v>17</v>
      </c>
      <c r="F13" s="3"/>
      <c r="G13" s="128">
        <v>50.509905986083801</v>
      </c>
      <c r="H13" s="122">
        <v>60.564614649173997</v>
      </c>
      <c r="I13" s="122">
        <v>63.987004479382399</v>
      </c>
      <c r="J13" s="122">
        <v>60.897469945645398</v>
      </c>
      <c r="K13" s="122">
        <v>55.829393955489401</v>
      </c>
      <c r="L13" s="129">
        <v>58.357677803154999</v>
      </c>
      <c r="M13" s="122"/>
      <c r="N13" s="130">
        <v>65.857147903493498</v>
      </c>
      <c r="O13" s="131">
        <v>77.645801688508897</v>
      </c>
      <c r="P13" s="132">
        <v>71.751474796001204</v>
      </c>
      <c r="Q13" s="122"/>
      <c r="R13" s="133">
        <v>62.191102539928799</v>
      </c>
      <c r="S13" s="127"/>
      <c r="T13" s="128">
        <v>6.47664819339525</v>
      </c>
      <c r="U13" s="122">
        <v>10.960254889956699</v>
      </c>
      <c r="V13" s="122">
        <v>13.1188855948735</v>
      </c>
      <c r="W13" s="122">
        <v>14.3130806742899</v>
      </c>
      <c r="X13" s="122">
        <v>8.7167462819933998</v>
      </c>
      <c r="Y13" s="129">
        <v>10.856155005378501</v>
      </c>
      <c r="Z13" s="122"/>
      <c r="AA13" s="130">
        <v>2.0373434232233998</v>
      </c>
      <c r="AB13" s="131">
        <v>2.7651978844535199</v>
      </c>
      <c r="AC13" s="132">
        <v>2.4298819681783099</v>
      </c>
      <c r="AD13" s="122"/>
      <c r="AE13" s="133">
        <v>7.9487002140439298</v>
      </c>
      <c r="AF13" s="30"/>
      <c r="AG13" s="128">
        <v>54.680016643206798</v>
      </c>
      <c r="AH13" s="122">
        <v>65.124071565789293</v>
      </c>
      <c r="AI13" s="122">
        <v>68.368832939385001</v>
      </c>
      <c r="AJ13" s="122">
        <v>66.831549500261104</v>
      </c>
      <c r="AK13" s="122">
        <v>62.422206287236897</v>
      </c>
      <c r="AL13" s="129">
        <v>63.485335387175802</v>
      </c>
      <c r="AM13" s="122"/>
      <c r="AN13" s="130">
        <v>68.600289302444907</v>
      </c>
      <c r="AO13" s="131">
        <v>73.079168896890593</v>
      </c>
      <c r="AP13" s="132">
        <v>70.839729099667693</v>
      </c>
      <c r="AQ13" s="122"/>
      <c r="AR13" s="133">
        <v>65.587540588931404</v>
      </c>
      <c r="AS13" s="127"/>
      <c r="AT13" s="128">
        <v>2.3692966905868502</v>
      </c>
      <c r="AU13" s="122">
        <v>6.6557258604311</v>
      </c>
      <c r="AV13" s="122">
        <v>6.2184237615544102</v>
      </c>
      <c r="AW13" s="122">
        <v>5.0286500136556498</v>
      </c>
      <c r="AX13" s="122">
        <v>4.4220317361390498</v>
      </c>
      <c r="AY13" s="129">
        <v>5.0206861990230403</v>
      </c>
      <c r="AZ13" s="122"/>
      <c r="BA13" s="130">
        <v>2.1621182138128399</v>
      </c>
      <c r="BB13" s="131">
        <v>0.80096844093663999</v>
      </c>
      <c r="BC13" s="132">
        <v>1.4554697992165</v>
      </c>
      <c r="BD13" s="122"/>
      <c r="BE13" s="133">
        <v>3.8964869494148102</v>
      </c>
    </row>
    <row r="14" spans="1:57" x14ac:dyDescent="0.25">
      <c r="A14" s="21" t="s">
        <v>23</v>
      </c>
      <c r="B14" s="3" t="str">
        <f t="shared" si="0"/>
        <v>Arlington, VA</v>
      </c>
      <c r="C14" s="3"/>
      <c r="D14" s="24" t="s">
        <v>16</v>
      </c>
      <c r="E14" s="27" t="s">
        <v>17</v>
      </c>
      <c r="F14" s="3"/>
      <c r="G14" s="128">
        <v>47.157742700918099</v>
      </c>
      <c r="H14" s="122">
        <v>69.741050242442995</v>
      </c>
      <c r="I14" s="122">
        <v>73.300319818425606</v>
      </c>
      <c r="J14" s="122">
        <v>69.751366965851602</v>
      </c>
      <c r="K14" s="122">
        <v>52.439905086144599</v>
      </c>
      <c r="L14" s="129">
        <v>62.478076962756603</v>
      </c>
      <c r="M14" s="122"/>
      <c r="N14" s="130">
        <v>61.4567213453007</v>
      </c>
      <c r="O14" s="131">
        <v>73.774889095223301</v>
      </c>
      <c r="P14" s="132">
        <v>67.615805220262004</v>
      </c>
      <c r="Q14" s="122"/>
      <c r="R14" s="133">
        <v>63.945999322043797</v>
      </c>
      <c r="S14" s="127"/>
      <c r="T14" s="128">
        <v>10.524153032796701</v>
      </c>
      <c r="U14" s="122">
        <v>27.3346906642007</v>
      </c>
      <c r="V14" s="122">
        <v>23.895165746843901</v>
      </c>
      <c r="W14" s="122">
        <v>24.129387228879601</v>
      </c>
      <c r="X14" s="122">
        <v>5.0556355036761804</v>
      </c>
      <c r="Y14" s="129">
        <v>18.9110921289972</v>
      </c>
      <c r="Z14" s="122"/>
      <c r="AA14" s="130">
        <v>-4.8386368543772198</v>
      </c>
      <c r="AB14" s="131">
        <v>-2.7054849289094598</v>
      </c>
      <c r="AC14" s="132">
        <v>-3.68664264237426</v>
      </c>
      <c r="AD14" s="122"/>
      <c r="AE14" s="133">
        <v>11.0401752719699</v>
      </c>
      <c r="AF14" s="30"/>
      <c r="AG14" s="128">
        <v>52.927370267203102</v>
      </c>
      <c r="AH14" s="122">
        <v>71.353038275043801</v>
      </c>
      <c r="AI14" s="122">
        <v>74.437738574228803</v>
      </c>
      <c r="AJ14" s="122">
        <v>72.309914371195703</v>
      </c>
      <c r="AK14" s="122">
        <v>64.515629835964006</v>
      </c>
      <c r="AL14" s="129">
        <v>67.108738264727094</v>
      </c>
      <c r="AM14" s="122"/>
      <c r="AN14" s="130">
        <v>66.542865985762901</v>
      </c>
      <c r="AO14" s="131">
        <v>69.537294955122206</v>
      </c>
      <c r="AP14" s="132">
        <v>68.040080470442504</v>
      </c>
      <c r="AQ14" s="122"/>
      <c r="AR14" s="133">
        <v>67.374836037788597</v>
      </c>
      <c r="AS14" s="127"/>
      <c r="AT14" s="128">
        <v>2.83738829418464</v>
      </c>
      <c r="AU14" s="122">
        <v>15.479100374033999</v>
      </c>
      <c r="AV14" s="122">
        <v>11.2739581360584</v>
      </c>
      <c r="AW14" s="122">
        <v>2.9383934760823398</v>
      </c>
      <c r="AX14" s="122">
        <v>6.4175337500438703</v>
      </c>
      <c r="AY14" s="129">
        <v>7.8840606736101702</v>
      </c>
      <c r="AZ14" s="122"/>
      <c r="BA14" s="130">
        <v>0.461889348003242</v>
      </c>
      <c r="BB14" s="131">
        <v>1.4732363703062299</v>
      </c>
      <c r="BC14" s="132">
        <v>0.97615854347516295</v>
      </c>
      <c r="BD14" s="122"/>
      <c r="BE14" s="133">
        <v>5.7957523690247097</v>
      </c>
    </row>
    <row r="15" spans="1:57" x14ac:dyDescent="0.25">
      <c r="A15" s="21" t="s">
        <v>24</v>
      </c>
      <c r="B15" s="3" t="str">
        <f t="shared" si="0"/>
        <v>Suburban Virginia Area</v>
      </c>
      <c r="C15" s="3"/>
      <c r="D15" s="24" t="s">
        <v>16</v>
      </c>
      <c r="E15" s="27" t="s">
        <v>17</v>
      </c>
      <c r="F15" s="3"/>
      <c r="G15" s="128">
        <v>48.804007514088902</v>
      </c>
      <c r="H15" s="122">
        <v>57.0569818409517</v>
      </c>
      <c r="I15" s="122">
        <v>60.914214151534097</v>
      </c>
      <c r="J15" s="122">
        <v>57.983719474013697</v>
      </c>
      <c r="K15" s="122">
        <v>54.414527238572298</v>
      </c>
      <c r="L15" s="129">
        <v>55.834690043832097</v>
      </c>
      <c r="M15" s="122"/>
      <c r="N15" s="130">
        <v>67.814652473387596</v>
      </c>
      <c r="O15" s="131">
        <v>79.549154664996806</v>
      </c>
      <c r="P15" s="132">
        <v>73.681903569192201</v>
      </c>
      <c r="Q15" s="122"/>
      <c r="R15" s="133">
        <v>60.933893908220703</v>
      </c>
      <c r="S15" s="127"/>
      <c r="T15" s="128">
        <v>3.3907621871728302</v>
      </c>
      <c r="U15" s="122">
        <v>-7.5416335732013797</v>
      </c>
      <c r="V15" s="122">
        <v>-6.5802956066328804</v>
      </c>
      <c r="W15" s="122">
        <v>-6.1928892901219301</v>
      </c>
      <c r="X15" s="122">
        <v>-9.2438760325490303</v>
      </c>
      <c r="Y15" s="129">
        <v>-5.6488971148129501</v>
      </c>
      <c r="Z15" s="122"/>
      <c r="AA15" s="130">
        <v>-7.3377391056167403</v>
      </c>
      <c r="AB15" s="131">
        <v>-5.4733690936180999</v>
      </c>
      <c r="AC15" s="132">
        <v>-6.34055755757434</v>
      </c>
      <c r="AD15" s="122"/>
      <c r="AE15" s="133">
        <v>-5.8890100589515804</v>
      </c>
      <c r="AF15" s="30"/>
      <c r="AG15" s="128">
        <v>49.5272385723231</v>
      </c>
      <c r="AH15" s="122">
        <v>61.878522229179701</v>
      </c>
      <c r="AI15" s="122">
        <v>64.733876017532793</v>
      </c>
      <c r="AJ15" s="122">
        <v>64.126487163431406</v>
      </c>
      <c r="AK15" s="122">
        <v>61.662492172824003</v>
      </c>
      <c r="AL15" s="129">
        <v>60.385723231058201</v>
      </c>
      <c r="AM15" s="122"/>
      <c r="AN15" s="130">
        <v>72.085159674389402</v>
      </c>
      <c r="AO15" s="131">
        <v>76.969317470256698</v>
      </c>
      <c r="AP15" s="132">
        <v>74.5272385723231</v>
      </c>
      <c r="AQ15" s="122"/>
      <c r="AR15" s="133">
        <v>64.426156185705295</v>
      </c>
      <c r="AS15" s="127"/>
      <c r="AT15" s="128">
        <v>-9.5841080725750505</v>
      </c>
      <c r="AU15" s="122">
        <v>-4.3845540759953501</v>
      </c>
      <c r="AV15" s="122">
        <v>-4.4971930419597701</v>
      </c>
      <c r="AW15" s="122">
        <v>-6.0014293225848299</v>
      </c>
      <c r="AX15" s="122">
        <v>-8.11727197386368</v>
      </c>
      <c r="AY15" s="129">
        <v>-6.4094964685935096</v>
      </c>
      <c r="AZ15" s="122"/>
      <c r="BA15" s="130">
        <v>-6.0610295043322298</v>
      </c>
      <c r="BB15" s="131">
        <v>-4.7682271726687802</v>
      </c>
      <c r="BC15" s="132">
        <v>-5.3978611054671601</v>
      </c>
      <c r="BD15" s="122"/>
      <c r="BE15" s="133">
        <v>-6.0775429653377104</v>
      </c>
    </row>
    <row r="16" spans="1:57" x14ac:dyDescent="0.25">
      <c r="A16" s="21" t="s">
        <v>25</v>
      </c>
      <c r="B16" s="3" t="str">
        <f t="shared" si="0"/>
        <v>Alexandria, VA</v>
      </c>
      <c r="C16" s="3"/>
      <c r="D16" s="24" t="s">
        <v>16</v>
      </c>
      <c r="E16" s="27" t="s">
        <v>17</v>
      </c>
      <c r="F16" s="3"/>
      <c r="G16" s="128">
        <v>51.082551811971697</v>
      </c>
      <c r="H16" s="122">
        <v>60.402917679749898</v>
      </c>
      <c r="I16" s="122">
        <v>62.209100382077096</v>
      </c>
      <c r="J16" s="122">
        <v>57.971517888155603</v>
      </c>
      <c r="K16" s="122">
        <v>52.031955540117998</v>
      </c>
      <c r="L16" s="129">
        <v>56.739608660414397</v>
      </c>
      <c r="M16" s="122"/>
      <c r="N16" s="130">
        <v>59.499826328586302</v>
      </c>
      <c r="O16" s="131">
        <v>73.1156651615144</v>
      </c>
      <c r="P16" s="132">
        <v>66.307745745050298</v>
      </c>
      <c r="Q16" s="122"/>
      <c r="R16" s="133">
        <v>59.473362113167603</v>
      </c>
      <c r="S16" s="127"/>
      <c r="T16" s="128">
        <v>8.6554708751735205</v>
      </c>
      <c r="U16" s="122">
        <v>11.7872979917679</v>
      </c>
      <c r="V16" s="122">
        <v>9.85612095208573</v>
      </c>
      <c r="W16" s="122">
        <v>6.7702468402497704</v>
      </c>
      <c r="X16" s="122">
        <v>-1.3810206677599199</v>
      </c>
      <c r="Y16" s="129">
        <v>7.16461506250526</v>
      </c>
      <c r="Z16" s="122"/>
      <c r="AA16" s="130">
        <v>-6.0258334024733298</v>
      </c>
      <c r="AB16" s="131">
        <v>-2.1709839169929701</v>
      </c>
      <c r="AC16" s="132">
        <v>-3.93892514369879</v>
      </c>
      <c r="AD16" s="122"/>
      <c r="AE16" s="133">
        <v>3.3589053587422</v>
      </c>
      <c r="AF16" s="30"/>
      <c r="AG16" s="128">
        <v>52.393770985295802</v>
      </c>
      <c r="AH16" s="122">
        <v>62.345142989463902</v>
      </c>
      <c r="AI16" s="122">
        <v>65.500173671413606</v>
      </c>
      <c r="AJ16" s="122">
        <v>64.310524487669298</v>
      </c>
      <c r="AK16" s="122">
        <v>59.902165103623901</v>
      </c>
      <c r="AL16" s="129">
        <v>60.890355447493299</v>
      </c>
      <c r="AM16" s="122"/>
      <c r="AN16" s="130">
        <v>64.449461618617505</v>
      </c>
      <c r="AO16" s="131">
        <v>69.063332175523897</v>
      </c>
      <c r="AP16" s="132">
        <v>66.756396897070701</v>
      </c>
      <c r="AQ16" s="122"/>
      <c r="AR16" s="133">
        <v>62.566367290229699</v>
      </c>
      <c r="AS16" s="127"/>
      <c r="AT16" s="128">
        <v>4.1308386804838699</v>
      </c>
      <c r="AU16" s="122">
        <v>8.2202998416719808</v>
      </c>
      <c r="AV16" s="122">
        <v>6.1543649666494202</v>
      </c>
      <c r="AW16" s="122">
        <v>2.9213325959291598</v>
      </c>
      <c r="AX16" s="122">
        <v>2.3258896348098199</v>
      </c>
      <c r="AY16" s="129">
        <v>4.7474151394456898</v>
      </c>
      <c r="AZ16" s="122"/>
      <c r="BA16" s="130">
        <v>-0.61318859711691198</v>
      </c>
      <c r="BB16" s="131">
        <v>-3.0673886513126001</v>
      </c>
      <c r="BC16" s="132">
        <v>-1.89800926374076</v>
      </c>
      <c r="BD16" s="122"/>
      <c r="BE16" s="133">
        <v>2.6281021344422002</v>
      </c>
    </row>
    <row r="17" spans="1:57" x14ac:dyDescent="0.25">
      <c r="A17" s="21" t="s">
        <v>26</v>
      </c>
      <c r="B17" s="3" t="str">
        <f t="shared" si="0"/>
        <v>Fairfax/Tysons Corner, VA</v>
      </c>
      <c r="C17" s="3"/>
      <c r="D17" s="24" t="s">
        <v>16</v>
      </c>
      <c r="E17" s="27" t="s">
        <v>17</v>
      </c>
      <c r="F17" s="3"/>
      <c r="G17" s="128">
        <v>47.128827267475401</v>
      </c>
      <c r="H17" s="122">
        <v>60.843443096476001</v>
      </c>
      <c r="I17" s="122">
        <v>69.358752166377798</v>
      </c>
      <c r="J17" s="122">
        <v>65.210860774118999</v>
      </c>
      <c r="K17" s="122">
        <v>55.447718082033497</v>
      </c>
      <c r="L17" s="129">
        <v>59.597920277296303</v>
      </c>
      <c r="M17" s="122"/>
      <c r="N17" s="130">
        <v>64.147891392258799</v>
      </c>
      <c r="O17" s="131">
        <v>76.6839976891969</v>
      </c>
      <c r="P17" s="132">
        <v>70.415944540727907</v>
      </c>
      <c r="Q17" s="122"/>
      <c r="R17" s="133">
        <v>62.6887843525625</v>
      </c>
      <c r="S17" s="127"/>
      <c r="T17" s="128">
        <v>13.544785961228399</v>
      </c>
      <c r="U17" s="122">
        <v>18.911281968587002</v>
      </c>
      <c r="V17" s="122">
        <v>24.374355832538999</v>
      </c>
      <c r="W17" s="122">
        <v>28.550065863149399</v>
      </c>
      <c r="X17" s="122">
        <v>20.898098332556799</v>
      </c>
      <c r="Y17" s="129">
        <v>21.6129219711678</v>
      </c>
      <c r="Z17" s="122"/>
      <c r="AA17" s="130">
        <v>12.3984312833787</v>
      </c>
      <c r="AB17" s="131">
        <v>12.4404127418351</v>
      </c>
      <c r="AC17" s="132">
        <v>12.4212866074087</v>
      </c>
      <c r="AD17" s="122"/>
      <c r="AE17" s="133">
        <v>18.503438136102201</v>
      </c>
      <c r="AF17" s="30"/>
      <c r="AG17" s="128">
        <v>52.8538417099942</v>
      </c>
      <c r="AH17" s="122">
        <v>65.346620450606494</v>
      </c>
      <c r="AI17" s="122">
        <v>73.651068746389299</v>
      </c>
      <c r="AJ17" s="122">
        <v>70.505488157134593</v>
      </c>
      <c r="AK17" s="122">
        <v>61.354708261120699</v>
      </c>
      <c r="AL17" s="129">
        <v>64.742345465049098</v>
      </c>
      <c r="AM17" s="122"/>
      <c r="AN17" s="130">
        <v>63.766608896591499</v>
      </c>
      <c r="AO17" s="131">
        <v>69.202772963604801</v>
      </c>
      <c r="AP17" s="132">
        <v>66.484690930098196</v>
      </c>
      <c r="AQ17" s="122"/>
      <c r="AR17" s="133">
        <v>65.240158455063096</v>
      </c>
      <c r="AS17" s="127"/>
      <c r="AT17" s="128">
        <v>8.0742267489609496</v>
      </c>
      <c r="AU17" s="122">
        <v>12.377098391285999</v>
      </c>
      <c r="AV17" s="122">
        <v>15.4458157817883</v>
      </c>
      <c r="AW17" s="122">
        <v>12.424246996516199</v>
      </c>
      <c r="AX17" s="122">
        <v>8.9938715573722394</v>
      </c>
      <c r="AY17" s="129">
        <v>11.679690972330199</v>
      </c>
      <c r="AZ17" s="122"/>
      <c r="BA17" s="130">
        <v>2.7962992392499202</v>
      </c>
      <c r="BB17" s="131">
        <v>3.8821851217756098</v>
      </c>
      <c r="BC17" s="132">
        <v>3.3585907635362302</v>
      </c>
      <c r="BD17" s="122"/>
      <c r="BE17" s="133">
        <v>9.1217869508059497</v>
      </c>
    </row>
    <row r="18" spans="1:57" x14ac:dyDescent="0.25">
      <c r="A18" s="21" t="s">
        <v>27</v>
      </c>
      <c r="B18" s="3" t="str">
        <f t="shared" si="0"/>
        <v>I-95 Fredericksburg, VA</v>
      </c>
      <c r="C18" s="3"/>
      <c r="D18" s="24" t="s">
        <v>16</v>
      </c>
      <c r="E18" s="27" t="s">
        <v>17</v>
      </c>
      <c r="F18" s="3"/>
      <c r="G18" s="128">
        <v>48.795749704840603</v>
      </c>
      <c r="H18" s="122">
        <v>57.792207792207698</v>
      </c>
      <c r="I18" s="122">
        <v>61.3813459268004</v>
      </c>
      <c r="J18" s="122">
        <v>59.6930342384887</v>
      </c>
      <c r="K18" s="122">
        <v>56.670602125147497</v>
      </c>
      <c r="L18" s="129">
        <v>56.866587957497003</v>
      </c>
      <c r="M18" s="122"/>
      <c r="N18" s="130">
        <v>62.266824085005901</v>
      </c>
      <c r="O18" s="131">
        <v>69.338842975206603</v>
      </c>
      <c r="P18" s="132">
        <v>65.802833530106199</v>
      </c>
      <c r="Q18" s="122"/>
      <c r="R18" s="133">
        <v>59.419800978242499</v>
      </c>
      <c r="S18" s="127"/>
      <c r="T18" s="128">
        <v>-3.4902657208432402</v>
      </c>
      <c r="U18" s="122">
        <v>1.6971257798405199</v>
      </c>
      <c r="V18" s="122">
        <v>2.0194365293797101</v>
      </c>
      <c r="W18" s="122">
        <v>1.34501843190944</v>
      </c>
      <c r="X18" s="122">
        <v>-0.67680907639428201</v>
      </c>
      <c r="Y18" s="129">
        <v>0.28952095467266298</v>
      </c>
      <c r="Z18" s="122"/>
      <c r="AA18" s="130">
        <v>-8.0242407987726505</v>
      </c>
      <c r="AB18" s="131">
        <v>-6.5305637424387797</v>
      </c>
      <c r="AC18" s="132">
        <v>-7.24327050640645</v>
      </c>
      <c r="AD18" s="122"/>
      <c r="AE18" s="133">
        <v>-2.2229034986443299</v>
      </c>
      <c r="AF18" s="30"/>
      <c r="AG18" s="128">
        <v>55.646399055489901</v>
      </c>
      <c r="AH18" s="122">
        <v>62.824675324675297</v>
      </c>
      <c r="AI18" s="122">
        <v>65.575560802833493</v>
      </c>
      <c r="AJ18" s="122">
        <v>65.059031877213599</v>
      </c>
      <c r="AK18" s="122">
        <v>64.247343565525298</v>
      </c>
      <c r="AL18" s="129">
        <v>62.670602125147497</v>
      </c>
      <c r="AM18" s="122"/>
      <c r="AN18" s="130">
        <v>71.204250295159298</v>
      </c>
      <c r="AO18" s="131">
        <v>72.157615112160499</v>
      </c>
      <c r="AP18" s="132">
        <v>71.680932703659906</v>
      </c>
      <c r="AQ18" s="122"/>
      <c r="AR18" s="133">
        <v>65.244982290436795</v>
      </c>
      <c r="AS18" s="127"/>
      <c r="AT18" s="128">
        <v>-1.9251055040806899</v>
      </c>
      <c r="AU18" s="122">
        <v>1.8258606900741901</v>
      </c>
      <c r="AV18" s="122">
        <v>2.3604217611345102</v>
      </c>
      <c r="AW18" s="122">
        <v>0.18300046271263101</v>
      </c>
      <c r="AX18" s="122">
        <v>1.0684380837396901</v>
      </c>
      <c r="AY18" s="129">
        <v>0.75383064382377396</v>
      </c>
      <c r="AZ18" s="122"/>
      <c r="BA18" s="130">
        <v>-2.2855334603146802</v>
      </c>
      <c r="BB18" s="131">
        <v>-5.1389609688102604</v>
      </c>
      <c r="BC18" s="132">
        <v>-3.74287181334571</v>
      </c>
      <c r="BD18" s="122"/>
      <c r="BE18" s="133">
        <v>-0.70217108717197096</v>
      </c>
    </row>
    <row r="19" spans="1:57" x14ac:dyDescent="0.25">
      <c r="A19" s="21" t="s">
        <v>28</v>
      </c>
      <c r="B19" s="3" t="str">
        <f t="shared" si="0"/>
        <v>Dulles Airport Area, VA</v>
      </c>
      <c r="C19" s="3"/>
      <c r="D19" s="24" t="s">
        <v>16</v>
      </c>
      <c r="E19" s="27" t="s">
        <v>17</v>
      </c>
      <c r="F19" s="3"/>
      <c r="G19" s="128">
        <v>50.521722633276397</v>
      </c>
      <c r="H19" s="122">
        <v>65.5473344716372</v>
      </c>
      <c r="I19" s="122">
        <v>70.982735723771498</v>
      </c>
      <c r="J19" s="122">
        <v>65.499905141339397</v>
      </c>
      <c r="K19" s="122">
        <v>56.905710491367799</v>
      </c>
      <c r="L19" s="129">
        <v>61.891481692278496</v>
      </c>
      <c r="M19" s="122"/>
      <c r="N19" s="130">
        <v>64.921267311705506</v>
      </c>
      <c r="O19" s="131">
        <v>71.978751660026504</v>
      </c>
      <c r="P19" s="132">
        <v>68.450009485866005</v>
      </c>
      <c r="Q19" s="122"/>
      <c r="R19" s="133">
        <v>63.765346776160598</v>
      </c>
      <c r="S19" s="127"/>
      <c r="T19" s="128">
        <v>-9.0608992601024401</v>
      </c>
      <c r="U19" s="122">
        <v>-7.3618432051682401</v>
      </c>
      <c r="V19" s="122">
        <v>-10.498575511938499</v>
      </c>
      <c r="W19" s="122">
        <v>-9.3312674080722395</v>
      </c>
      <c r="X19" s="122">
        <v>-9.9654810145579997</v>
      </c>
      <c r="Y19" s="129">
        <v>-9.2885872358132104</v>
      </c>
      <c r="Z19" s="122"/>
      <c r="AA19" s="130">
        <v>6.2567924235367096</v>
      </c>
      <c r="AB19" s="131">
        <v>7.0088845014807504</v>
      </c>
      <c r="AC19" s="132">
        <v>6.6509015666568096</v>
      </c>
      <c r="AD19" s="122"/>
      <c r="AE19" s="133">
        <v>-4.9455436394767096</v>
      </c>
      <c r="AF19" s="30"/>
      <c r="AG19" s="128">
        <v>56.324701195219099</v>
      </c>
      <c r="AH19" s="122">
        <v>71.770062606715896</v>
      </c>
      <c r="AI19" s="122">
        <v>75.894042876114497</v>
      </c>
      <c r="AJ19" s="122">
        <v>72.407987099222098</v>
      </c>
      <c r="AK19" s="122">
        <v>66.536236008347501</v>
      </c>
      <c r="AL19" s="129">
        <v>68.586605957123794</v>
      </c>
      <c r="AM19" s="122"/>
      <c r="AN19" s="130">
        <v>68.656327072661696</v>
      </c>
      <c r="AO19" s="131">
        <v>72.253841775754097</v>
      </c>
      <c r="AP19" s="132">
        <v>70.455084424207897</v>
      </c>
      <c r="AQ19" s="122"/>
      <c r="AR19" s="133">
        <v>69.120456947719305</v>
      </c>
      <c r="AS19" s="127"/>
      <c r="AT19" s="128">
        <v>-7.4824508568234602</v>
      </c>
      <c r="AU19" s="122">
        <v>-3.8126237424772902</v>
      </c>
      <c r="AV19" s="122">
        <v>-5.4524602532060804</v>
      </c>
      <c r="AW19" s="122">
        <v>-8.8329708352482701</v>
      </c>
      <c r="AX19" s="122">
        <v>-7.5830263997068101</v>
      </c>
      <c r="AY19" s="129">
        <v>-6.6062154699668501</v>
      </c>
      <c r="AZ19" s="122"/>
      <c r="BA19" s="130">
        <v>-0.86279138993565496</v>
      </c>
      <c r="BB19" s="131">
        <v>2.1101485760880898</v>
      </c>
      <c r="BC19" s="132">
        <v>0.63967605234742397</v>
      </c>
      <c r="BD19" s="122"/>
      <c r="BE19" s="133">
        <v>-4.6088752066103904</v>
      </c>
    </row>
    <row r="20" spans="1:57" x14ac:dyDescent="0.25">
      <c r="A20" s="21" t="s">
        <v>29</v>
      </c>
      <c r="B20" s="3" t="str">
        <f t="shared" si="0"/>
        <v>Williamsburg, VA</v>
      </c>
      <c r="C20" s="3"/>
      <c r="D20" s="24" t="s">
        <v>16</v>
      </c>
      <c r="E20" s="27" t="s">
        <v>17</v>
      </c>
      <c r="F20" s="3"/>
      <c r="G20" s="128">
        <v>39.128733533324599</v>
      </c>
      <c r="H20" s="122">
        <v>38.737446197991297</v>
      </c>
      <c r="I20" s="122">
        <v>37.941828616147099</v>
      </c>
      <c r="J20" s="122">
        <v>38.059214816747001</v>
      </c>
      <c r="K20" s="122">
        <v>40.654754141124201</v>
      </c>
      <c r="L20" s="129">
        <v>38.904395461066898</v>
      </c>
      <c r="M20" s="122"/>
      <c r="N20" s="130">
        <v>66.310160427807403</v>
      </c>
      <c r="O20" s="131">
        <v>82.731185600626006</v>
      </c>
      <c r="P20" s="132">
        <v>74.520673014216698</v>
      </c>
      <c r="Q20" s="122"/>
      <c r="R20" s="133">
        <v>49.080474761966798</v>
      </c>
      <c r="S20" s="127"/>
      <c r="T20" s="128">
        <v>-3.4365462371201199</v>
      </c>
      <c r="U20" s="122">
        <v>0.28304299392736199</v>
      </c>
      <c r="V20" s="122">
        <v>-2.8205306251322999</v>
      </c>
      <c r="W20" s="122">
        <v>3.4952978373602299</v>
      </c>
      <c r="X20" s="122">
        <v>1.07332815485189</v>
      </c>
      <c r="Y20" s="129">
        <v>-0.34189271382846897</v>
      </c>
      <c r="Z20" s="122"/>
      <c r="AA20" s="130">
        <v>-3.16531770133472</v>
      </c>
      <c r="AB20" s="131">
        <v>-3.4907119419107202</v>
      </c>
      <c r="AC20" s="132">
        <v>-3.34621085004376</v>
      </c>
      <c r="AD20" s="122"/>
      <c r="AE20" s="133">
        <v>-1.6678289274440601</v>
      </c>
      <c r="AF20" s="30"/>
      <c r="AG20" s="128">
        <v>51.291248206599697</v>
      </c>
      <c r="AH20" s="122">
        <v>53.427024911960302</v>
      </c>
      <c r="AI20" s="122">
        <v>53.625929307421401</v>
      </c>
      <c r="AJ20" s="122">
        <v>55.360636494065403</v>
      </c>
      <c r="AK20" s="122">
        <v>57.705099778270501</v>
      </c>
      <c r="AL20" s="129">
        <v>54.2819877396634</v>
      </c>
      <c r="AM20" s="122"/>
      <c r="AN20" s="130">
        <v>72.3392461197339</v>
      </c>
      <c r="AO20" s="131">
        <v>79.033520281726794</v>
      </c>
      <c r="AP20" s="132">
        <v>75.686383200730404</v>
      </c>
      <c r="AQ20" s="122"/>
      <c r="AR20" s="133">
        <v>60.397529299968298</v>
      </c>
      <c r="AS20" s="127"/>
      <c r="AT20" s="128">
        <v>0.30635378960238002</v>
      </c>
      <c r="AU20" s="122">
        <v>2.4502308997422002</v>
      </c>
      <c r="AV20" s="122">
        <v>1.3448917034451899</v>
      </c>
      <c r="AW20" s="122">
        <v>3.43194928041498</v>
      </c>
      <c r="AX20" s="122">
        <v>-0.55935880900012802</v>
      </c>
      <c r="AY20" s="129">
        <v>1.36633479788</v>
      </c>
      <c r="AZ20" s="122"/>
      <c r="BA20" s="130">
        <v>-3.4099006924835602</v>
      </c>
      <c r="BB20" s="131">
        <v>-1.1303769961997301</v>
      </c>
      <c r="BC20" s="132">
        <v>-2.23300745462369</v>
      </c>
      <c r="BD20" s="122"/>
      <c r="BE20" s="133">
        <v>4.75681348130539E-2</v>
      </c>
    </row>
    <row r="21" spans="1:57" x14ac:dyDescent="0.25">
      <c r="A21" s="21" t="s">
        <v>30</v>
      </c>
      <c r="B21" s="3" t="str">
        <f t="shared" si="0"/>
        <v>Virginia Beach, VA</v>
      </c>
      <c r="C21" s="3"/>
      <c r="D21" s="24" t="s">
        <v>16</v>
      </c>
      <c r="E21" s="27" t="s">
        <v>17</v>
      </c>
      <c r="F21" s="3"/>
      <c r="G21" s="128">
        <v>47.753651796288899</v>
      </c>
      <c r="H21" s="122">
        <v>49.3722858270825</v>
      </c>
      <c r="I21" s="122">
        <v>50.975128306355998</v>
      </c>
      <c r="J21" s="122">
        <v>50.635609948677399</v>
      </c>
      <c r="K21" s="122">
        <v>49.940781681800203</v>
      </c>
      <c r="L21" s="129">
        <v>49.735491512041001</v>
      </c>
      <c r="M21" s="122"/>
      <c r="N21" s="130">
        <v>74.062376628503699</v>
      </c>
      <c r="O21" s="131">
        <v>93.359652585866499</v>
      </c>
      <c r="P21" s="132">
        <v>83.711014607185106</v>
      </c>
      <c r="Q21" s="122"/>
      <c r="R21" s="133">
        <v>59.442783824939298</v>
      </c>
      <c r="S21" s="127"/>
      <c r="T21" s="128">
        <v>-3.3516107834845101</v>
      </c>
      <c r="U21" s="122">
        <v>-3.42649690956938</v>
      </c>
      <c r="V21" s="122">
        <v>-2.7824743003702102</v>
      </c>
      <c r="W21" s="122">
        <v>-1.87118749015116</v>
      </c>
      <c r="X21" s="122">
        <v>-5.6284067424905597</v>
      </c>
      <c r="Y21" s="129">
        <v>-3.4218322229358802</v>
      </c>
      <c r="Z21" s="122"/>
      <c r="AA21" s="130">
        <v>-1.3512118280830001</v>
      </c>
      <c r="AB21" s="131">
        <v>-0.80887843656448999</v>
      </c>
      <c r="AC21" s="132">
        <v>-1.04952381279437</v>
      </c>
      <c r="AD21" s="122"/>
      <c r="AE21" s="133">
        <v>-2.4811186897429698</v>
      </c>
      <c r="AF21" s="30"/>
      <c r="AG21" s="128">
        <v>62.862104349198802</v>
      </c>
      <c r="AH21" s="122">
        <v>66.874555932738602</v>
      </c>
      <c r="AI21" s="122">
        <v>69.546854030157107</v>
      </c>
      <c r="AJ21" s="122">
        <v>68.875819057393201</v>
      </c>
      <c r="AK21" s="122">
        <v>68.492934396463198</v>
      </c>
      <c r="AL21" s="129">
        <v>67.330312455594594</v>
      </c>
      <c r="AM21" s="122"/>
      <c r="AN21" s="130">
        <v>83.682008368200798</v>
      </c>
      <c r="AO21" s="131">
        <v>91.424567774532207</v>
      </c>
      <c r="AP21" s="132">
        <v>87.553288071366495</v>
      </c>
      <c r="AQ21" s="122"/>
      <c r="AR21" s="133">
        <v>73.108175164371602</v>
      </c>
      <c r="AS21" s="127"/>
      <c r="AT21" s="128">
        <v>-5.2095500555201903</v>
      </c>
      <c r="AU21" s="122">
        <v>-3.3348031952956498</v>
      </c>
      <c r="AV21" s="122">
        <v>-1.61683956564402</v>
      </c>
      <c r="AW21" s="122">
        <v>-1.80505796642459</v>
      </c>
      <c r="AX21" s="122">
        <v>-4.0707164542102001</v>
      </c>
      <c r="AY21" s="129">
        <v>-3.1858368467760299</v>
      </c>
      <c r="AZ21" s="122"/>
      <c r="BA21" s="130">
        <v>-9.0589864236393994E-2</v>
      </c>
      <c r="BB21" s="131">
        <v>0.253277032886919</v>
      </c>
      <c r="BC21" s="132">
        <v>8.8651024106743401E-2</v>
      </c>
      <c r="BD21" s="122"/>
      <c r="BE21" s="133">
        <v>-2.0899770080592801</v>
      </c>
    </row>
    <row r="22" spans="1:57" x14ac:dyDescent="0.25">
      <c r="A22" s="34" t="s">
        <v>31</v>
      </c>
      <c r="B22" s="3" t="str">
        <f t="shared" si="0"/>
        <v>Norfolk/Portsmouth, VA</v>
      </c>
      <c r="C22" s="3"/>
      <c r="D22" s="24" t="s">
        <v>16</v>
      </c>
      <c r="E22" s="27" t="s">
        <v>17</v>
      </c>
      <c r="F22" s="3"/>
      <c r="G22" s="128">
        <v>52.0815036009134</v>
      </c>
      <c r="H22" s="122">
        <v>60.512910591954999</v>
      </c>
      <c r="I22" s="122">
        <v>64.148954856841698</v>
      </c>
      <c r="J22" s="122">
        <v>57.122782364307</v>
      </c>
      <c r="K22" s="122">
        <v>54.821710873001898</v>
      </c>
      <c r="L22" s="129">
        <v>57.7375724574038</v>
      </c>
      <c r="M22" s="122"/>
      <c r="N22" s="130">
        <v>76.497453012471397</v>
      </c>
      <c r="O22" s="131">
        <v>87.071842613736095</v>
      </c>
      <c r="P22" s="132">
        <v>81.784647813103803</v>
      </c>
      <c r="Q22" s="122"/>
      <c r="R22" s="133">
        <v>64.608165416175197</v>
      </c>
      <c r="S22" s="127"/>
      <c r="T22" s="128">
        <v>1.0044015319928701</v>
      </c>
      <c r="U22" s="122">
        <v>2.08639214268169</v>
      </c>
      <c r="V22" s="122">
        <v>-1.3679494745696399</v>
      </c>
      <c r="W22" s="122">
        <v>-13.456780085803601</v>
      </c>
      <c r="X22" s="122">
        <v>-17.317122869865599</v>
      </c>
      <c r="Y22" s="129">
        <v>-6.3270258728928797</v>
      </c>
      <c r="Z22" s="122"/>
      <c r="AA22" s="130">
        <v>-2.4370372962161002</v>
      </c>
      <c r="AB22" s="131">
        <v>-2.3230334731205602</v>
      </c>
      <c r="AC22" s="132">
        <v>-2.3763834849141401</v>
      </c>
      <c r="AD22" s="122"/>
      <c r="AE22" s="133">
        <v>-4.9356422747484396</v>
      </c>
      <c r="AF22" s="30"/>
      <c r="AG22" s="128">
        <v>60.526084665378498</v>
      </c>
      <c r="AH22" s="122">
        <v>71.306868083611405</v>
      </c>
      <c r="AI22" s="122">
        <v>74.253469172668105</v>
      </c>
      <c r="AJ22" s="122">
        <v>69.985069383453293</v>
      </c>
      <c r="AK22" s="122">
        <v>66.788160899350004</v>
      </c>
      <c r="AL22" s="129">
        <v>68.571930440892302</v>
      </c>
      <c r="AM22" s="122"/>
      <c r="AN22" s="130">
        <v>80.5814157737572</v>
      </c>
      <c r="AO22" s="131">
        <v>86.768838924995606</v>
      </c>
      <c r="AP22" s="132">
        <v>83.675127349376396</v>
      </c>
      <c r="AQ22" s="122"/>
      <c r="AR22" s="133">
        <v>72.887129557601995</v>
      </c>
      <c r="AS22" s="127"/>
      <c r="AT22" s="128">
        <v>-5.5866062166800097</v>
      </c>
      <c r="AU22" s="122">
        <v>0.82690178410542503</v>
      </c>
      <c r="AV22" s="122">
        <v>-0.71629163006170204</v>
      </c>
      <c r="AW22" s="122">
        <v>-3.8254430394455401</v>
      </c>
      <c r="AX22" s="122">
        <v>-4.7043399538508099</v>
      </c>
      <c r="AY22" s="129">
        <v>-2.7273359660168399</v>
      </c>
      <c r="AZ22" s="122"/>
      <c r="BA22" s="130">
        <v>0.38177350423510198</v>
      </c>
      <c r="BB22" s="131">
        <v>1.5865133256697701</v>
      </c>
      <c r="BC22" s="132">
        <v>1.0028257602906601</v>
      </c>
      <c r="BD22" s="122"/>
      <c r="BE22" s="133">
        <v>-1.53456952428576</v>
      </c>
    </row>
    <row r="23" spans="1:57" x14ac:dyDescent="0.25">
      <c r="A23" s="35" t="s">
        <v>32</v>
      </c>
      <c r="B23" s="3" t="str">
        <f t="shared" si="0"/>
        <v>Newport News/Hampton, VA</v>
      </c>
      <c r="C23" s="3"/>
      <c r="D23" s="24" t="s">
        <v>16</v>
      </c>
      <c r="E23" s="27" t="s">
        <v>17</v>
      </c>
      <c r="F23" s="3"/>
      <c r="G23" s="128">
        <v>53.497764315592001</v>
      </c>
      <c r="H23" s="122">
        <v>61.560651954420798</v>
      </c>
      <c r="I23" s="122">
        <v>63.464589643732801</v>
      </c>
      <c r="J23" s="122">
        <v>60.752920813500602</v>
      </c>
      <c r="K23" s="122">
        <v>58.214337227751301</v>
      </c>
      <c r="L23" s="129">
        <v>59.498052790999502</v>
      </c>
      <c r="M23" s="122"/>
      <c r="N23" s="130">
        <v>68.974469926438701</v>
      </c>
      <c r="O23" s="131">
        <v>84.407904226164703</v>
      </c>
      <c r="P23" s="132">
        <v>76.691187076301702</v>
      </c>
      <c r="Q23" s="122"/>
      <c r="R23" s="133">
        <v>64.410376872514405</v>
      </c>
      <c r="S23" s="127"/>
      <c r="T23" s="128">
        <v>-0.61629153269024595</v>
      </c>
      <c r="U23" s="122">
        <v>-0.882489549465861</v>
      </c>
      <c r="V23" s="122">
        <v>-1.0346378767431299</v>
      </c>
      <c r="W23" s="122">
        <v>-6.6075388026607502</v>
      </c>
      <c r="X23" s="122">
        <v>-9.6687555953446704</v>
      </c>
      <c r="Y23" s="129">
        <v>-3.8999161308358898</v>
      </c>
      <c r="Z23" s="122"/>
      <c r="AA23" s="130">
        <v>-7.7902043964519798</v>
      </c>
      <c r="AB23" s="131">
        <v>-3.89226473969453</v>
      </c>
      <c r="AC23" s="132">
        <v>-5.6851441241685103</v>
      </c>
      <c r="AD23" s="122"/>
      <c r="AE23" s="133">
        <v>-4.5147692213703099</v>
      </c>
      <c r="AF23" s="30"/>
      <c r="AG23" s="128">
        <v>58.178277801817302</v>
      </c>
      <c r="AH23" s="122">
        <v>66.360161546228099</v>
      </c>
      <c r="AI23" s="122">
        <v>69.879561517380594</v>
      </c>
      <c r="AJ23" s="122">
        <v>69.115101687581102</v>
      </c>
      <c r="AK23" s="122">
        <v>69.663204961776998</v>
      </c>
      <c r="AL23" s="129">
        <v>66.639261502956799</v>
      </c>
      <c r="AM23" s="122"/>
      <c r="AN23" s="130">
        <v>77.354680513486201</v>
      </c>
      <c r="AO23" s="131">
        <v>83.657868166738695</v>
      </c>
      <c r="AP23" s="132">
        <v>80.506274340112498</v>
      </c>
      <c r="AQ23" s="122"/>
      <c r="AR23" s="133">
        <v>70.601265170715607</v>
      </c>
      <c r="AS23" s="127"/>
      <c r="AT23" s="128">
        <v>-0.84808259587020596</v>
      </c>
      <c r="AU23" s="122">
        <v>1.10982913026756</v>
      </c>
      <c r="AV23" s="122">
        <v>2.3016417674074798</v>
      </c>
      <c r="AW23" s="122">
        <v>0.42965679853287903</v>
      </c>
      <c r="AX23" s="122">
        <v>-1.08038914490527</v>
      </c>
      <c r="AY23" s="129">
        <v>0.40312503395594901</v>
      </c>
      <c r="AZ23" s="122"/>
      <c r="BA23" s="130">
        <v>-3.0418079096045099</v>
      </c>
      <c r="BB23" s="131">
        <v>-2.0228894801300701</v>
      </c>
      <c r="BC23" s="132">
        <v>-2.5150641865339201</v>
      </c>
      <c r="BD23" s="122"/>
      <c r="BE23" s="133">
        <v>-0.56661950883302403</v>
      </c>
    </row>
    <row r="24" spans="1:57" x14ac:dyDescent="0.25">
      <c r="A24" s="36" t="s">
        <v>33</v>
      </c>
      <c r="B24" s="3" t="str">
        <f t="shared" si="0"/>
        <v>Chesapeake/Suffolk, VA</v>
      </c>
      <c r="C24" s="3"/>
      <c r="D24" s="25" t="s">
        <v>16</v>
      </c>
      <c r="E24" s="28" t="s">
        <v>17</v>
      </c>
      <c r="F24" s="3"/>
      <c r="G24" s="134">
        <v>54.783519553072601</v>
      </c>
      <c r="H24" s="135">
        <v>66.585195530726196</v>
      </c>
      <c r="I24" s="135">
        <v>70.810055865921697</v>
      </c>
      <c r="J24" s="135">
        <v>68.453212290502705</v>
      </c>
      <c r="K24" s="135">
        <v>64.2981843575418</v>
      </c>
      <c r="L24" s="136">
        <v>64.986033519553004</v>
      </c>
      <c r="M24" s="122"/>
      <c r="N24" s="137">
        <v>78.194832402234596</v>
      </c>
      <c r="O24" s="138">
        <v>88.582402234636803</v>
      </c>
      <c r="P24" s="139">
        <v>83.388617318435706</v>
      </c>
      <c r="Q24" s="122"/>
      <c r="R24" s="140">
        <v>70.243914604948102</v>
      </c>
      <c r="S24" s="127"/>
      <c r="T24" s="134">
        <v>-7.8465238070229502</v>
      </c>
      <c r="U24" s="135">
        <v>-4.42044883205351</v>
      </c>
      <c r="V24" s="135">
        <v>-2.3932643504409801</v>
      </c>
      <c r="W24" s="135">
        <v>-4.8171215212678398</v>
      </c>
      <c r="X24" s="135">
        <v>-3.7963408332153299</v>
      </c>
      <c r="Y24" s="136">
        <v>-4.5480125351526501</v>
      </c>
      <c r="Z24" s="122"/>
      <c r="AA24" s="137">
        <v>6.4788609596184301</v>
      </c>
      <c r="AB24" s="138">
        <v>1.93384951678672</v>
      </c>
      <c r="AC24" s="139">
        <v>4.0155152522302799</v>
      </c>
      <c r="AD24" s="122"/>
      <c r="AE24" s="140">
        <v>-1.8059991910323001</v>
      </c>
      <c r="AF24" s="31"/>
      <c r="AG24" s="134">
        <v>64.315642458100498</v>
      </c>
      <c r="AH24" s="135">
        <v>77.020775139664806</v>
      </c>
      <c r="AI24" s="135">
        <v>80.534217877094903</v>
      </c>
      <c r="AJ24" s="135">
        <v>79.224860335195501</v>
      </c>
      <c r="AK24" s="135">
        <v>74.581005586592099</v>
      </c>
      <c r="AL24" s="136">
        <v>75.135300279329599</v>
      </c>
      <c r="AM24" s="122"/>
      <c r="AN24" s="137">
        <v>82.066166201117298</v>
      </c>
      <c r="AO24" s="138">
        <v>86.635824022346299</v>
      </c>
      <c r="AP24" s="139">
        <v>84.350995111731805</v>
      </c>
      <c r="AQ24" s="122"/>
      <c r="AR24" s="140">
        <v>77.768355945730207</v>
      </c>
      <c r="AS24" s="75"/>
      <c r="AT24" s="134">
        <v>-3.0418301283265099</v>
      </c>
      <c r="AU24" s="135">
        <v>-0.74919355244274299</v>
      </c>
      <c r="AV24" s="135">
        <v>0.28574600429420099</v>
      </c>
      <c r="AW24" s="135">
        <v>-0.88129124830292005</v>
      </c>
      <c r="AX24" s="135">
        <v>-1.11130300131369</v>
      </c>
      <c r="AY24" s="136">
        <v>-1.0306462084767001</v>
      </c>
      <c r="AZ24" s="122"/>
      <c r="BA24" s="137">
        <v>0.790577010584538</v>
      </c>
      <c r="BB24" s="138">
        <v>0.59347629564134696</v>
      </c>
      <c r="BC24" s="139">
        <v>0.68926082288501</v>
      </c>
      <c r="BD24" s="122"/>
      <c r="BE24" s="140">
        <v>-0.50396619691787803</v>
      </c>
    </row>
    <row r="25" spans="1:57" ht="13" x14ac:dyDescent="0.3">
      <c r="A25" s="35" t="s">
        <v>111</v>
      </c>
      <c r="B25" s="3" t="s">
        <v>111</v>
      </c>
      <c r="C25" s="9"/>
      <c r="D25" s="23" t="s">
        <v>16</v>
      </c>
      <c r="E25" s="26" t="s">
        <v>17</v>
      </c>
      <c r="F25" s="3"/>
      <c r="G25" s="119">
        <v>50.145489815712899</v>
      </c>
      <c r="H25" s="120">
        <v>50.533462657613903</v>
      </c>
      <c r="I25" s="120">
        <v>53.507921112188797</v>
      </c>
      <c r="J25" s="120">
        <v>47.1387002909796</v>
      </c>
      <c r="K25" s="120">
        <v>40.3815066278693</v>
      </c>
      <c r="L25" s="121">
        <v>48.341416100872898</v>
      </c>
      <c r="M25" s="122"/>
      <c r="N25" s="123">
        <v>52.602651147752901</v>
      </c>
      <c r="O25" s="124">
        <v>66.505011315874498</v>
      </c>
      <c r="P25" s="125">
        <v>59.553831231813703</v>
      </c>
      <c r="Q25" s="122"/>
      <c r="R25" s="126">
        <v>51.544963281141698</v>
      </c>
      <c r="S25" s="127"/>
      <c r="T25" s="119">
        <v>39.744367801144001</v>
      </c>
      <c r="U25" s="120">
        <v>-4.4556830484910899</v>
      </c>
      <c r="V25" s="120">
        <v>-6.4549019341231704</v>
      </c>
      <c r="W25" s="120">
        <v>-7.2412031749493497</v>
      </c>
      <c r="X25" s="120">
        <v>-4.1539656326621204</v>
      </c>
      <c r="Y25" s="121">
        <v>1.16477303168277</v>
      </c>
      <c r="Z25" s="122"/>
      <c r="AA25" s="123">
        <v>-2.51409604630049</v>
      </c>
      <c r="AB25" s="124">
        <v>-8.2721203371370695</v>
      </c>
      <c r="AC25" s="125">
        <v>-5.8152618880746996</v>
      </c>
      <c r="AD25" s="122"/>
      <c r="AE25" s="126">
        <v>-1.25104922245786</v>
      </c>
      <c r="AF25" s="29"/>
      <c r="AG25" s="119">
        <v>42.143549951503303</v>
      </c>
      <c r="AH25" s="120">
        <v>50.678952473326802</v>
      </c>
      <c r="AI25" s="120">
        <v>60.863239573229798</v>
      </c>
      <c r="AJ25" s="120">
        <v>56.8461041060459</v>
      </c>
      <c r="AK25" s="120">
        <v>50.978014872292199</v>
      </c>
      <c r="AL25" s="121">
        <v>52.301972195279603</v>
      </c>
      <c r="AM25" s="122"/>
      <c r="AN25" s="123">
        <v>66.028128031037795</v>
      </c>
      <c r="AO25" s="124">
        <v>80.310378273520797</v>
      </c>
      <c r="AP25" s="125">
        <v>73.169253152279296</v>
      </c>
      <c r="AQ25" s="122"/>
      <c r="AR25" s="126">
        <v>58.264052468708101</v>
      </c>
      <c r="AS25" s="127"/>
      <c r="AT25" s="119">
        <v>3.68733662544156</v>
      </c>
      <c r="AU25" s="120">
        <v>-2.51792753684619</v>
      </c>
      <c r="AV25" s="120">
        <v>2.5696374114172298</v>
      </c>
      <c r="AW25" s="120">
        <v>1.78904552162453</v>
      </c>
      <c r="AX25" s="120">
        <v>4.4512740118232204</v>
      </c>
      <c r="AY25" s="121">
        <v>1.9039825410747799</v>
      </c>
      <c r="AZ25" s="122"/>
      <c r="BA25" s="123">
        <v>9.8664001094628002</v>
      </c>
      <c r="BB25" s="124">
        <v>9.0850747323112806</v>
      </c>
      <c r="BC25" s="125">
        <v>9.4362294633129107</v>
      </c>
      <c r="BD25" s="122"/>
      <c r="BE25" s="126">
        <v>4.4843073929559401</v>
      </c>
    </row>
    <row r="26" spans="1:57" x14ac:dyDescent="0.25">
      <c r="A26" s="35" t="s">
        <v>43</v>
      </c>
      <c r="B26" s="3" t="str">
        <f t="shared" si="0"/>
        <v>Richmond North/Glen Allen, VA</v>
      </c>
      <c r="C26" s="10"/>
      <c r="D26" s="24" t="s">
        <v>16</v>
      </c>
      <c r="E26" s="27" t="s">
        <v>17</v>
      </c>
      <c r="F26" s="3"/>
      <c r="G26" s="128">
        <v>46.897727272727202</v>
      </c>
      <c r="H26" s="122">
        <v>55.681818181818102</v>
      </c>
      <c r="I26" s="122">
        <v>59.420454545454497</v>
      </c>
      <c r="J26" s="122">
        <v>56.295454545454497</v>
      </c>
      <c r="K26" s="122">
        <v>51.238636363636303</v>
      </c>
      <c r="L26" s="129">
        <v>53.906818181818103</v>
      </c>
      <c r="M26" s="122"/>
      <c r="N26" s="130">
        <v>60.806818181818102</v>
      </c>
      <c r="O26" s="131">
        <v>67.477272727272705</v>
      </c>
      <c r="P26" s="132">
        <v>64.142045454545396</v>
      </c>
      <c r="Q26" s="122"/>
      <c r="R26" s="133">
        <v>56.831168831168803</v>
      </c>
      <c r="S26" s="127"/>
      <c r="T26" s="128">
        <v>1.10449648071797</v>
      </c>
      <c r="U26" s="122">
        <v>-2.3667488004149901</v>
      </c>
      <c r="V26" s="122">
        <v>-4.8122154330495404</v>
      </c>
      <c r="W26" s="122">
        <v>-4.3888490112335301</v>
      </c>
      <c r="X26" s="122">
        <v>-8.0014133404158407</v>
      </c>
      <c r="Y26" s="129">
        <v>-3.8806599170299498</v>
      </c>
      <c r="Z26" s="122"/>
      <c r="AA26" s="130">
        <v>-7.7931153266895201</v>
      </c>
      <c r="AB26" s="131">
        <v>-9.2426989924254208</v>
      </c>
      <c r="AC26" s="132">
        <v>-8.5613190140155506</v>
      </c>
      <c r="AD26" s="122"/>
      <c r="AE26" s="133">
        <v>-5.4415261516206304</v>
      </c>
      <c r="AF26" s="30"/>
      <c r="AG26" s="128">
        <v>48.03125</v>
      </c>
      <c r="AH26" s="122">
        <v>58.704545454545404</v>
      </c>
      <c r="AI26" s="122">
        <v>65.261363636363598</v>
      </c>
      <c r="AJ26" s="122">
        <v>64.502840909090907</v>
      </c>
      <c r="AK26" s="122">
        <v>58.991477272727202</v>
      </c>
      <c r="AL26" s="129">
        <v>59.098295454545401</v>
      </c>
      <c r="AM26" s="122"/>
      <c r="AN26" s="130">
        <v>68.207386363636303</v>
      </c>
      <c r="AO26" s="131">
        <v>73.928977272727195</v>
      </c>
      <c r="AP26" s="132">
        <v>71.068181818181799</v>
      </c>
      <c r="AQ26" s="122"/>
      <c r="AR26" s="133">
        <v>62.518262987012903</v>
      </c>
      <c r="AS26" s="127"/>
      <c r="AT26" s="128">
        <v>-10.5302284044165</v>
      </c>
      <c r="AU26" s="122">
        <v>-5.7044881749446201</v>
      </c>
      <c r="AV26" s="122">
        <v>-2.7606246900558</v>
      </c>
      <c r="AW26" s="122">
        <v>-3.0979190393612601</v>
      </c>
      <c r="AX26" s="122">
        <v>-7.0780959394854701</v>
      </c>
      <c r="AY26" s="129">
        <v>-5.6252465541474201</v>
      </c>
      <c r="AZ26" s="122"/>
      <c r="BA26" s="130">
        <v>-5.4029655816679698</v>
      </c>
      <c r="BB26" s="131">
        <v>-3.69645413254421</v>
      </c>
      <c r="BC26" s="132">
        <v>-4.5229805619382999</v>
      </c>
      <c r="BD26" s="122"/>
      <c r="BE26" s="133">
        <v>-5.2700447646923196</v>
      </c>
    </row>
    <row r="27" spans="1:57" x14ac:dyDescent="0.25">
      <c r="A27" s="21" t="s">
        <v>44</v>
      </c>
      <c r="B27" s="3" t="str">
        <f t="shared" si="0"/>
        <v>Richmond West/Midlothian, VA</v>
      </c>
      <c r="C27" s="3"/>
      <c r="D27" s="24" t="s">
        <v>16</v>
      </c>
      <c r="E27" s="27" t="s">
        <v>17</v>
      </c>
      <c r="F27" s="3"/>
      <c r="G27" s="128">
        <v>52.377670572019198</v>
      </c>
      <c r="H27" s="122">
        <v>63.5423845623707</v>
      </c>
      <c r="I27" s="122">
        <v>65.575465196416204</v>
      </c>
      <c r="J27" s="122">
        <v>63.439007580978597</v>
      </c>
      <c r="K27" s="122">
        <v>54.824259131633298</v>
      </c>
      <c r="L27" s="129">
        <v>59.951757408683598</v>
      </c>
      <c r="M27" s="122"/>
      <c r="N27" s="130">
        <v>62.232942798070198</v>
      </c>
      <c r="O27" s="131">
        <v>75.051688490695994</v>
      </c>
      <c r="P27" s="132">
        <v>68.642315644383103</v>
      </c>
      <c r="Q27" s="122"/>
      <c r="R27" s="133">
        <v>62.434774047454901</v>
      </c>
      <c r="S27" s="127"/>
      <c r="T27" s="128">
        <v>3.0496910847055299</v>
      </c>
      <c r="U27" s="122">
        <v>0.53077754003014599</v>
      </c>
      <c r="V27" s="122">
        <v>2.4064884596699798</v>
      </c>
      <c r="W27" s="122">
        <v>0.75198356234284902</v>
      </c>
      <c r="X27" s="122">
        <v>-1.1254033073776499</v>
      </c>
      <c r="Y27" s="129">
        <v>1.1049642272520499</v>
      </c>
      <c r="Z27" s="122"/>
      <c r="AA27" s="130">
        <v>-8.2016611829074897</v>
      </c>
      <c r="AB27" s="131">
        <v>-8.8949783913693494</v>
      </c>
      <c r="AC27" s="132">
        <v>-8.5819906458272097</v>
      </c>
      <c r="AD27" s="122"/>
      <c r="AE27" s="133">
        <v>-2.1519406189040602</v>
      </c>
      <c r="AF27" s="30"/>
      <c r="AG27" s="128">
        <v>51.8263266712611</v>
      </c>
      <c r="AH27" s="122">
        <v>60.9321157822191</v>
      </c>
      <c r="AI27" s="122">
        <v>64.395244658855901</v>
      </c>
      <c r="AJ27" s="122">
        <v>63.2839421088904</v>
      </c>
      <c r="AK27" s="122">
        <v>60.6219848380427</v>
      </c>
      <c r="AL27" s="129">
        <v>60.211922811853803</v>
      </c>
      <c r="AM27" s="122"/>
      <c r="AN27" s="130">
        <v>69.288421778084</v>
      </c>
      <c r="AO27" s="131">
        <v>76.2405237767057</v>
      </c>
      <c r="AP27" s="132">
        <v>72.7644727773949</v>
      </c>
      <c r="AQ27" s="122"/>
      <c r="AR27" s="133">
        <v>63.798365659151301</v>
      </c>
      <c r="AS27" s="127"/>
      <c r="AT27" s="128">
        <v>-6.4885068616223496</v>
      </c>
      <c r="AU27" s="122">
        <v>-4.3296503690115999</v>
      </c>
      <c r="AV27" s="122">
        <v>-2.93856054538342</v>
      </c>
      <c r="AW27" s="122">
        <v>-5.2904491726062597</v>
      </c>
      <c r="AX27" s="122">
        <v>-3.1117354476032402</v>
      </c>
      <c r="AY27" s="129">
        <v>-4.3784151172573802</v>
      </c>
      <c r="AZ27" s="122"/>
      <c r="BA27" s="130">
        <v>-2.7883777665970801</v>
      </c>
      <c r="BB27" s="131">
        <v>-2.39597441675462</v>
      </c>
      <c r="BC27" s="132">
        <v>-2.5831976204303899</v>
      </c>
      <c r="BD27" s="122"/>
      <c r="BE27" s="133">
        <v>-3.8007225209729101</v>
      </c>
    </row>
    <row r="28" spans="1:57" x14ac:dyDescent="0.25">
      <c r="A28" s="21" t="s">
        <v>45</v>
      </c>
      <c r="B28" s="3" t="str">
        <f t="shared" si="0"/>
        <v>Petersburg/Chester, VA</v>
      </c>
      <c r="C28" s="3"/>
      <c r="D28" s="24" t="s">
        <v>16</v>
      </c>
      <c r="E28" s="27" t="s">
        <v>17</v>
      </c>
      <c r="F28" s="3"/>
      <c r="G28" s="128">
        <v>61.639597834493401</v>
      </c>
      <c r="H28" s="122">
        <v>69.257540603248202</v>
      </c>
      <c r="I28" s="122">
        <v>70.340293890177804</v>
      </c>
      <c r="J28" s="122">
        <v>69.1802010827532</v>
      </c>
      <c r="K28" s="122">
        <v>64.636504253673607</v>
      </c>
      <c r="L28" s="129">
        <v>67.0108275328692</v>
      </c>
      <c r="M28" s="122"/>
      <c r="N28" s="130">
        <v>69.334880123743204</v>
      </c>
      <c r="O28" s="131">
        <v>74.439288476411406</v>
      </c>
      <c r="P28" s="132">
        <v>71.887084300077305</v>
      </c>
      <c r="Q28" s="122"/>
      <c r="R28" s="133">
        <v>68.404043752071502</v>
      </c>
      <c r="S28" s="127"/>
      <c r="T28" s="128">
        <v>3.69701181032754</v>
      </c>
      <c r="U28" s="122">
        <v>1.0013787540866499</v>
      </c>
      <c r="V28" s="122">
        <v>8.7228870469147804E-2</v>
      </c>
      <c r="W28" s="122">
        <v>-0.70539920865511596</v>
      </c>
      <c r="X28" s="122">
        <v>0.34464965014918703</v>
      </c>
      <c r="Y28" s="129">
        <v>0.80513055178676396</v>
      </c>
      <c r="Z28" s="122"/>
      <c r="AA28" s="130">
        <v>2.5043443804722401</v>
      </c>
      <c r="AB28" s="131">
        <v>3.5976257216618799</v>
      </c>
      <c r="AC28" s="132">
        <v>3.0674958305054401</v>
      </c>
      <c r="AD28" s="122"/>
      <c r="AE28" s="133">
        <v>1.47393097002198</v>
      </c>
      <c r="AF28" s="30"/>
      <c r="AG28" s="128">
        <v>61.4220804331013</v>
      </c>
      <c r="AH28" s="122">
        <v>68.890177880897099</v>
      </c>
      <c r="AI28" s="122">
        <v>70.151778808971301</v>
      </c>
      <c r="AJ28" s="122">
        <v>70.504640371229598</v>
      </c>
      <c r="AK28" s="122">
        <v>69.842420726991406</v>
      </c>
      <c r="AL28" s="129">
        <v>68.162219644238206</v>
      </c>
      <c r="AM28" s="122"/>
      <c r="AN28" s="130">
        <v>74.830819798917204</v>
      </c>
      <c r="AO28" s="131">
        <v>76.430781129156898</v>
      </c>
      <c r="AP28" s="132">
        <v>75.630800464037094</v>
      </c>
      <c r="AQ28" s="122"/>
      <c r="AR28" s="133">
        <v>70.296099878466407</v>
      </c>
      <c r="AS28" s="127"/>
      <c r="AT28" s="128">
        <v>-4.3284482146150802</v>
      </c>
      <c r="AU28" s="122">
        <v>-5.90217828789448</v>
      </c>
      <c r="AV28" s="122">
        <v>-5.9107235472902504</v>
      </c>
      <c r="AW28" s="122">
        <v>-4.8927419057835904</v>
      </c>
      <c r="AX28" s="122">
        <v>-1.06869687196231</v>
      </c>
      <c r="AY28" s="129">
        <v>-4.4542990487932297</v>
      </c>
      <c r="AZ28" s="122"/>
      <c r="BA28" s="130">
        <v>0.614632094544171</v>
      </c>
      <c r="BB28" s="131">
        <v>-0.82773237221492801</v>
      </c>
      <c r="BC28" s="132">
        <v>-0.119384010273425</v>
      </c>
      <c r="BD28" s="122"/>
      <c r="BE28" s="133">
        <v>-3.1623570696392398</v>
      </c>
    </row>
    <row r="29" spans="1:57" x14ac:dyDescent="0.25">
      <c r="A29" s="77" t="s">
        <v>97</v>
      </c>
      <c r="B29" s="37" t="s">
        <v>70</v>
      </c>
      <c r="C29" s="3"/>
      <c r="D29" s="24" t="s">
        <v>16</v>
      </c>
      <c r="E29" s="27" t="s">
        <v>17</v>
      </c>
      <c r="F29" s="3"/>
      <c r="G29" s="128">
        <v>42.416713148420399</v>
      </c>
      <c r="H29" s="122">
        <v>52.020688606054399</v>
      </c>
      <c r="I29" s="122">
        <v>54.576339942193599</v>
      </c>
      <c r="J29" s="122">
        <v>55.1645454084478</v>
      </c>
      <c r="K29" s="122">
        <v>55.296384564677197</v>
      </c>
      <c r="L29" s="129">
        <v>51.894934333958702</v>
      </c>
      <c r="M29" s="122"/>
      <c r="N29" s="130">
        <v>67.689265250240794</v>
      </c>
      <c r="O29" s="131">
        <v>79.879316464682304</v>
      </c>
      <c r="P29" s="132">
        <v>73.7842908574615</v>
      </c>
      <c r="Q29" s="122"/>
      <c r="R29" s="133">
        <v>58.149036197816599</v>
      </c>
      <c r="S29" s="127"/>
      <c r="T29" s="128">
        <v>-3.2227653038930502</v>
      </c>
      <c r="U29" s="122">
        <v>-1.9915914512221899</v>
      </c>
      <c r="V29" s="122">
        <v>-2.3094412470555201</v>
      </c>
      <c r="W29" s="122">
        <v>-0.37040617716039798</v>
      </c>
      <c r="X29" s="122">
        <v>-1.61805724321445</v>
      </c>
      <c r="Y29" s="129">
        <v>-1.8404488468581599</v>
      </c>
      <c r="Z29" s="122"/>
      <c r="AA29" s="130">
        <v>-1.4280713059575501</v>
      </c>
      <c r="AB29" s="131">
        <v>1.7859667137915001</v>
      </c>
      <c r="AC29" s="132">
        <v>0.286060093607998</v>
      </c>
      <c r="AD29" s="122"/>
      <c r="AE29" s="133">
        <v>-1.06448577514787</v>
      </c>
      <c r="AF29" s="30"/>
      <c r="AG29" s="128">
        <v>47.370822980579</v>
      </c>
      <c r="AH29" s="122">
        <v>57.1611480148065</v>
      </c>
      <c r="AI29" s="122">
        <v>60.259368186197399</v>
      </c>
      <c r="AJ29" s="122">
        <v>61.2684448050301</v>
      </c>
      <c r="AK29" s="122">
        <v>60.476142183459203</v>
      </c>
      <c r="AL29" s="129">
        <v>57.307185234014497</v>
      </c>
      <c r="AM29" s="122"/>
      <c r="AN29" s="130">
        <v>69.119213021652001</v>
      </c>
      <c r="AO29" s="131">
        <v>72.890573500329495</v>
      </c>
      <c r="AP29" s="132">
        <v>71.004893260990798</v>
      </c>
      <c r="AQ29" s="122"/>
      <c r="AR29" s="133">
        <v>61.220816098864802</v>
      </c>
      <c r="AS29" s="127"/>
      <c r="AT29" s="128">
        <v>0.58920307103233605</v>
      </c>
      <c r="AU29" s="122">
        <v>1.50430263572446</v>
      </c>
      <c r="AV29" s="122">
        <v>0.17577100924568601</v>
      </c>
      <c r="AW29" s="122">
        <v>0.58362794787464001</v>
      </c>
      <c r="AX29" s="122">
        <v>0.124238002953704</v>
      </c>
      <c r="AY29" s="129">
        <v>0.58386663277010298</v>
      </c>
      <c r="AZ29" s="122"/>
      <c r="BA29" s="130">
        <v>-0.36854255089653798</v>
      </c>
      <c r="BB29" s="131">
        <v>-0.132858212256321</v>
      </c>
      <c r="BC29" s="132">
        <v>-0.247709964591455</v>
      </c>
      <c r="BD29" s="122"/>
      <c r="BE29" s="133">
        <v>0.30936841241523599</v>
      </c>
    </row>
    <row r="30" spans="1:57" x14ac:dyDescent="0.25">
      <c r="A30" s="21" t="s">
        <v>47</v>
      </c>
      <c r="B30" s="3" t="str">
        <f t="shared" si="0"/>
        <v>Roanoke, VA</v>
      </c>
      <c r="C30" s="3"/>
      <c r="D30" s="24" t="s">
        <v>16</v>
      </c>
      <c r="E30" s="27" t="s">
        <v>17</v>
      </c>
      <c r="F30" s="3"/>
      <c r="G30" s="128">
        <v>48.323364147181401</v>
      </c>
      <c r="H30" s="122">
        <v>57.331883269892998</v>
      </c>
      <c r="I30" s="122">
        <v>61.102048214609297</v>
      </c>
      <c r="J30" s="122">
        <v>59.380097879282197</v>
      </c>
      <c r="K30" s="122">
        <v>59.978249048395803</v>
      </c>
      <c r="L30" s="129">
        <v>57.223128511872297</v>
      </c>
      <c r="M30" s="122"/>
      <c r="N30" s="130">
        <v>71.977524016675702</v>
      </c>
      <c r="O30" s="131">
        <v>88.018850824723501</v>
      </c>
      <c r="P30" s="132">
        <v>79.998187420699594</v>
      </c>
      <c r="Q30" s="122"/>
      <c r="R30" s="133">
        <v>63.730288200108703</v>
      </c>
      <c r="S30" s="127"/>
      <c r="T30" s="128">
        <v>9.2250709433961209</v>
      </c>
      <c r="U30" s="122">
        <v>3.0769149765877</v>
      </c>
      <c r="V30" s="122">
        <v>8.2496091694876394</v>
      </c>
      <c r="W30" s="122">
        <v>4.1209793434791804</v>
      </c>
      <c r="X30" s="122">
        <v>8.7844412389470605</v>
      </c>
      <c r="Y30" s="129">
        <v>6.5643739969179196</v>
      </c>
      <c r="Z30" s="122"/>
      <c r="AA30" s="130">
        <v>12.026312809045301</v>
      </c>
      <c r="AB30" s="131">
        <v>28.6647767266616</v>
      </c>
      <c r="AC30" s="132">
        <v>20.6063524236319</v>
      </c>
      <c r="AD30" s="122"/>
      <c r="AE30" s="133">
        <v>11.1581107711801</v>
      </c>
      <c r="AF30" s="30"/>
      <c r="AG30" s="128">
        <v>50.915352546673901</v>
      </c>
      <c r="AH30" s="122">
        <v>64.790647090810197</v>
      </c>
      <c r="AI30" s="122">
        <v>69.970092441544296</v>
      </c>
      <c r="AJ30" s="122">
        <v>70.377922784121793</v>
      </c>
      <c r="AK30" s="122">
        <v>67.029182526735497</v>
      </c>
      <c r="AL30" s="129">
        <v>64.616639477977103</v>
      </c>
      <c r="AM30" s="122"/>
      <c r="AN30" s="130">
        <v>71.782671741888706</v>
      </c>
      <c r="AO30" s="131">
        <v>77.863875294544101</v>
      </c>
      <c r="AP30" s="132">
        <v>74.823273518216396</v>
      </c>
      <c r="AQ30" s="122"/>
      <c r="AR30" s="133">
        <v>67.532820632331195</v>
      </c>
      <c r="AS30" s="127"/>
      <c r="AT30" s="128">
        <v>5.1004155105725903</v>
      </c>
      <c r="AU30" s="122">
        <v>7.3554958417469196</v>
      </c>
      <c r="AV30" s="122">
        <v>10.441128004586201</v>
      </c>
      <c r="AW30" s="122">
        <v>9.4809504700589997</v>
      </c>
      <c r="AX30" s="122">
        <v>7.2659902719112397</v>
      </c>
      <c r="AY30" s="129">
        <v>8.0793148258079093</v>
      </c>
      <c r="AZ30" s="122"/>
      <c r="BA30" s="130">
        <v>6.1552306989985901</v>
      </c>
      <c r="BB30" s="131">
        <v>10.9658854008383</v>
      </c>
      <c r="BC30" s="132">
        <v>8.6050499134368899</v>
      </c>
      <c r="BD30" s="122"/>
      <c r="BE30" s="133">
        <v>8.2371072334666398</v>
      </c>
    </row>
    <row r="31" spans="1:57" x14ac:dyDescent="0.25">
      <c r="A31" s="21" t="s">
        <v>48</v>
      </c>
      <c r="B31" s="3" t="str">
        <f t="shared" si="0"/>
        <v>Charlottesville, VA</v>
      </c>
      <c r="C31" s="3"/>
      <c r="D31" s="24" t="s">
        <v>16</v>
      </c>
      <c r="E31" s="27" t="s">
        <v>17</v>
      </c>
      <c r="F31" s="3"/>
      <c r="G31" s="128">
        <v>46.246524559777498</v>
      </c>
      <c r="H31" s="122">
        <v>56.487488415199202</v>
      </c>
      <c r="I31" s="122">
        <v>62.465245597775699</v>
      </c>
      <c r="J31" s="122">
        <v>61.700648748841502</v>
      </c>
      <c r="K31" s="122">
        <v>60.171455050973101</v>
      </c>
      <c r="L31" s="129">
        <v>57.414272474513403</v>
      </c>
      <c r="M31" s="122"/>
      <c r="N31" s="130">
        <v>68.280815569972106</v>
      </c>
      <c r="O31" s="131">
        <v>89.759036144578303</v>
      </c>
      <c r="P31" s="132">
        <v>79.019925857275197</v>
      </c>
      <c r="Q31" s="122"/>
      <c r="R31" s="133">
        <v>63.5873162981596</v>
      </c>
      <c r="S31" s="127"/>
      <c r="T31" s="128">
        <v>-2.1957903367191398</v>
      </c>
      <c r="U31" s="122">
        <v>-2.4937623221877701</v>
      </c>
      <c r="V31" s="122">
        <v>0.57882424048117698</v>
      </c>
      <c r="W31" s="122">
        <v>11.5744578790157</v>
      </c>
      <c r="X31" s="122">
        <v>12.474745545192199</v>
      </c>
      <c r="Y31" s="129">
        <v>3.96598549683234</v>
      </c>
      <c r="Z31" s="122"/>
      <c r="AA31" s="130">
        <v>-6.0860406853970099</v>
      </c>
      <c r="AB31" s="131">
        <v>0.24201679599754899</v>
      </c>
      <c r="AC31" s="132">
        <v>-2.5936780648553701</v>
      </c>
      <c r="AD31" s="122"/>
      <c r="AE31" s="133">
        <v>1.5381364170385801</v>
      </c>
      <c r="AF31" s="30"/>
      <c r="AG31" s="128">
        <v>53.909870250231599</v>
      </c>
      <c r="AH31" s="122">
        <v>65.268767377201101</v>
      </c>
      <c r="AI31" s="122">
        <v>69.925857275254799</v>
      </c>
      <c r="AJ31" s="122">
        <v>70.377664504170497</v>
      </c>
      <c r="AK31" s="122">
        <v>70.667284522706197</v>
      </c>
      <c r="AL31" s="129">
        <v>66.029888785912803</v>
      </c>
      <c r="AM31" s="122"/>
      <c r="AN31" s="130">
        <v>72.555607043558794</v>
      </c>
      <c r="AO31" s="131">
        <v>75.457599629286307</v>
      </c>
      <c r="AP31" s="132">
        <v>74.0066033364226</v>
      </c>
      <c r="AQ31" s="122"/>
      <c r="AR31" s="133">
        <v>68.308950086058502</v>
      </c>
      <c r="AS31" s="127"/>
      <c r="AT31" s="128">
        <v>0.74802696442590799</v>
      </c>
      <c r="AU31" s="122">
        <v>2.4047593822554498</v>
      </c>
      <c r="AV31" s="122">
        <v>2.3790782500650098</v>
      </c>
      <c r="AW31" s="122">
        <v>2.7640620547392998</v>
      </c>
      <c r="AX31" s="122">
        <v>4.5536141855107699</v>
      </c>
      <c r="AY31" s="129">
        <v>2.6517634735561</v>
      </c>
      <c r="AZ31" s="122"/>
      <c r="BA31" s="130">
        <v>-2.1844645451765698</v>
      </c>
      <c r="BB31" s="131">
        <v>-4.5362041140926497</v>
      </c>
      <c r="BC31" s="132">
        <v>-3.39768736089946</v>
      </c>
      <c r="BD31" s="122"/>
      <c r="BE31" s="133">
        <v>0.69975517331009995</v>
      </c>
    </row>
    <row r="32" spans="1:57" x14ac:dyDescent="0.25">
      <c r="A32" s="21" t="s">
        <v>49</v>
      </c>
      <c r="B32" t="s">
        <v>72</v>
      </c>
      <c r="C32" s="3"/>
      <c r="D32" s="24" t="s">
        <v>16</v>
      </c>
      <c r="E32" s="27" t="s">
        <v>17</v>
      </c>
      <c r="F32" s="3"/>
      <c r="G32" s="128">
        <v>42.370105701950202</v>
      </c>
      <c r="H32" s="122">
        <v>54.3546225993747</v>
      </c>
      <c r="I32" s="122">
        <v>56.409111210361701</v>
      </c>
      <c r="J32" s="122">
        <v>57.198153937769803</v>
      </c>
      <c r="K32" s="122">
        <v>53.759118654161</v>
      </c>
      <c r="L32" s="129">
        <v>52.818222420723501</v>
      </c>
      <c r="M32" s="122"/>
      <c r="N32" s="130">
        <v>67.768348965311802</v>
      </c>
      <c r="O32" s="131">
        <v>80.661009379187107</v>
      </c>
      <c r="P32" s="132">
        <v>74.214679172249504</v>
      </c>
      <c r="Q32" s="122"/>
      <c r="R32" s="133">
        <v>58.931495778302299</v>
      </c>
      <c r="S32" s="127"/>
      <c r="T32" s="128">
        <v>-13.3438111303663</v>
      </c>
      <c r="U32" s="122">
        <v>-15.619488206130701</v>
      </c>
      <c r="V32" s="122">
        <v>-16.5991662030215</v>
      </c>
      <c r="W32" s="122">
        <v>-16.5493917760054</v>
      </c>
      <c r="X32" s="122">
        <v>-20.359925124117002</v>
      </c>
      <c r="Y32" s="129">
        <v>-16.688043981542901</v>
      </c>
      <c r="Z32" s="122"/>
      <c r="AA32" s="130">
        <v>-20.492530696859799</v>
      </c>
      <c r="AB32" s="131">
        <v>-11.383348189380101</v>
      </c>
      <c r="AC32" s="132">
        <v>-15.788394857418799</v>
      </c>
      <c r="AD32" s="122"/>
      <c r="AE32" s="133">
        <v>-16.366562865527701</v>
      </c>
      <c r="AF32" s="30"/>
      <c r="AG32" s="128">
        <v>44.774452880750303</v>
      </c>
      <c r="AH32" s="122">
        <v>57.0083370552329</v>
      </c>
      <c r="AI32" s="122">
        <v>61.500669941938298</v>
      </c>
      <c r="AJ32" s="122">
        <v>62.207830876879498</v>
      </c>
      <c r="AK32" s="122">
        <v>56.446330206937603</v>
      </c>
      <c r="AL32" s="129">
        <v>56.387524192347698</v>
      </c>
      <c r="AM32" s="122"/>
      <c r="AN32" s="130">
        <v>61.243858865564903</v>
      </c>
      <c r="AO32" s="131">
        <v>65.725026053297597</v>
      </c>
      <c r="AP32" s="132">
        <v>63.4844424594312</v>
      </c>
      <c r="AQ32" s="122"/>
      <c r="AR32" s="133">
        <v>58.415215125800202</v>
      </c>
      <c r="AS32" s="127"/>
      <c r="AT32" s="128">
        <v>-9.2048332315123709</v>
      </c>
      <c r="AU32" s="122">
        <v>-9.1989639765504307</v>
      </c>
      <c r="AV32" s="122">
        <v>-8.3017833422816203</v>
      </c>
      <c r="AW32" s="122">
        <v>-8.2421729621250108</v>
      </c>
      <c r="AX32" s="122">
        <v>-10.998638450034401</v>
      </c>
      <c r="AY32" s="129">
        <v>-9.1647781007490003</v>
      </c>
      <c r="AZ32" s="122"/>
      <c r="BA32" s="130">
        <v>-12.4939330234193</v>
      </c>
      <c r="BB32" s="131">
        <v>-9.2653998620971905</v>
      </c>
      <c r="BC32" s="132">
        <v>-10.8519154544472</v>
      </c>
      <c r="BD32" s="122"/>
      <c r="BE32" s="133">
        <v>-9.6954442317445402</v>
      </c>
    </row>
    <row r="33" spans="1:57" x14ac:dyDescent="0.25">
      <c r="A33" s="21" t="s">
        <v>50</v>
      </c>
      <c r="B33" s="3" t="str">
        <f t="shared" si="0"/>
        <v>Staunton &amp; Harrisonburg, VA</v>
      </c>
      <c r="C33" s="3"/>
      <c r="D33" s="24" t="s">
        <v>16</v>
      </c>
      <c r="E33" s="27" t="s">
        <v>17</v>
      </c>
      <c r="F33" s="3"/>
      <c r="G33" s="128">
        <v>41.969006381039101</v>
      </c>
      <c r="H33" s="122">
        <v>52.452142206016397</v>
      </c>
      <c r="I33" s="122">
        <v>55.6041552761071</v>
      </c>
      <c r="J33" s="122">
        <v>58.283214871514403</v>
      </c>
      <c r="K33" s="122">
        <v>54.528886458902797</v>
      </c>
      <c r="L33" s="129">
        <v>52.568262185119004</v>
      </c>
      <c r="M33" s="122"/>
      <c r="N33" s="130">
        <v>66.156369600874697</v>
      </c>
      <c r="O33" s="131">
        <v>84.581738655002695</v>
      </c>
      <c r="P33" s="132">
        <v>75.369054127938696</v>
      </c>
      <c r="Q33" s="122"/>
      <c r="R33" s="133">
        <v>59.083452675432802</v>
      </c>
      <c r="S33" s="127"/>
      <c r="T33" s="128">
        <v>-2.3178562955008002</v>
      </c>
      <c r="U33" s="122">
        <v>2.88660729958654E-2</v>
      </c>
      <c r="V33" s="122">
        <v>2.4118537385483201</v>
      </c>
      <c r="W33" s="122">
        <v>1.5659741206488</v>
      </c>
      <c r="X33" s="122">
        <v>-5.6717926576344704</v>
      </c>
      <c r="Y33" s="129">
        <v>-0.77293379374665105</v>
      </c>
      <c r="Z33" s="122"/>
      <c r="AA33" s="130">
        <v>-4.9187994924778504</v>
      </c>
      <c r="AB33" s="131">
        <v>-2.61098833815123</v>
      </c>
      <c r="AC33" s="132">
        <v>-3.63749622725383</v>
      </c>
      <c r="AD33" s="122"/>
      <c r="AE33" s="133">
        <v>-1.8353723589164701</v>
      </c>
      <c r="AF33" s="30"/>
      <c r="AG33" s="128">
        <v>48.176845943482199</v>
      </c>
      <c r="AH33" s="122">
        <v>59.904284412032801</v>
      </c>
      <c r="AI33" s="122">
        <v>62.296053231245999</v>
      </c>
      <c r="AJ33" s="122">
        <v>64.583903017044904</v>
      </c>
      <c r="AK33" s="122">
        <v>63.376173548445898</v>
      </c>
      <c r="AL33" s="129">
        <v>59.667657192860901</v>
      </c>
      <c r="AM33" s="122"/>
      <c r="AN33" s="130">
        <v>71.242366238264495</v>
      </c>
      <c r="AO33" s="131">
        <v>76.510801203171894</v>
      </c>
      <c r="AP33" s="132">
        <v>73.876583720718202</v>
      </c>
      <c r="AQ33" s="122"/>
      <c r="AR33" s="133">
        <v>63.727456214597296</v>
      </c>
      <c r="AS33" s="127"/>
      <c r="AT33" s="128">
        <v>-2.6435564412886601</v>
      </c>
      <c r="AU33" s="122">
        <v>1.7970290196038201</v>
      </c>
      <c r="AV33" s="122">
        <v>2.9416127705446602</v>
      </c>
      <c r="AW33" s="122">
        <v>1.67733623966217</v>
      </c>
      <c r="AX33" s="122">
        <v>1.0635740087697201</v>
      </c>
      <c r="AY33" s="129">
        <v>1.10577724512951</v>
      </c>
      <c r="AZ33" s="122"/>
      <c r="BA33" s="130">
        <v>0.97621095866636298</v>
      </c>
      <c r="BB33" s="131">
        <v>1.1462467063755699</v>
      </c>
      <c r="BC33" s="132">
        <v>1.06418888241425</v>
      </c>
      <c r="BD33" s="122"/>
      <c r="BE33" s="133">
        <v>1.09216639177054</v>
      </c>
    </row>
    <row r="34" spans="1:57" x14ac:dyDescent="0.25">
      <c r="A34" s="21" t="s">
        <v>51</v>
      </c>
      <c r="B34" s="3" t="str">
        <f t="shared" si="0"/>
        <v>Blacksburg &amp; Wytheville, VA</v>
      </c>
      <c r="C34" s="3"/>
      <c r="D34" s="24" t="s">
        <v>16</v>
      </c>
      <c r="E34" s="27" t="s">
        <v>17</v>
      </c>
      <c r="F34" s="3"/>
      <c r="G34" s="128">
        <v>38.859111791730399</v>
      </c>
      <c r="H34" s="122">
        <v>50.210566615620202</v>
      </c>
      <c r="I34" s="122">
        <v>50</v>
      </c>
      <c r="J34" s="122">
        <v>56.240428790198997</v>
      </c>
      <c r="K34" s="122">
        <v>57.8866768759571</v>
      </c>
      <c r="L34" s="129">
        <v>50.639356814701301</v>
      </c>
      <c r="M34" s="122"/>
      <c r="N34" s="130">
        <v>70.788667687595705</v>
      </c>
      <c r="O34" s="131">
        <v>84.781776416539003</v>
      </c>
      <c r="P34" s="132">
        <v>77.785222052067297</v>
      </c>
      <c r="Q34" s="122"/>
      <c r="R34" s="133">
        <v>58.3953183110916</v>
      </c>
      <c r="S34" s="127"/>
      <c r="T34" s="128">
        <v>3.0523458165111998</v>
      </c>
      <c r="U34" s="122">
        <v>-2.2406778898774999</v>
      </c>
      <c r="V34" s="122">
        <v>-5.3227002967359001</v>
      </c>
      <c r="W34" s="122">
        <v>2.685046128028</v>
      </c>
      <c r="X34" s="122">
        <v>-1.79079911872346</v>
      </c>
      <c r="Y34" s="129">
        <v>-0.93734038203152303</v>
      </c>
      <c r="Z34" s="122"/>
      <c r="AA34" s="130">
        <v>1.62433873598878</v>
      </c>
      <c r="AB34" s="131">
        <v>18.480965947558602</v>
      </c>
      <c r="AC34" s="132">
        <v>10.1660586976845</v>
      </c>
      <c r="AD34" s="122"/>
      <c r="AE34" s="133">
        <v>3.01410375903937</v>
      </c>
      <c r="AF34" s="30"/>
      <c r="AG34" s="128">
        <v>43.826569678407303</v>
      </c>
      <c r="AH34" s="122">
        <v>56.025076569678397</v>
      </c>
      <c r="AI34" s="122">
        <v>59.863131699846797</v>
      </c>
      <c r="AJ34" s="122">
        <v>63.059915773353701</v>
      </c>
      <c r="AK34" s="122">
        <v>61.169601837672197</v>
      </c>
      <c r="AL34" s="129">
        <v>56.788859111791702</v>
      </c>
      <c r="AM34" s="122"/>
      <c r="AN34" s="130">
        <v>66.610834609494603</v>
      </c>
      <c r="AO34" s="131">
        <v>68.773928024502197</v>
      </c>
      <c r="AP34" s="132">
        <v>67.692381316998393</v>
      </c>
      <c r="AQ34" s="122"/>
      <c r="AR34" s="133">
        <v>59.904151170422203</v>
      </c>
      <c r="AS34" s="127"/>
      <c r="AT34" s="128">
        <v>-6.3185854880060601</v>
      </c>
      <c r="AU34" s="122">
        <v>-2.4944972681468398</v>
      </c>
      <c r="AV34" s="122">
        <v>-0.74657767855854995</v>
      </c>
      <c r="AW34" s="122">
        <v>3.3619746421482999</v>
      </c>
      <c r="AX34" s="122">
        <v>2.2330389200579401</v>
      </c>
      <c r="AY34" s="129">
        <v>-0.50889674810501895</v>
      </c>
      <c r="AZ34" s="122"/>
      <c r="BA34" s="130">
        <v>-1.39239939641289</v>
      </c>
      <c r="BB34" s="131">
        <v>4.3981274353506397</v>
      </c>
      <c r="BC34" s="132">
        <v>1.46652180085948</v>
      </c>
      <c r="BD34" s="122"/>
      <c r="BE34" s="133">
        <v>0.120426643984766</v>
      </c>
    </row>
    <row r="35" spans="1:57" x14ac:dyDescent="0.25">
      <c r="A35" s="21" t="s">
        <v>52</v>
      </c>
      <c r="B35" s="3" t="str">
        <f t="shared" si="0"/>
        <v>Lynchburg, VA</v>
      </c>
      <c r="C35" s="3"/>
      <c r="D35" s="24" t="s">
        <v>16</v>
      </c>
      <c r="E35" s="27" t="s">
        <v>17</v>
      </c>
      <c r="F35" s="3"/>
      <c r="G35" s="128">
        <v>36.944352979914299</v>
      </c>
      <c r="H35" s="122">
        <v>51.465261771484997</v>
      </c>
      <c r="I35" s="122">
        <v>58.412907474481301</v>
      </c>
      <c r="J35" s="122">
        <v>56.832400395126697</v>
      </c>
      <c r="K35" s="122">
        <v>47.744484688837602</v>
      </c>
      <c r="L35" s="129">
        <v>50.279881461968998</v>
      </c>
      <c r="M35" s="122"/>
      <c r="N35" s="130">
        <v>64.899571945999298</v>
      </c>
      <c r="O35" s="131">
        <v>73.032597958511602</v>
      </c>
      <c r="P35" s="132">
        <v>68.9660849522555</v>
      </c>
      <c r="Q35" s="122"/>
      <c r="R35" s="133">
        <v>55.618796744908003</v>
      </c>
      <c r="S35" s="127"/>
      <c r="T35" s="128">
        <v>2.6428816984068699E-2</v>
      </c>
      <c r="U35" s="122">
        <v>-5.86145867632532</v>
      </c>
      <c r="V35" s="122">
        <v>4.7885958371753201</v>
      </c>
      <c r="W35" s="122">
        <v>1.95327870065648</v>
      </c>
      <c r="X35" s="122">
        <v>-8.9268768163884804</v>
      </c>
      <c r="Y35" s="129">
        <v>-1.61100628334762</v>
      </c>
      <c r="Z35" s="122"/>
      <c r="AA35" s="130">
        <v>-3.1887423530838899E-2</v>
      </c>
      <c r="AB35" s="131">
        <v>-1.21955390558696</v>
      </c>
      <c r="AC35" s="132">
        <v>-0.66427042030410099</v>
      </c>
      <c r="AD35" s="122"/>
      <c r="AE35" s="133">
        <v>-1.27766839015456</v>
      </c>
      <c r="AF35" s="30"/>
      <c r="AG35" s="128">
        <v>41.669410602568298</v>
      </c>
      <c r="AH35" s="122">
        <v>56.511359894632797</v>
      </c>
      <c r="AI35" s="122">
        <v>65.237076061903096</v>
      </c>
      <c r="AJ35" s="122">
        <v>66.035561409285407</v>
      </c>
      <c r="AK35" s="122">
        <v>60.388541323674602</v>
      </c>
      <c r="AL35" s="129">
        <v>57.968389858412898</v>
      </c>
      <c r="AM35" s="122"/>
      <c r="AN35" s="130">
        <v>65.121830754033496</v>
      </c>
      <c r="AO35" s="131">
        <v>67.122160026341703</v>
      </c>
      <c r="AP35" s="132">
        <v>66.121995390187607</v>
      </c>
      <c r="AQ35" s="122"/>
      <c r="AR35" s="133">
        <v>60.297991438919901</v>
      </c>
      <c r="AS35" s="127"/>
      <c r="AT35" s="128">
        <v>-7.2604752622180202</v>
      </c>
      <c r="AU35" s="122">
        <v>-4.3330621367818303</v>
      </c>
      <c r="AV35" s="122">
        <v>-2.3865929454760701</v>
      </c>
      <c r="AW35" s="122">
        <v>-1.75391904588028</v>
      </c>
      <c r="AX35" s="122">
        <v>-2.7007537094495802</v>
      </c>
      <c r="AY35" s="129">
        <v>-3.4226825508794398</v>
      </c>
      <c r="AZ35" s="122"/>
      <c r="BA35" s="130">
        <v>-6.1353724638155596</v>
      </c>
      <c r="BB35" s="131">
        <v>-5.7175647304544297</v>
      </c>
      <c r="BC35" s="132">
        <v>-5.9237725173694002</v>
      </c>
      <c r="BD35" s="122"/>
      <c r="BE35" s="133">
        <v>-4.2204881875162599</v>
      </c>
    </row>
    <row r="36" spans="1:57" x14ac:dyDescent="0.25">
      <c r="A36" s="21" t="s">
        <v>77</v>
      </c>
      <c r="B36" s="3" t="str">
        <f t="shared" si="0"/>
        <v>Central Virginia</v>
      </c>
      <c r="C36" s="3"/>
      <c r="D36" s="24" t="s">
        <v>16</v>
      </c>
      <c r="E36" s="27" t="s">
        <v>17</v>
      </c>
      <c r="F36" s="3"/>
      <c r="G36" s="128">
        <v>49.101245999863799</v>
      </c>
      <c r="H36" s="122">
        <v>58.500714917954603</v>
      </c>
      <c r="I36" s="122">
        <v>61.625927691155397</v>
      </c>
      <c r="J36" s="122">
        <v>59.344998978688601</v>
      </c>
      <c r="K36" s="122">
        <v>54.6503710764621</v>
      </c>
      <c r="L36" s="129">
        <v>56.644651732824897</v>
      </c>
      <c r="M36" s="122"/>
      <c r="N36" s="130">
        <v>63.709402873289299</v>
      </c>
      <c r="O36" s="131">
        <v>73.636549329338806</v>
      </c>
      <c r="P36" s="132">
        <v>68.672976101314006</v>
      </c>
      <c r="Q36" s="122"/>
      <c r="R36" s="133">
        <v>60.0813158381075</v>
      </c>
      <c r="S36" s="127"/>
      <c r="T36" s="128">
        <v>3.8686938418059298</v>
      </c>
      <c r="U36" s="122">
        <v>-1.5360796466612701</v>
      </c>
      <c r="V36" s="122">
        <v>-1.86174414391031</v>
      </c>
      <c r="W36" s="122">
        <v>-7.23344271402886E-3</v>
      </c>
      <c r="X36" s="122">
        <v>-0.86661328800267901</v>
      </c>
      <c r="Y36" s="129">
        <v>-0.25881774384436701</v>
      </c>
      <c r="Z36" s="122"/>
      <c r="AA36" s="130">
        <v>-4.0038303975293799</v>
      </c>
      <c r="AB36" s="131">
        <v>-4.0658106181086504</v>
      </c>
      <c r="AC36" s="132">
        <v>-4.0370703787299904</v>
      </c>
      <c r="AD36" s="122"/>
      <c r="AE36" s="133">
        <v>-1.52515151538936</v>
      </c>
      <c r="AF36" s="30"/>
      <c r="AG36" s="128">
        <v>50.445972628855401</v>
      </c>
      <c r="AH36" s="122">
        <v>61.014843058487003</v>
      </c>
      <c r="AI36" s="122">
        <v>66.090760536528904</v>
      </c>
      <c r="AJ36" s="122">
        <v>65.715428610335607</v>
      </c>
      <c r="AK36" s="122">
        <v>62.683836045482302</v>
      </c>
      <c r="AL36" s="129">
        <v>61.190168175937899</v>
      </c>
      <c r="AM36" s="122"/>
      <c r="AN36" s="130">
        <v>69.429597603322605</v>
      </c>
      <c r="AO36" s="131">
        <v>74.469769183631698</v>
      </c>
      <c r="AP36" s="132">
        <v>71.949683393477201</v>
      </c>
      <c r="AQ36" s="122"/>
      <c r="AR36" s="133">
        <v>64.2643153809491</v>
      </c>
      <c r="AS36" s="127"/>
      <c r="AT36" s="128">
        <v>-5.3649442982920998</v>
      </c>
      <c r="AU36" s="122">
        <v>-3.1261578547868201</v>
      </c>
      <c r="AV36" s="122">
        <v>-1.9996521678066601</v>
      </c>
      <c r="AW36" s="122">
        <v>-1.95082184302248</v>
      </c>
      <c r="AX36" s="122">
        <v>-1.48223788949048</v>
      </c>
      <c r="AY36" s="129">
        <v>-2.6808271726655701</v>
      </c>
      <c r="AZ36" s="122"/>
      <c r="BA36" s="130">
        <v>-2.3809045963450899</v>
      </c>
      <c r="BB36" s="131">
        <v>-2.2712473235411901</v>
      </c>
      <c r="BC36" s="132">
        <v>-2.3241862908295601</v>
      </c>
      <c r="BD36" s="122"/>
      <c r="BE36" s="133">
        <v>-2.5670549118665802</v>
      </c>
    </row>
    <row r="37" spans="1:57" x14ac:dyDescent="0.25">
      <c r="A37" s="21" t="s">
        <v>78</v>
      </c>
      <c r="B37" s="3" t="str">
        <f t="shared" si="0"/>
        <v>Chesapeake Bay</v>
      </c>
      <c r="C37" s="3"/>
      <c r="D37" s="24" t="s">
        <v>16</v>
      </c>
      <c r="E37" s="27" t="s">
        <v>17</v>
      </c>
      <c r="F37" s="3"/>
      <c r="G37" s="128">
        <v>49.025069637883</v>
      </c>
      <c r="H37" s="122">
        <v>62.024141132776201</v>
      </c>
      <c r="I37" s="122">
        <v>67.130919220055702</v>
      </c>
      <c r="J37" s="122">
        <v>66.852367688022198</v>
      </c>
      <c r="K37" s="122">
        <v>57.381615598885702</v>
      </c>
      <c r="L37" s="129">
        <v>60.4828226555246</v>
      </c>
      <c r="M37" s="122"/>
      <c r="N37" s="130">
        <v>70.102135561745499</v>
      </c>
      <c r="O37" s="131">
        <v>86.443825441039905</v>
      </c>
      <c r="P37" s="132">
        <v>78.272980501392695</v>
      </c>
      <c r="Q37" s="122"/>
      <c r="R37" s="133">
        <v>65.565724897201207</v>
      </c>
      <c r="S37" s="127"/>
      <c r="T37" s="128">
        <v>-0.37735849056603699</v>
      </c>
      <c r="U37" s="122">
        <v>-2.3391812865496999</v>
      </c>
      <c r="V37" s="122">
        <v>-0.68681318681318604</v>
      </c>
      <c r="W37" s="122">
        <v>1.8387553041018301</v>
      </c>
      <c r="X37" s="122">
        <v>-3.13479623824451</v>
      </c>
      <c r="Y37" s="129">
        <v>-0.91268634012777605</v>
      </c>
      <c r="Z37" s="122"/>
      <c r="AA37" s="130">
        <v>-3.3290653008962798</v>
      </c>
      <c r="AB37" s="131">
        <v>1.6375545851528299</v>
      </c>
      <c r="AC37" s="132">
        <v>-0.64820271066587998</v>
      </c>
      <c r="AD37" s="122"/>
      <c r="AE37" s="133">
        <v>-0.82263242375601897</v>
      </c>
      <c r="AF37" s="30"/>
      <c r="AG37" s="128">
        <v>52.344475394614598</v>
      </c>
      <c r="AH37" s="122">
        <v>66.295264623955404</v>
      </c>
      <c r="AI37" s="122">
        <v>70.543175487465106</v>
      </c>
      <c r="AJ37" s="122">
        <v>71.402042711234898</v>
      </c>
      <c r="AK37" s="122">
        <v>65.506035283193995</v>
      </c>
      <c r="AL37" s="129">
        <v>65.218198700092799</v>
      </c>
      <c r="AM37" s="122"/>
      <c r="AN37" s="130">
        <v>74.744661095636005</v>
      </c>
      <c r="AO37" s="131">
        <v>82.6833797585886</v>
      </c>
      <c r="AP37" s="132">
        <v>78.714020427112303</v>
      </c>
      <c r="AQ37" s="122"/>
      <c r="AR37" s="133">
        <v>69.074147764955498</v>
      </c>
      <c r="AS37" s="127"/>
      <c r="AT37" s="128">
        <v>-3.0524505588993902</v>
      </c>
      <c r="AU37" s="122">
        <v>-2.5588536335721499</v>
      </c>
      <c r="AV37" s="122">
        <v>-1.9044544867656501</v>
      </c>
      <c r="AW37" s="122">
        <v>-1.4734144778987801</v>
      </c>
      <c r="AX37" s="122">
        <v>1.47428982380438</v>
      </c>
      <c r="AY37" s="129">
        <v>-1.47285734324589</v>
      </c>
      <c r="AZ37" s="122"/>
      <c r="BA37" s="130">
        <v>-0.34045187248529801</v>
      </c>
      <c r="BB37" s="131">
        <v>0.992344768925432</v>
      </c>
      <c r="BC37" s="132">
        <v>0.35513465522343801</v>
      </c>
      <c r="BD37" s="122"/>
      <c r="BE37" s="133">
        <v>-0.88503996954701103</v>
      </c>
    </row>
    <row r="38" spans="1:57" x14ac:dyDescent="0.25">
      <c r="A38" s="21" t="s">
        <v>79</v>
      </c>
      <c r="B38" s="3" t="str">
        <f t="shared" si="0"/>
        <v>Coastal Virginia - Eastern Shore</v>
      </c>
      <c r="C38" s="3"/>
      <c r="D38" s="24" t="s">
        <v>16</v>
      </c>
      <c r="E38" s="27" t="s">
        <v>17</v>
      </c>
      <c r="F38" s="3"/>
      <c r="G38" s="128">
        <v>45.045045045045001</v>
      </c>
      <c r="H38" s="122">
        <v>52.113652113652101</v>
      </c>
      <c r="I38" s="122">
        <v>53.291753291753203</v>
      </c>
      <c r="J38" s="122">
        <v>54.400554400554398</v>
      </c>
      <c r="K38" s="122">
        <v>53.430353430353399</v>
      </c>
      <c r="L38" s="129">
        <v>51.656271656271599</v>
      </c>
      <c r="M38" s="122"/>
      <c r="N38" s="130">
        <v>68.260568260568206</v>
      </c>
      <c r="O38" s="131">
        <v>84.892584892584793</v>
      </c>
      <c r="P38" s="132">
        <v>76.5765765765765</v>
      </c>
      <c r="Q38" s="122"/>
      <c r="R38" s="133">
        <v>58.776358776358698</v>
      </c>
      <c r="S38" s="127"/>
      <c r="T38" s="128">
        <v>-2.2556390977443601</v>
      </c>
      <c r="U38" s="122">
        <v>-5.5276381909547698</v>
      </c>
      <c r="V38" s="122">
        <v>-7.2376357056694802</v>
      </c>
      <c r="W38" s="122">
        <v>-4.61725394896719</v>
      </c>
      <c r="X38" s="122">
        <v>-6.65859564164648</v>
      </c>
      <c r="Y38" s="129">
        <v>-5.3820766692053796</v>
      </c>
      <c r="Z38" s="122"/>
      <c r="AA38" s="130">
        <v>-7.4248120300751799</v>
      </c>
      <c r="AB38" s="131">
        <v>0.32760032760032698</v>
      </c>
      <c r="AC38" s="132">
        <v>-3.28227571115973</v>
      </c>
      <c r="AD38" s="122"/>
      <c r="AE38" s="133">
        <v>-4.6111825192801996</v>
      </c>
      <c r="AF38" s="30"/>
      <c r="AG38" s="128">
        <v>52.806652806652799</v>
      </c>
      <c r="AH38" s="122">
        <v>62.404712404712399</v>
      </c>
      <c r="AI38" s="122">
        <v>64.8302148302148</v>
      </c>
      <c r="AJ38" s="122">
        <v>64.587664587664506</v>
      </c>
      <c r="AK38" s="122">
        <v>62.508662508662503</v>
      </c>
      <c r="AL38" s="129">
        <v>61.427581427581401</v>
      </c>
      <c r="AM38" s="122"/>
      <c r="AN38" s="130">
        <v>73.769923769923693</v>
      </c>
      <c r="AO38" s="131">
        <v>79.348579348579307</v>
      </c>
      <c r="AP38" s="132">
        <v>76.559251559251507</v>
      </c>
      <c r="AQ38" s="122"/>
      <c r="AR38" s="133">
        <v>65.750915750915695</v>
      </c>
      <c r="AS38" s="127"/>
      <c r="AT38" s="128">
        <v>-5.0467289719626098</v>
      </c>
      <c r="AU38" s="122">
        <v>-1.3691128148959399</v>
      </c>
      <c r="AV38" s="122">
        <v>-2.4504692387903999</v>
      </c>
      <c r="AW38" s="122">
        <v>-2.5104602510460201</v>
      </c>
      <c r="AX38" s="122">
        <v>-3.9659302635081102</v>
      </c>
      <c r="AY38" s="129">
        <v>-3.0143880956288598</v>
      </c>
      <c r="AZ38" s="122"/>
      <c r="BA38" s="130">
        <v>-4.0558810274898596</v>
      </c>
      <c r="BB38" s="131">
        <v>-0.49967412557028001</v>
      </c>
      <c r="BC38" s="132">
        <v>-2.24532684437562</v>
      </c>
      <c r="BD38" s="122"/>
      <c r="BE38" s="133">
        <v>-2.7598828696925302</v>
      </c>
    </row>
    <row r="39" spans="1:57" x14ac:dyDescent="0.25">
      <c r="A39" s="21" t="s">
        <v>80</v>
      </c>
      <c r="B39" s="3" t="str">
        <f t="shared" si="0"/>
        <v>Coastal Virginia - Hampton Roads</v>
      </c>
      <c r="C39" s="3"/>
      <c r="D39" s="24" t="s">
        <v>16</v>
      </c>
      <c r="E39" s="27" t="s">
        <v>17</v>
      </c>
      <c r="F39" s="3"/>
      <c r="G39" s="128">
        <v>48.5437152629328</v>
      </c>
      <c r="H39" s="122">
        <v>53.342774690038397</v>
      </c>
      <c r="I39" s="122">
        <v>55.245297135527998</v>
      </c>
      <c r="J39" s="122">
        <v>53.201154339461297</v>
      </c>
      <c r="K39" s="122">
        <v>52.1563702436938</v>
      </c>
      <c r="L39" s="129">
        <v>52.497862334330897</v>
      </c>
      <c r="M39" s="122"/>
      <c r="N39" s="130">
        <v>72.440145361265394</v>
      </c>
      <c r="O39" s="131">
        <v>87.868747327917902</v>
      </c>
      <c r="P39" s="132">
        <v>80.154446344591705</v>
      </c>
      <c r="Q39" s="122"/>
      <c r="R39" s="133">
        <v>60.399743480119703</v>
      </c>
      <c r="S39" s="127"/>
      <c r="T39" s="128">
        <v>-3.3357882983924401</v>
      </c>
      <c r="U39" s="122">
        <v>-2.09164767054776</v>
      </c>
      <c r="V39" s="122">
        <v>-2.24487032440795</v>
      </c>
      <c r="W39" s="122">
        <v>-5.0048222305490597</v>
      </c>
      <c r="X39" s="122">
        <v>-7.4877679425946697</v>
      </c>
      <c r="Y39" s="129">
        <v>-4.0599055794383796</v>
      </c>
      <c r="Z39" s="122"/>
      <c r="AA39" s="130">
        <v>-1.9950530955942101</v>
      </c>
      <c r="AB39" s="131">
        <v>-1.7525585084281301</v>
      </c>
      <c r="AC39" s="132">
        <v>-1.86228505014982</v>
      </c>
      <c r="AD39" s="122"/>
      <c r="AE39" s="133">
        <v>-3.2383355800120399</v>
      </c>
      <c r="AF39" s="30"/>
      <c r="AG39" s="128">
        <v>59.348616009404701</v>
      </c>
      <c r="AH39" s="122">
        <v>65.980868914658203</v>
      </c>
      <c r="AI39" s="122">
        <v>68.507855501522997</v>
      </c>
      <c r="AJ39" s="122">
        <v>67.673542457115303</v>
      </c>
      <c r="AK39" s="122">
        <v>66.982178164912</v>
      </c>
      <c r="AL39" s="129">
        <v>65.698544343030505</v>
      </c>
      <c r="AM39" s="122"/>
      <c r="AN39" s="130">
        <v>79.3933361834019</v>
      </c>
      <c r="AO39" s="131">
        <v>85.980334526799496</v>
      </c>
      <c r="AP39" s="132">
        <v>82.686835355100698</v>
      </c>
      <c r="AQ39" s="122"/>
      <c r="AR39" s="133">
        <v>70.552304720898903</v>
      </c>
      <c r="AS39" s="127"/>
      <c r="AT39" s="128">
        <v>-3.3716359081006599</v>
      </c>
      <c r="AU39" s="122">
        <v>-0.68068927222692499</v>
      </c>
      <c r="AV39" s="122">
        <v>-6.0666489750703899E-2</v>
      </c>
      <c r="AW39" s="122">
        <v>-0.80258456583043103</v>
      </c>
      <c r="AX39" s="122">
        <v>-2.6861591683867201</v>
      </c>
      <c r="AY39" s="129">
        <v>-1.48788485667176</v>
      </c>
      <c r="AZ39" s="122"/>
      <c r="BA39" s="130">
        <v>-1.17829825934392</v>
      </c>
      <c r="BB39" s="131">
        <v>-0.283256836186216</v>
      </c>
      <c r="BC39" s="132">
        <v>-0.71496700344634501</v>
      </c>
      <c r="BD39" s="122"/>
      <c r="BE39" s="133">
        <v>-1.2304649212318399</v>
      </c>
    </row>
    <row r="40" spans="1:57" x14ac:dyDescent="0.25">
      <c r="A40" s="20" t="s">
        <v>81</v>
      </c>
      <c r="B40" s="3" t="str">
        <f t="shared" si="0"/>
        <v>Northern Virginia</v>
      </c>
      <c r="C40" s="3"/>
      <c r="D40" s="24" t="s">
        <v>16</v>
      </c>
      <c r="E40" s="27" t="s">
        <v>17</v>
      </c>
      <c r="F40" s="3"/>
      <c r="G40" s="128">
        <v>48.8879136661945</v>
      </c>
      <c r="H40" s="122">
        <v>62.775528116335202</v>
      </c>
      <c r="I40" s="122">
        <v>67.341565099439407</v>
      </c>
      <c r="J40" s="122">
        <v>63.441782529771899</v>
      </c>
      <c r="K40" s="122">
        <v>55.115597135504899</v>
      </c>
      <c r="L40" s="129">
        <v>59.512477309449203</v>
      </c>
      <c r="M40" s="122"/>
      <c r="N40" s="130">
        <v>63.018890506871898</v>
      </c>
      <c r="O40" s="131">
        <v>73.367776425764404</v>
      </c>
      <c r="P40" s="132">
        <v>68.193333466318194</v>
      </c>
      <c r="Q40" s="122"/>
      <c r="R40" s="133">
        <v>61.992721925697502</v>
      </c>
      <c r="S40" s="127"/>
      <c r="T40" s="128">
        <v>2.1632307950276299</v>
      </c>
      <c r="U40" s="122">
        <v>6.85117799825092</v>
      </c>
      <c r="V40" s="122">
        <v>5.8740539371841702</v>
      </c>
      <c r="W40" s="122">
        <v>6.2916940911291404</v>
      </c>
      <c r="X40" s="122">
        <v>0.74591721007484901</v>
      </c>
      <c r="Y40" s="129">
        <v>4.5508872499667401</v>
      </c>
      <c r="Z40" s="122"/>
      <c r="AA40" s="130">
        <v>-1.06419201715176</v>
      </c>
      <c r="AB40" s="131">
        <v>0.35851383052164798</v>
      </c>
      <c r="AC40" s="132">
        <v>-0.303913980091569</v>
      </c>
      <c r="AD40" s="122"/>
      <c r="AE40" s="133">
        <v>2.9858341198565301</v>
      </c>
      <c r="AF40" s="30"/>
      <c r="AG40" s="128">
        <v>53.678861383175999</v>
      </c>
      <c r="AH40" s="122">
        <v>66.6543655622269</v>
      </c>
      <c r="AI40" s="122">
        <v>70.758612435419195</v>
      </c>
      <c r="AJ40" s="122">
        <v>68.818695019049997</v>
      </c>
      <c r="AK40" s="122">
        <v>63.588398396201903</v>
      </c>
      <c r="AL40" s="129">
        <v>64.6997865592148</v>
      </c>
      <c r="AM40" s="122"/>
      <c r="AN40" s="130">
        <v>67.737028984061695</v>
      </c>
      <c r="AO40" s="131">
        <v>71.248828070455403</v>
      </c>
      <c r="AP40" s="132">
        <v>69.492928527258499</v>
      </c>
      <c r="AQ40" s="122"/>
      <c r="AR40" s="133">
        <v>66.069255692941596</v>
      </c>
      <c r="AS40" s="127"/>
      <c r="AT40" s="128">
        <v>-1.0047402063159301</v>
      </c>
      <c r="AU40" s="122">
        <v>4.6246707462134404</v>
      </c>
      <c r="AV40" s="122">
        <v>3.6975671686202798</v>
      </c>
      <c r="AW40" s="122">
        <v>-0.137182888044002</v>
      </c>
      <c r="AX40" s="122">
        <v>0.52347864818033796</v>
      </c>
      <c r="AY40" s="129">
        <v>1.6211649276162501</v>
      </c>
      <c r="AZ40" s="122"/>
      <c r="BA40" s="130">
        <v>-0.74265806395846001</v>
      </c>
      <c r="BB40" s="131">
        <v>-0.65552353342166902</v>
      </c>
      <c r="BC40" s="132">
        <v>-0.69800907368612297</v>
      </c>
      <c r="BD40" s="122"/>
      <c r="BE40" s="133">
        <v>0.91426438214133299</v>
      </c>
    </row>
    <row r="41" spans="1:57" x14ac:dyDescent="0.25">
      <c r="A41" s="22" t="s">
        <v>82</v>
      </c>
      <c r="B41" s="3" t="str">
        <f t="shared" si="0"/>
        <v>Shenandoah Valley</v>
      </c>
      <c r="C41" s="3"/>
      <c r="D41" s="25" t="s">
        <v>16</v>
      </c>
      <c r="E41" s="28" t="s">
        <v>17</v>
      </c>
      <c r="F41" s="3"/>
      <c r="G41" s="134">
        <v>40.771250113152803</v>
      </c>
      <c r="H41" s="135">
        <v>48.3389155426812</v>
      </c>
      <c r="I41" s="135">
        <v>51.941352158566303</v>
      </c>
      <c r="J41" s="135">
        <v>54.7198841524119</v>
      </c>
      <c r="K41" s="135">
        <v>54.556973481763002</v>
      </c>
      <c r="L41" s="136">
        <v>50.066074111619898</v>
      </c>
      <c r="M41" s="122"/>
      <c r="N41" s="137">
        <v>70.169246085618596</v>
      </c>
      <c r="O41" s="138">
        <v>85.030319485926299</v>
      </c>
      <c r="P41" s="139">
        <v>77.599782785772405</v>
      </c>
      <c r="Q41" s="122"/>
      <c r="R41" s="140">
        <v>57.933254890805401</v>
      </c>
      <c r="S41" s="127"/>
      <c r="T41" s="134">
        <v>-4.4130154357102702</v>
      </c>
      <c r="U41" s="135">
        <v>-5.2116100775190501</v>
      </c>
      <c r="V41" s="135">
        <v>-3.1330914412067998</v>
      </c>
      <c r="W41" s="135">
        <v>0.145156090754647</v>
      </c>
      <c r="X41" s="135">
        <v>-5.2665364146739204</v>
      </c>
      <c r="Y41" s="136">
        <v>-3.5343638254612499</v>
      </c>
      <c r="Z41" s="122"/>
      <c r="AA41" s="137">
        <v>-3.0013961545424399E-2</v>
      </c>
      <c r="AB41" s="138">
        <v>0.37597446129314299</v>
      </c>
      <c r="AC41" s="139">
        <v>0.19201021845339999</v>
      </c>
      <c r="AD41" s="122"/>
      <c r="AE41" s="140">
        <v>-2.14077747697208</v>
      </c>
      <c r="AF41" s="31"/>
      <c r="AG41" s="134">
        <v>47.354485380646302</v>
      </c>
      <c r="AH41" s="135">
        <v>55.709694939802603</v>
      </c>
      <c r="AI41" s="135">
        <v>58.497397601267203</v>
      </c>
      <c r="AJ41" s="135">
        <v>60.640416383797202</v>
      </c>
      <c r="AK41" s="135">
        <v>61.102059289431899</v>
      </c>
      <c r="AL41" s="136">
        <v>56.660903569197899</v>
      </c>
      <c r="AM41" s="122"/>
      <c r="AN41" s="137">
        <v>71.430187825299797</v>
      </c>
      <c r="AO41" s="138">
        <v>75.820321339669604</v>
      </c>
      <c r="AP41" s="139">
        <v>73.6252545824847</v>
      </c>
      <c r="AQ41" s="122"/>
      <c r="AR41" s="140">
        <v>61.507923679225101</v>
      </c>
      <c r="AS41" s="75"/>
      <c r="AT41" s="134">
        <v>-2.29020063923587</v>
      </c>
      <c r="AU41" s="135">
        <v>0.12618241906255001</v>
      </c>
      <c r="AV41" s="135">
        <v>-0.25980050668972599</v>
      </c>
      <c r="AW41" s="135">
        <v>0.28270074164298598</v>
      </c>
      <c r="AX41" s="135">
        <v>-0.15276445824347701</v>
      </c>
      <c r="AY41" s="136">
        <v>-0.391736110533693</v>
      </c>
      <c r="AZ41" s="122"/>
      <c r="BA41" s="137">
        <v>0.45301949187878099</v>
      </c>
      <c r="BB41" s="138">
        <v>0.151295966273538</v>
      </c>
      <c r="BC41" s="139">
        <v>0.297433234238971</v>
      </c>
      <c r="BD41" s="122"/>
      <c r="BE41" s="140">
        <v>-0.157005509828124</v>
      </c>
    </row>
    <row r="42" spans="1:57" ht="13" x14ac:dyDescent="0.3">
      <c r="A42" s="19" t="s">
        <v>83</v>
      </c>
      <c r="B42" s="3" t="str">
        <f t="shared" si="0"/>
        <v>Southern Virginia</v>
      </c>
      <c r="C42" s="9"/>
      <c r="D42" s="23" t="s">
        <v>16</v>
      </c>
      <c r="E42" s="26" t="s">
        <v>17</v>
      </c>
      <c r="F42" s="3"/>
      <c r="G42" s="119">
        <v>44.385964912280699</v>
      </c>
      <c r="H42" s="120">
        <v>57.017543859649102</v>
      </c>
      <c r="I42" s="120">
        <v>61.578947368420998</v>
      </c>
      <c r="J42" s="120">
        <v>59.223057644110199</v>
      </c>
      <c r="K42" s="120">
        <v>56.491228070175403</v>
      </c>
      <c r="L42" s="121">
        <v>55.739348370927303</v>
      </c>
      <c r="M42" s="122"/>
      <c r="N42" s="123">
        <v>62.6817042606516</v>
      </c>
      <c r="O42" s="124">
        <v>71.929824561403507</v>
      </c>
      <c r="P42" s="125">
        <v>67.305764411027496</v>
      </c>
      <c r="Q42" s="122"/>
      <c r="R42" s="126">
        <v>59.0440386680988</v>
      </c>
      <c r="S42" s="127"/>
      <c r="T42" s="119">
        <v>-6.3953488372093004</v>
      </c>
      <c r="U42" s="120">
        <v>-2.23463687150837</v>
      </c>
      <c r="V42" s="120">
        <v>-0.96735187424425595</v>
      </c>
      <c r="W42" s="120">
        <v>-0.88087248322147604</v>
      </c>
      <c r="X42" s="120">
        <v>-3.2618025751072901</v>
      </c>
      <c r="Y42" s="121">
        <v>-2.57578412475906</v>
      </c>
      <c r="Z42" s="122"/>
      <c r="AA42" s="123">
        <v>-4.6147978642257801</v>
      </c>
      <c r="AB42" s="124">
        <v>1.88143414980475</v>
      </c>
      <c r="AC42" s="125">
        <v>-1.25022982165839</v>
      </c>
      <c r="AD42" s="122"/>
      <c r="AE42" s="126">
        <v>-2.1479855218655399</v>
      </c>
      <c r="AF42" s="29"/>
      <c r="AG42" s="119">
        <v>47.550125313283203</v>
      </c>
      <c r="AH42" s="120">
        <v>60.1002506265664</v>
      </c>
      <c r="AI42" s="120">
        <v>64.0037593984962</v>
      </c>
      <c r="AJ42" s="120">
        <v>63.922305764411</v>
      </c>
      <c r="AK42" s="120">
        <v>61.6040100250626</v>
      </c>
      <c r="AL42" s="121">
        <v>59.436090225563902</v>
      </c>
      <c r="AM42" s="122"/>
      <c r="AN42" s="123">
        <v>67.863408521303199</v>
      </c>
      <c r="AO42" s="124">
        <v>70.457393483709197</v>
      </c>
      <c r="AP42" s="125">
        <v>69.160401002506205</v>
      </c>
      <c r="AQ42" s="122"/>
      <c r="AR42" s="126">
        <v>62.2144647332617</v>
      </c>
      <c r="AS42" s="127"/>
      <c r="AT42" s="119">
        <v>0.47663180193300603</v>
      </c>
      <c r="AU42" s="120">
        <v>0.65057712486883501</v>
      </c>
      <c r="AV42" s="120">
        <v>0.78934385791810502</v>
      </c>
      <c r="AW42" s="120">
        <v>0.40350359216612502</v>
      </c>
      <c r="AX42" s="120">
        <v>-1.2454801124949699</v>
      </c>
      <c r="AY42" s="121">
        <v>0.20069715855075501</v>
      </c>
      <c r="AZ42" s="122"/>
      <c r="BA42" s="123">
        <v>0.24990744168826301</v>
      </c>
      <c r="BB42" s="124">
        <v>0.83393113342898095</v>
      </c>
      <c r="BC42" s="125">
        <v>0.54654764073601703</v>
      </c>
      <c r="BD42" s="122"/>
      <c r="BE42" s="126">
        <v>0.310285607077398</v>
      </c>
    </row>
    <row r="43" spans="1:57" x14ac:dyDescent="0.25">
      <c r="A43" s="20" t="s">
        <v>84</v>
      </c>
      <c r="B43" s="3" t="str">
        <f t="shared" si="0"/>
        <v>Southwest Virginia - Blue Ridge Highlands</v>
      </c>
      <c r="C43" s="10"/>
      <c r="D43" s="24" t="s">
        <v>16</v>
      </c>
      <c r="E43" s="27" t="s">
        <v>17</v>
      </c>
      <c r="F43" s="3"/>
      <c r="G43" s="128">
        <v>38.636654303619302</v>
      </c>
      <c r="H43" s="122">
        <v>47.972886558383401</v>
      </c>
      <c r="I43" s="122">
        <v>48.394935413735702</v>
      </c>
      <c r="J43" s="122">
        <v>54.060621562859701</v>
      </c>
      <c r="K43" s="122">
        <v>57.9230080572963</v>
      </c>
      <c r="L43" s="129">
        <v>49.397621179178898</v>
      </c>
      <c r="M43" s="122"/>
      <c r="N43" s="130">
        <v>72.055250031973301</v>
      </c>
      <c r="O43" s="131">
        <v>84.333034914950701</v>
      </c>
      <c r="P43" s="132">
        <v>78.194142473461994</v>
      </c>
      <c r="Q43" s="122"/>
      <c r="R43" s="133">
        <v>57.625198691831201</v>
      </c>
      <c r="S43" s="127"/>
      <c r="T43" s="128">
        <v>-2.2075793326425801</v>
      </c>
      <c r="U43" s="122">
        <v>-5.7452711344161598</v>
      </c>
      <c r="V43" s="122">
        <v>-7.5283740781547701</v>
      </c>
      <c r="W43" s="122">
        <v>-3.2424448047109098</v>
      </c>
      <c r="X43" s="122">
        <v>-4.1900901061592704</v>
      </c>
      <c r="Y43" s="129">
        <v>-4.64098710724745</v>
      </c>
      <c r="Z43" s="122"/>
      <c r="AA43" s="130">
        <v>-5.6036308125700103</v>
      </c>
      <c r="AB43" s="131">
        <v>6.5978303330540502</v>
      </c>
      <c r="AC43" s="132">
        <v>0.606229966680087</v>
      </c>
      <c r="AD43" s="122"/>
      <c r="AE43" s="133">
        <v>-2.6241019825756098</v>
      </c>
      <c r="AF43" s="30"/>
      <c r="AG43" s="128">
        <v>43.461440081851798</v>
      </c>
      <c r="AH43" s="122">
        <v>53.600204629747999</v>
      </c>
      <c r="AI43" s="122">
        <v>56.708018928251597</v>
      </c>
      <c r="AJ43" s="122">
        <v>60.429722470904203</v>
      </c>
      <c r="AK43" s="122">
        <v>59.208338662232997</v>
      </c>
      <c r="AL43" s="129">
        <v>54.681544954597697</v>
      </c>
      <c r="AM43" s="122"/>
      <c r="AN43" s="130">
        <v>65.663767745235901</v>
      </c>
      <c r="AO43" s="131">
        <v>68.077759304258805</v>
      </c>
      <c r="AP43" s="132">
        <v>66.870763524747403</v>
      </c>
      <c r="AQ43" s="122"/>
      <c r="AR43" s="133">
        <v>58.164178831783303</v>
      </c>
      <c r="AS43" s="127"/>
      <c r="AT43" s="128">
        <v>-3.9607879647760198</v>
      </c>
      <c r="AU43" s="122">
        <v>-2.35985207505593</v>
      </c>
      <c r="AV43" s="122">
        <v>-1.4335241054671899</v>
      </c>
      <c r="AW43" s="122">
        <v>2.2206605464563398</v>
      </c>
      <c r="AX43" s="122">
        <v>1.0066254721138601</v>
      </c>
      <c r="AY43" s="129">
        <v>-0.72748358146721603</v>
      </c>
      <c r="AZ43" s="122"/>
      <c r="BA43" s="130">
        <v>-3.5437581045148199</v>
      </c>
      <c r="BB43" s="131">
        <v>0.78540193078960097</v>
      </c>
      <c r="BC43" s="132">
        <v>-1.3876207626833399</v>
      </c>
      <c r="BD43" s="122"/>
      <c r="BE43" s="133">
        <v>-0.93916108386503405</v>
      </c>
    </row>
    <row r="44" spans="1:57" x14ac:dyDescent="0.25">
      <c r="A44" s="21" t="s">
        <v>85</v>
      </c>
      <c r="B44" s="3" t="str">
        <f t="shared" si="0"/>
        <v>Southwest Virginia - Heart of Appalachia</v>
      </c>
      <c r="C44" s="3"/>
      <c r="D44" s="24" t="s">
        <v>16</v>
      </c>
      <c r="E44" s="27" t="s">
        <v>17</v>
      </c>
      <c r="F44" s="3"/>
      <c r="G44" s="128">
        <v>39.787985865724302</v>
      </c>
      <c r="H44" s="122">
        <v>55.759717314487602</v>
      </c>
      <c r="I44" s="122">
        <v>58.162544169611301</v>
      </c>
      <c r="J44" s="122">
        <v>54.982332155477003</v>
      </c>
      <c r="K44" s="122">
        <v>52.367491166077698</v>
      </c>
      <c r="L44" s="129">
        <v>52.212014134275599</v>
      </c>
      <c r="M44" s="122"/>
      <c r="N44" s="130">
        <v>67.491166077738498</v>
      </c>
      <c r="O44" s="131">
        <v>80.777385159010606</v>
      </c>
      <c r="P44" s="132">
        <v>74.134275618374502</v>
      </c>
      <c r="Q44" s="122"/>
      <c r="R44" s="133">
        <v>58.475517415446703</v>
      </c>
      <c r="S44" s="127"/>
      <c r="T44" s="128">
        <v>-23.505434782608599</v>
      </c>
      <c r="U44" s="122">
        <v>-15.1612903225806</v>
      </c>
      <c r="V44" s="122">
        <v>-15.0670794633642</v>
      </c>
      <c r="W44" s="122">
        <v>-20.612244897959101</v>
      </c>
      <c r="X44" s="122">
        <v>-18.8389923329682</v>
      </c>
      <c r="Y44" s="129">
        <v>-18.4187279151943</v>
      </c>
      <c r="Z44" s="122"/>
      <c r="AA44" s="130">
        <v>-10.997204100652301</v>
      </c>
      <c r="AB44" s="131">
        <v>-0.261780104712041</v>
      </c>
      <c r="AC44" s="132">
        <v>-5.4529067147363603</v>
      </c>
      <c r="AD44" s="122"/>
      <c r="AE44" s="133">
        <v>-14.1544390099303</v>
      </c>
      <c r="AF44" s="30"/>
      <c r="AG44" s="128">
        <v>41.961130742049399</v>
      </c>
      <c r="AH44" s="122">
        <v>56.819787985865702</v>
      </c>
      <c r="AI44" s="122">
        <v>59.452296819787897</v>
      </c>
      <c r="AJ44" s="122">
        <v>58.710247349823298</v>
      </c>
      <c r="AK44" s="122">
        <v>55.477031802120102</v>
      </c>
      <c r="AL44" s="129">
        <v>54.484098939929297</v>
      </c>
      <c r="AM44" s="122"/>
      <c r="AN44" s="130">
        <v>62.049469964664297</v>
      </c>
      <c r="AO44" s="131">
        <v>65.689045936395701</v>
      </c>
      <c r="AP44" s="132">
        <v>63.869257950529999</v>
      </c>
      <c r="AQ44" s="122"/>
      <c r="AR44" s="133">
        <v>57.1655729429581</v>
      </c>
      <c r="AS44" s="127"/>
      <c r="AT44" s="128">
        <v>-21.3836477987421</v>
      </c>
      <c r="AU44" s="122">
        <v>-15.2122330609016</v>
      </c>
      <c r="AV44" s="122">
        <v>-14.6805273833671</v>
      </c>
      <c r="AW44" s="122">
        <v>-17.235367372353601</v>
      </c>
      <c r="AX44" s="122">
        <v>-16.644544730554799</v>
      </c>
      <c r="AY44" s="129">
        <v>-16.833872707659101</v>
      </c>
      <c r="AZ44" s="122"/>
      <c r="BA44" s="130">
        <v>-13.2625339590022</v>
      </c>
      <c r="BB44" s="131">
        <v>-9.0508806262230905</v>
      </c>
      <c r="BC44" s="132">
        <v>-11.146614231289099</v>
      </c>
      <c r="BD44" s="122"/>
      <c r="BE44" s="133">
        <v>-15.0991490797316</v>
      </c>
    </row>
    <row r="45" spans="1:57" x14ac:dyDescent="0.25">
      <c r="A45" s="22" t="s">
        <v>86</v>
      </c>
      <c r="B45" s="3" t="str">
        <f t="shared" si="0"/>
        <v>Virginia Mountains</v>
      </c>
      <c r="C45" s="3"/>
      <c r="D45" s="25" t="s">
        <v>16</v>
      </c>
      <c r="E45" s="28" t="s">
        <v>17</v>
      </c>
      <c r="F45" s="3"/>
      <c r="G45" s="134">
        <v>45.985615734624901</v>
      </c>
      <c r="H45" s="135">
        <v>54.733597534125899</v>
      </c>
      <c r="I45" s="135">
        <v>56.538969616908801</v>
      </c>
      <c r="J45" s="135">
        <v>55.0858652575957</v>
      </c>
      <c r="K45" s="135">
        <v>54.601497137824701</v>
      </c>
      <c r="L45" s="136">
        <v>53.389109056216</v>
      </c>
      <c r="M45" s="122"/>
      <c r="N45" s="137">
        <v>66.842800528401497</v>
      </c>
      <c r="O45" s="138">
        <v>82.415969470130605</v>
      </c>
      <c r="P45" s="139">
        <v>74.629384999266094</v>
      </c>
      <c r="Q45" s="122"/>
      <c r="R45" s="140">
        <v>59.457759325658898</v>
      </c>
      <c r="S45" s="127"/>
      <c r="T45" s="134">
        <v>12.2540356046221</v>
      </c>
      <c r="U45" s="135">
        <v>6.8225658227428401</v>
      </c>
      <c r="V45" s="135">
        <v>8.6921921822825592</v>
      </c>
      <c r="W45" s="135">
        <v>5.152156892502</v>
      </c>
      <c r="X45" s="135">
        <v>7.4250660857472299</v>
      </c>
      <c r="Y45" s="136">
        <v>7.8849575207284603</v>
      </c>
      <c r="Z45" s="122"/>
      <c r="AA45" s="137">
        <v>7.1448617985406599</v>
      </c>
      <c r="AB45" s="138">
        <v>21.162910274708398</v>
      </c>
      <c r="AC45" s="139">
        <v>14.4567723368228</v>
      </c>
      <c r="AD45" s="122"/>
      <c r="AE45" s="140">
        <v>10.1531186290633</v>
      </c>
      <c r="AF45" s="31"/>
      <c r="AG45" s="134">
        <v>48.961544106854497</v>
      </c>
      <c r="AH45" s="135">
        <v>61.265228240129098</v>
      </c>
      <c r="AI45" s="135">
        <v>64.912666960223106</v>
      </c>
      <c r="AJ45" s="135">
        <v>65.510788199031197</v>
      </c>
      <c r="AK45" s="135">
        <v>62.5348598268017</v>
      </c>
      <c r="AL45" s="136">
        <v>60.637017466607901</v>
      </c>
      <c r="AM45" s="122"/>
      <c r="AN45" s="137">
        <v>68.116101570526894</v>
      </c>
      <c r="AO45" s="138">
        <v>73.645970937912793</v>
      </c>
      <c r="AP45" s="139">
        <v>70.881036254219794</v>
      </c>
      <c r="AQ45" s="122"/>
      <c r="AR45" s="140">
        <v>63.563879977354198</v>
      </c>
      <c r="AS45" s="127"/>
      <c r="AT45" s="134">
        <v>7.2934729007758801</v>
      </c>
      <c r="AU45" s="135">
        <v>8.5579456285953199</v>
      </c>
      <c r="AV45" s="135">
        <v>9.0855092854134192</v>
      </c>
      <c r="AW45" s="135">
        <v>8.8954408055743901</v>
      </c>
      <c r="AX45" s="135">
        <v>6.3732806407043299</v>
      </c>
      <c r="AY45" s="136">
        <v>8.0787056166489695</v>
      </c>
      <c r="AZ45" s="122"/>
      <c r="BA45" s="137">
        <v>4.5388231082912398</v>
      </c>
      <c r="BB45" s="138">
        <v>8.6247427300308797</v>
      </c>
      <c r="BC45" s="139">
        <v>6.6223457753410804</v>
      </c>
      <c r="BD45" s="122"/>
      <c r="BE45" s="140">
        <v>7.6104032683655598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5" zoomScaleNormal="100" workbookViewId="0">
      <selection activeCell="G45" sqref="G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1" t="s">
        <v>5</v>
      </c>
      <c r="E2" s="182"/>
      <c r="G2" s="183" t="s">
        <v>36</v>
      </c>
      <c r="H2" s="184"/>
      <c r="I2" s="184"/>
      <c r="J2" s="184"/>
      <c r="K2" s="184"/>
      <c r="L2" s="184"/>
      <c r="M2" s="184"/>
      <c r="N2" s="184"/>
      <c r="O2" s="184"/>
      <c r="P2" s="184"/>
      <c r="Q2" s="184"/>
      <c r="R2" s="184"/>
      <c r="T2" s="183" t="s">
        <v>37</v>
      </c>
      <c r="U2" s="184"/>
      <c r="V2" s="184"/>
      <c r="W2" s="184"/>
      <c r="X2" s="184"/>
      <c r="Y2" s="184"/>
      <c r="Z2" s="184"/>
      <c r="AA2" s="184"/>
      <c r="AB2" s="184"/>
      <c r="AC2" s="184"/>
      <c r="AD2" s="184"/>
      <c r="AE2" s="184"/>
      <c r="AF2" s="4"/>
      <c r="AG2" s="183" t="s">
        <v>38</v>
      </c>
      <c r="AH2" s="184"/>
      <c r="AI2" s="184"/>
      <c r="AJ2" s="184"/>
      <c r="AK2" s="184"/>
      <c r="AL2" s="184"/>
      <c r="AM2" s="184"/>
      <c r="AN2" s="184"/>
      <c r="AO2" s="184"/>
      <c r="AP2" s="184"/>
      <c r="AQ2" s="184"/>
      <c r="AR2" s="184"/>
      <c r="AT2" s="183" t="s">
        <v>39</v>
      </c>
      <c r="AU2" s="184"/>
      <c r="AV2" s="184"/>
      <c r="AW2" s="184"/>
      <c r="AX2" s="184"/>
      <c r="AY2" s="184"/>
      <c r="AZ2" s="184"/>
      <c r="BA2" s="184"/>
      <c r="BB2" s="184"/>
      <c r="BC2" s="184"/>
      <c r="BD2" s="184"/>
      <c r="BE2" s="184"/>
    </row>
    <row r="3" spans="1:57" ht="13" x14ac:dyDescent="0.25">
      <c r="A3" s="32"/>
      <c r="B3" s="32"/>
      <c r="C3" s="3"/>
      <c r="D3" s="185" t="s">
        <v>8</v>
      </c>
      <c r="E3" s="187" t="s">
        <v>9</v>
      </c>
      <c r="F3" s="5"/>
      <c r="G3" s="189" t="s">
        <v>0</v>
      </c>
      <c r="H3" s="191" t="s">
        <v>1</v>
      </c>
      <c r="I3" s="191" t="s">
        <v>10</v>
      </c>
      <c r="J3" s="191" t="s">
        <v>2</v>
      </c>
      <c r="K3" s="191" t="s">
        <v>11</v>
      </c>
      <c r="L3" s="193" t="s">
        <v>12</v>
      </c>
      <c r="M3" s="5"/>
      <c r="N3" s="189" t="s">
        <v>3</v>
      </c>
      <c r="O3" s="191" t="s">
        <v>4</v>
      </c>
      <c r="P3" s="193" t="s">
        <v>13</v>
      </c>
      <c r="Q3" s="2"/>
      <c r="R3" s="195" t="s">
        <v>14</v>
      </c>
      <c r="S3" s="2"/>
      <c r="T3" s="189" t="s">
        <v>0</v>
      </c>
      <c r="U3" s="191" t="s">
        <v>1</v>
      </c>
      <c r="V3" s="191" t="s">
        <v>10</v>
      </c>
      <c r="W3" s="191" t="s">
        <v>2</v>
      </c>
      <c r="X3" s="191" t="s">
        <v>11</v>
      </c>
      <c r="Y3" s="193" t="s">
        <v>12</v>
      </c>
      <c r="Z3" s="2"/>
      <c r="AA3" s="189" t="s">
        <v>3</v>
      </c>
      <c r="AB3" s="191" t="s">
        <v>4</v>
      </c>
      <c r="AC3" s="193" t="s">
        <v>13</v>
      </c>
      <c r="AD3" s="1"/>
      <c r="AE3" s="197" t="s">
        <v>14</v>
      </c>
      <c r="AF3" s="38"/>
      <c r="AG3" s="189" t="s">
        <v>0</v>
      </c>
      <c r="AH3" s="191" t="s">
        <v>1</v>
      </c>
      <c r="AI3" s="191" t="s">
        <v>10</v>
      </c>
      <c r="AJ3" s="191" t="s">
        <v>2</v>
      </c>
      <c r="AK3" s="191" t="s">
        <v>11</v>
      </c>
      <c r="AL3" s="193" t="s">
        <v>12</v>
      </c>
      <c r="AM3" s="5"/>
      <c r="AN3" s="189" t="s">
        <v>3</v>
      </c>
      <c r="AO3" s="191" t="s">
        <v>4</v>
      </c>
      <c r="AP3" s="193" t="s">
        <v>13</v>
      </c>
      <c r="AQ3" s="2"/>
      <c r="AR3" s="195" t="s">
        <v>14</v>
      </c>
      <c r="AS3" s="2"/>
      <c r="AT3" s="189" t="s">
        <v>0</v>
      </c>
      <c r="AU3" s="191" t="s">
        <v>1</v>
      </c>
      <c r="AV3" s="191" t="s">
        <v>10</v>
      </c>
      <c r="AW3" s="191" t="s">
        <v>2</v>
      </c>
      <c r="AX3" s="191" t="s">
        <v>11</v>
      </c>
      <c r="AY3" s="193" t="s">
        <v>12</v>
      </c>
      <c r="AZ3" s="2"/>
      <c r="BA3" s="189" t="s">
        <v>3</v>
      </c>
      <c r="BB3" s="191" t="s">
        <v>4</v>
      </c>
      <c r="BC3" s="193" t="s">
        <v>13</v>
      </c>
      <c r="BD3" s="1"/>
      <c r="BE3" s="197" t="s">
        <v>14</v>
      </c>
    </row>
    <row r="4" spans="1:57" ht="13" x14ac:dyDescent="0.25">
      <c r="A4" s="32"/>
      <c r="B4" s="32"/>
      <c r="C4" s="3"/>
      <c r="D4" s="186"/>
      <c r="E4" s="188"/>
      <c r="F4" s="5"/>
      <c r="G4" s="190"/>
      <c r="H4" s="192"/>
      <c r="I4" s="192"/>
      <c r="J4" s="192"/>
      <c r="K4" s="192"/>
      <c r="L4" s="194"/>
      <c r="M4" s="5"/>
      <c r="N4" s="190"/>
      <c r="O4" s="192"/>
      <c r="P4" s="194"/>
      <c r="Q4" s="2"/>
      <c r="R4" s="196"/>
      <c r="S4" s="2"/>
      <c r="T4" s="190"/>
      <c r="U4" s="192"/>
      <c r="V4" s="192"/>
      <c r="W4" s="192"/>
      <c r="X4" s="192"/>
      <c r="Y4" s="194"/>
      <c r="Z4" s="2"/>
      <c r="AA4" s="190"/>
      <c r="AB4" s="192"/>
      <c r="AC4" s="194"/>
      <c r="AD4" s="1"/>
      <c r="AE4" s="198"/>
      <c r="AF4" s="39"/>
      <c r="AG4" s="190"/>
      <c r="AH4" s="192"/>
      <c r="AI4" s="192"/>
      <c r="AJ4" s="192"/>
      <c r="AK4" s="192"/>
      <c r="AL4" s="194"/>
      <c r="AM4" s="5"/>
      <c r="AN4" s="190"/>
      <c r="AO4" s="192"/>
      <c r="AP4" s="194"/>
      <c r="AQ4" s="2"/>
      <c r="AR4" s="196"/>
      <c r="AS4" s="2"/>
      <c r="AT4" s="190"/>
      <c r="AU4" s="192"/>
      <c r="AV4" s="192"/>
      <c r="AW4" s="192"/>
      <c r="AX4" s="192"/>
      <c r="AY4" s="194"/>
      <c r="AZ4" s="2"/>
      <c r="BA4" s="190"/>
      <c r="BB4" s="192"/>
      <c r="BC4" s="194"/>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1">
        <v>136.62787690030001</v>
      </c>
      <c r="H6" s="142">
        <v>139.77496598298299</v>
      </c>
      <c r="I6" s="142">
        <v>142.459973861343</v>
      </c>
      <c r="J6" s="142">
        <v>140.29890985788799</v>
      </c>
      <c r="K6" s="142">
        <v>137.916884287107</v>
      </c>
      <c r="L6" s="143">
        <v>139.547399454962</v>
      </c>
      <c r="M6" s="144"/>
      <c r="N6" s="145">
        <v>163.91927197162099</v>
      </c>
      <c r="O6" s="146">
        <v>178.71014410555401</v>
      </c>
      <c r="P6" s="147">
        <v>171.83356479136</v>
      </c>
      <c r="Q6" s="144"/>
      <c r="R6" s="148">
        <v>150.51641687381999</v>
      </c>
      <c r="S6" s="127"/>
      <c r="T6" s="119">
        <v>0.75057773859756305</v>
      </c>
      <c r="U6" s="120">
        <v>3.1127801683824701</v>
      </c>
      <c r="V6" s="120">
        <v>4.2617127402513404</v>
      </c>
      <c r="W6" s="120">
        <v>3.83883022510074</v>
      </c>
      <c r="X6" s="120">
        <v>1.74028689165761</v>
      </c>
      <c r="Y6" s="121">
        <v>2.83375031842042</v>
      </c>
      <c r="Z6" s="122"/>
      <c r="AA6" s="123">
        <v>0.83745659243323001</v>
      </c>
      <c r="AB6" s="124">
        <v>0.29994027018381098</v>
      </c>
      <c r="AC6" s="125">
        <v>0.52432360689352497</v>
      </c>
      <c r="AD6" s="122"/>
      <c r="AE6" s="126">
        <v>1.75614935675691</v>
      </c>
      <c r="AF6" s="29"/>
      <c r="AG6" s="141">
        <v>143.24294398635701</v>
      </c>
      <c r="AH6" s="142">
        <v>145.363369308931</v>
      </c>
      <c r="AI6" s="142">
        <v>148.29024429251601</v>
      </c>
      <c r="AJ6" s="142">
        <v>147.31988418936299</v>
      </c>
      <c r="AK6" s="142">
        <v>145.336468080895</v>
      </c>
      <c r="AL6" s="143">
        <v>146.02621797934501</v>
      </c>
      <c r="AM6" s="144"/>
      <c r="AN6" s="145">
        <v>164.55627176250701</v>
      </c>
      <c r="AO6" s="146">
        <v>171.37202903290799</v>
      </c>
      <c r="AP6" s="147">
        <v>168.07648000135899</v>
      </c>
      <c r="AQ6" s="144"/>
      <c r="AR6" s="148">
        <v>153.01372656071999</v>
      </c>
      <c r="AS6" s="127"/>
      <c r="AT6" s="119">
        <v>1.6107873019902501</v>
      </c>
      <c r="AU6" s="120">
        <v>2.6839652903881999</v>
      </c>
      <c r="AV6" s="120">
        <v>3.07530050492691</v>
      </c>
      <c r="AW6" s="120">
        <v>2.92306123053881</v>
      </c>
      <c r="AX6" s="120">
        <v>1.6319993184441099</v>
      </c>
      <c r="AY6" s="121">
        <v>2.4234867213362601</v>
      </c>
      <c r="AZ6" s="122"/>
      <c r="BA6" s="123">
        <v>1.2549583284285499</v>
      </c>
      <c r="BB6" s="124">
        <v>1.01396128148205</v>
      </c>
      <c r="BC6" s="125">
        <v>1.1244866340922399</v>
      </c>
      <c r="BD6" s="122"/>
      <c r="BE6" s="126">
        <v>1.90923250431227</v>
      </c>
    </row>
    <row r="7" spans="1:57" x14ac:dyDescent="0.25">
      <c r="A7" s="20" t="s">
        <v>18</v>
      </c>
      <c r="B7" s="3" t="str">
        <f>TRIM(A7)</f>
        <v>Virginia</v>
      </c>
      <c r="C7" s="10"/>
      <c r="D7" s="24" t="s">
        <v>16</v>
      </c>
      <c r="E7" s="27" t="s">
        <v>17</v>
      </c>
      <c r="F7" s="3"/>
      <c r="G7" s="149">
        <v>114.845603053687</v>
      </c>
      <c r="H7" s="144">
        <v>118.497037045534</v>
      </c>
      <c r="I7" s="144">
        <v>120.44301244513299</v>
      </c>
      <c r="J7" s="144">
        <v>117.648006260854</v>
      </c>
      <c r="K7" s="144">
        <v>112.502802195133</v>
      </c>
      <c r="L7" s="150">
        <v>116.941554811101</v>
      </c>
      <c r="M7" s="144"/>
      <c r="N7" s="151">
        <v>141.73005866145701</v>
      </c>
      <c r="O7" s="152">
        <v>156.90957224514</v>
      </c>
      <c r="P7" s="153">
        <v>149.96557599963899</v>
      </c>
      <c r="Q7" s="144"/>
      <c r="R7" s="154">
        <v>128.31601604505701</v>
      </c>
      <c r="S7" s="127"/>
      <c r="T7" s="128">
        <v>4.6029859499278496</v>
      </c>
      <c r="U7" s="122">
        <v>5.2375135902902699</v>
      </c>
      <c r="V7" s="122">
        <v>5.4754863675366003</v>
      </c>
      <c r="W7" s="122">
        <v>5.3497510922474598</v>
      </c>
      <c r="X7" s="122">
        <v>2.4187908818374102</v>
      </c>
      <c r="Y7" s="129">
        <v>4.6759717959015896</v>
      </c>
      <c r="Z7" s="122"/>
      <c r="AA7" s="130">
        <v>4.1074705530495201</v>
      </c>
      <c r="AB7" s="131">
        <v>5.7076805366312797</v>
      </c>
      <c r="AC7" s="132">
        <v>5.0582014037461196</v>
      </c>
      <c r="AD7" s="122"/>
      <c r="AE7" s="133">
        <v>4.7785380574108096</v>
      </c>
      <c r="AF7" s="30"/>
      <c r="AG7" s="149">
        <v>120.04179199406801</v>
      </c>
      <c r="AH7" s="144">
        <v>125.70083045382999</v>
      </c>
      <c r="AI7" s="144">
        <v>128.81602357415599</v>
      </c>
      <c r="AJ7" s="144">
        <v>127.554609663995</v>
      </c>
      <c r="AK7" s="144">
        <v>125.08103155714601</v>
      </c>
      <c r="AL7" s="150">
        <v>125.680154886735</v>
      </c>
      <c r="AM7" s="144"/>
      <c r="AN7" s="151">
        <v>145.114429391638</v>
      </c>
      <c r="AO7" s="152">
        <v>150.67849099922699</v>
      </c>
      <c r="AP7" s="153">
        <v>147.985766698064</v>
      </c>
      <c r="AQ7" s="144"/>
      <c r="AR7" s="154">
        <v>132.7995396611</v>
      </c>
      <c r="AS7" s="127"/>
      <c r="AT7" s="128">
        <v>2.27990379855789</v>
      </c>
      <c r="AU7" s="122">
        <v>4.0754522702972196</v>
      </c>
      <c r="AV7" s="122">
        <v>4.8029189525920302</v>
      </c>
      <c r="AW7" s="122">
        <v>4.3418343256780902</v>
      </c>
      <c r="AX7" s="122">
        <v>3.0041095892172001</v>
      </c>
      <c r="AY7" s="129">
        <v>3.79444730270143</v>
      </c>
      <c r="AZ7" s="122"/>
      <c r="BA7" s="130">
        <v>3.1406381416996001</v>
      </c>
      <c r="BB7" s="131">
        <v>3.3426681606957001</v>
      </c>
      <c r="BC7" s="132">
        <v>3.25277633174055</v>
      </c>
      <c r="BD7" s="122"/>
      <c r="BE7" s="133">
        <v>3.5817289934119101</v>
      </c>
    </row>
    <row r="8" spans="1:57" x14ac:dyDescent="0.25">
      <c r="A8" s="21" t="s">
        <v>19</v>
      </c>
      <c r="B8" s="3" t="str">
        <f t="shared" ref="B8:B43" si="0">TRIM(A8)</f>
        <v>Norfolk/Virginia Beach, VA</v>
      </c>
      <c r="C8" s="3"/>
      <c r="D8" s="24" t="s">
        <v>16</v>
      </c>
      <c r="E8" s="27" t="s">
        <v>17</v>
      </c>
      <c r="F8" s="3"/>
      <c r="G8" s="149">
        <v>121.72968183457</v>
      </c>
      <c r="H8" s="144">
        <v>118.165793166265</v>
      </c>
      <c r="I8" s="144">
        <v>119.288959679597</v>
      </c>
      <c r="J8" s="144">
        <v>117.50677616335101</v>
      </c>
      <c r="K8" s="144">
        <v>118.140332255201</v>
      </c>
      <c r="L8" s="150">
        <v>118.921703672573</v>
      </c>
      <c r="M8" s="144"/>
      <c r="N8" s="151">
        <v>167.208598433048</v>
      </c>
      <c r="O8" s="152">
        <v>195.973850384728</v>
      </c>
      <c r="P8" s="153">
        <v>182.97323434089799</v>
      </c>
      <c r="Q8" s="144"/>
      <c r="R8" s="154">
        <v>143.15589992266001</v>
      </c>
      <c r="S8" s="127"/>
      <c r="T8" s="128">
        <v>-0.118964222709767</v>
      </c>
      <c r="U8" s="122">
        <v>1.18193123091679</v>
      </c>
      <c r="V8" s="122">
        <v>1.9103049178796601</v>
      </c>
      <c r="W8" s="122">
        <v>0.142100085818786</v>
      </c>
      <c r="X8" s="122">
        <v>2.65020775420163</v>
      </c>
      <c r="Y8" s="129">
        <v>1.1777381705958201</v>
      </c>
      <c r="Z8" s="122"/>
      <c r="AA8" s="130">
        <v>0.57447401422597399</v>
      </c>
      <c r="AB8" s="131">
        <v>4.5242312019425199</v>
      </c>
      <c r="AC8" s="132">
        <v>2.8622826832834098</v>
      </c>
      <c r="AD8" s="122"/>
      <c r="AE8" s="133">
        <v>2.2023656325385499</v>
      </c>
      <c r="AF8" s="30"/>
      <c r="AG8" s="149">
        <v>137.13679850280201</v>
      </c>
      <c r="AH8" s="144">
        <v>137.24522819115199</v>
      </c>
      <c r="AI8" s="144">
        <v>137.759894174246</v>
      </c>
      <c r="AJ8" s="144">
        <v>137.07291061237299</v>
      </c>
      <c r="AK8" s="144">
        <v>137.060335425939</v>
      </c>
      <c r="AL8" s="150">
        <v>137.25977312650201</v>
      </c>
      <c r="AM8" s="144"/>
      <c r="AN8" s="151">
        <v>181.929489542982</v>
      </c>
      <c r="AO8" s="152">
        <v>194.190032729249</v>
      </c>
      <c r="AP8" s="153">
        <v>188.30300312558401</v>
      </c>
      <c r="AQ8" s="144"/>
      <c r="AR8" s="154">
        <v>154.335214384512</v>
      </c>
      <c r="AS8" s="127"/>
      <c r="AT8" s="128">
        <v>0.37709019788159998</v>
      </c>
      <c r="AU8" s="122">
        <v>1.5160360002625499</v>
      </c>
      <c r="AV8" s="122">
        <v>1.46473823886824</v>
      </c>
      <c r="AW8" s="122">
        <v>1.0880632273292601</v>
      </c>
      <c r="AX8" s="122">
        <v>0.38693976208209302</v>
      </c>
      <c r="AY8" s="129">
        <v>0.97491785020377097</v>
      </c>
      <c r="AZ8" s="122"/>
      <c r="BA8" s="130">
        <v>2.1818800382391301</v>
      </c>
      <c r="BB8" s="131">
        <v>2.5468668701247199</v>
      </c>
      <c r="BC8" s="132">
        <v>2.3911327462365901</v>
      </c>
      <c r="BD8" s="122"/>
      <c r="BE8" s="133">
        <v>1.6061720577179299</v>
      </c>
    </row>
    <row r="9" spans="1:57" ht="16" x14ac:dyDescent="0.45">
      <c r="A9" s="21" t="s">
        <v>20</v>
      </c>
      <c r="B9" s="83" t="s">
        <v>71</v>
      </c>
      <c r="C9" s="3"/>
      <c r="D9" s="24" t="s">
        <v>16</v>
      </c>
      <c r="E9" s="27" t="s">
        <v>17</v>
      </c>
      <c r="F9" s="3"/>
      <c r="G9" s="149">
        <v>99.426650462407906</v>
      </c>
      <c r="H9" s="144">
        <v>104.572893723942</v>
      </c>
      <c r="I9" s="144">
        <v>106.384871612626</v>
      </c>
      <c r="J9" s="144">
        <v>103.328409535178</v>
      </c>
      <c r="K9" s="144">
        <v>97.797971366789</v>
      </c>
      <c r="L9" s="150">
        <v>102.495487820324</v>
      </c>
      <c r="M9" s="144"/>
      <c r="N9" s="151">
        <v>108.160091096478</v>
      </c>
      <c r="O9" s="152">
        <v>113.870290863492</v>
      </c>
      <c r="P9" s="153">
        <v>111.185985932978</v>
      </c>
      <c r="Q9" s="144"/>
      <c r="R9" s="154">
        <v>105.22993891553099</v>
      </c>
      <c r="S9" s="127"/>
      <c r="T9" s="128">
        <v>7.4860811385566297</v>
      </c>
      <c r="U9" s="122">
        <v>6.8316671262771198</v>
      </c>
      <c r="V9" s="122">
        <v>4.6652702189078497</v>
      </c>
      <c r="W9" s="122">
        <v>4.0959344151506398</v>
      </c>
      <c r="X9" s="122">
        <v>2.8482334818117199</v>
      </c>
      <c r="Y9" s="129">
        <v>5.0609326845777201</v>
      </c>
      <c r="Z9" s="122"/>
      <c r="AA9" s="130">
        <v>2.0177471836319101</v>
      </c>
      <c r="AB9" s="131">
        <v>-0.30756141273517801</v>
      </c>
      <c r="AC9" s="132">
        <v>0.71516401275769803</v>
      </c>
      <c r="AD9" s="122"/>
      <c r="AE9" s="133">
        <v>3.4689019945494701</v>
      </c>
      <c r="AF9" s="30"/>
      <c r="AG9" s="149">
        <v>98.931569058237699</v>
      </c>
      <c r="AH9" s="144">
        <v>104.857875750974</v>
      </c>
      <c r="AI9" s="144">
        <v>109.436742510595</v>
      </c>
      <c r="AJ9" s="144">
        <v>107.23613694271801</v>
      </c>
      <c r="AK9" s="144">
        <v>102.536328057723</v>
      </c>
      <c r="AL9" s="150">
        <v>104.883749370545</v>
      </c>
      <c r="AM9" s="144"/>
      <c r="AN9" s="151">
        <v>113.784031006969</v>
      </c>
      <c r="AO9" s="152">
        <v>118.775868428683</v>
      </c>
      <c r="AP9" s="153">
        <v>116.379357962586</v>
      </c>
      <c r="AQ9" s="144"/>
      <c r="AR9" s="154">
        <v>108.59057355579699</v>
      </c>
      <c r="AS9" s="127"/>
      <c r="AT9" s="128">
        <v>2.42252439997158</v>
      </c>
      <c r="AU9" s="122">
        <v>4.7493279341891004</v>
      </c>
      <c r="AV9" s="122">
        <v>6.0743229241161103</v>
      </c>
      <c r="AW9" s="122">
        <v>4.8404593184533304</v>
      </c>
      <c r="AX9" s="122">
        <v>3.0147921789297101</v>
      </c>
      <c r="AY9" s="129">
        <v>4.3634334418137604</v>
      </c>
      <c r="AZ9" s="122"/>
      <c r="BA9" s="130">
        <v>1.5175242000629701</v>
      </c>
      <c r="BB9" s="131">
        <v>0.61019780402915202</v>
      </c>
      <c r="BC9" s="132">
        <v>1.0385591425049201</v>
      </c>
      <c r="BD9" s="122"/>
      <c r="BE9" s="133">
        <v>3.2766393771878102</v>
      </c>
    </row>
    <row r="10" spans="1:57" x14ac:dyDescent="0.25">
      <c r="A10" s="21" t="s">
        <v>21</v>
      </c>
      <c r="B10" s="3" t="str">
        <f t="shared" si="0"/>
        <v>Virginia Area</v>
      </c>
      <c r="C10" s="3"/>
      <c r="D10" s="24" t="s">
        <v>16</v>
      </c>
      <c r="E10" s="27" t="s">
        <v>17</v>
      </c>
      <c r="F10" s="3"/>
      <c r="G10" s="149">
        <v>108.43403170824</v>
      </c>
      <c r="H10" s="144">
        <v>107.56762945513201</v>
      </c>
      <c r="I10" s="144">
        <v>107.043763959286</v>
      </c>
      <c r="J10" s="144">
        <v>106.015217990275</v>
      </c>
      <c r="K10" s="144">
        <v>107.228208592494</v>
      </c>
      <c r="L10" s="150">
        <v>107.19028448546599</v>
      </c>
      <c r="M10" s="144"/>
      <c r="N10" s="151">
        <v>151.51739396604199</v>
      </c>
      <c r="O10" s="152">
        <v>170.05653602079801</v>
      </c>
      <c r="P10" s="153">
        <v>161.66728836646899</v>
      </c>
      <c r="Q10" s="144"/>
      <c r="R10" s="154">
        <v>126.968374683966</v>
      </c>
      <c r="S10" s="127"/>
      <c r="T10" s="128">
        <v>5.62840492381443</v>
      </c>
      <c r="U10" s="122">
        <v>4.7998255809209498</v>
      </c>
      <c r="V10" s="122">
        <v>3.7956852639999799</v>
      </c>
      <c r="W10" s="122">
        <v>5.1794734298506002</v>
      </c>
      <c r="X10" s="122">
        <v>2.29977306670955</v>
      </c>
      <c r="Y10" s="129">
        <v>4.2516333376225202</v>
      </c>
      <c r="Z10" s="122"/>
      <c r="AA10" s="130">
        <v>6.96243730088801</v>
      </c>
      <c r="AB10" s="131">
        <v>10.367868329995</v>
      </c>
      <c r="AC10" s="132">
        <v>9.0296145615920693</v>
      </c>
      <c r="AD10" s="122"/>
      <c r="AE10" s="133">
        <v>6.6692554563307702</v>
      </c>
      <c r="AF10" s="30"/>
      <c r="AG10" s="149">
        <v>109.71005513839</v>
      </c>
      <c r="AH10" s="144">
        <v>114.02339331067</v>
      </c>
      <c r="AI10" s="144">
        <v>117.65784610310401</v>
      </c>
      <c r="AJ10" s="144">
        <v>118.906714549927</v>
      </c>
      <c r="AK10" s="144">
        <v>121.79515654605299</v>
      </c>
      <c r="AL10" s="150">
        <v>116.80150864817701</v>
      </c>
      <c r="AM10" s="144"/>
      <c r="AN10" s="151">
        <v>146.625060862629</v>
      </c>
      <c r="AO10" s="152">
        <v>150.975198312103</v>
      </c>
      <c r="AP10" s="153">
        <v>148.85876741788701</v>
      </c>
      <c r="AQ10" s="144"/>
      <c r="AR10" s="154">
        <v>127.212606396456</v>
      </c>
      <c r="AS10" s="127"/>
      <c r="AT10" s="128">
        <v>0.90247140904332601</v>
      </c>
      <c r="AU10" s="122">
        <v>3.2246733706052</v>
      </c>
      <c r="AV10" s="122">
        <v>4.6167996302545804</v>
      </c>
      <c r="AW10" s="122">
        <v>6.1140039312880203</v>
      </c>
      <c r="AX10" s="122">
        <v>4.4699683350914796</v>
      </c>
      <c r="AY10" s="129">
        <v>4.0691963213222699</v>
      </c>
      <c r="AZ10" s="122"/>
      <c r="BA10" s="130">
        <v>4.0152360827391496</v>
      </c>
      <c r="BB10" s="131">
        <v>5.4135484885701999</v>
      </c>
      <c r="BC10" s="132">
        <v>4.7434933911803299</v>
      </c>
      <c r="BD10" s="122"/>
      <c r="BE10" s="133">
        <v>4.2723314097871903</v>
      </c>
    </row>
    <row r="11" spans="1:57" x14ac:dyDescent="0.25">
      <c r="A11" s="34" t="s">
        <v>22</v>
      </c>
      <c r="B11" s="3" t="str">
        <f t="shared" si="0"/>
        <v>Washington, DC</v>
      </c>
      <c r="C11" s="3"/>
      <c r="D11" s="24" t="s">
        <v>16</v>
      </c>
      <c r="E11" s="27" t="s">
        <v>17</v>
      </c>
      <c r="F11" s="3"/>
      <c r="G11" s="149">
        <v>142.686057276057</v>
      </c>
      <c r="H11" s="144">
        <v>150.55814105093901</v>
      </c>
      <c r="I11" s="144">
        <v>151.491081612041</v>
      </c>
      <c r="J11" s="144">
        <v>146.34114637089101</v>
      </c>
      <c r="K11" s="144">
        <v>136.672041194938</v>
      </c>
      <c r="L11" s="150">
        <v>145.86302967142899</v>
      </c>
      <c r="M11" s="144"/>
      <c r="N11" s="151">
        <v>145.97480676911499</v>
      </c>
      <c r="O11" s="152">
        <v>152.63815361168199</v>
      </c>
      <c r="P11" s="153">
        <v>149.58017452629801</v>
      </c>
      <c r="Q11" s="144"/>
      <c r="R11" s="154">
        <v>147.09045559197401</v>
      </c>
      <c r="S11" s="127"/>
      <c r="T11" s="128">
        <v>8.1209905222260002</v>
      </c>
      <c r="U11" s="122">
        <v>8.5834575003450109</v>
      </c>
      <c r="V11" s="122">
        <v>9.2604984580396401</v>
      </c>
      <c r="W11" s="122">
        <v>7.6424974875211502</v>
      </c>
      <c r="X11" s="122">
        <v>2.28415568634931</v>
      </c>
      <c r="Y11" s="129">
        <v>7.31488101235818</v>
      </c>
      <c r="Z11" s="122"/>
      <c r="AA11" s="130">
        <v>4.6633874557979196</v>
      </c>
      <c r="AB11" s="131">
        <v>4.4763727451842499</v>
      </c>
      <c r="AC11" s="132">
        <v>4.5685999681887699</v>
      </c>
      <c r="AD11" s="122"/>
      <c r="AE11" s="133">
        <v>6.2842607758035101</v>
      </c>
      <c r="AF11" s="30"/>
      <c r="AG11" s="149">
        <v>143.64426553443599</v>
      </c>
      <c r="AH11" s="144">
        <v>152.492372202247</v>
      </c>
      <c r="AI11" s="144">
        <v>153.95856067202899</v>
      </c>
      <c r="AJ11" s="144">
        <v>152.11046971709001</v>
      </c>
      <c r="AK11" s="144">
        <v>145.08298547045499</v>
      </c>
      <c r="AL11" s="150">
        <v>149.74652098521301</v>
      </c>
      <c r="AM11" s="144"/>
      <c r="AN11" s="151">
        <v>146.559244189233</v>
      </c>
      <c r="AO11" s="152">
        <v>148.737185017266</v>
      </c>
      <c r="AP11" s="153">
        <v>147.682639970401</v>
      </c>
      <c r="AQ11" s="144"/>
      <c r="AR11" s="154">
        <v>149.10933174668301</v>
      </c>
      <c r="AS11" s="127"/>
      <c r="AT11" s="128">
        <v>4.4262092418986301</v>
      </c>
      <c r="AU11" s="122">
        <v>4.72261631592791</v>
      </c>
      <c r="AV11" s="122">
        <v>4.1722451075859404</v>
      </c>
      <c r="AW11" s="122">
        <v>4.3616903052444798</v>
      </c>
      <c r="AX11" s="122">
        <v>3.4684508663164801</v>
      </c>
      <c r="AY11" s="129">
        <v>4.2681327095054096</v>
      </c>
      <c r="AZ11" s="122"/>
      <c r="BA11" s="130">
        <v>4.0562300300461702</v>
      </c>
      <c r="BB11" s="131">
        <v>3.0981441073250902</v>
      </c>
      <c r="BC11" s="132">
        <v>3.5479826348655101</v>
      </c>
      <c r="BD11" s="122"/>
      <c r="BE11" s="133">
        <v>4.0520745460118901</v>
      </c>
    </row>
    <row r="12" spans="1:57" x14ac:dyDescent="0.25">
      <c r="A12" s="21" t="s">
        <v>23</v>
      </c>
      <c r="B12" s="3" t="str">
        <f t="shared" si="0"/>
        <v>Arlington, VA</v>
      </c>
      <c r="C12" s="3"/>
      <c r="D12" s="24" t="s">
        <v>16</v>
      </c>
      <c r="E12" s="27" t="s">
        <v>17</v>
      </c>
      <c r="F12" s="3"/>
      <c r="G12" s="149">
        <v>140.209579960621</v>
      </c>
      <c r="H12" s="144">
        <v>163.12893786982201</v>
      </c>
      <c r="I12" s="144">
        <v>166.363991555242</v>
      </c>
      <c r="J12" s="144">
        <v>162.700525070255</v>
      </c>
      <c r="K12" s="144">
        <v>140.44342514263201</v>
      </c>
      <c r="L12" s="150">
        <v>156.524370871862</v>
      </c>
      <c r="M12" s="144"/>
      <c r="N12" s="151">
        <v>140.58599462816801</v>
      </c>
      <c r="O12" s="152">
        <v>131.325066424276</v>
      </c>
      <c r="P12" s="153">
        <v>135.533744278303</v>
      </c>
      <c r="Q12" s="144"/>
      <c r="R12" s="154">
        <v>150.18286784364301</v>
      </c>
      <c r="S12" s="127"/>
      <c r="T12" s="128">
        <v>6.0999692949545103</v>
      </c>
      <c r="U12" s="122">
        <v>9.3956653360402207</v>
      </c>
      <c r="V12" s="122">
        <v>9.8500579923495106</v>
      </c>
      <c r="W12" s="122">
        <v>12.2692637494627</v>
      </c>
      <c r="X12" s="122">
        <v>3.36886158229535</v>
      </c>
      <c r="Y12" s="129">
        <v>9.0986329985633194</v>
      </c>
      <c r="Z12" s="122"/>
      <c r="AA12" s="130">
        <v>11.302996507281099</v>
      </c>
      <c r="AB12" s="131">
        <v>4.5854070792855497</v>
      </c>
      <c r="AC12" s="132">
        <v>7.6445759744375099</v>
      </c>
      <c r="AD12" s="122"/>
      <c r="AE12" s="133">
        <v>9.3403284656248609</v>
      </c>
      <c r="AF12" s="30"/>
      <c r="AG12" s="149">
        <v>144.505727791043</v>
      </c>
      <c r="AH12" s="144">
        <v>163.33567720946999</v>
      </c>
      <c r="AI12" s="144">
        <v>167.545092339142</v>
      </c>
      <c r="AJ12" s="144">
        <v>164.44742901983099</v>
      </c>
      <c r="AK12" s="144">
        <v>148.83009954425501</v>
      </c>
      <c r="AL12" s="150">
        <v>158.74990729993701</v>
      </c>
      <c r="AM12" s="144"/>
      <c r="AN12" s="151">
        <v>134.70265348837199</v>
      </c>
      <c r="AO12" s="152">
        <v>130.23130855680401</v>
      </c>
      <c r="AP12" s="153">
        <v>132.417785295957</v>
      </c>
      <c r="AQ12" s="144"/>
      <c r="AR12" s="154">
        <v>151.15215883363001</v>
      </c>
      <c r="AS12" s="127"/>
      <c r="AT12" s="128">
        <v>5.7072806082385199</v>
      </c>
      <c r="AU12" s="122">
        <v>7.5972951331197303</v>
      </c>
      <c r="AV12" s="122">
        <v>7.8194949055085301</v>
      </c>
      <c r="AW12" s="122">
        <v>7.1382116596868403</v>
      </c>
      <c r="AX12" s="122">
        <v>4.3636374401133704</v>
      </c>
      <c r="AY12" s="129">
        <v>6.78327640908216</v>
      </c>
      <c r="AZ12" s="122"/>
      <c r="BA12" s="130">
        <v>4.8709846348949704</v>
      </c>
      <c r="BB12" s="131">
        <v>2.4210844462763501</v>
      </c>
      <c r="BC12" s="132">
        <v>3.62265001612821</v>
      </c>
      <c r="BD12" s="122"/>
      <c r="BE12" s="133">
        <v>6.1803069861186701</v>
      </c>
    </row>
    <row r="13" spans="1:57" x14ac:dyDescent="0.25">
      <c r="A13" s="21" t="s">
        <v>24</v>
      </c>
      <c r="B13" s="3" t="str">
        <f t="shared" si="0"/>
        <v>Suburban Virginia Area</v>
      </c>
      <c r="C13" s="3"/>
      <c r="D13" s="24" t="s">
        <v>16</v>
      </c>
      <c r="E13" s="27" t="s">
        <v>17</v>
      </c>
      <c r="F13" s="3"/>
      <c r="G13" s="149">
        <v>123.76087503207501</v>
      </c>
      <c r="H13" s="144">
        <v>121.151185250219</v>
      </c>
      <c r="I13" s="144">
        <v>119.318270970394</v>
      </c>
      <c r="J13" s="144">
        <v>117.526293736501</v>
      </c>
      <c r="K13" s="144">
        <v>119.313355581127</v>
      </c>
      <c r="L13" s="150">
        <v>120.096369549614</v>
      </c>
      <c r="M13" s="144"/>
      <c r="N13" s="151">
        <v>152.85188180978699</v>
      </c>
      <c r="O13" s="152">
        <v>163.32213476070501</v>
      </c>
      <c r="P13" s="153">
        <v>158.503878643664</v>
      </c>
      <c r="Q13" s="144"/>
      <c r="R13" s="154">
        <v>133.36573035027399</v>
      </c>
      <c r="S13" s="127"/>
      <c r="T13" s="128">
        <v>9.0839531042888808</v>
      </c>
      <c r="U13" s="122">
        <v>6.7076267511451402</v>
      </c>
      <c r="V13" s="122">
        <v>3.1651082673040598</v>
      </c>
      <c r="W13" s="122">
        <v>3.9458922695910399</v>
      </c>
      <c r="X13" s="122">
        <v>6.0264422109220801</v>
      </c>
      <c r="Y13" s="129">
        <v>5.6362792674291597</v>
      </c>
      <c r="Z13" s="122"/>
      <c r="AA13" s="130">
        <v>6.11766012228198</v>
      </c>
      <c r="AB13" s="131">
        <v>2.9417670504753901</v>
      </c>
      <c r="AC13" s="132">
        <v>4.3770977246920104</v>
      </c>
      <c r="AD13" s="122"/>
      <c r="AE13" s="133">
        <v>5.0629430449641202</v>
      </c>
      <c r="AF13" s="30"/>
      <c r="AG13" s="149">
        <v>120.522938238826</v>
      </c>
      <c r="AH13" s="144">
        <v>123.886534608378</v>
      </c>
      <c r="AI13" s="144">
        <v>123.401458696072</v>
      </c>
      <c r="AJ13" s="144">
        <v>121.440182111121</v>
      </c>
      <c r="AK13" s="144">
        <v>129.343149530337</v>
      </c>
      <c r="AL13" s="150">
        <v>123.825599672321</v>
      </c>
      <c r="AM13" s="144"/>
      <c r="AN13" s="151">
        <v>153.34804117442599</v>
      </c>
      <c r="AO13" s="152">
        <v>157.49534249918599</v>
      </c>
      <c r="AP13" s="153">
        <v>155.48964039657201</v>
      </c>
      <c r="AQ13" s="144"/>
      <c r="AR13" s="154">
        <v>134.290885632167</v>
      </c>
      <c r="AS13" s="127"/>
      <c r="AT13" s="128">
        <v>5.6437838994465297</v>
      </c>
      <c r="AU13" s="122">
        <v>8.5643922163568007</v>
      </c>
      <c r="AV13" s="122">
        <v>7.3583108455470301</v>
      </c>
      <c r="AW13" s="122">
        <v>5.3866097033077898</v>
      </c>
      <c r="AX13" s="122">
        <v>8.1446565448840609</v>
      </c>
      <c r="AY13" s="129">
        <v>7.0587041804937396</v>
      </c>
      <c r="AZ13" s="122"/>
      <c r="BA13" s="130">
        <v>4.0250781137774201</v>
      </c>
      <c r="BB13" s="131">
        <v>2.0606940891318302</v>
      </c>
      <c r="BC13" s="132">
        <v>3.0043532284719801</v>
      </c>
      <c r="BD13" s="122"/>
      <c r="BE13" s="133">
        <v>5.5394977589925096</v>
      </c>
    </row>
    <row r="14" spans="1:57" x14ac:dyDescent="0.25">
      <c r="A14" s="21" t="s">
        <v>25</v>
      </c>
      <c r="B14" s="3" t="str">
        <f t="shared" si="0"/>
        <v>Alexandria, VA</v>
      </c>
      <c r="C14" s="3"/>
      <c r="D14" s="24" t="s">
        <v>16</v>
      </c>
      <c r="E14" s="27" t="s">
        <v>17</v>
      </c>
      <c r="F14" s="3"/>
      <c r="G14" s="149">
        <v>128.05238667271001</v>
      </c>
      <c r="H14" s="144">
        <v>134.73196089706701</v>
      </c>
      <c r="I14" s="144">
        <v>136.77303182579499</v>
      </c>
      <c r="J14" s="144">
        <v>133.10724785300499</v>
      </c>
      <c r="K14" s="144">
        <v>124.995267022696</v>
      </c>
      <c r="L14" s="150">
        <v>131.85903726074301</v>
      </c>
      <c r="M14" s="144"/>
      <c r="N14" s="151">
        <v>129.05759097100599</v>
      </c>
      <c r="O14" s="152">
        <v>133.89024861441001</v>
      </c>
      <c r="P14" s="153">
        <v>131.722008032128</v>
      </c>
      <c r="Q14" s="144"/>
      <c r="R14" s="154">
        <v>131.81538699001501</v>
      </c>
      <c r="S14" s="127"/>
      <c r="T14" s="128">
        <v>8.5170654492576503</v>
      </c>
      <c r="U14" s="122">
        <v>6.5762853240236598</v>
      </c>
      <c r="V14" s="122">
        <v>6.3661605347655703</v>
      </c>
      <c r="W14" s="122">
        <v>7.46625225657536</v>
      </c>
      <c r="X14" s="122">
        <v>1.59740335959234</v>
      </c>
      <c r="Y14" s="129">
        <v>6.1773843339483303</v>
      </c>
      <c r="Z14" s="122"/>
      <c r="AA14" s="130">
        <v>3.8528654937857598</v>
      </c>
      <c r="AB14" s="131">
        <v>3.9500390350793602</v>
      </c>
      <c r="AC14" s="132">
        <v>3.9443321670276101</v>
      </c>
      <c r="AD14" s="122"/>
      <c r="AE14" s="133">
        <v>5.4044616336723497</v>
      </c>
      <c r="AF14" s="30"/>
      <c r="AG14" s="149">
        <v>127.25488978509399</v>
      </c>
      <c r="AH14" s="144">
        <v>133.536192952319</v>
      </c>
      <c r="AI14" s="144">
        <v>135.964054973706</v>
      </c>
      <c r="AJ14" s="144">
        <v>135.00366954721301</v>
      </c>
      <c r="AK14" s="144">
        <v>130.281913988886</v>
      </c>
      <c r="AL14" s="150">
        <v>132.64725105055899</v>
      </c>
      <c r="AM14" s="144"/>
      <c r="AN14" s="151">
        <v>128.63640842540099</v>
      </c>
      <c r="AO14" s="152">
        <v>129.38181684828101</v>
      </c>
      <c r="AP14" s="153">
        <v>129.021992368729</v>
      </c>
      <c r="AQ14" s="144"/>
      <c r="AR14" s="154">
        <v>131.54209678272099</v>
      </c>
      <c r="AS14" s="127"/>
      <c r="AT14" s="128">
        <v>6.8746948955260798</v>
      </c>
      <c r="AU14" s="122">
        <v>4.4310230793985603</v>
      </c>
      <c r="AV14" s="122">
        <v>3.9167362219049999</v>
      </c>
      <c r="AW14" s="122">
        <v>4.3026385261509796</v>
      </c>
      <c r="AX14" s="122">
        <v>3.8485245819491598</v>
      </c>
      <c r="AY14" s="129">
        <v>4.5894400817833496</v>
      </c>
      <c r="AZ14" s="122"/>
      <c r="BA14" s="130">
        <v>3.9815893902607402</v>
      </c>
      <c r="BB14" s="131">
        <v>3.5812418549462199</v>
      </c>
      <c r="BC14" s="132">
        <v>3.7672966467160802</v>
      </c>
      <c r="BD14" s="122"/>
      <c r="BE14" s="133">
        <v>4.3712304534189004</v>
      </c>
    </row>
    <row r="15" spans="1:57" x14ac:dyDescent="0.25">
      <c r="A15" s="21" t="s">
        <v>26</v>
      </c>
      <c r="B15" s="3" t="str">
        <f t="shared" si="0"/>
        <v>Fairfax/Tysons Corner, VA</v>
      </c>
      <c r="C15" s="3"/>
      <c r="D15" s="24" t="s">
        <v>16</v>
      </c>
      <c r="E15" s="27" t="s">
        <v>17</v>
      </c>
      <c r="F15" s="3"/>
      <c r="G15" s="149">
        <v>131.43905614121101</v>
      </c>
      <c r="H15" s="144">
        <v>144.611471705279</v>
      </c>
      <c r="I15" s="144">
        <v>155.92195568882201</v>
      </c>
      <c r="J15" s="144">
        <v>151.564351523742</v>
      </c>
      <c r="K15" s="144">
        <v>124.792323400708</v>
      </c>
      <c r="L15" s="150">
        <v>142.99449342793901</v>
      </c>
      <c r="M15" s="144"/>
      <c r="N15" s="151">
        <v>126.417498198847</v>
      </c>
      <c r="O15" s="152">
        <v>131.60231279192399</v>
      </c>
      <c r="P15" s="153">
        <v>129.240667815243</v>
      </c>
      <c r="Q15" s="144"/>
      <c r="R15" s="154">
        <v>138.58044971037299</v>
      </c>
      <c r="S15" s="127"/>
      <c r="T15" s="128">
        <v>6.4785318268944296</v>
      </c>
      <c r="U15" s="122">
        <v>1.76853765222535</v>
      </c>
      <c r="V15" s="122">
        <v>7.0306117588486803</v>
      </c>
      <c r="W15" s="122">
        <v>12.914496232712001</v>
      </c>
      <c r="X15" s="122">
        <v>-2.0788644989746898</v>
      </c>
      <c r="Y15" s="129">
        <v>5.6239753263847696</v>
      </c>
      <c r="Z15" s="122"/>
      <c r="AA15" s="130">
        <v>7.5586327057236602</v>
      </c>
      <c r="AB15" s="131">
        <v>7.1716684405332796</v>
      </c>
      <c r="AC15" s="132">
        <v>7.3441676380826904</v>
      </c>
      <c r="AD15" s="122"/>
      <c r="AE15" s="133">
        <v>6.3448923267447102</v>
      </c>
      <c r="AF15" s="30"/>
      <c r="AG15" s="149">
        <v>136.41439501584799</v>
      </c>
      <c r="AH15" s="144">
        <v>151.55190558281299</v>
      </c>
      <c r="AI15" s="144">
        <v>160.683974429367</v>
      </c>
      <c r="AJ15" s="144">
        <v>156.93997705764201</v>
      </c>
      <c r="AK15" s="144">
        <v>139.169548985452</v>
      </c>
      <c r="AL15" s="150">
        <v>149.98472039546999</v>
      </c>
      <c r="AM15" s="144"/>
      <c r="AN15" s="151">
        <v>127.60079181011</v>
      </c>
      <c r="AO15" s="152">
        <v>129.00518866349401</v>
      </c>
      <c r="AP15" s="153">
        <v>128.33169809271399</v>
      </c>
      <c r="AQ15" s="144"/>
      <c r="AR15" s="154">
        <v>143.68012637331299</v>
      </c>
      <c r="AS15" s="127"/>
      <c r="AT15" s="128">
        <v>4.5356101656024599</v>
      </c>
      <c r="AU15" s="122">
        <v>2.9212311701885501</v>
      </c>
      <c r="AV15" s="122">
        <v>6.2870698063748698</v>
      </c>
      <c r="AW15" s="122">
        <v>5.4745092027049598</v>
      </c>
      <c r="AX15" s="122">
        <v>0.71770181302632297</v>
      </c>
      <c r="AY15" s="129">
        <v>4.2571868011096798</v>
      </c>
      <c r="AZ15" s="122"/>
      <c r="BA15" s="130">
        <v>4.2708890947694798</v>
      </c>
      <c r="BB15" s="131">
        <v>5.6889924577836197</v>
      </c>
      <c r="BC15" s="132">
        <v>5.0073159410170804</v>
      </c>
      <c r="BD15" s="122"/>
      <c r="BE15" s="133">
        <v>4.7187914192349503</v>
      </c>
    </row>
    <row r="16" spans="1:57" x14ac:dyDescent="0.25">
      <c r="A16" s="21" t="s">
        <v>27</v>
      </c>
      <c r="B16" s="3" t="str">
        <f t="shared" si="0"/>
        <v>I-95 Fredericksburg, VA</v>
      </c>
      <c r="C16" s="3"/>
      <c r="D16" s="24" t="s">
        <v>16</v>
      </c>
      <c r="E16" s="27" t="s">
        <v>17</v>
      </c>
      <c r="F16" s="3"/>
      <c r="G16" s="149">
        <v>91.589770142753395</v>
      </c>
      <c r="H16" s="144">
        <v>94.539356486210394</v>
      </c>
      <c r="I16" s="144">
        <v>96.525183689170902</v>
      </c>
      <c r="J16" s="144">
        <v>93.164881329113896</v>
      </c>
      <c r="K16" s="144">
        <v>93.655827083333307</v>
      </c>
      <c r="L16" s="150">
        <v>93.997205912884596</v>
      </c>
      <c r="M16" s="144"/>
      <c r="N16" s="151">
        <v>101.35689609404599</v>
      </c>
      <c r="O16" s="152">
        <v>106.493400306487</v>
      </c>
      <c r="P16" s="153">
        <v>104.063156903202</v>
      </c>
      <c r="Q16" s="144"/>
      <c r="R16" s="154">
        <v>97.182137950610198</v>
      </c>
      <c r="S16" s="127"/>
      <c r="T16" s="128">
        <v>3.04582805247929</v>
      </c>
      <c r="U16" s="122">
        <v>5.1995367977618399</v>
      </c>
      <c r="V16" s="122">
        <v>7.2765624050882698</v>
      </c>
      <c r="W16" s="122">
        <v>3.8652247013054599</v>
      </c>
      <c r="X16" s="122">
        <v>4.9050624003693697</v>
      </c>
      <c r="Y16" s="129">
        <v>4.9532982520153004</v>
      </c>
      <c r="Z16" s="122"/>
      <c r="AA16" s="130">
        <v>0.38895320638053499</v>
      </c>
      <c r="AB16" s="131">
        <v>0.769322934668634</v>
      </c>
      <c r="AC16" s="132">
        <v>0.61210776254710997</v>
      </c>
      <c r="AD16" s="122"/>
      <c r="AE16" s="133">
        <v>3.1802566564796102</v>
      </c>
      <c r="AF16" s="30"/>
      <c r="AG16" s="149">
        <v>93.094692091444301</v>
      </c>
      <c r="AH16" s="144">
        <v>95.696859760394602</v>
      </c>
      <c r="AI16" s="144">
        <v>97.674348021785093</v>
      </c>
      <c r="AJ16" s="144">
        <v>96.5930618818619</v>
      </c>
      <c r="AK16" s="144">
        <v>96.972838241374504</v>
      </c>
      <c r="AL16" s="150">
        <v>96.096274820089604</v>
      </c>
      <c r="AM16" s="144"/>
      <c r="AN16" s="151">
        <v>107.31525078759699</v>
      </c>
      <c r="AO16" s="152">
        <v>108.76242401930701</v>
      </c>
      <c r="AP16" s="153">
        <v>108.043649296905</v>
      </c>
      <c r="AQ16" s="144"/>
      <c r="AR16" s="154">
        <v>99.846531230813895</v>
      </c>
      <c r="AS16" s="127"/>
      <c r="AT16" s="128">
        <v>2.28884905113769</v>
      </c>
      <c r="AU16" s="122">
        <v>4.5328388426171902</v>
      </c>
      <c r="AV16" s="122">
        <v>5.5841212350517901</v>
      </c>
      <c r="AW16" s="122">
        <v>4.3137910047463297</v>
      </c>
      <c r="AX16" s="122">
        <v>3.9493767396449799</v>
      </c>
      <c r="AY16" s="129">
        <v>4.1999674651921799</v>
      </c>
      <c r="AZ16" s="122"/>
      <c r="BA16" s="130">
        <v>2.6115036497926201</v>
      </c>
      <c r="BB16" s="131">
        <v>1.9002833525909399</v>
      </c>
      <c r="BC16" s="132">
        <v>2.2345008383062601</v>
      </c>
      <c r="BD16" s="122"/>
      <c r="BE16" s="133">
        <v>3.3809679757783302</v>
      </c>
    </row>
    <row r="17" spans="1:57" x14ac:dyDescent="0.25">
      <c r="A17" s="21" t="s">
        <v>28</v>
      </c>
      <c r="B17" s="3" t="str">
        <f t="shared" si="0"/>
        <v>Dulles Airport Area, VA</v>
      </c>
      <c r="C17" s="3"/>
      <c r="D17" s="24" t="s">
        <v>16</v>
      </c>
      <c r="E17" s="27" t="s">
        <v>17</v>
      </c>
      <c r="F17" s="3"/>
      <c r="G17" s="149">
        <v>112.743638753285</v>
      </c>
      <c r="H17" s="144">
        <v>123.48930969609199</v>
      </c>
      <c r="I17" s="144">
        <v>128.300144327141</v>
      </c>
      <c r="J17" s="144">
        <v>123.571378711078</v>
      </c>
      <c r="K17" s="144">
        <v>111.80613268878101</v>
      </c>
      <c r="L17" s="150">
        <v>120.707448425957</v>
      </c>
      <c r="M17" s="144"/>
      <c r="N17" s="151">
        <v>109.909788135593</v>
      </c>
      <c r="O17" s="152">
        <v>111.50801396942499</v>
      </c>
      <c r="P17" s="153">
        <v>110.750097006651</v>
      </c>
      <c r="Q17" s="144"/>
      <c r="R17" s="154">
        <v>117.65347975773</v>
      </c>
      <c r="S17" s="127"/>
      <c r="T17" s="128">
        <v>2.7584184409305701</v>
      </c>
      <c r="U17" s="122">
        <v>1.26193538145206</v>
      </c>
      <c r="V17" s="122">
        <v>3.9615884207463798</v>
      </c>
      <c r="W17" s="122">
        <v>0.259261591808156</v>
      </c>
      <c r="X17" s="122">
        <v>-3.4756031557514602</v>
      </c>
      <c r="Y17" s="129">
        <v>1.0529031892527501</v>
      </c>
      <c r="Z17" s="122"/>
      <c r="AA17" s="130">
        <v>5.1084985040662501</v>
      </c>
      <c r="AB17" s="131">
        <v>6.9780104299529899</v>
      </c>
      <c r="AC17" s="132">
        <v>6.0893583366663702</v>
      </c>
      <c r="AD17" s="122"/>
      <c r="AE17" s="133">
        <v>1.97829045441135</v>
      </c>
      <c r="AF17" s="30"/>
      <c r="AG17" s="149">
        <v>114.091862237379</v>
      </c>
      <c r="AH17" s="144">
        <v>128.132405498281</v>
      </c>
      <c r="AI17" s="144">
        <v>133.13658781989099</v>
      </c>
      <c r="AJ17" s="144">
        <v>129.79223692398301</v>
      </c>
      <c r="AK17" s="144">
        <v>121.509035891221</v>
      </c>
      <c r="AL17" s="150">
        <v>125.99918780426999</v>
      </c>
      <c r="AM17" s="144"/>
      <c r="AN17" s="151">
        <v>112.19362819937101</v>
      </c>
      <c r="AO17" s="152">
        <v>112.87287153734999</v>
      </c>
      <c r="AP17" s="153">
        <v>112.54192059778801</v>
      </c>
      <c r="AQ17" s="144"/>
      <c r="AR17" s="154">
        <v>122.080013576634</v>
      </c>
      <c r="AS17" s="127"/>
      <c r="AT17" s="128">
        <v>1.4140250172043201</v>
      </c>
      <c r="AU17" s="122">
        <v>3.2018098275561302</v>
      </c>
      <c r="AV17" s="122">
        <v>3.9040605524866101</v>
      </c>
      <c r="AW17" s="122">
        <v>2.1994783184529099</v>
      </c>
      <c r="AX17" s="122">
        <v>1.87999177662679</v>
      </c>
      <c r="AY17" s="129">
        <v>2.6449402930914898</v>
      </c>
      <c r="AZ17" s="122"/>
      <c r="BA17" s="130">
        <v>3.18969816145473</v>
      </c>
      <c r="BB17" s="131">
        <v>3.7596859800957998</v>
      </c>
      <c r="BC17" s="132">
        <v>3.48244628914287</v>
      </c>
      <c r="BD17" s="122"/>
      <c r="BE17" s="133">
        <v>2.6770115504545799</v>
      </c>
    </row>
    <row r="18" spans="1:57" x14ac:dyDescent="0.25">
      <c r="A18" s="21" t="s">
        <v>29</v>
      </c>
      <c r="B18" s="3" t="str">
        <f t="shared" si="0"/>
        <v>Williamsburg, VA</v>
      </c>
      <c r="C18" s="3"/>
      <c r="D18" s="24" t="s">
        <v>16</v>
      </c>
      <c r="E18" s="27" t="s">
        <v>17</v>
      </c>
      <c r="F18" s="3"/>
      <c r="G18" s="149">
        <v>118.64084999999901</v>
      </c>
      <c r="H18" s="144">
        <v>113.59573737373699</v>
      </c>
      <c r="I18" s="144">
        <v>114.10490202818799</v>
      </c>
      <c r="J18" s="144">
        <v>110.24729266620901</v>
      </c>
      <c r="K18" s="144">
        <v>110.283365415463</v>
      </c>
      <c r="L18" s="150">
        <v>113.36247150328499</v>
      </c>
      <c r="M18" s="144"/>
      <c r="N18" s="151">
        <v>158.96215971675801</v>
      </c>
      <c r="O18" s="152">
        <v>189.889005202585</v>
      </c>
      <c r="P18" s="153">
        <v>176.129306029579</v>
      </c>
      <c r="Q18" s="144"/>
      <c r="R18" s="154">
        <v>140.59137770016301</v>
      </c>
      <c r="S18" s="127"/>
      <c r="T18" s="128">
        <v>-3.4200628631246102</v>
      </c>
      <c r="U18" s="122">
        <v>-1.791674304416</v>
      </c>
      <c r="V18" s="122">
        <v>3.3703246645104601</v>
      </c>
      <c r="W18" s="122">
        <v>2.1136822321509698</v>
      </c>
      <c r="X18" s="122">
        <v>-8.9702777325299792</v>
      </c>
      <c r="Y18" s="129">
        <v>-2.0873807381349101</v>
      </c>
      <c r="Z18" s="122"/>
      <c r="AA18" s="130">
        <v>-9.1814346640595801</v>
      </c>
      <c r="AB18" s="131">
        <v>7.1578607026658601</v>
      </c>
      <c r="AC18" s="132">
        <v>-6.2961240048985401E-2</v>
      </c>
      <c r="AD18" s="122"/>
      <c r="AE18" s="133">
        <v>-1.3139766108320099</v>
      </c>
      <c r="AF18" s="30"/>
      <c r="AG18" s="149">
        <v>134.50362047043799</v>
      </c>
      <c r="AH18" s="144">
        <v>133.02218980775001</v>
      </c>
      <c r="AI18" s="144">
        <v>129.1342271677</v>
      </c>
      <c r="AJ18" s="144">
        <v>131.251762280598</v>
      </c>
      <c r="AK18" s="144">
        <v>135.09883370062701</v>
      </c>
      <c r="AL18" s="150">
        <v>132.61435568744201</v>
      </c>
      <c r="AM18" s="144"/>
      <c r="AN18" s="151">
        <v>172.90343024566101</v>
      </c>
      <c r="AO18" s="152">
        <v>183.82329028797699</v>
      </c>
      <c r="AP18" s="153">
        <v>178.60481894750399</v>
      </c>
      <c r="AQ18" s="144"/>
      <c r="AR18" s="154">
        <v>149.08074271743499</v>
      </c>
      <c r="AS18" s="127"/>
      <c r="AT18" s="128">
        <v>-1.15843774804847</v>
      </c>
      <c r="AU18" s="122">
        <v>-2.5635803288128902</v>
      </c>
      <c r="AV18" s="122">
        <v>-4.7267187891354503</v>
      </c>
      <c r="AW18" s="122">
        <v>-2.5907332075765899</v>
      </c>
      <c r="AX18" s="122">
        <v>-3.0988751693902299</v>
      </c>
      <c r="AY18" s="129">
        <v>-2.85795513392162</v>
      </c>
      <c r="AZ18" s="122"/>
      <c r="BA18" s="130">
        <v>-4.7689555851039396</v>
      </c>
      <c r="BB18" s="131">
        <v>-2.0517769526535101</v>
      </c>
      <c r="BC18" s="132">
        <v>-3.3092310854342002</v>
      </c>
      <c r="BD18" s="122"/>
      <c r="BE18" s="133">
        <v>-3.3051851592277202</v>
      </c>
    </row>
    <row r="19" spans="1:57" x14ac:dyDescent="0.25">
      <c r="A19" s="21" t="s">
        <v>30</v>
      </c>
      <c r="B19" s="3" t="str">
        <f t="shared" si="0"/>
        <v>Virginia Beach, VA</v>
      </c>
      <c r="C19" s="3"/>
      <c r="D19" s="24" t="s">
        <v>16</v>
      </c>
      <c r="E19" s="27" t="s">
        <v>17</v>
      </c>
      <c r="F19" s="3"/>
      <c r="G19" s="149">
        <v>171.81446152447</v>
      </c>
      <c r="H19" s="144">
        <v>160.734114968814</v>
      </c>
      <c r="I19" s="144">
        <v>159.30234970570001</v>
      </c>
      <c r="J19" s="144">
        <v>158.20856014345799</v>
      </c>
      <c r="K19" s="144">
        <v>164.38697366007901</v>
      </c>
      <c r="L19" s="150">
        <v>162.78772371804999</v>
      </c>
      <c r="M19" s="144"/>
      <c r="N19" s="151">
        <v>236.52678807036199</v>
      </c>
      <c r="O19" s="152">
        <v>277.80065523511502</v>
      </c>
      <c r="P19" s="153">
        <v>259.54236085644197</v>
      </c>
      <c r="Q19" s="144"/>
      <c r="R19" s="154">
        <v>201.71797525759499</v>
      </c>
      <c r="S19" s="127"/>
      <c r="T19" s="128">
        <v>0.412265561461858</v>
      </c>
      <c r="U19" s="122">
        <v>-0.44917781595787298</v>
      </c>
      <c r="V19" s="122">
        <v>-1.69581244641851</v>
      </c>
      <c r="W19" s="122">
        <v>-3.90662288101232</v>
      </c>
      <c r="X19" s="122">
        <v>7.1650611885986999</v>
      </c>
      <c r="Y19" s="129">
        <v>0.231511937278539</v>
      </c>
      <c r="Z19" s="122"/>
      <c r="AA19" s="130">
        <v>3.7464974898636898</v>
      </c>
      <c r="AB19" s="131">
        <v>4.9140624904227002</v>
      </c>
      <c r="AC19" s="132">
        <v>4.4611508749537698</v>
      </c>
      <c r="AD19" s="122"/>
      <c r="AE19" s="133">
        <v>2.6384524345381299</v>
      </c>
      <c r="AF19" s="30"/>
      <c r="AG19" s="149">
        <v>192.170271057257</v>
      </c>
      <c r="AH19" s="144">
        <v>190.41099883130599</v>
      </c>
      <c r="AI19" s="144">
        <v>190.20670154095001</v>
      </c>
      <c r="AJ19" s="144">
        <v>189.791579970198</v>
      </c>
      <c r="AK19" s="144">
        <v>191.023322922429</v>
      </c>
      <c r="AL19" s="150">
        <v>190.695193719076</v>
      </c>
      <c r="AM19" s="144"/>
      <c r="AN19" s="151">
        <v>257.61645785141502</v>
      </c>
      <c r="AO19" s="152">
        <v>275.67956690844699</v>
      </c>
      <c r="AP19" s="153">
        <v>267.04735402094099</v>
      </c>
      <c r="AQ19" s="144"/>
      <c r="AR19" s="154">
        <v>216.81981517915301</v>
      </c>
      <c r="AS19" s="127"/>
      <c r="AT19" s="128">
        <v>-0.34040421096031498</v>
      </c>
      <c r="AU19" s="122">
        <v>0.71417536786795199</v>
      </c>
      <c r="AV19" s="122">
        <v>0.63333918172871095</v>
      </c>
      <c r="AW19" s="122">
        <v>9.7187602286149102E-2</v>
      </c>
      <c r="AX19" s="122">
        <v>6.7655739436629794E-2</v>
      </c>
      <c r="AY19" s="129">
        <v>0.231223339046776</v>
      </c>
      <c r="AZ19" s="122"/>
      <c r="BA19" s="130">
        <v>3.54890206668445</v>
      </c>
      <c r="BB19" s="131">
        <v>3.3880186489655402</v>
      </c>
      <c r="BC19" s="132">
        <v>3.4682637847006799</v>
      </c>
      <c r="BD19" s="122"/>
      <c r="BE19" s="133">
        <v>1.81109839600334</v>
      </c>
    </row>
    <row r="20" spans="1:57" x14ac:dyDescent="0.25">
      <c r="A20" s="34" t="s">
        <v>31</v>
      </c>
      <c r="B20" s="3" t="str">
        <f t="shared" si="0"/>
        <v>Norfolk/Portsmouth, VA</v>
      </c>
      <c r="C20" s="3"/>
      <c r="D20" s="24" t="s">
        <v>16</v>
      </c>
      <c r="E20" s="27" t="s">
        <v>17</v>
      </c>
      <c r="F20" s="3"/>
      <c r="G20" s="149">
        <v>101.257097065767</v>
      </c>
      <c r="H20" s="144">
        <v>107.206162554426</v>
      </c>
      <c r="I20" s="144">
        <v>107.85415386089799</v>
      </c>
      <c r="J20" s="144">
        <v>105.92245510455101</v>
      </c>
      <c r="K20" s="144">
        <v>103.11107552066601</v>
      </c>
      <c r="L20" s="150">
        <v>105.245231724977</v>
      </c>
      <c r="M20" s="144"/>
      <c r="N20" s="151">
        <v>141.45570337543001</v>
      </c>
      <c r="O20" s="152">
        <v>159.20161454508701</v>
      </c>
      <c r="P20" s="153">
        <v>150.90227571950101</v>
      </c>
      <c r="Q20" s="144"/>
      <c r="R20" s="154">
        <v>121.758161141103</v>
      </c>
      <c r="S20" s="127"/>
      <c r="T20" s="128">
        <v>-0.98048992001237001</v>
      </c>
      <c r="U20" s="122">
        <v>5.8539699807144396</v>
      </c>
      <c r="V20" s="122">
        <v>1.12185318083337</v>
      </c>
      <c r="W20" s="122">
        <v>1.0180431453559899</v>
      </c>
      <c r="X20" s="122">
        <v>-1.58124540403986</v>
      </c>
      <c r="Y20" s="129">
        <v>1.1056554170936199</v>
      </c>
      <c r="Z20" s="122"/>
      <c r="AA20" s="130">
        <v>2.1923154368916999</v>
      </c>
      <c r="AB20" s="131">
        <v>4.5354673819920297</v>
      </c>
      <c r="AC20" s="132">
        <v>3.49799845731394</v>
      </c>
      <c r="AD20" s="122"/>
      <c r="AE20" s="133">
        <v>2.5043108447282001</v>
      </c>
      <c r="AF20" s="30"/>
      <c r="AG20" s="149">
        <v>112.967600311978</v>
      </c>
      <c r="AH20" s="144">
        <v>122.044356878925</v>
      </c>
      <c r="AI20" s="144">
        <v>124.68438607250501</v>
      </c>
      <c r="AJ20" s="144">
        <v>119.600238332182</v>
      </c>
      <c r="AK20" s="144">
        <v>112.80084507199599</v>
      </c>
      <c r="AL20" s="150">
        <v>118.71425325580201</v>
      </c>
      <c r="AM20" s="144"/>
      <c r="AN20" s="151">
        <v>151.21188539509501</v>
      </c>
      <c r="AO20" s="152">
        <v>160.778152376132</v>
      </c>
      <c r="AP20" s="153">
        <v>156.17186517095601</v>
      </c>
      <c r="AQ20" s="144"/>
      <c r="AR20" s="154">
        <v>131.00045313078201</v>
      </c>
      <c r="AS20" s="127"/>
      <c r="AT20" s="128">
        <v>2.4574047458420698</v>
      </c>
      <c r="AU20" s="122">
        <v>7.2449891748748803</v>
      </c>
      <c r="AV20" s="122">
        <v>6.69398500055207</v>
      </c>
      <c r="AW20" s="122">
        <v>4.0051670383148101</v>
      </c>
      <c r="AX20" s="122">
        <v>1.1499617034543601</v>
      </c>
      <c r="AY20" s="129">
        <v>4.5035404231502003</v>
      </c>
      <c r="AZ20" s="122"/>
      <c r="BA20" s="130">
        <v>4.2142045522632303</v>
      </c>
      <c r="BB20" s="131">
        <v>4.9042337061374202</v>
      </c>
      <c r="BC20" s="132">
        <v>4.5984313583021104</v>
      </c>
      <c r="BD20" s="122"/>
      <c r="BE20" s="133">
        <v>4.7866694411580797</v>
      </c>
    </row>
    <row r="21" spans="1:57" x14ac:dyDescent="0.25">
      <c r="A21" s="35" t="s">
        <v>32</v>
      </c>
      <c r="B21" s="3" t="str">
        <f t="shared" si="0"/>
        <v>Newport News/Hampton, VA</v>
      </c>
      <c r="C21" s="3"/>
      <c r="D21" s="24" t="s">
        <v>16</v>
      </c>
      <c r="E21" s="27" t="s">
        <v>17</v>
      </c>
      <c r="F21" s="3"/>
      <c r="G21" s="149">
        <v>82.581040199514604</v>
      </c>
      <c r="H21" s="144">
        <v>85.901831373008406</v>
      </c>
      <c r="I21" s="144">
        <v>91.501893840909005</v>
      </c>
      <c r="J21" s="144">
        <v>87.463364814814796</v>
      </c>
      <c r="K21" s="144">
        <v>83.793079311199193</v>
      </c>
      <c r="L21" s="150">
        <v>86.405575175757505</v>
      </c>
      <c r="M21" s="144"/>
      <c r="N21" s="151">
        <v>105.79637383939701</v>
      </c>
      <c r="O21" s="152">
        <v>120.227628041695</v>
      </c>
      <c r="P21" s="153">
        <v>113.738042034982</v>
      </c>
      <c r="Q21" s="144"/>
      <c r="R21" s="154">
        <v>95.703807767362903</v>
      </c>
      <c r="S21" s="127"/>
      <c r="T21" s="128">
        <v>1.2147840867822</v>
      </c>
      <c r="U21" s="122">
        <v>4.4647158370005897</v>
      </c>
      <c r="V21" s="122">
        <v>10.866787856722199</v>
      </c>
      <c r="W21" s="122">
        <v>2.3845051056400899</v>
      </c>
      <c r="X21" s="122">
        <v>0.482786678113653</v>
      </c>
      <c r="Y21" s="129">
        <v>3.9842491137148599</v>
      </c>
      <c r="Z21" s="122"/>
      <c r="AA21" s="130">
        <v>-5.0553381830877502</v>
      </c>
      <c r="AB21" s="131">
        <v>-3.78778051582103</v>
      </c>
      <c r="AC21" s="132">
        <v>-4.2101472088479897</v>
      </c>
      <c r="AD21" s="122"/>
      <c r="AE21" s="133">
        <v>0.34954479133838001</v>
      </c>
      <c r="AF21" s="30"/>
      <c r="AG21" s="149">
        <v>86.438341638775199</v>
      </c>
      <c r="AH21" s="144">
        <v>89.310626685866396</v>
      </c>
      <c r="AI21" s="144">
        <v>92.020879405542004</v>
      </c>
      <c r="AJ21" s="144">
        <v>91.371008942453102</v>
      </c>
      <c r="AK21" s="144">
        <v>91.821774532843307</v>
      </c>
      <c r="AL21" s="150">
        <v>90.329920126187702</v>
      </c>
      <c r="AM21" s="144"/>
      <c r="AN21" s="151">
        <v>114.386112488346</v>
      </c>
      <c r="AO21" s="152">
        <v>120.72154089655101</v>
      </c>
      <c r="AP21" s="153">
        <v>117.677833779002</v>
      </c>
      <c r="AQ21" s="144"/>
      <c r="AR21" s="154">
        <v>99.239831842923195</v>
      </c>
      <c r="AS21" s="127"/>
      <c r="AT21" s="128">
        <v>3.4670574603678701</v>
      </c>
      <c r="AU21" s="122">
        <v>5.6757954823667802</v>
      </c>
      <c r="AV21" s="122">
        <v>7.16282269347953</v>
      </c>
      <c r="AW21" s="122">
        <v>4.7422108705909896</v>
      </c>
      <c r="AX21" s="122">
        <v>3.8176218973484799</v>
      </c>
      <c r="AY21" s="129">
        <v>5.0108812167347496</v>
      </c>
      <c r="AZ21" s="122"/>
      <c r="BA21" s="130">
        <v>0.47039729488251703</v>
      </c>
      <c r="BB21" s="131">
        <v>9.1249475162719404E-2</v>
      </c>
      <c r="BC21" s="132">
        <v>0.28302805783699198</v>
      </c>
      <c r="BD21" s="122"/>
      <c r="BE21" s="133">
        <v>2.9143053577017799</v>
      </c>
    </row>
    <row r="22" spans="1:57" x14ac:dyDescent="0.25">
      <c r="A22" s="36" t="s">
        <v>33</v>
      </c>
      <c r="B22" s="3" t="str">
        <f t="shared" si="0"/>
        <v>Chesapeake/Suffolk, VA</v>
      </c>
      <c r="C22" s="3"/>
      <c r="D22" s="25" t="s">
        <v>16</v>
      </c>
      <c r="E22" s="28" t="s">
        <v>17</v>
      </c>
      <c r="F22" s="3"/>
      <c r="G22" s="155">
        <v>93.768328616953397</v>
      </c>
      <c r="H22" s="156">
        <v>97.938175406397406</v>
      </c>
      <c r="I22" s="156">
        <v>99.756656484220898</v>
      </c>
      <c r="J22" s="156">
        <v>98.220291303238895</v>
      </c>
      <c r="K22" s="156">
        <v>95.743368341026297</v>
      </c>
      <c r="L22" s="157">
        <v>97.256544310122507</v>
      </c>
      <c r="M22" s="144"/>
      <c r="N22" s="158">
        <v>122.008194686313</v>
      </c>
      <c r="O22" s="159">
        <v>136.18332981868301</v>
      </c>
      <c r="P22" s="160">
        <v>129.53720501413099</v>
      </c>
      <c r="Q22" s="144"/>
      <c r="R22" s="161">
        <v>108.20549342091201</v>
      </c>
      <c r="S22" s="127"/>
      <c r="T22" s="134">
        <v>8.1131444563484603E-2</v>
      </c>
      <c r="U22" s="135">
        <v>0.72185957740592299</v>
      </c>
      <c r="V22" s="135">
        <v>1.93825343863535</v>
      </c>
      <c r="W22" s="135">
        <v>1.4204682801458</v>
      </c>
      <c r="X22" s="135">
        <v>4.2216936410092298</v>
      </c>
      <c r="Y22" s="136">
        <v>1.71898395609495</v>
      </c>
      <c r="Z22" s="122"/>
      <c r="AA22" s="137">
        <v>5.1000453140549</v>
      </c>
      <c r="AB22" s="138">
        <v>2.57573402662414</v>
      </c>
      <c r="AC22" s="139">
        <v>3.5255029664623199</v>
      </c>
      <c r="AD22" s="122"/>
      <c r="AE22" s="140">
        <v>2.9911436729408298</v>
      </c>
      <c r="AF22" s="31"/>
      <c r="AG22" s="155">
        <v>99.0916404180238</v>
      </c>
      <c r="AH22" s="156">
        <v>103.057985680285</v>
      </c>
      <c r="AI22" s="156">
        <v>105.30852062648999</v>
      </c>
      <c r="AJ22" s="156">
        <v>104.76163144557</v>
      </c>
      <c r="AK22" s="156">
        <v>102.23516715823899</v>
      </c>
      <c r="AL22" s="157">
        <v>103.05732418820701</v>
      </c>
      <c r="AM22" s="144"/>
      <c r="AN22" s="158">
        <v>128.944552560761</v>
      </c>
      <c r="AO22" s="159">
        <v>135.80634335516299</v>
      </c>
      <c r="AP22" s="160">
        <v>132.468381170931</v>
      </c>
      <c r="AQ22" s="144"/>
      <c r="AR22" s="161">
        <v>112.17176188907</v>
      </c>
      <c r="AS22" s="127"/>
      <c r="AT22" s="134">
        <v>1.10429583196863</v>
      </c>
      <c r="AU22" s="135">
        <v>1.46294975470341</v>
      </c>
      <c r="AV22" s="135">
        <v>1.5842874572363901</v>
      </c>
      <c r="AW22" s="135">
        <v>1.6362364465647501</v>
      </c>
      <c r="AX22" s="135">
        <v>2.36912200200823</v>
      </c>
      <c r="AY22" s="136">
        <v>1.66389101957587</v>
      </c>
      <c r="AZ22" s="122"/>
      <c r="BA22" s="137">
        <v>3.1737451975324902</v>
      </c>
      <c r="BB22" s="138">
        <v>2.1888692501298701</v>
      </c>
      <c r="BC22" s="139">
        <v>2.6497890130431698</v>
      </c>
      <c r="BD22" s="122"/>
      <c r="BE22" s="140">
        <v>2.1169049615974398</v>
      </c>
    </row>
    <row r="23" spans="1:57" ht="13" x14ac:dyDescent="0.3">
      <c r="A23" s="35" t="s">
        <v>111</v>
      </c>
      <c r="B23" s="3" t="s">
        <v>111</v>
      </c>
      <c r="C23" s="9"/>
      <c r="D23" s="23" t="s">
        <v>16</v>
      </c>
      <c r="E23" s="26" t="s">
        <v>17</v>
      </c>
      <c r="F23" s="3"/>
      <c r="G23" s="141">
        <v>153.159393939393</v>
      </c>
      <c r="H23" s="142">
        <v>159.69016634676899</v>
      </c>
      <c r="I23" s="142">
        <v>162.129957703927</v>
      </c>
      <c r="J23" s="142">
        <v>149.64692043895701</v>
      </c>
      <c r="K23" s="142">
        <v>142.94668534827801</v>
      </c>
      <c r="L23" s="143">
        <v>154.11940208667701</v>
      </c>
      <c r="M23" s="144"/>
      <c r="N23" s="145">
        <v>152.728653964351</v>
      </c>
      <c r="O23" s="146">
        <v>158.69806514341201</v>
      </c>
      <c r="P23" s="147">
        <v>156.061737242128</v>
      </c>
      <c r="Q23" s="144"/>
      <c r="R23" s="148">
        <v>154.76058154121799</v>
      </c>
      <c r="S23" s="127"/>
      <c r="T23" s="119">
        <v>3.3306441697488598</v>
      </c>
      <c r="U23" s="120">
        <v>5.3845801496820496</v>
      </c>
      <c r="V23" s="120">
        <v>0.88031155322386601</v>
      </c>
      <c r="W23" s="120">
        <v>-1.29097801596266</v>
      </c>
      <c r="X23" s="120">
        <v>-3.9313496351616801</v>
      </c>
      <c r="Y23" s="121">
        <v>0.88581752144047299</v>
      </c>
      <c r="Z23" s="122"/>
      <c r="AA23" s="123">
        <v>-7.4876476420658404</v>
      </c>
      <c r="AB23" s="124">
        <v>-12.6097384131787</v>
      </c>
      <c r="AC23" s="125">
        <v>-10.5938580181276</v>
      </c>
      <c r="AD23" s="122"/>
      <c r="AE23" s="126">
        <v>-3.4598364507745898</v>
      </c>
      <c r="AF23" s="29"/>
      <c r="AG23" s="141">
        <v>150.98501150747899</v>
      </c>
      <c r="AH23" s="142">
        <v>156.39673843700101</v>
      </c>
      <c r="AI23" s="142">
        <v>165.925316069057</v>
      </c>
      <c r="AJ23" s="142">
        <v>159.916408360585</v>
      </c>
      <c r="AK23" s="142">
        <v>150.48523545267099</v>
      </c>
      <c r="AL23" s="143">
        <v>157.35499505470699</v>
      </c>
      <c r="AM23" s="144"/>
      <c r="AN23" s="145">
        <v>164.703978455135</v>
      </c>
      <c r="AO23" s="146">
        <v>176.291333534621</v>
      </c>
      <c r="AP23" s="147">
        <v>171.06310356255099</v>
      </c>
      <c r="AQ23" s="144"/>
      <c r="AR23" s="148">
        <v>162.27354882181501</v>
      </c>
      <c r="AS23" s="127"/>
      <c r="AT23" s="119">
        <v>-0.611399743925227</v>
      </c>
      <c r="AU23" s="120">
        <v>-0.11662409639072401</v>
      </c>
      <c r="AV23" s="120">
        <v>4.32265109148529</v>
      </c>
      <c r="AW23" s="120">
        <v>0.94484697235653103</v>
      </c>
      <c r="AX23" s="120">
        <v>-3.3705134614333399</v>
      </c>
      <c r="AY23" s="121">
        <v>0.44909674059200899</v>
      </c>
      <c r="AZ23" s="122"/>
      <c r="BA23" s="123">
        <v>-4.6718318849770002</v>
      </c>
      <c r="BB23" s="124">
        <v>-4.57867420425125</v>
      </c>
      <c r="BC23" s="125">
        <v>-4.6304161803717898</v>
      </c>
      <c r="BD23" s="122"/>
      <c r="BE23" s="126">
        <v>-1.31368988780709</v>
      </c>
    </row>
    <row r="24" spans="1:57" x14ac:dyDescent="0.25">
      <c r="A24" s="35" t="s">
        <v>43</v>
      </c>
      <c r="B24" s="3" t="str">
        <f t="shared" si="0"/>
        <v>Richmond North/Glen Allen, VA</v>
      </c>
      <c r="C24" s="10"/>
      <c r="D24" s="24" t="s">
        <v>16</v>
      </c>
      <c r="E24" s="27" t="s">
        <v>17</v>
      </c>
      <c r="F24" s="3"/>
      <c r="G24" s="149">
        <v>94.046515628785997</v>
      </c>
      <c r="H24" s="144">
        <v>101.91444081632601</v>
      </c>
      <c r="I24" s="144">
        <v>104.73564161407501</v>
      </c>
      <c r="J24" s="144">
        <v>101.83265038352801</v>
      </c>
      <c r="K24" s="144">
        <v>95.690802838766899</v>
      </c>
      <c r="L24" s="150">
        <v>99.9672068805598</v>
      </c>
      <c r="M24" s="144"/>
      <c r="N24" s="151">
        <v>107.296182022051</v>
      </c>
      <c r="O24" s="152">
        <v>112.449471202425</v>
      </c>
      <c r="P24" s="153">
        <v>110.00680574010001</v>
      </c>
      <c r="Q24" s="144"/>
      <c r="R24" s="154">
        <v>103.20466779021901</v>
      </c>
      <c r="S24" s="127"/>
      <c r="T24" s="128">
        <v>5.9830872118425198</v>
      </c>
      <c r="U24" s="122">
        <v>9.3989162852511896</v>
      </c>
      <c r="V24" s="122">
        <v>8.1949739599517901</v>
      </c>
      <c r="W24" s="122">
        <v>5.7995790780711101</v>
      </c>
      <c r="X24" s="122">
        <v>5.6366207435552704</v>
      </c>
      <c r="Y24" s="129">
        <v>7.0582165271125001</v>
      </c>
      <c r="Z24" s="122"/>
      <c r="AA24" s="130">
        <v>2.6494318384337801</v>
      </c>
      <c r="AB24" s="131">
        <v>1.1686439275437801</v>
      </c>
      <c r="AC24" s="132">
        <v>1.8232396611061901</v>
      </c>
      <c r="AD24" s="122"/>
      <c r="AE24" s="133">
        <v>5.0264956597927704</v>
      </c>
      <c r="AF24" s="30"/>
      <c r="AG24" s="149">
        <v>96.058141598154606</v>
      </c>
      <c r="AH24" s="144">
        <v>103.715383759194</v>
      </c>
      <c r="AI24" s="144">
        <v>107.99947327180899</v>
      </c>
      <c r="AJ24" s="144">
        <v>106.287426558026</v>
      </c>
      <c r="AK24" s="144">
        <v>101.249971105225</v>
      </c>
      <c r="AL24" s="150">
        <v>103.48615326930199</v>
      </c>
      <c r="AM24" s="144"/>
      <c r="AN24" s="151">
        <v>114.515770752634</v>
      </c>
      <c r="AO24" s="152">
        <v>117.442789839757</v>
      </c>
      <c r="AP24" s="153">
        <v>116.038192756635</v>
      </c>
      <c r="AQ24" s="144"/>
      <c r="AR24" s="154">
        <v>107.56290772176899</v>
      </c>
      <c r="AS24" s="127"/>
      <c r="AT24" s="128">
        <v>1.8067253492074</v>
      </c>
      <c r="AU24" s="122">
        <v>6.8426012744846698</v>
      </c>
      <c r="AV24" s="122">
        <v>7.7032427254965103</v>
      </c>
      <c r="AW24" s="122">
        <v>6.2534925996150701</v>
      </c>
      <c r="AX24" s="122">
        <v>4.2192558853428999</v>
      </c>
      <c r="AY24" s="129">
        <v>5.6650288625494403</v>
      </c>
      <c r="AZ24" s="122"/>
      <c r="BA24" s="130">
        <v>1.0456810867009501</v>
      </c>
      <c r="BB24" s="131">
        <v>-0.418301886150378</v>
      </c>
      <c r="BC24" s="132">
        <v>0.28749826814247598</v>
      </c>
      <c r="BD24" s="122"/>
      <c r="BE24" s="133">
        <v>3.7616067124768402</v>
      </c>
    </row>
    <row r="25" spans="1:57" x14ac:dyDescent="0.25">
      <c r="A25" s="35" t="s">
        <v>44</v>
      </c>
      <c r="B25" s="3" t="str">
        <f t="shared" si="0"/>
        <v>Richmond West/Midlothian, VA</v>
      </c>
      <c r="C25" s="3"/>
      <c r="D25" s="24" t="s">
        <v>16</v>
      </c>
      <c r="E25" s="27" t="s">
        <v>17</v>
      </c>
      <c r="F25" s="3"/>
      <c r="G25" s="149">
        <v>87.5367190789473</v>
      </c>
      <c r="H25" s="144">
        <v>91.399063449023799</v>
      </c>
      <c r="I25" s="144">
        <v>92.560725275880102</v>
      </c>
      <c r="J25" s="144">
        <v>91.283935143943495</v>
      </c>
      <c r="K25" s="144">
        <v>89.415515210559306</v>
      </c>
      <c r="L25" s="150">
        <v>90.591166283480803</v>
      </c>
      <c r="M25" s="144"/>
      <c r="N25" s="151">
        <v>102.931453266888</v>
      </c>
      <c r="O25" s="152">
        <v>111.036516483011</v>
      </c>
      <c r="P25" s="153">
        <v>107.362383910642</v>
      </c>
      <c r="Q25" s="144"/>
      <c r="R25" s="154">
        <v>95.859362374832401</v>
      </c>
      <c r="S25" s="127"/>
      <c r="T25" s="128">
        <v>4.1884331013393998</v>
      </c>
      <c r="U25" s="122">
        <v>3.94878971639237</v>
      </c>
      <c r="V25" s="122">
        <v>4.0742254911879598</v>
      </c>
      <c r="W25" s="122">
        <v>3.0372212353400898</v>
      </c>
      <c r="X25" s="122">
        <v>5.5378832003084604</v>
      </c>
      <c r="Y25" s="129">
        <v>4.1069826207765896</v>
      </c>
      <c r="Z25" s="122"/>
      <c r="AA25" s="130">
        <v>2.8371756906851799</v>
      </c>
      <c r="AB25" s="131">
        <v>2.6626048524219299</v>
      </c>
      <c r="AC25" s="132">
        <v>2.72351173765975</v>
      </c>
      <c r="AD25" s="122"/>
      <c r="AE25" s="133">
        <v>3.1848169897030298</v>
      </c>
      <c r="AF25" s="30"/>
      <c r="AG25" s="149">
        <v>88.785088464095693</v>
      </c>
      <c r="AH25" s="144">
        <v>92.006632136292893</v>
      </c>
      <c r="AI25" s="144">
        <v>94.9823756521739</v>
      </c>
      <c r="AJ25" s="144">
        <v>93.269618390961</v>
      </c>
      <c r="AK25" s="144">
        <v>91.494278144095404</v>
      </c>
      <c r="AL25" s="150">
        <v>92.250868781297299</v>
      </c>
      <c r="AM25" s="144"/>
      <c r="AN25" s="151">
        <v>103.351220887728</v>
      </c>
      <c r="AO25" s="152">
        <v>107.73816461016899</v>
      </c>
      <c r="AP25" s="153">
        <v>105.64947767714401</v>
      </c>
      <c r="AQ25" s="144"/>
      <c r="AR25" s="154">
        <v>96.617047409336394</v>
      </c>
      <c r="AS25" s="127"/>
      <c r="AT25" s="128">
        <v>1.841761362925</v>
      </c>
      <c r="AU25" s="122">
        <v>4.5134600482193097</v>
      </c>
      <c r="AV25" s="122">
        <v>5.3299216829502196</v>
      </c>
      <c r="AW25" s="122">
        <v>4.5032404704797599</v>
      </c>
      <c r="AX25" s="122">
        <v>4.1583740370379099</v>
      </c>
      <c r="AY25" s="129">
        <v>4.1738592187441599</v>
      </c>
      <c r="AZ25" s="122"/>
      <c r="BA25" s="130">
        <v>3.53641858845454</v>
      </c>
      <c r="BB25" s="131">
        <v>2.4210657382176999</v>
      </c>
      <c r="BC25" s="132">
        <v>2.9429574122698701</v>
      </c>
      <c r="BD25" s="122"/>
      <c r="BE25" s="133">
        <v>3.7957660379359099</v>
      </c>
    </row>
    <row r="26" spans="1:57" x14ac:dyDescent="0.25">
      <c r="A26" s="35" t="s">
        <v>45</v>
      </c>
      <c r="B26" s="3" t="str">
        <f t="shared" si="0"/>
        <v>Petersburg/Chester, VA</v>
      </c>
      <c r="C26" s="3"/>
      <c r="D26" s="24" t="s">
        <v>16</v>
      </c>
      <c r="E26" s="27" t="s">
        <v>17</v>
      </c>
      <c r="F26" s="3"/>
      <c r="G26" s="149">
        <v>87.206512264742699</v>
      </c>
      <c r="H26" s="144">
        <v>91.468985343383494</v>
      </c>
      <c r="I26" s="144">
        <v>91.595352144035104</v>
      </c>
      <c r="J26" s="144">
        <v>92.083733482392304</v>
      </c>
      <c r="K26" s="144">
        <v>88.077536464253598</v>
      </c>
      <c r="L26" s="150">
        <v>90.184024496508698</v>
      </c>
      <c r="M26" s="144"/>
      <c r="N26" s="151">
        <v>94.220604629113197</v>
      </c>
      <c r="O26" s="152">
        <v>98.081402129870099</v>
      </c>
      <c r="P26" s="153">
        <v>96.219538246368998</v>
      </c>
      <c r="Q26" s="144"/>
      <c r="R26" s="154">
        <v>91.996262745810597</v>
      </c>
      <c r="S26" s="127"/>
      <c r="T26" s="128">
        <v>4.8755310385998403</v>
      </c>
      <c r="U26" s="122">
        <v>5.71217004979321</v>
      </c>
      <c r="V26" s="122">
        <v>3.0200317972298398</v>
      </c>
      <c r="W26" s="122">
        <v>5.4049678193930797</v>
      </c>
      <c r="X26" s="122">
        <v>2.5993893048016301</v>
      </c>
      <c r="Y26" s="129">
        <v>4.2947644896300199</v>
      </c>
      <c r="Z26" s="122"/>
      <c r="AA26" s="130">
        <v>5.3410014256835598</v>
      </c>
      <c r="AB26" s="131">
        <v>7.8196364677183601</v>
      </c>
      <c r="AC26" s="132">
        <v>6.63954894875687</v>
      </c>
      <c r="AD26" s="122"/>
      <c r="AE26" s="133">
        <v>5.0408750191243703</v>
      </c>
      <c r="AF26" s="30"/>
      <c r="AG26" s="149">
        <v>87.034410372235698</v>
      </c>
      <c r="AH26" s="144">
        <v>90.456633826831293</v>
      </c>
      <c r="AI26" s="144">
        <v>91.833545283538797</v>
      </c>
      <c r="AJ26" s="144">
        <v>91.707261586452702</v>
      </c>
      <c r="AK26" s="144">
        <v>89.140119551525999</v>
      </c>
      <c r="AL26" s="150">
        <v>90.112217871984299</v>
      </c>
      <c r="AM26" s="144"/>
      <c r="AN26" s="151">
        <v>95.082126845810905</v>
      </c>
      <c r="AO26" s="152">
        <v>96.797853396154807</v>
      </c>
      <c r="AP26" s="153">
        <v>95.949064122966703</v>
      </c>
      <c r="AQ26" s="144"/>
      <c r="AR26" s="154">
        <v>91.906446061886001</v>
      </c>
      <c r="AS26" s="127"/>
      <c r="AT26" s="128">
        <v>2.0092599158268301</v>
      </c>
      <c r="AU26" s="122">
        <v>2.3665175471921902</v>
      </c>
      <c r="AV26" s="122">
        <v>2.51118360335151</v>
      </c>
      <c r="AW26" s="122">
        <v>2.8831845164907901</v>
      </c>
      <c r="AX26" s="122">
        <v>1.3322592171193599</v>
      </c>
      <c r="AY26" s="129">
        <v>2.2215977874383301</v>
      </c>
      <c r="AZ26" s="122"/>
      <c r="BA26" s="130">
        <v>2.2246987516797301</v>
      </c>
      <c r="BB26" s="131">
        <v>2.9912638102432401</v>
      </c>
      <c r="BC26" s="132">
        <v>2.6101746681572799</v>
      </c>
      <c r="BD26" s="122"/>
      <c r="BE26" s="133">
        <v>2.4031623210205701</v>
      </c>
    </row>
    <row r="27" spans="1:57" x14ac:dyDescent="0.25">
      <c r="A27" s="35" t="s">
        <v>97</v>
      </c>
      <c r="B27" s="3" t="s">
        <v>70</v>
      </c>
      <c r="C27" s="3"/>
      <c r="D27" s="24" t="s">
        <v>16</v>
      </c>
      <c r="E27" s="27" t="s">
        <v>17</v>
      </c>
      <c r="F27" s="3"/>
      <c r="G27" s="149">
        <v>113.92271010161301</v>
      </c>
      <c r="H27" s="144">
        <v>110.514792864801</v>
      </c>
      <c r="I27" s="144">
        <v>107.459978630493</v>
      </c>
      <c r="J27" s="144">
        <v>106.964907620185</v>
      </c>
      <c r="K27" s="144">
        <v>109.04754057771601</v>
      </c>
      <c r="L27" s="150">
        <v>109.36196556643399</v>
      </c>
      <c r="M27" s="144"/>
      <c r="N27" s="151">
        <v>144.81707618548199</v>
      </c>
      <c r="O27" s="152">
        <v>157.46813622802</v>
      </c>
      <c r="P27" s="153">
        <v>151.66513298055099</v>
      </c>
      <c r="Q27" s="144"/>
      <c r="R27" s="154">
        <v>124.698464489928</v>
      </c>
      <c r="S27" s="127"/>
      <c r="T27" s="128">
        <v>5.6298446825919903</v>
      </c>
      <c r="U27" s="122">
        <v>5.2478048190039299</v>
      </c>
      <c r="V27" s="122">
        <v>3.3444811705867101</v>
      </c>
      <c r="W27" s="122">
        <v>4.7882700485652601</v>
      </c>
      <c r="X27" s="122">
        <v>5.1795320856110397E-2</v>
      </c>
      <c r="Y27" s="129">
        <v>3.6677213092096701</v>
      </c>
      <c r="Z27" s="122"/>
      <c r="AA27" s="130">
        <v>0.71012221369824302</v>
      </c>
      <c r="AB27" s="131">
        <v>3.47778280360806</v>
      </c>
      <c r="AC27" s="132">
        <v>2.2931835527639501</v>
      </c>
      <c r="AD27" s="122"/>
      <c r="AE27" s="133">
        <v>3.2556664558103301</v>
      </c>
      <c r="AF27" s="30"/>
      <c r="AG27" s="149">
        <v>112.823958734746</v>
      </c>
      <c r="AH27" s="144">
        <v>115.116105874786</v>
      </c>
      <c r="AI27" s="144">
        <v>116.35893783527899</v>
      </c>
      <c r="AJ27" s="144">
        <v>117.13941300614501</v>
      </c>
      <c r="AK27" s="144">
        <v>119.38699639458299</v>
      </c>
      <c r="AL27" s="150">
        <v>116.332578938287</v>
      </c>
      <c r="AM27" s="144"/>
      <c r="AN27" s="151">
        <v>143.431958953855</v>
      </c>
      <c r="AO27" s="152">
        <v>148.62825266526301</v>
      </c>
      <c r="AP27" s="153">
        <v>146.099104915954</v>
      </c>
      <c r="AQ27" s="144"/>
      <c r="AR27" s="154">
        <v>126.196492808841</v>
      </c>
      <c r="AS27" s="127"/>
      <c r="AT27" s="128">
        <v>1.4234286321496199</v>
      </c>
      <c r="AU27" s="122">
        <v>3.3075682908291699</v>
      </c>
      <c r="AV27" s="122">
        <v>4.3292930451632499</v>
      </c>
      <c r="AW27" s="122">
        <v>6.1878823372110201</v>
      </c>
      <c r="AX27" s="122">
        <v>3.2009892979541998</v>
      </c>
      <c r="AY27" s="129">
        <v>3.7917913019290701</v>
      </c>
      <c r="AZ27" s="122"/>
      <c r="BA27" s="130">
        <v>1.07793671250958</v>
      </c>
      <c r="BB27" s="131">
        <v>2.94577269921332</v>
      </c>
      <c r="BC27" s="132">
        <v>2.0457571538068402</v>
      </c>
      <c r="BD27" s="122"/>
      <c r="BE27" s="133">
        <v>3.0698746505824901</v>
      </c>
    </row>
    <row r="28" spans="1:57" x14ac:dyDescent="0.25">
      <c r="A28" s="35" t="s">
        <v>47</v>
      </c>
      <c r="B28" s="3" t="str">
        <f t="shared" si="0"/>
        <v>Roanoke, VA</v>
      </c>
      <c r="C28" s="3"/>
      <c r="D28" s="24" t="s">
        <v>16</v>
      </c>
      <c r="E28" s="27" t="s">
        <v>17</v>
      </c>
      <c r="F28" s="3"/>
      <c r="G28" s="149">
        <v>90.640817704426098</v>
      </c>
      <c r="H28" s="144">
        <v>97.080018969332897</v>
      </c>
      <c r="I28" s="144">
        <v>97.564924354790804</v>
      </c>
      <c r="J28" s="144">
        <v>94.966816239316202</v>
      </c>
      <c r="K28" s="144">
        <v>92.692901178603805</v>
      </c>
      <c r="L28" s="150">
        <v>94.737787773202399</v>
      </c>
      <c r="M28" s="144"/>
      <c r="N28" s="151">
        <v>119.344741878619</v>
      </c>
      <c r="O28" s="152">
        <v>144.50361614497501</v>
      </c>
      <c r="P28" s="153">
        <v>133.185400475812</v>
      </c>
      <c r="Q28" s="144"/>
      <c r="R28" s="154">
        <v>108.526877539411</v>
      </c>
      <c r="S28" s="127"/>
      <c r="T28" s="128">
        <v>-0.31741408859298997</v>
      </c>
      <c r="U28" s="122">
        <v>-0.14154924454398199</v>
      </c>
      <c r="V28" s="122">
        <v>-0.60178699035831595</v>
      </c>
      <c r="W28" s="122">
        <v>-2.8155626039925301</v>
      </c>
      <c r="X28" s="122">
        <v>-2.1951005091600901</v>
      </c>
      <c r="Y28" s="129">
        <v>-1.29405682545888</v>
      </c>
      <c r="Z28" s="122"/>
      <c r="AA28" s="130">
        <v>10.3032446557109</v>
      </c>
      <c r="AB28" s="131">
        <v>25.8713053446982</v>
      </c>
      <c r="AC28" s="132">
        <v>19.338173080780098</v>
      </c>
      <c r="AD28" s="122"/>
      <c r="AE28" s="133">
        <v>7.26012563208565</v>
      </c>
      <c r="AF28" s="30"/>
      <c r="AG28" s="149">
        <v>92.012517799928801</v>
      </c>
      <c r="AH28" s="144">
        <v>102.107258357812</v>
      </c>
      <c r="AI28" s="144">
        <v>107.030718865358</v>
      </c>
      <c r="AJ28" s="144">
        <v>105.04884295924199</v>
      </c>
      <c r="AK28" s="144">
        <v>102.17400554353701</v>
      </c>
      <c r="AL28" s="150">
        <v>102.237300204774</v>
      </c>
      <c r="AM28" s="144"/>
      <c r="AN28" s="151">
        <v>115.355057761504</v>
      </c>
      <c r="AO28" s="152">
        <v>123.01678694058</v>
      </c>
      <c r="AP28" s="153">
        <v>119.34159762596801</v>
      </c>
      <c r="AQ28" s="144"/>
      <c r="AR28" s="154">
        <v>107.651808343398</v>
      </c>
      <c r="AS28" s="127"/>
      <c r="AT28" s="128">
        <v>-0.18735122972565099</v>
      </c>
      <c r="AU28" s="122">
        <v>2.8459500346639599</v>
      </c>
      <c r="AV28" s="122">
        <v>5.4530443373136199</v>
      </c>
      <c r="AW28" s="122">
        <v>2.7439191184198801</v>
      </c>
      <c r="AX28" s="122">
        <v>2.1357641434992201</v>
      </c>
      <c r="AY28" s="129">
        <v>2.8582859578745099</v>
      </c>
      <c r="AZ28" s="122"/>
      <c r="BA28" s="130">
        <v>5.0378115439296502</v>
      </c>
      <c r="BB28" s="131">
        <v>8.4177880668980603</v>
      </c>
      <c r="BC28" s="132">
        <v>6.8625616178144</v>
      </c>
      <c r="BD28" s="122"/>
      <c r="BE28" s="133">
        <v>4.2351791252611699</v>
      </c>
    </row>
    <row r="29" spans="1:57" x14ac:dyDescent="0.25">
      <c r="A29" s="35" t="s">
        <v>48</v>
      </c>
      <c r="B29" s="3" t="str">
        <f t="shared" si="0"/>
        <v>Charlottesville, VA</v>
      </c>
      <c r="C29" s="3"/>
      <c r="D29" s="24" t="s">
        <v>16</v>
      </c>
      <c r="E29" s="27" t="s">
        <v>17</v>
      </c>
      <c r="F29" s="3"/>
      <c r="G29" s="149">
        <v>141.47461422845601</v>
      </c>
      <c r="H29" s="144">
        <v>132.56221082854699</v>
      </c>
      <c r="I29" s="144">
        <v>134.12414317507401</v>
      </c>
      <c r="J29" s="144">
        <v>133.459012392039</v>
      </c>
      <c r="K29" s="144">
        <v>137.00910281093499</v>
      </c>
      <c r="L29" s="150">
        <v>135.46268603712599</v>
      </c>
      <c r="M29" s="144"/>
      <c r="N29" s="151">
        <v>202.298540889039</v>
      </c>
      <c r="O29" s="152">
        <v>234.220862157976</v>
      </c>
      <c r="P29" s="153">
        <v>220.42888432781101</v>
      </c>
      <c r="Q29" s="144"/>
      <c r="R29" s="154">
        <v>165.630529384206</v>
      </c>
      <c r="S29" s="127"/>
      <c r="T29" s="128">
        <v>7.2199240619212199</v>
      </c>
      <c r="U29" s="122">
        <v>1.9445264292647799</v>
      </c>
      <c r="V29" s="122">
        <v>0.47564410253010198</v>
      </c>
      <c r="W29" s="122">
        <v>7.3186584645096797</v>
      </c>
      <c r="X29" s="122">
        <v>3.1838256537378702</v>
      </c>
      <c r="Y29" s="129">
        <v>3.7754858088201599</v>
      </c>
      <c r="Z29" s="122"/>
      <c r="AA29" s="130">
        <v>-11.975599720410299</v>
      </c>
      <c r="AB29" s="131">
        <v>-8.8530906982132507</v>
      </c>
      <c r="AC29" s="132">
        <v>-9.9571844244085792</v>
      </c>
      <c r="AD29" s="122"/>
      <c r="AE29" s="133">
        <v>-4.1644213675310802</v>
      </c>
      <c r="AF29" s="30"/>
      <c r="AG29" s="149">
        <v>139.35687547007601</v>
      </c>
      <c r="AH29" s="144">
        <v>137.42197284344999</v>
      </c>
      <c r="AI29" s="144">
        <v>137.88166583830301</v>
      </c>
      <c r="AJ29" s="144">
        <v>145.295634567901</v>
      </c>
      <c r="AK29" s="144">
        <v>159.80961885245901</v>
      </c>
      <c r="AL29" s="150">
        <v>144.305700475463</v>
      </c>
      <c r="AM29" s="144"/>
      <c r="AN29" s="151">
        <v>204.42374261536</v>
      </c>
      <c r="AO29" s="152">
        <v>207.18026253166499</v>
      </c>
      <c r="AP29" s="153">
        <v>205.82902516338501</v>
      </c>
      <c r="AQ29" s="144"/>
      <c r="AR29" s="154">
        <v>163.349982919442</v>
      </c>
      <c r="AS29" s="127"/>
      <c r="AT29" s="128">
        <v>0.91892934290291195</v>
      </c>
      <c r="AU29" s="122">
        <v>2.1212569710475</v>
      </c>
      <c r="AV29" s="122">
        <v>-0.69514928158964195</v>
      </c>
      <c r="AW29" s="122">
        <v>2.5720784127249998</v>
      </c>
      <c r="AX29" s="122">
        <v>1.31616659074779</v>
      </c>
      <c r="AY29" s="129">
        <v>1.31052570560937</v>
      </c>
      <c r="AZ29" s="122"/>
      <c r="BA29" s="130">
        <v>-1.6253819426374401</v>
      </c>
      <c r="BB29" s="131">
        <v>-2.69767036072906</v>
      </c>
      <c r="BC29" s="132">
        <v>-2.19304063167323</v>
      </c>
      <c r="BD29" s="122"/>
      <c r="BE29" s="133">
        <v>-0.628168351249212</v>
      </c>
    </row>
    <row r="30" spans="1:57" x14ac:dyDescent="0.25">
      <c r="A30" s="21" t="s">
        <v>49</v>
      </c>
      <c r="B30" t="s">
        <v>72</v>
      </c>
      <c r="C30" s="3"/>
      <c r="D30" s="24" t="s">
        <v>16</v>
      </c>
      <c r="E30" s="27" t="s">
        <v>17</v>
      </c>
      <c r="F30" s="3"/>
      <c r="G30" s="149">
        <v>96.081960646521395</v>
      </c>
      <c r="H30" s="144">
        <v>104.08774034511001</v>
      </c>
      <c r="I30" s="144">
        <v>102.921493797835</v>
      </c>
      <c r="J30" s="144">
        <v>102.681983342009</v>
      </c>
      <c r="K30" s="144">
        <v>101.548216560509</v>
      </c>
      <c r="L30" s="150">
        <v>101.73278820677599</v>
      </c>
      <c r="M30" s="144"/>
      <c r="N30" s="151">
        <v>115.927739455184</v>
      </c>
      <c r="O30" s="152">
        <v>124.105023994093</v>
      </c>
      <c r="P30" s="153">
        <v>120.371523570712</v>
      </c>
      <c r="Q30" s="144"/>
      <c r="R30" s="154">
        <v>108.439208199501</v>
      </c>
      <c r="S30" s="127"/>
      <c r="T30" s="128">
        <v>7.9786998779993796</v>
      </c>
      <c r="U30" s="122">
        <v>9.0348954320042392</v>
      </c>
      <c r="V30" s="122">
        <v>6.4475272691274998</v>
      </c>
      <c r="W30" s="122">
        <v>6.3924995007168697</v>
      </c>
      <c r="X30" s="122">
        <v>5.7688566354147301</v>
      </c>
      <c r="Y30" s="129">
        <v>7.0106394043084999</v>
      </c>
      <c r="Z30" s="122"/>
      <c r="AA30" s="130">
        <v>-2.1492655348513199</v>
      </c>
      <c r="AB30" s="131">
        <v>-0.96675352121122704</v>
      </c>
      <c r="AC30" s="132">
        <v>-1.3409836316835599</v>
      </c>
      <c r="AD30" s="122"/>
      <c r="AE30" s="133">
        <v>3.57672737583218</v>
      </c>
      <c r="AF30" s="30"/>
      <c r="AG30" s="149">
        <v>93.700673316708205</v>
      </c>
      <c r="AH30" s="144">
        <v>101.414728079911</v>
      </c>
      <c r="AI30" s="144">
        <v>106.33244190268699</v>
      </c>
      <c r="AJ30" s="144">
        <v>104.87054445375099</v>
      </c>
      <c r="AK30" s="144">
        <v>101.469692733746</v>
      </c>
      <c r="AL30" s="150">
        <v>102.03589919605</v>
      </c>
      <c r="AM30" s="144"/>
      <c r="AN30" s="151">
        <v>110.855466423579</v>
      </c>
      <c r="AO30" s="152">
        <v>114.179985842912</v>
      </c>
      <c r="AP30" s="153">
        <v>112.57639297649</v>
      </c>
      <c r="AQ30" s="144"/>
      <c r="AR30" s="154">
        <v>105.308810540208</v>
      </c>
      <c r="AS30" s="127"/>
      <c r="AT30" s="128">
        <v>5.3454257613559797</v>
      </c>
      <c r="AU30" s="122">
        <v>6.5075134712330502</v>
      </c>
      <c r="AV30" s="122">
        <v>8.1968095613962397</v>
      </c>
      <c r="AW30" s="122">
        <v>7.1660482440336404</v>
      </c>
      <c r="AX30" s="122">
        <v>6.91551148344226</v>
      </c>
      <c r="AY30" s="129">
        <v>6.9608595394964103</v>
      </c>
      <c r="AZ30" s="122"/>
      <c r="BA30" s="130">
        <v>3.1195041865700799</v>
      </c>
      <c r="BB30" s="131">
        <v>3.9284899227204302</v>
      </c>
      <c r="BC30" s="132">
        <v>3.56302570648434</v>
      </c>
      <c r="BD30" s="122"/>
      <c r="BE30" s="133">
        <v>5.7515806835767203</v>
      </c>
    </row>
    <row r="31" spans="1:57" x14ac:dyDescent="0.25">
      <c r="A31" s="21" t="s">
        <v>50</v>
      </c>
      <c r="B31" s="3" t="str">
        <f t="shared" si="0"/>
        <v>Staunton &amp; Harrisonburg, VA</v>
      </c>
      <c r="C31" s="3"/>
      <c r="D31" s="24" t="s">
        <v>16</v>
      </c>
      <c r="E31" s="27" t="s">
        <v>17</v>
      </c>
      <c r="F31" s="3"/>
      <c r="G31" s="149">
        <v>101.149978279756</v>
      </c>
      <c r="H31" s="144">
        <v>102.59108098713899</v>
      </c>
      <c r="I31" s="144">
        <v>103.221435594886</v>
      </c>
      <c r="J31" s="144">
        <v>100.652254534083</v>
      </c>
      <c r="K31" s="144">
        <v>103.177276069518</v>
      </c>
      <c r="L31" s="150">
        <v>102.186040915395</v>
      </c>
      <c r="M31" s="144"/>
      <c r="N31" s="151">
        <v>141.84242148760299</v>
      </c>
      <c r="O31" s="152">
        <v>159.75234216763599</v>
      </c>
      <c r="P31" s="153">
        <v>151.89198524966699</v>
      </c>
      <c r="Q31" s="144"/>
      <c r="R31" s="154">
        <v>120.304143493014</v>
      </c>
      <c r="S31" s="127"/>
      <c r="T31" s="128">
        <v>15.318499869770701</v>
      </c>
      <c r="U31" s="122">
        <v>15.6057911888928</v>
      </c>
      <c r="V31" s="122">
        <v>15.8947855872338</v>
      </c>
      <c r="W31" s="122">
        <v>10.151578371906</v>
      </c>
      <c r="X31" s="122">
        <v>10.068936260580299</v>
      </c>
      <c r="Y31" s="129">
        <v>13.159706171393699</v>
      </c>
      <c r="Z31" s="122"/>
      <c r="AA31" s="130">
        <v>11.623971250066001</v>
      </c>
      <c r="AB31" s="131">
        <v>7.5297081998655697</v>
      </c>
      <c r="AC31" s="132">
        <v>9.2706843661146898</v>
      </c>
      <c r="AD31" s="122"/>
      <c r="AE31" s="133">
        <v>10.9969966279881</v>
      </c>
      <c r="AF31" s="30"/>
      <c r="AG31" s="149">
        <v>100.784642384105</v>
      </c>
      <c r="AH31" s="144">
        <v>104.742177585026</v>
      </c>
      <c r="AI31" s="144">
        <v>106.798140317506</v>
      </c>
      <c r="AJ31" s="144">
        <v>107.666259261872</v>
      </c>
      <c r="AK31" s="144">
        <v>114.522201927225</v>
      </c>
      <c r="AL31" s="150">
        <v>107.243132189614</v>
      </c>
      <c r="AM31" s="144"/>
      <c r="AN31" s="151">
        <v>139.485577661207</v>
      </c>
      <c r="AO31" s="152">
        <v>142.978404812961</v>
      </c>
      <c r="AP31" s="153">
        <v>141.29426310919101</v>
      </c>
      <c r="AQ31" s="144"/>
      <c r="AR31" s="154">
        <v>118.52172784764799</v>
      </c>
      <c r="AS31" s="127"/>
      <c r="AT31" s="128">
        <v>7.72243889742498</v>
      </c>
      <c r="AU31" s="122">
        <v>11.644947028250099</v>
      </c>
      <c r="AV31" s="122">
        <v>13.055260642776201</v>
      </c>
      <c r="AW31" s="122">
        <v>12.608633775255001</v>
      </c>
      <c r="AX31" s="122">
        <v>12.7682121995858</v>
      </c>
      <c r="AY31" s="129">
        <v>11.784261512879601</v>
      </c>
      <c r="AZ31" s="122"/>
      <c r="BA31" s="130">
        <v>11.2574052204676</v>
      </c>
      <c r="BB31" s="131">
        <v>9.9673536508141698</v>
      </c>
      <c r="BC31" s="132">
        <v>10.579355055850201</v>
      </c>
      <c r="BD31" s="122"/>
      <c r="BE31" s="133">
        <v>11.302596529715</v>
      </c>
    </row>
    <row r="32" spans="1:57" x14ac:dyDescent="0.25">
      <c r="A32" s="21" t="s">
        <v>51</v>
      </c>
      <c r="B32" s="3" t="str">
        <f t="shared" si="0"/>
        <v>Blacksburg &amp; Wytheville, VA</v>
      </c>
      <c r="C32" s="3"/>
      <c r="D32" s="24" t="s">
        <v>16</v>
      </c>
      <c r="E32" s="27" t="s">
        <v>17</v>
      </c>
      <c r="F32" s="3"/>
      <c r="G32" s="149">
        <v>89.765817733990104</v>
      </c>
      <c r="H32" s="144">
        <v>91.788135722455195</v>
      </c>
      <c r="I32" s="144">
        <v>91.616186830015295</v>
      </c>
      <c r="J32" s="144">
        <v>94.528536419332795</v>
      </c>
      <c r="K32" s="144">
        <v>96.249550264550194</v>
      </c>
      <c r="L32" s="150">
        <v>93.072491872684594</v>
      </c>
      <c r="M32" s="144"/>
      <c r="N32" s="151">
        <v>187.16046241211399</v>
      </c>
      <c r="O32" s="152">
        <v>209.52804244750499</v>
      </c>
      <c r="P32" s="153">
        <v>199.35020179648001</v>
      </c>
      <c r="Q32" s="144"/>
      <c r="R32" s="154">
        <v>133.520133932752</v>
      </c>
      <c r="S32" s="127"/>
      <c r="T32" s="128">
        <v>3.8590980949106002</v>
      </c>
      <c r="U32" s="122">
        <v>3.0512083251774502</v>
      </c>
      <c r="V32" s="122">
        <v>2.14026342794382</v>
      </c>
      <c r="W32" s="122">
        <v>5.0021017474427403</v>
      </c>
      <c r="X32" s="122">
        <v>4.4441501179161902</v>
      </c>
      <c r="Y32" s="129">
        <v>3.7296372839474099</v>
      </c>
      <c r="Z32" s="122"/>
      <c r="AA32" s="130">
        <v>61.4738428483044</v>
      </c>
      <c r="AB32" s="131">
        <v>75.607749537097007</v>
      </c>
      <c r="AC32" s="132">
        <v>69.465468339620102</v>
      </c>
      <c r="AD32" s="122"/>
      <c r="AE32" s="133">
        <v>33.978220794105198</v>
      </c>
      <c r="AF32" s="30"/>
      <c r="AG32" s="149">
        <v>101.931902162044</v>
      </c>
      <c r="AH32" s="144">
        <v>114.492217476723</v>
      </c>
      <c r="AI32" s="144">
        <v>125.185647134063</v>
      </c>
      <c r="AJ32" s="144">
        <v>125.25952644759801</v>
      </c>
      <c r="AK32" s="144">
        <v>122.62879518072199</v>
      </c>
      <c r="AL32" s="150">
        <v>118.952118551227</v>
      </c>
      <c r="AM32" s="144"/>
      <c r="AN32" s="151">
        <v>154.842847187297</v>
      </c>
      <c r="AO32" s="152">
        <v>160.673408948576</v>
      </c>
      <c r="AP32" s="153">
        <v>157.80470661010901</v>
      </c>
      <c r="AQ32" s="144"/>
      <c r="AR32" s="154">
        <v>131.496082078906</v>
      </c>
      <c r="AS32" s="127"/>
      <c r="AT32" s="128">
        <v>-8.69345474996231</v>
      </c>
      <c r="AU32" s="122">
        <v>-3.0545090392838699</v>
      </c>
      <c r="AV32" s="122">
        <v>5.5660467458693601</v>
      </c>
      <c r="AW32" s="122">
        <v>9.8458461322464697</v>
      </c>
      <c r="AX32" s="122">
        <v>7.3965643891457598</v>
      </c>
      <c r="AY32" s="129">
        <v>3.0314273894854198</v>
      </c>
      <c r="AZ32" s="122"/>
      <c r="BA32" s="130">
        <v>16.457924407768001</v>
      </c>
      <c r="BB32" s="131">
        <v>24.392662389102501</v>
      </c>
      <c r="BC32" s="132">
        <v>20.381537354307</v>
      </c>
      <c r="BD32" s="122"/>
      <c r="BE32" s="133">
        <v>9.1859257804419503</v>
      </c>
    </row>
    <row r="33" spans="1:64" x14ac:dyDescent="0.25">
      <c r="A33" s="21" t="s">
        <v>52</v>
      </c>
      <c r="B33" s="3" t="str">
        <f t="shared" si="0"/>
        <v>Lynchburg, VA</v>
      </c>
      <c r="C33" s="3"/>
      <c r="D33" s="24" t="s">
        <v>16</v>
      </c>
      <c r="E33" s="27" t="s">
        <v>17</v>
      </c>
      <c r="F33" s="3"/>
      <c r="G33" s="149">
        <v>99.734634581105098</v>
      </c>
      <c r="H33" s="144">
        <v>106.10103646832999</v>
      </c>
      <c r="I33" s="144">
        <v>110.66467869221999</v>
      </c>
      <c r="J33" s="144">
        <v>108.14655851680099</v>
      </c>
      <c r="K33" s="144">
        <v>104.632613793103</v>
      </c>
      <c r="L33" s="150">
        <v>106.40937393582099</v>
      </c>
      <c r="M33" s="144"/>
      <c r="N33" s="151">
        <v>136.73311516996401</v>
      </c>
      <c r="O33" s="152">
        <v>146.07993688007201</v>
      </c>
      <c r="P33" s="153">
        <v>141.68208880400999</v>
      </c>
      <c r="Q33" s="144"/>
      <c r="R33" s="154">
        <v>118.90577131258399</v>
      </c>
      <c r="S33" s="127"/>
      <c r="T33" s="128">
        <v>3.3514056391332399</v>
      </c>
      <c r="U33" s="122">
        <v>2.7166275306400598</v>
      </c>
      <c r="V33" s="122">
        <v>4.2637144072514204</v>
      </c>
      <c r="W33" s="122">
        <v>6.8306087259868002</v>
      </c>
      <c r="X33" s="122">
        <v>2.0414019224237401</v>
      </c>
      <c r="Y33" s="129">
        <v>3.98832262902366</v>
      </c>
      <c r="Z33" s="122"/>
      <c r="AA33" s="130">
        <v>6.2536922943656599</v>
      </c>
      <c r="AB33" s="131">
        <v>9.7830400601763792</v>
      </c>
      <c r="AC33" s="132">
        <v>8.1410411718134608</v>
      </c>
      <c r="AD33" s="122"/>
      <c r="AE33" s="133">
        <v>5.7608201512735802</v>
      </c>
      <c r="AF33" s="30"/>
      <c r="AG33" s="149">
        <v>104.206333465033</v>
      </c>
      <c r="AH33" s="144">
        <v>110.228010196649</v>
      </c>
      <c r="AI33" s="144">
        <v>122.196796214511</v>
      </c>
      <c r="AJ33" s="144">
        <v>125.836927200199</v>
      </c>
      <c r="AK33" s="144">
        <v>126.133413304252</v>
      </c>
      <c r="AL33" s="150">
        <v>118.926325191706</v>
      </c>
      <c r="AM33" s="144"/>
      <c r="AN33" s="151">
        <v>139.37990266717199</v>
      </c>
      <c r="AO33" s="152">
        <v>136.01937576649399</v>
      </c>
      <c r="AP33" s="153">
        <v>137.67422346716401</v>
      </c>
      <c r="AQ33" s="144"/>
      <c r="AR33" s="154">
        <v>124.80024007801001</v>
      </c>
      <c r="AS33" s="127"/>
      <c r="AT33" s="128">
        <v>2.0116189604114298</v>
      </c>
      <c r="AU33" s="122">
        <v>2.5775094314262801</v>
      </c>
      <c r="AV33" s="122">
        <v>1.6448281431951399</v>
      </c>
      <c r="AW33" s="122">
        <v>2.23263243189689</v>
      </c>
      <c r="AX33" s="122">
        <v>2.5010291517872898</v>
      </c>
      <c r="AY33" s="129">
        <v>2.31823149621288</v>
      </c>
      <c r="AZ33" s="122"/>
      <c r="BA33" s="130">
        <v>2.8298864813561799</v>
      </c>
      <c r="BB33" s="131">
        <v>3.3848022160252502</v>
      </c>
      <c r="BC33" s="132">
        <v>3.1039991353683898</v>
      </c>
      <c r="BD33" s="122"/>
      <c r="BE33" s="133">
        <v>2.5057787577614801</v>
      </c>
    </row>
    <row r="34" spans="1:64" x14ac:dyDescent="0.25">
      <c r="A34" s="21" t="s">
        <v>77</v>
      </c>
      <c r="B34" s="3" t="str">
        <f t="shared" si="0"/>
        <v>Central Virginia</v>
      </c>
      <c r="C34" s="3"/>
      <c r="D34" s="24" t="s">
        <v>16</v>
      </c>
      <c r="E34" s="27" t="s">
        <v>17</v>
      </c>
      <c r="F34" s="3"/>
      <c r="G34" s="149">
        <v>105.62682382305999</v>
      </c>
      <c r="H34" s="144">
        <v>107.894017690875</v>
      </c>
      <c r="I34" s="144">
        <v>109.949742569881</v>
      </c>
      <c r="J34" s="144">
        <v>107.668908903166</v>
      </c>
      <c r="K34" s="144">
        <v>104.775535413941</v>
      </c>
      <c r="L34" s="150">
        <v>107.29935824698801</v>
      </c>
      <c r="M34" s="144"/>
      <c r="N34" s="151">
        <v>128.27452281714201</v>
      </c>
      <c r="O34" s="152">
        <v>141.17290060101701</v>
      </c>
      <c r="P34" s="153">
        <v>135.18984880031701</v>
      </c>
      <c r="Q34" s="144"/>
      <c r="R34" s="154">
        <v>116.40759984781999</v>
      </c>
      <c r="S34" s="127"/>
      <c r="T34" s="128">
        <v>6.9217367259080298</v>
      </c>
      <c r="U34" s="122">
        <v>4.6419723826105601</v>
      </c>
      <c r="V34" s="122">
        <v>3.1516905976931802</v>
      </c>
      <c r="W34" s="122">
        <v>4.5792471442039497</v>
      </c>
      <c r="X34" s="122">
        <v>2.7216311314252302</v>
      </c>
      <c r="Y34" s="129">
        <v>4.2635158154546398</v>
      </c>
      <c r="Z34" s="122"/>
      <c r="AA34" s="130">
        <v>-1.55852077203649</v>
      </c>
      <c r="AB34" s="131">
        <v>-0.88554193798062797</v>
      </c>
      <c r="AC34" s="132">
        <v>-1.1842795730265201</v>
      </c>
      <c r="AD34" s="122"/>
      <c r="AE34" s="133">
        <v>1.86888277370526</v>
      </c>
      <c r="AF34" s="30"/>
      <c r="AG34" s="149">
        <v>105.789238257524</v>
      </c>
      <c r="AH34" s="144">
        <v>110.227226391407</v>
      </c>
      <c r="AI34" s="144">
        <v>114.918907718855</v>
      </c>
      <c r="AJ34" s="144">
        <v>115.171694662815</v>
      </c>
      <c r="AK34" s="144">
        <v>114.913411766303</v>
      </c>
      <c r="AL34" s="150">
        <v>112.531106598419</v>
      </c>
      <c r="AM34" s="144"/>
      <c r="AN34" s="151">
        <v>131.62056731676799</v>
      </c>
      <c r="AO34" s="152">
        <v>135.245461548131</v>
      </c>
      <c r="AP34" s="153">
        <v>133.496496605077</v>
      </c>
      <c r="AQ34" s="144"/>
      <c r="AR34" s="154">
        <v>119.237575318414</v>
      </c>
      <c r="AS34" s="127"/>
      <c r="AT34" s="128">
        <v>2.11943720397531</v>
      </c>
      <c r="AU34" s="122">
        <v>3.76845952931928</v>
      </c>
      <c r="AV34" s="122">
        <v>4.0880403999349202</v>
      </c>
      <c r="AW34" s="122">
        <v>4.0698474936208298</v>
      </c>
      <c r="AX34" s="122">
        <v>2.9275820350433501</v>
      </c>
      <c r="AY34" s="129">
        <v>3.5058811547901301</v>
      </c>
      <c r="AZ34" s="122"/>
      <c r="BA34" s="130">
        <v>0.81348852042854003</v>
      </c>
      <c r="BB34" s="131">
        <v>6.4312843905561204E-2</v>
      </c>
      <c r="BC34" s="132">
        <v>0.42028167584375198</v>
      </c>
      <c r="BD34" s="122"/>
      <c r="BE34" s="133">
        <v>2.39615497626898</v>
      </c>
    </row>
    <row r="35" spans="1:64" x14ac:dyDescent="0.25">
      <c r="A35" s="21" t="s">
        <v>78</v>
      </c>
      <c r="B35" s="3" t="str">
        <f t="shared" si="0"/>
        <v>Chesapeake Bay</v>
      </c>
      <c r="C35" s="3"/>
      <c r="D35" s="24" t="s">
        <v>16</v>
      </c>
      <c r="E35" s="27" t="s">
        <v>17</v>
      </c>
      <c r="F35" s="3"/>
      <c r="G35" s="149">
        <v>121.141950757575</v>
      </c>
      <c r="H35" s="144">
        <v>122.510793413173</v>
      </c>
      <c r="I35" s="144">
        <v>114.669778699861</v>
      </c>
      <c r="J35" s="144">
        <v>107.42790277777701</v>
      </c>
      <c r="K35" s="144">
        <v>118.27658576051699</v>
      </c>
      <c r="L35" s="150">
        <v>116.41063248387999</v>
      </c>
      <c r="M35" s="144"/>
      <c r="N35" s="151">
        <v>157.889708609271</v>
      </c>
      <c r="O35" s="152">
        <v>168.39617615467199</v>
      </c>
      <c r="P35" s="153">
        <v>163.69132265717599</v>
      </c>
      <c r="Q35" s="144"/>
      <c r="R35" s="154">
        <v>132.53752781711501</v>
      </c>
      <c r="S35" s="127"/>
      <c r="T35" s="128">
        <v>1.7403210794546899</v>
      </c>
      <c r="U35" s="122">
        <v>7.5921783623455301</v>
      </c>
      <c r="V35" s="122">
        <v>3.1509108208634</v>
      </c>
      <c r="W35" s="122">
        <v>5.1244724350890296</v>
      </c>
      <c r="X35" s="122">
        <v>11.170229241466499</v>
      </c>
      <c r="Y35" s="129">
        <v>5.68805080696049</v>
      </c>
      <c r="Z35" s="122"/>
      <c r="AA35" s="130">
        <v>0.16214669137776999</v>
      </c>
      <c r="AB35" s="131">
        <v>-3.5817515367260899</v>
      </c>
      <c r="AC35" s="132">
        <v>-1.8753839108607</v>
      </c>
      <c r="AD35" s="122"/>
      <c r="AE35" s="133">
        <v>2.3910286599600199</v>
      </c>
      <c r="AF35" s="30"/>
      <c r="AG35" s="149">
        <v>121.751906873614</v>
      </c>
      <c r="AH35" s="144">
        <v>122.695094537815</v>
      </c>
      <c r="AI35" s="144">
        <v>118.191260282987</v>
      </c>
      <c r="AJ35" s="144">
        <v>117.243621586475</v>
      </c>
      <c r="AK35" s="144">
        <v>124.390818568391</v>
      </c>
      <c r="AL35" s="150">
        <v>120.716347522779</v>
      </c>
      <c r="AM35" s="144"/>
      <c r="AN35" s="151">
        <v>155.17195652173899</v>
      </c>
      <c r="AO35" s="152">
        <v>159.63637843907901</v>
      </c>
      <c r="AP35" s="153">
        <v>157.51673252727801</v>
      </c>
      <c r="AQ35" s="144"/>
      <c r="AR35" s="154">
        <v>132.69811473835799</v>
      </c>
      <c r="AS35" s="127"/>
      <c r="AT35" s="128">
        <v>-2.7215087902661801</v>
      </c>
      <c r="AU35" s="122">
        <v>1.6779040509982099</v>
      </c>
      <c r="AV35" s="122">
        <v>-1.22668941994804</v>
      </c>
      <c r="AW35" s="122">
        <v>7.5792483136537497E-2</v>
      </c>
      <c r="AX35" s="122">
        <v>7.4377584149726204</v>
      </c>
      <c r="AY35" s="129">
        <v>1.05253489860754</v>
      </c>
      <c r="AZ35" s="122"/>
      <c r="BA35" s="130">
        <v>0.55149661563450103</v>
      </c>
      <c r="BB35" s="131">
        <v>-9.0683091167171104E-2</v>
      </c>
      <c r="BC35" s="132">
        <v>0.220189040881863</v>
      </c>
      <c r="BD35" s="122"/>
      <c r="BE35" s="133">
        <v>0.84536742667405496</v>
      </c>
    </row>
    <row r="36" spans="1:64" x14ac:dyDescent="0.25">
      <c r="A36" s="21" t="s">
        <v>79</v>
      </c>
      <c r="B36" s="3" t="str">
        <f t="shared" si="0"/>
        <v>Coastal Virginia - Eastern Shore</v>
      </c>
      <c r="C36" s="3"/>
      <c r="D36" s="24" t="s">
        <v>16</v>
      </c>
      <c r="E36" s="27" t="s">
        <v>17</v>
      </c>
      <c r="F36" s="3"/>
      <c r="G36" s="149">
        <v>139.517246153846</v>
      </c>
      <c r="H36" s="144">
        <v>138.99074468085101</v>
      </c>
      <c r="I36" s="144">
        <v>135.96906371911501</v>
      </c>
      <c r="J36" s="144">
        <v>133.884777070063</v>
      </c>
      <c r="K36" s="144">
        <v>130.69808041504501</v>
      </c>
      <c r="L36" s="150">
        <v>135.668159377515</v>
      </c>
      <c r="M36" s="144"/>
      <c r="N36" s="151">
        <v>174.98583756345101</v>
      </c>
      <c r="O36" s="152">
        <v>196.06422040816301</v>
      </c>
      <c r="P36" s="153">
        <v>186.66955656108499</v>
      </c>
      <c r="Q36" s="144"/>
      <c r="R36" s="154">
        <v>154.65301499073601</v>
      </c>
      <c r="S36" s="127"/>
      <c r="T36" s="128">
        <v>0.20580186194741401</v>
      </c>
      <c r="U36" s="122">
        <v>0.18903991089700001</v>
      </c>
      <c r="V36" s="122">
        <v>-1.20928903642246</v>
      </c>
      <c r="W36" s="122">
        <v>-1.2103220437333999</v>
      </c>
      <c r="X36" s="122">
        <v>0.83395586538627298</v>
      </c>
      <c r="Y36" s="129">
        <v>-0.24610650234482301</v>
      </c>
      <c r="Z36" s="122"/>
      <c r="AA36" s="130">
        <v>-1.10508808361009</v>
      </c>
      <c r="AB36" s="131">
        <v>-1.62647080657642</v>
      </c>
      <c r="AC36" s="132">
        <v>-1.1764950568358099</v>
      </c>
      <c r="AD36" s="122"/>
      <c r="AE36" s="133">
        <v>-0.49340234040540598</v>
      </c>
      <c r="AF36" s="30"/>
      <c r="AG36" s="149">
        <v>147.87682414698099</v>
      </c>
      <c r="AH36" s="144">
        <v>148.03190449750099</v>
      </c>
      <c r="AI36" s="144">
        <v>150.78576429716699</v>
      </c>
      <c r="AJ36" s="144">
        <v>148.49954935622301</v>
      </c>
      <c r="AK36" s="144">
        <v>146.908938470066</v>
      </c>
      <c r="AL36" s="150">
        <v>148.45631656137101</v>
      </c>
      <c r="AM36" s="144"/>
      <c r="AN36" s="151">
        <v>188.31552372005601</v>
      </c>
      <c r="AO36" s="152">
        <v>196.956144104803</v>
      </c>
      <c r="AP36" s="153">
        <v>192.79323828920499</v>
      </c>
      <c r="AQ36" s="144"/>
      <c r="AR36" s="154">
        <v>163.20636226756</v>
      </c>
      <c r="AS36" s="127"/>
      <c r="AT36" s="128">
        <v>-6.0553969507266503</v>
      </c>
      <c r="AU36" s="122">
        <v>-5.1171266984404404</v>
      </c>
      <c r="AV36" s="122">
        <v>-1.4190331138647601</v>
      </c>
      <c r="AW36" s="122">
        <v>5.7175073845790398E-4</v>
      </c>
      <c r="AX36" s="122">
        <v>-1.8830839461782201</v>
      </c>
      <c r="AY36" s="129">
        <v>-2.8130620268239102</v>
      </c>
      <c r="AZ36" s="122"/>
      <c r="BA36" s="130">
        <v>-0.574490728285181</v>
      </c>
      <c r="BB36" s="131">
        <v>-0.286281527207215</v>
      </c>
      <c r="BC36" s="132">
        <v>-0.38414424298536798</v>
      </c>
      <c r="BD36" s="122"/>
      <c r="BE36" s="133">
        <v>-1.8306302870342199</v>
      </c>
    </row>
    <row r="37" spans="1:64" x14ac:dyDescent="0.25">
      <c r="A37" s="21" t="s">
        <v>80</v>
      </c>
      <c r="B37" s="3" t="str">
        <f t="shared" si="0"/>
        <v>Coastal Virginia - Hampton Roads</v>
      </c>
      <c r="C37" s="3"/>
      <c r="D37" s="24" t="s">
        <v>16</v>
      </c>
      <c r="E37" s="27" t="s">
        <v>17</v>
      </c>
      <c r="F37" s="3"/>
      <c r="G37" s="149">
        <v>119.95270380359899</v>
      </c>
      <c r="H37" s="144">
        <v>116.632534188248</v>
      </c>
      <c r="I37" s="144">
        <v>117.92504280532</v>
      </c>
      <c r="J37" s="144">
        <v>115.827692616775</v>
      </c>
      <c r="K37" s="144">
        <v>116.537494748706</v>
      </c>
      <c r="L37" s="150">
        <v>117.336574200378</v>
      </c>
      <c r="M37" s="144"/>
      <c r="N37" s="151">
        <v>164.66036886757601</v>
      </c>
      <c r="O37" s="152">
        <v>192.77192069091299</v>
      </c>
      <c r="P37" s="153">
        <v>180.06891422475499</v>
      </c>
      <c r="Q37" s="144"/>
      <c r="R37" s="154">
        <v>141.122275893015</v>
      </c>
      <c r="S37" s="127"/>
      <c r="T37" s="128">
        <v>-1.1861335944687299</v>
      </c>
      <c r="U37" s="122">
        <v>0.26581521010740899</v>
      </c>
      <c r="V37" s="122">
        <v>1.2024788657116501</v>
      </c>
      <c r="W37" s="122">
        <v>-0.83830170382394398</v>
      </c>
      <c r="X37" s="122">
        <v>1.8844789278413501</v>
      </c>
      <c r="Y37" s="129">
        <v>0.29267325237177799</v>
      </c>
      <c r="Z37" s="122"/>
      <c r="AA37" s="130">
        <v>-0.65014648044601098</v>
      </c>
      <c r="AB37" s="131">
        <v>3.0755621769899801</v>
      </c>
      <c r="AC37" s="132">
        <v>1.51015247655146</v>
      </c>
      <c r="AD37" s="122"/>
      <c r="AE37" s="133">
        <v>1.1100978167784099</v>
      </c>
      <c r="AF37" s="30"/>
      <c r="AG37" s="149">
        <v>135.111408859676</v>
      </c>
      <c r="AH37" s="144">
        <v>135.35638404065699</v>
      </c>
      <c r="AI37" s="144">
        <v>135.96832389161301</v>
      </c>
      <c r="AJ37" s="144">
        <v>135.129910176685</v>
      </c>
      <c r="AK37" s="144">
        <v>135.183560708052</v>
      </c>
      <c r="AL37" s="150">
        <v>135.35784707140701</v>
      </c>
      <c r="AM37" s="144"/>
      <c r="AN37" s="151">
        <v>179.43654562281699</v>
      </c>
      <c r="AO37" s="152">
        <v>191.38228984741599</v>
      </c>
      <c r="AP37" s="153">
        <v>185.647323192134</v>
      </c>
      <c r="AQ37" s="144"/>
      <c r="AR37" s="154">
        <v>152.19741394724701</v>
      </c>
      <c r="AS37" s="127"/>
      <c r="AT37" s="128">
        <v>-0.65260744728307996</v>
      </c>
      <c r="AU37" s="122">
        <v>0.47534805712126998</v>
      </c>
      <c r="AV37" s="122">
        <v>0.52018794783773203</v>
      </c>
      <c r="AW37" s="122">
        <v>8.4027153611869396E-2</v>
      </c>
      <c r="AX37" s="122">
        <v>-0.53430602555037898</v>
      </c>
      <c r="AY37" s="129">
        <v>-1.11843828889279E-2</v>
      </c>
      <c r="AZ37" s="122"/>
      <c r="BA37" s="130">
        <v>1.0203606911868801</v>
      </c>
      <c r="BB37" s="131">
        <v>1.2192952354109901</v>
      </c>
      <c r="BC37" s="132">
        <v>1.1410903477549299</v>
      </c>
      <c r="BD37" s="122"/>
      <c r="BE37" s="133">
        <v>0.51176136262889305</v>
      </c>
    </row>
    <row r="38" spans="1:64" x14ac:dyDescent="0.25">
      <c r="A38" s="20" t="s">
        <v>81</v>
      </c>
      <c r="B38" s="3" t="str">
        <f t="shared" si="0"/>
        <v>Northern Virginia</v>
      </c>
      <c r="C38" s="3"/>
      <c r="D38" s="24" t="s">
        <v>16</v>
      </c>
      <c r="E38" s="27" t="s">
        <v>17</v>
      </c>
      <c r="F38" s="3"/>
      <c r="G38" s="149">
        <v>120.888704096621</v>
      </c>
      <c r="H38" s="144">
        <v>131.88198633619299</v>
      </c>
      <c r="I38" s="144">
        <v>136.10044225243601</v>
      </c>
      <c r="J38" s="144">
        <v>131.972674820777</v>
      </c>
      <c r="K38" s="144">
        <v>118.264438291711</v>
      </c>
      <c r="L38" s="150">
        <v>128.52757359003999</v>
      </c>
      <c r="M38" s="144"/>
      <c r="N38" s="151">
        <v>124.751271840972</v>
      </c>
      <c r="O38" s="152">
        <v>127.16346846112</v>
      </c>
      <c r="P38" s="153">
        <v>126.048887702568</v>
      </c>
      <c r="Q38" s="144"/>
      <c r="R38" s="154">
        <v>127.74854272488599</v>
      </c>
      <c r="S38" s="127"/>
      <c r="T38" s="128">
        <v>6.5820559328424304</v>
      </c>
      <c r="U38" s="122">
        <v>6.1326454170179003</v>
      </c>
      <c r="V38" s="122">
        <v>7.86659745205107</v>
      </c>
      <c r="W38" s="122">
        <v>8.1810883541413499</v>
      </c>
      <c r="X38" s="122">
        <v>1.1194684149276799</v>
      </c>
      <c r="Y38" s="129">
        <v>6.2307492790268197</v>
      </c>
      <c r="Z38" s="122"/>
      <c r="AA38" s="130">
        <v>5.7638395064262502</v>
      </c>
      <c r="AB38" s="131">
        <v>3.9126511878104799</v>
      </c>
      <c r="AC38" s="132">
        <v>4.7647726395581298</v>
      </c>
      <c r="AD38" s="122"/>
      <c r="AE38" s="133">
        <v>5.77750386055747</v>
      </c>
      <c r="AF38" s="30"/>
      <c r="AG38" s="149">
        <v>122.402484880015</v>
      </c>
      <c r="AH38" s="144">
        <v>134.07867003845601</v>
      </c>
      <c r="AI38" s="144">
        <v>138.313231915313</v>
      </c>
      <c r="AJ38" s="144">
        <v>135.58973072073499</v>
      </c>
      <c r="AK38" s="144">
        <v>127.553905419182</v>
      </c>
      <c r="AL38" s="150">
        <v>132.106352219</v>
      </c>
      <c r="AM38" s="144"/>
      <c r="AN38" s="151">
        <v>125.298643515007</v>
      </c>
      <c r="AO38" s="152">
        <v>125.66528021781799</v>
      </c>
      <c r="AP38" s="153">
        <v>125.48659382848901</v>
      </c>
      <c r="AQ38" s="144"/>
      <c r="AR38" s="154">
        <v>130.116983457929</v>
      </c>
      <c r="AS38" s="127"/>
      <c r="AT38" s="128">
        <v>4.7587192969805399</v>
      </c>
      <c r="AU38" s="122">
        <v>5.6479545747445998</v>
      </c>
      <c r="AV38" s="122">
        <v>6.2771087139503496</v>
      </c>
      <c r="AW38" s="122">
        <v>5.0024587271346697</v>
      </c>
      <c r="AX38" s="122">
        <v>3.5759324035300102</v>
      </c>
      <c r="AY38" s="129">
        <v>5.1614823071502904</v>
      </c>
      <c r="AZ38" s="122"/>
      <c r="BA38" s="130">
        <v>4.0008910081438698</v>
      </c>
      <c r="BB38" s="131">
        <v>3.2711574312161402</v>
      </c>
      <c r="BC38" s="132">
        <v>3.62521511835787</v>
      </c>
      <c r="BD38" s="122"/>
      <c r="BE38" s="133">
        <v>4.7296053643333602</v>
      </c>
    </row>
    <row r="39" spans="1:64" x14ac:dyDescent="0.25">
      <c r="A39" s="22" t="s">
        <v>82</v>
      </c>
      <c r="B39" s="3" t="str">
        <f t="shared" si="0"/>
        <v>Shenandoah Valley</v>
      </c>
      <c r="C39" s="3"/>
      <c r="D39" s="25" t="s">
        <v>16</v>
      </c>
      <c r="E39" s="28" t="s">
        <v>17</v>
      </c>
      <c r="F39" s="3"/>
      <c r="G39" s="155">
        <v>97.376884991118999</v>
      </c>
      <c r="H39" s="156">
        <v>98.008668539325797</v>
      </c>
      <c r="I39" s="156">
        <v>99.084406691061105</v>
      </c>
      <c r="J39" s="156">
        <v>97.412403241812697</v>
      </c>
      <c r="K39" s="156">
        <v>99.448654611811506</v>
      </c>
      <c r="L39" s="157">
        <v>98.3125093104819</v>
      </c>
      <c r="M39" s="144"/>
      <c r="N39" s="158">
        <v>132.56759189990899</v>
      </c>
      <c r="O39" s="159">
        <v>145.29491218733301</v>
      </c>
      <c r="P39" s="160">
        <v>139.540601819454</v>
      </c>
      <c r="Q39" s="144"/>
      <c r="R39" s="161">
        <v>114.091536882044</v>
      </c>
      <c r="S39" s="127"/>
      <c r="T39" s="134">
        <v>6.1574728451366898</v>
      </c>
      <c r="U39" s="135">
        <v>7.8761037640597502</v>
      </c>
      <c r="V39" s="135">
        <v>7.6603592695319502</v>
      </c>
      <c r="W39" s="135">
        <v>5.8595516122334397</v>
      </c>
      <c r="X39" s="135">
        <v>3.3859982245070501</v>
      </c>
      <c r="Y39" s="136">
        <v>6.08698590598532</v>
      </c>
      <c r="Z39" s="122"/>
      <c r="AA39" s="137">
        <v>6.6286669333549399</v>
      </c>
      <c r="AB39" s="138">
        <v>5.4443213915037498</v>
      </c>
      <c r="AC39" s="139">
        <v>5.9606730409712698</v>
      </c>
      <c r="AD39" s="122"/>
      <c r="AE39" s="140">
        <v>6.3722869697901201</v>
      </c>
      <c r="AF39" s="31"/>
      <c r="AG39" s="155">
        <v>98.588495101553093</v>
      </c>
      <c r="AH39" s="156">
        <v>101.20552869967899</v>
      </c>
      <c r="AI39" s="156">
        <v>103.44405377176</v>
      </c>
      <c r="AJ39" s="156">
        <v>103.80767847147</v>
      </c>
      <c r="AK39" s="156">
        <v>105.949637050479</v>
      </c>
      <c r="AL39" s="157">
        <v>102.81052847671501</v>
      </c>
      <c r="AM39" s="144"/>
      <c r="AN39" s="158">
        <v>128.79030635197199</v>
      </c>
      <c r="AO39" s="159">
        <v>132.23066348306199</v>
      </c>
      <c r="AP39" s="160">
        <v>130.561770401106</v>
      </c>
      <c r="AQ39" s="144"/>
      <c r="AR39" s="161">
        <v>112.301610743193</v>
      </c>
      <c r="AS39" s="127"/>
      <c r="AT39" s="134">
        <v>3.1765824581711701</v>
      </c>
      <c r="AU39" s="135">
        <v>6.4179765012654997</v>
      </c>
      <c r="AV39" s="135">
        <v>7.3995108644696597</v>
      </c>
      <c r="AW39" s="135">
        <v>7.3687819078689101</v>
      </c>
      <c r="AX39" s="135">
        <v>5.7829708912348297</v>
      </c>
      <c r="AY39" s="136">
        <v>6.15070168058761</v>
      </c>
      <c r="AZ39" s="122"/>
      <c r="BA39" s="137">
        <v>5.0999794442485404</v>
      </c>
      <c r="BB39" s="138">
        <v>4.5357852900191302</v>
      </c>
      <c r="BC39" s="139">
        <v>4.8025025499186702</v>
      </c>
      <c r="BD39" s="122"/>
      <c r="BE39" s="140">
        <v>5.6533127673054198</v>
      </c>
    </row>
    <row r="40" spans="1:64" ht="13" x14ac:dyDescent="0.3">
      <c r="A40" s="19" t="s">
        <v>83</v>
      </c>
      <c r="B40" s="3" t="str">
        <f t="shared" si="0"/>
        <v>Southern Virginia</v>
      </c>
      <c r="C40" s="9"/>
      <c r="D40" s="23" t="s">
        <v>16</v>
      </c>
      <c r="E40" s="26" t="s">
        <v>17</v>
      </c>
      <c r="F40" s="3"/>
      <c r="G40" s="141">
        <v>102.08841897233199</v>
      </c>
      <c r="H40" s="142">
        <v>98.153608791208697</v>
      </c>
      <c r="I40" s="142">
        <v>99.847391127391106</v>
      </c>
      <c r="J40" s="142">
        <v>98.054875158696504</v>
      </c>
      <c r="K40" s="142">
        <v>96.041841171251093</v>
      </c>
      <c r="L40" s="143">
        <v>98.705491906474805</v>
      </c>
      <c r="M40" s="144"/>
      <c r="N40" s="145">
        <v>108.862259096361</v>
      </c>
      <c r="O40" s="146">
        <v>119.019491289198</v>
      </c>
      <c r="P40" s="147">
        <v>114.289787749022</v>
      </c>
      <c r="Q40" s="144"/>
      <c r="R40" s="148">
        <v>103.781184888727</v>
      </c>
      <c r="S40" s="127"/>
      <c r="T40" s="119">
        <v>9.2589165036385399</v>
      </c>
      <c r="U40" s="120">
        <v>9.6146415581624503</v>
      </c>
      <c r="V40" s="120">
        <v>10.372855355581001</v>
      </c>
      <c r="W40" s="120">
        <v>11.1736133538807</v>
      </c>
      <c r="X40" s="120">
        <v>3.6944035992041999</v>
      </c>
      <c r="Y40" s="121">
        <v>8.7825974626864305</v>
      </c>
      <c r="Z40" s="122"/>
      <c r="AA40" s="123">
        <v>0.98475495099642696</v>
      </c>
      <c r="AB40" s="124">
        <v>4.3408358378254404</v>
      </c>
      <c r="AC40" s="125">
        <v>2.9204858254822001</v>
      </c>
      <c r="AD40" s="122"/>
      <c r="AE40" s="126">
        <v>6.6706525357310404</v>
      </c>
      <c r="AF40" s="29"/>
      <c r="AG40" s="141">
        <v>96.495348530768197</v>
      </c>
      <c r="AH40" s="142">
        <v>101.877228940783</v>
      </c>
      <c r="AI40" s="142">
        <v>104.848530592266</v>
      </c>
      <c r="AJ40" s="142">
        <v>107.989064889237</v>
      </c>
      <c r="AK40" s="142">
        <v>110.104093775427</v>
      </c>
      <c r="AL40" s="143">
        <v>104.67605334176601</v>
      </c>
      <c r="AM40" s="144"/>
      <c r="AN40" s="145">
        <v>121.28186871018301</v>
      </c>
      <c r="AO40" s="146">
        <v>125.745445975989</v>
      </c>
      <c r="AP40" s="147">
        <v>123.55551096213</v>
      </c>
      <c r="AQ40" s="144"/>
      <c r="AR40" s="148">
        <v>110.67241202198301</v>
      </c>
      <c r="AS40" s="127"/>
      <c r="AT40" s="119">
        <v>10.5456241846989</v>
      </c>
      <c r="AU40" s="120">
        <v>11.5809922878077</v>
      </c>
      <c r="AV40" s="120">
        <v>12.093520248362999</v>
      </c>
      <c r="AW40" s="120">
        <v>12.8025730445497</v>
      </c>
      <c r="AX40" s="120">
        <v>8.9909758143183005</v>
      </c>
      <c r="AY40" s="121">
        <v>11.1966572725673</v>
      </c>
      <c r="AZ40" s="122"/>
      <c r="BA40" s="123">
        <v>5.9895718353128098</v>
      </c>
      <c r="BB40" s="124">
        <v>7.4158640425817302</v>
      </c>
      <c r="BC40" s="125">
        <v>6.7277358268740004</v>
      </c>
      <c r="BD40" s="122"/>
      <c r="BE40" s="126">
        <v>9.5873606634270807</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49">
        <v>103.671426679907</v>
      </c>
      <c r="H41" s="144">
        <v>103.930386563583</v>
      </c>
      <c r="I41" s="144">
        <v>102.09604651162699</v>
      </c>
      <c r="J41" s="144">
        <v>103.42075940383199</v>
      </c>
      <c r="K41" s="144">
        <v>105.23450209759299</v>
      </c>
      <c r="L41" s="150">
        <v>103.72474678956</v>
      </c>
      <c r="M41" s="144"/>
      <c r="N41" s="151">
        <v>178.92603301384401</v>
      </c>
      <c r="O41" s="152">
        <v>191.36038368213499</v>
      </c>
      <c r="P41" s="153">
        <v>185.631308472358</v>
      </c>
      <c r="Q41" s="144"/>
      <c r="R41" s="154">
        <v>135.47977013316401</v>
      </c>
      <c r="S41" s="127"/>
      <c r="T41" s="128">
        <v>4.23185163756711</v>
      </c>
      <c r="U41" s="122">
        <v>3.71385278174531</v>
      </c>
      <c r="V41" s="122">
        <v>1.2223790050200201</v>
      </c>
      <c r="W41" s="122">
        <v>3.4950349455368701</v>
      </c>
      <c r="X41" s="122">
        <v>0.14922462179375701</v>
      </c>
      <c r="Y41" s="129">
        <v>2.3970106390785899</v>
      </c>
      <c r="Z41" s="122"/>
      <c r="AA41" s="130">
        <v>34.301438918714098</v>
      </c>
      <c r="AB41" s="131">
        <v>38.686310046873203</v>
      </c>
      <c r="AC41" s="132">
        <v>36.849341012381799</v>
      </c>
      <c r="AD41" s="122"/>
      <c r="AE41" s="133">
        <v>18.701634882726498</v>
      </c>
      <c r="AF41" s="30"/>
      <c r="AG41" s="149">
        <v>106.36504009416601</v>
      </c>
      <c r="AH41" s="144">
        <v>117.364293128131</v>
      </c>
      <c r="AI41" s="144">
        <v>124.754423770861</v>
      </c>
      <c r="AJ41" s="144">
        <v>123.45857354497301</v>
      </c>
      <c r="AK41" s="144">
        <v>123.000106922993</v>
      </c>
      <c r="AL41" s="150">
        <v>119.716088924231</v>
      </c>
      <c r="AM41" s="144"/>
      <c r="AN41" s="151">
        <v>152.328730096898</v>
      </c>
      <c r="AO41" s="152">
        <v>154.83846139395001</v>
      </c>
      <c r="AP41" s="153">
        <v>153.60624566688099</v>
      </c>
      <c r="AQ41" s="144"/>
      <c r="AR41" s="154">
        <v>130.84842256949801</v>
      </c>
      <c r="AS41" s="127"/>
      <c r="AT41" s="128">
        <v>-6.6133617239665403</v>
      </c>
      <c r="AU41" s="122">
        <v>-0.93926559522791397</v>
      </c>
      <c r="AV41" s="122">
        <v>5.3035685043241401</v>
      </c>
      <c r="AW41" s="122">
        <v>9.5370179937574306</v>
      </c>
      <c r="AX41" s="122">
        <v>5.7119568363283602</v>
      </c>
      <c r="AY41" s="129">
        <v>3.1738016881362099</v>
      </c>
      <c r="AZ41" s="122"/>
      <c r="BA41" s="130">
        <v>11.015218215407</v>
      </c>
      <c r="BB41" s="131">
        <v>15.151342369235801</v>
      </c>
      <c r="BC41" s="132">
        <v>13.074565017239999</v>
      </c>
      <c r="BD41" s="122"/>
      <c r="BE41" s="133">
        <v>6.75903015566369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49">
        <v>84.389538188277001</v>
      </c>
      <c r="H42" s="144">
        <v>88.2933967046894</v>
      </c>
      <c r="I42" s="144">
        <v>88.3429647630619</v>
      </c>
      <c r="J42" s="144">
        <v>87.069357326478098</v>
      </c>
      <c r="K42" s="144">
        <v>87.577449392712495</v>
      </c>
      <c r="L42" s="150">
        <v>87.308042772062805</v>
      </c>
      <c r="M42" s="144"/>
      <c r="N42" s="151">
        <v>99.551905759162295</v>
      </c>
      <c r="O42" s="152">
        <v>107.119711286089</v>
      </c>
      <c r="P42" s="153">
        <v>103.674880838894</v>
      </c>
      <c r="Q42" s="144"/>
      <c r="R42" s="154">
        <v>93.236500345303796</v>
      </c>
      <c r="S42" s="127"/>
      <c r="T42" s="128">
        <v>10.442524580914201</v>
      </c>
      <c r="U42" s="122">
        <v>11.0806931477478</v>
      </c>
      <c r="V42" s="122">
        <v>9.9174169782317296</v>
      </c>
      <c r="W42" s="122">
        <v>5.6901237270850604</v>
      </c>
      <c r="X42" s="122">
        <v>7.2730951496430798</v>
      </c>
      <c r="Y42" s="129">
        <v>8.8131588843340705</v>
      </c>
      <c r="Z42" s="122"/>
      <c r="AA42" s="130">
        <v>6.7686292567651396</v>
      </c>
      <c r="AB42" s="131">
        <v>10.310455654435</v>
      </c>
      <c r="AC42" s="132">
        <v>8.8590335314694997</v>
      </c>
      <c r="AD42" s="122"/>
      <c r="AE42" s="133">
        <v>9.4706506146273792</v>
      </c>
      <c r="AF42" s="30"/>
      <c r="AG42" s="149">
        <v>84.652795789473601</v>
      </c>
      <c r="AH42" s="144">
        <v>88.902950870646706</v>
      </c>
      <c r="AI42" s="144">
        <v>90.382995542347601</v>
      </c>
      <c r="AJ42" s="144">
        <v>89.339009930785394</v>
      </c>
      <c r="AK42" s="144">
        <v>89.087270700636907</v>
      </c>
      <c r="AL42" s="150">
        <v>88.702809520721104</v>
      </c>
      <c r="AM42" s="144"/>
      <c r="AN42" s="151">
        <v>98.269541571753905</v>
      </c>
      <c r="AO42" s="152">
        <v>100.70966648735801</v>
      </c>
      <c r="AP42" s="153">
        <v>99.524366528353994</v>
      </c>
      <c r="AQ42" s="144"/>
      <c r="AR42" s="154">
        <v>92.157260364696</v>
      </c>
      <c r="AS42" s="127"/>
      <c r="AT42" s="128">
        <v>3.41851077254855</v>
      </c>
      <c r="AU42" s="122">
        <v>6.0919902321060304</v>
      </c>
      <c r="AV42" s="122">
        <v>6.7417603129356101</v>
      </c>
      <c r="AW42" s="122">
        <v>5.2327390397916398</v>
      </c>
      <c r="AX42" s="122">
        <v>5.5345352582536496</v>
      </c>
      <c r="AY42" s="129">
        <v>5.5594961424279399</v>
      </c>
      <c r="AZ42" s="122"/>
      <c r="BA42" s="130">
        <v>4.3895072772640296</v>
      </c>
      <c r="BB42" s="131">
        <v>6.6074746734323702</v>
      </c>
      <c r="BC42" s="132">
        <v>5.5364101944968098</v>
      </c>
      <c r="BD42" s="122"/>
      <c r="BE42" s="133">
        <v>5.7281735307836801</v>
      </c>
      <c r="BF42" s="76"/>
      <c r="BG42" s="76"/>
      <c r="BH42" s="76"/>
      <c r="BI42" s="76"/>
      <c r="BJ42" s="76"/>
      <c r="BK42" s="76"/>
      <c r="BL42" s="76"/>
    </row>
    <row r="43" spans="1:64" x14ac:dyDescent="0.25">
      <c r="A43" s="22" t="s">
        <v>86</v>
      </c>
      <c r="B43" s="3" t="str">
        <f t="shared" si="0"/>
        <v>Virginia Mountains</v>
      </c>
      <c r="C43" s="3"/>
      <c r="D43" s="25" t="s">
        <v>16</v>
      </c>
      <c r="E43" s="28" t="s">
        <v>17</v>
      </c>
      <c r="F43" s="3"/>
      <c r="G43" s="155">
        <v>103.14789658474299</v>
      </c>
      <c r="H43" s="156">
        <v>107.65195762939101</v>
      </c>
      <c r="I43" s="156">
        <v>103.991458982346</v>
      </c>
      <c r="J43" s="156">
        <v>102.97172661870501</v>
      </c>
      <c r="K43" s="156">
        <v>105.12436559139699</v>
      </c>
      <c r="L43" s="157">
        <v>104.61797657667501</v>
      </c>
      <c r="M43" s="144"/>
      <c r="N43" s="158">
        <v>143.702301273605</v>
      </c>
      <c r="O43" s="159">
        <v>171.36407123775601</v>
      </c>
      <c r="P43" s="160">
        <v>158.97625528567201</v>
      </c>
      <c r="Q43" s="144"/>
      <c r="R43" s="161">
        <v>124.111887431231</v>
      </c>
      <c r="S43" s="127"/>
      <c r="T43" s="134">
        <v>3.8896129207028198</v>
      </c>
      <c r="U43" s="135">
        <v>2.21256301526167</v>
      </c>
      <c r="V43" s="135">
        <v>-2.0480175343832899E-2</v>
      </c>
      <c r="W43" s="135">
        <v>0.73203529157255898</v>
      </c>
      <c r="X43" s="135">
        <v>1.1198795787588001</v>
      </c>
      <c r="Y43" s="136">
        <v>1.4609259213316299</v>
      </c>
      <c r="Z43" s="122"/>
      <c r="AA43" s="137">
        <v>5.0596200909556801</v>
      </c>
      <c r="AB43" s="138">
        <v>19.451804042965499</v>
      </c>
      <c r="AC43" s="139">
        <v>13.3403495988928</v>
      </c>
      <c r="AD43" s="122"/>
      <c r="AE43" s="140">
        <v>7.0535997010182196</v>
      </c>
      <c r="AF43" s="31"/>
      <c r="AG43" s="155">
        <v>108.294408303979</v>
      </c>
      <c r="AH43" s="156">
        <v>115.150232989937</v>
      </c>
      <c r="AI43" s="156">
        <v>117.463003957037</v>
      </c>
      <c r="AJ43" s="156">
        <v>115.494813196661</v>
      </c>
      <c r="AK43" s="156">
        <v>116.459921957516</v>
      </c>
      <c r="AL43" s="157">
        <v>114.882842878582</v>
      </c>
      <c r="AM43" s="144"/>
      <c r="AN43" s="158">
        <v>137.94410116899201</v>
      </c>
      <c r="AO43" s="159">
        <v>146.75762132536099</v>
      </c>
      <c r="AP43" s="160">
        <v>142.522760593275</v>
      </c>
      <c r="AQ43" s="144"/>
      <c r="AR43" s="161">
        <v>123.68903914825501</v>
      </c>
      <c r="AS43" s="127"/>
      <c r="AT43" s="134">
        <v>3.6156920058364102</v>
      </c>
      <c r="AU43" s="135">
        <v>5.0139968289421697</v>
      </c>
      <c r="AV43" s="135">
        <v>5.9679313489272898</v>
      </c>
      <c r="AW43" s="135">
        <v>4.1716059514985</v>
      </c>
      <c r="AX43" s="135">
        <v>3.36106636399556</v>
      </c>
      <c r="AY43" s="136">
        <v>4.4728032446743597</v>
      </c>
      <c r="AZ43" s="122"/>
      <c r="BA43" s="137">
        <v>3.5170315560661098</v>
      </c>
      <c r="BB43" s="138">
        <v>8.3279477561710298</v>
      </c>
      <c r="BC43" s="139">
        <v>6.05289716575379</v>
      </c>
      <c r="BD43" s="122"/>
      <c r="BE43" s="140">
        <v>4.98308804634748</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G45" sqref="G45"/>
      <selection pane="topRight" activeCell="G45" sqref="G45"/>
      <selection pane="bottomLeft" activeCell="G45" sqref="G45"/>
      <selection pane="bottomRight" activeCell="G45" sqref="G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1" t="s">
        <v>5</v>
      </c>
      <c r="E2" s="182"/>
      <c r="G2" s="183" t="s">
        <v>107</v>
      </c>
      <c r="H2" s="184"/>
      <c r="I2" s="184"/>
      <c r="J2" s="184"/>
      <c r="K2" s="184"/>
      <c r="L2" s="184"/>
      <c r="M2" s="184"/>
      <c r="N2" s="184"/>
      <c r="O2" s="184"/>
      <c r="P2" s="184"/>
      <c r="Q2" s="184"/>
      <c r="R2" s="184"/>
      <c r="T2" s="183" t="s">
        <v>40</v>
      </c>
      <c r="U2" s="184"/>
      <c r="V2" s="184"/>
      <c r="W2" s="184"/>
      <c r="X2" s="184"/>
      <c r="Y2" s="184"/>
      <c r="Z2" s="184"/>
      <c r="AA2" s="184"/>
      <c r="AB2" s="184"/>
      <c r="AC2" s="184"/>
      <c r="AD2" s="184"/>
      <c r="AE2" s="184"/>
      <c r="AF2" s="4"/>
      <c r="AG2" s="183" t="s">
        <v>41</v>
      </c>
      <c r="AH2" s="184"/>
      <c r="AI2" s="184"/>
      <c r="AJ2" s="184"/>
      <c r="AK2" s="184"/>
      <c r="AL2" s="184"/>
      <c r="AM2" s="184"/>
      <c r="AN2" s="184"/>
      <c r="AO2" s="184"/>
      <c r="AP2" s="184"/>
      <c r="AQ2" s="184"/>
      <c r="AR2" s="184"/>
      <c r="AT2" s="183" t="s">
        <v>42</v>
      </c>
      <c r="AU2" s="184"/>
      <c r="AV2" s="184"/>
      <c r="AW2" s="184"/>
      <c r="AX2" s="184"/>
      <c r="AY2" s="184"/>
      <c r="AZ2" s="184"/>
      <c r="BA2" s="184"/>
      <c r="BB2" s="184"/>
      <c r="BC2" s="184"/>
      <c r="BD2" s="184"/>
      <c r="BE2" s="184"/>
    </row>
    <row r="3" spans="1:57" ht="13" x14ac:dyDescent="0.25">
      <c r="A3" s="32"/>
      <c r="B3" s="32"/>
      <c r="C3" s="3"/>
      <c r="D3" s="185" t="s">
        <v>8</v>
      </c>
      <c r="E3" s="187" t="s">
        <v>9</v>
      </c>
      <c r="F3" s="5"/>
      <c r="G3" s="189" t="s">
        <v>0</v>
      </c>
      <c r="H3" s="191" t="s">
        <v>1</v>
      </c>
      <c r="I3" s="191" t="s">
        <v>10</v>
      </c>
      <c r="J3" s="191" t="s">
        <v>2</v>
      </c>
      <c r="K3" s="191" t="s">
        <v>11</v>
      </c>
      <c r="L3" s="193" t="s">
        <v>12</v>
      </c>
      <c r="M3" s="5"/>
      <c r="N3" s="189" t="s">
        <v>3</v>
      </c>
      <c r="O3" s="191" t="s">
        <v>4</v>
      </c>
      <c r="P3" s="193" t="s">
        <v>13</v>
      </c>
      <c r="Q3" s="2"/>
      <c r="R3" s="195" t="s">
        <v>14</v>
      </c>
      <c r="S3" s="2"/>
      <c r="T3" s="189" t="s">
        <v>0</v>
      </c>
      <c r="U3" s="191" t="s">
        <v>1</v>
      </c>
      <c r="V3" s="191" t="s">
        <v>10</v>
      </c>
      <c r="W3" s="191" t="s">
        <v>2</v>
      </c>
      <c r="X3" s="191" t="s">
        <v>11</v>
      </c>
      <c r="Y3" s="193" t="s">
        <v>12</v>
      </c>
      <c r="Z3" s="2"/>
      <c r="AA3" s="189" t="s">
        <v>3</v>
      </c>
      <c r="AB3" s="191" t="s">
        <v>4</v>
      </c>
      <c r="AC3" s="193" t="s">
        <v>13</v>
      </c>
      <c r="AD3" s="1"/>
      <c r="AE3" s="197" t="s">
        <v>14</v>
      </c>
      <c r="AF3" s="38"/>
      <c r="AG3" s="189" t="s">
        <v>0</v>
      </c>
      <c r="AH3" s="191" t="s">
        <v>1</v>
      </c>
      <c r="AI3" s="191" t="s">
        <v>10</v>
      </c>
      <c r="AJ3" s="191" t="s">
        <v>2</v>
      </c>
      <c r="AK3" s="191" t="s">
        <v>11</v>
      </c>
      <c r="AL3" s="193" t="s">
        <v>12</v>
      </c>
      <c r="AM3" s="5"/>
      <c r="AN3" s="189" t="s">
        <v>3</v>
      </c>
      <c r="AO3" s="191" t="s">
        <v>4</v>
      </c>
      <c r="AP3" s="193" t="s">
        <v>13</v>
      </c>
      <c r="AQ3" s="2"/>
      <c r="AR3" s="195" t="s">
        <v>14</v>
      </c>
      <c r="AS3" s="2"/>
      <c r="AT3" s="189" t="s">
        <v>0</v>
      </c>
      <c r="AU3" s="191" t="s">
        <v>1</v>
      </c>
      <c r="AV3" s="191" t="s">
        <v>10</v>
      </c>
      <c r="AW3" s="191" t="s">
        <v>2</v>
      </c>
      <c r="AX3" s="191" t="s">
        <v>11</v>
      </c>
      <c r="AY3" s="193" t="s">
        <v>12</v>
      </c>
      <c r="AZ3" s="2"/>
      <c r="BA3" s="189" t="s">
        <v>3</v>
      </c>
      <c r="BB3" s="191" t="s">
        <v>4</v>
      </c>
      <c r="BC3" s="193" t="s">
        <v>13</v>
      </c>
      <c r="BD3" s="1"/>
      <c r="BE3" s="197" t="s">
        <v>14</v>
      </c>
    </row>
    <row r="4" spans="1:57" ht="13" x14ac:dyDescent="0.25">
      <c r="A4" s="32"/>
      <c r="B4" s="32"/>
      <c r="C4" s="3"/>
      <c r="D4" s="186"/>
      <c r="E4" s="188"/>
      <c r="F4" s="5"/>
      <c r="G4" s="199"/>
      <c r="H4" s="200"/>
      <c r="I4" s="200"/>
      <c r="J4" s="200"/>
      <c r="K4" s="200"/>
      <c r="L4" s="201"/>
      <c r="M4" s="5"/>
      <c r="N4" s="199"/>
      <c r="O4" s="200"/>
      <c r="P4" s="201"/>
      <c r="Q4" s="2"/>
      <c r="R4" s="202"/>
      <c r="S4" s="2"/>
      <c r="T4" s="199"/>
      <c r="U4" s="200"/>
      <c r="V4" s="200"/>
      <c r="W4" s="200"/>
      <c r="X4" s="200"/>
      <c r="Y4" s="201"/>
      <c r="Z4" s="2"/>
      <c r="AA4" s="199"/>
      <c r="AB4" s="200"/>
      <c r="AC4" s="201"/>
      <c r="AD4" s="1"/>
      <c r="AE4" s="203"/>
      <c r="AF4" s="39"/>
      <c r="AG4" s="199"/>
      <c r="AH4" s="200"/>
      <c r="AI4" s="200"/>
      <c r="AJ4" s="200"/>
      <c r="AK4" s="200"/>
      <c r="AL4" s="201"/>
      <c r="AM4" s="5"/>
      <c r="AN4" s="199"/>
      <c r="AO4" s="200"/>
      <c r="AP4" s="201"/>
      <c r="AQ4" s="2"/>
      <c r="AR4" s="202"/>
      <c r="AS4" s="2"/>
      <c r="AT4" s="199"/>
      <c r="AU4" s="200"/>
      <c r="AV4" s="200"/>
      <c r="AW4" s="200"/>
      <c r="AX4" s="200"/>
      <c r="AY4" s="201"/>
      <c r="AZ4" s="2"/>
      <c r="BA4" s="199"/>
      <c r="BB4" s="200"/>
      <c r="BC4" s="201"/>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1">
        <v>68.414822668012704</v>
      </c>
      <c r="H6" s="142">
        <v>82.035095286284999</v>
      </c>
      <c r="I6" s="142">
        <v>88.968365096473207</v>
      </c>
      <c r="J6" s="142">
        <v>84.986121043147094</v>
      </c>
      <c r="K6" s="142">
        <v>80.002499671037498</v>
      </c>
      <c r="L6" s="143">
        <v>80.881394774172804</v>
      </c>
      <c r="M6" s="144"/>
      <c r="N6" s="145">
        <v>113.657357602855</v>
      </c>
      <c r="O6" s="146">
        <v>142.61210873355901</v>
      </c>
      <c r="P6" s="147">
        <v>128.13473316820699</v>
      </c>
      <c r="Q6" s="144"/>
      <c r="R6" s="148">
        <v>94.381164024536503</v>
      </c>
      <c r="S6" s="127"/>
      <c r="T6" s="119">
        <v>-0.135756521326938</v>
      </c>
      <c r="U6" s="120">
        <v>4.8228892447807299</v>
      </c>
      <c r="V6" s="120">
        <v>7.8968372156108497</v>
      </c>
      <c r="W6" s="120">
        <v>6.2545262178665997</v>
      </c>
      <c r="X6" s="120">
        <v>1.19896774828369</v>
      </c>
      <c r="Y6" s="121">
        <v>4.1578671570351498</v>
      </c>
      <c r="Z6" s="122"/>
      <c r="AA6" s="123">
        <v>-0.65966580889818904</v>
      </c>
      <c r="AB6" s="124">
        <v>-1.76276301958738</v>
      </c>
      <c r="AC6" s="125">
        <v>-1.2765695760214799</v>
      </c>
      <c r="AD6" s="122"/>
      <c r="AE6" s="126">
        <v>1.9796240510057399</v>
      </c>
      <c r="AG6" s="141">
        <v>77.855314480313595</v>
      </c>
      <c r="AH6" s="142">
        <v>91.368491577917894</v>
      </c>
      <c r="AI6" s="142">
        <v>99.057862898821298</v>
      </c>
      <c r="AJ6" s="142">
        <v>97.694969491542196</v>
      </c>
      <c r="AK6" s="142">
        <v>92.895940759723302</v>
      </c>
      <c r="AL6" s="143">
        <v>91.774528866430799</v>
      </c>
      <c r="AM6" s="144"/>
      <c r="AN6" s="145">
        <v>115.990150006535</v>
      </c>
      <c r="AO6" s="146">
        <v>129.02895712844301</v>
      </c>
      <c r="AP6" s="147">
        <v>122.50955356748899</v>
      </c>
      <c r="AQ6" s="144"/>
      <c r="AR6" s="148">
        <v>100.555766758103</v>
      </c>
      <c r="AS6" s="127"/>
      <c r="AT6" s="119">
        <v>1.2319773339877</v>
      </c>
      <c r="AU6" s="120">
        <v>3.8229230845209701</v>
      </c>
      <c r="AV6" s="120">
        <v>4.8782077743140499</v>
      </c>
      <c r="AW6" s="120">
        <v>3.8183829335271202</v>
      </c>
      <c r="AX6" s="120">
        <v>1.27407465128595</v>
      </c>
      <c r="AY6" s="121">
        <v>3.0731137793958498</v>
      </c>
      <c r="AZ6" s="122"/>
      <c r="BA6" s="123">
        <v>0.37210510194708202</v>
      </c>
      <c r="BB6" s="124">
        <v>-0.18197260795246201</v>
      </c>
      <c r="BC6" s="125">
        <v>7.9559126260293503E-2</v>
      </c>
      <c r="BD6" s="122"/>
      <c r="BE6" s="126">
        <v>2.0108233262394899</v>
      </c>
    </row>
    <row r="7" spans="1:57" x14ac:dyDescent="0.25">
      <c r="A7" s="20" t="s">
        <v>18</v>
      </c>
      <c r="B7" s="3" t="str">
        <f>TRIM(A7)</f>
        <v>Virginia</v>
      </c>
      <c r="C7" s="10"/>
      <c r="D7" s="24" t="s">
        <v>16</v>
      </c>
      <c r="E7" s="27" t="s">
        <v>17</v>
      </c>
      <c r="F7" s="3"/>
      <c r="G7" s="149">
        <v>54.460467028215803</v>
      </c>
      <c r="H7" s="144">
        <v>67.639190723160993</v>
      </c>
      <c r="I7" s="144">
        <v>72.557268191587298</v>
      </c>
      <c r="J7" s="144">
        <v>68.762230975042698</v>
      </c>
      <c r="K7" s="144">
        <v>61.240583471079503</v>
      </c>
      <c r="L7" s="150">
        <v>64.931967538012501</v>
      </c>
      <c r="M7" s="144"/>
      <c r="N7" s="151">
        <v>94.569888508894493</v>
      </c>
      <c r="O7" s="152">
        <v>124.171451296109</v>
      </c>
      <c r="P7" s="153">
        <v>109.37066990250101</v>
      </c>
      <c r="Q7" s="144"/>
      <c r="R7" s="154">
        <v>77.628785103571801</v>
      </c>
      <c r="S7" s="127"/>
      <c r="T7" s="128">
        <v>5.3407965748752604</v>
      </c>
      <c r="U7" s="122">
        <v>6.3812093755742403</v>
      </c>
      <c r="V7" s="122">
        <v>6.3747788785630002</v>
      </c>
      <c r="W7" s="122">
        <v>6.3468892836811799</v>
      </c>
      <c r="X7" s="122">
        <v>-2.8749630317803299E-2</v>
      </c>
      <c r="Y7" s="129">
        <v>4.9295247201686196</v>
      </c>
      <c r="Z7" s="122"/>
      <c r="AA7" s="130">
        <v>2.2053110845189199</v>
      </c>
      <c r="AB7" s="131">
        <v>6.0328139959684997</v>
      </c>
      <c r="AC7" s="132">
        <v>4.3434269084112103</v>
      </c>
      <c r="AD7" s="122"/>
      <c r="AE7" s="133">
        <v>4.7022020056891503</v>
      </c>
      <c r="AG7" s="149">
        <v>63.527301735486702</v>
      </c>
      <c r="AH7" s="144">
        <v>79.643160245123497</v>
      </c>
      <c r="AI7" s="144">
        <v>86.455538083161201</v>
      </c>
      <c r="AJ7" s="144">
        <v>84.889011994066095</v>
      </c>
      <c r="AK7" s="144">
        <v>79.609364107404105</v>
      </c>
      <c r="AL7" s="150">
        <v>78.824845964345698</v>
      </c>
      <c r="AM7" s="144"/>
      <c r="AN7" s="151">
        <v>103.245256451703</v>
      </c>
      <c r="AO7" s="152">
        <v>114.314966915632</v>
      </c>
      <c r="AP7" s="153">
        <v>108.780111683668</v>
      </c>
      <c r="AQ7" s="144"/>
      <c r="AR7" s="154">
        <v>87.383485651616894</v>
      </c>
      <c r="AS7" s="127"/>
      <c r="AT7" s="128">
        <v>-8.8887088979727705E-2</v>
      </c>
      <c r="AU7" s="122">
        <v>5.1789956520352796</v>
      </c>
      <c r="AV7" s="122">
        <v>6.0639583931659304</v>
      </c>
      <c r="AW7" s="122">
        <v>4.2386760772238796</v>
      </c>
      <c r="AX7" s="122">
        <v>2.35736337483036</v>
      </c>
      <c r="AY7" s="129">
        <v>3.7085392161700499</v>
      </c>
      <c r="AZ7" s="122"/>
      <c r="BA7" s="130">
        <v>2.1765083928710598</v>
      </c>
      <c r="BB7" s="131">
        <v>3.0562472851006701</v>
      </c>
      <c r="BC7" s="132">
        <v>2.6368778465196101</v>
      </c>
      <c r="BD7" s="122"/>
      <c r="BE7" s="133">
        <v>3.3262321619630701</v>
      </c>
    </row>
    <row r="8" spans="1:57" x14ac:dyDescent="0.25">
      <c r="A8" s="21" t="s">
        <v>19</v>
      </c>
      <c r="B8" s="3" t="str">
        <f t="shared" ref="B8:B43" si="0">TRIM(A8)</f>
        <v>Norfolk/Virginia Beach, VA</v>
      </c>
      <c r="C8" s="3"/>
      <c r="D8" s="24" t="s">
        <v>16</v>
      </c>
      <c r="E8" s="27" t="s">
        <v>17</v>
      </c>
      <c r="F8" s="3"/>
      <c r="G8" s="149">
        <v>59.345029194023603</v>
      </c>
      <c r="H8" s="144">
        <v>63.380556485550301</v>
      </c>
      <c r="I8" s="144">
        <v>66.212372206999902</v>
      </c>
      <c r="J8" s="144">
        <v>62.923806415757603</v>
      </c>
      <c r="K8" s="144">
        <v>61.937709217804802</v>
      </c>
      <c r="L8" s="150">
        <v>62.759894704027197</v>
      </c>
      <c r="M8" s="144"/>
      <c r="N8" s="151">
        <v>121.367353667993</v>
      </c>
      <c r="O8" s="152">
        <v>172.48900391872999</v>
      </c>
      <c r="P8" s="153">
        <v>146.92817879336101</v>
      </c>
      <c r="Q8" s="144"/>
      <c r="R8" s="154">
        <v>86.807975872408605</v>
      </c>
      <c r="S8" s="127"/>
      <c r="T8" s="128">
        <v>-3.07458261895568</v>
      </c>
      <c r="U8" s="122">
        <v>-0.54470935328952697</v>
      </c>
      <c r="V8" s="122">
        <v>-0.27148395014073201</v>
      </c>
      <c r="W8" s="122">
        <v>-4.6031814690344603</v>
      </c>
      <c r="X8" s="122">
        <v>-4.7607354045844597</v>
      </c>
      <c r="Y8" s="129">
        <v>-2.6500497899770701</v>
      </c>
      <c r="Z8" s="122"/>
      <c r="AA8" s="130">
        <v>-1.2854119885216</v>
      </c>
      <c r="AB8" s="131">
        <v>2.8063184106913899</v>
      </c>
      <c r="AC8" s="132">
        <v>1.0759432678193099</v>
      </c>
      <c r="AD8" s="122"/>
      <c r="AE8" s="133">
        <v>-0.88312004256047205</v>
      </c>
      <c r="AG8" s="149">
        <v>81.735339603902801</v>
      </c>
      <c r="AH8" s="144">
        <v>90.954939952956906</v>
      </c>
      <c r="AI8" s="144">
        <v>94.738413575268794</v>
      </c>
      <c r="AJ8" s="144">
        <v>93.121570244649504</v>
      </c>
      <c r="AK8" s="144">
        <v>92.125496988730305</v>
      </c>
      <c r="AL8" s="150">
        <v>90.535061091696704</v>
      </c>
      <c r="AM8" s="144"/>
      <c r="AN8" s="151">
        <v>144.82458266645901</v>
      </c>
      <c r="AO8" s="152">
        <v>167.35890111339401</v>
      </c>
      <c r="AP8" s="153">
        <v>156.09174188992699</v>
      </c>
      <c r="AQ8" s="144"/>
      <c r="AR8" s="154">
        <v>109.26540299453799</v>
      </c>
      <c r="AS8" s="127"/>
      <c r="AT8" s="128">
        <v>-2.82736314342905</v>
      </c>
      <c r="AU8" s="122">
        <v>1.0068135845256601</v>
      </c>
      <c r="AV8" s="122">
        <v>1.52095355620172</v>
      </c>
      <c r="AW8" s="122">
        <v>0.37885804874158702</v>
      </c>
      <c r="AX8" s="122">
        <v>-2.1311407837094301</v>
      </c>
      <c r="AY8" s="129">
        <v>-0.37574079775694402</v>
      </c>
      <c r="AZ8" s="122"/>
      <c r="BA8" s="130">
        <v>1.1742283296567799</v>
      </c>
      <c r="BB8" s="131">
        <v>2.4371772057631098</v>
      </c>
      <c r="BC8" s="132">
        <v>1.84738623308687</v>
      </c>
      <c r="BD8" s="122"/>
      <c r="BE8" s="133">
        <v>0.51969208092734198</v>
      </c>
    </row>
    <row r="9" spans="1:57" ht="16" x14ac:dyDescent="0.45">
      <c r="A9" s="21" t="s">
        <v>20</v>
      </c>
      <c r="B9" s="46" t="s">
        <v>71</v>
      </c>
      <c r="C9" s="3"/>
      <c r="D9" s="24" t="s">
        <v>16</v>
      </c>
      <c r="E9" s="27" t="s">
        <v>17</v>
      </c>
      <c r="F9" s="3"/>
      <c r="G9" s="149">
        <v>51.634474322942097</v>
      </c>
      <c r="H9" s="144">
        <v>62.463783897362902</v>
      </c>
      <c r="I9" s="144">
        <v>66.096101805487606</v>
      </c>
      <c r="J9" s="144">
        <v>61.587169164406099</v>
      </c>
      <c r="K9" s="144">
        <v>53.298089522835397</v>
      </c>
      <c r="L9" s="150">
        <v>59.015923742606802</v>
      </c>
      <c r="M9" s="144"/>
      <c r="N9" s="151">
        <v>67.203841899764299</v>
      </c>
      <c r="O9" s="152">
        <v>79.7552844354515</v>
      </c>
      <c r="P9" s="153">
        <v>73.479563167607907</v>
      </c>
      <c r="Q9" s="144"/>
      <c r="R9" s="154">
        <v>63.148392149750002</v>
      </c>
      <c r="S9" s="127"/>
      <c r="T9" s="128">
        <v>13.6179242287278</v>
      </c>
      <c r="U9" s="122">
        <v>5.1331810190682399</v>
      </c>
      <c r="V9" s="122">
        <v>0.983061609806134</v>
      </c>
      <c r="W9" s="122">
        <v>1.1800699855135901</v>
      </c>
      <c r="X9" s="122">
        <v>-0.48287339898409198</v>
      </c>
      <c r="Y9" s="129">
        <v>3.6320112728443199</v>
      </c>
      <c r="Z9" s="122"/>
      <c r="AA9" s="130">
        <v>-2.3062862572408398</v>
      </c>
      <c r="AB9" s="131">
        <v>-5.9233980639415504</v>
      </c>
      <c r="AC9" s="132">
        <v>-4.3031159000046797</v>
      </c>
      <c r="AD9" s="122"/>
      <c r="AE9" s="133">
        <v>0.85181138705534198</v>
      </c>
      <c r="AG9" s="149">
        <v>50.8032326988926</v>
      </c>
      <c r="AH9" s="144">
        <v>63.684360901854397</v>
      </c>
      <c r="AI9" s="144">
        <v>71.771172685329304</v>
      </c>
      <c r="AJ9" s="144">
        <v>69.474347892115404</v>
      </c>
      <c r="AK9" s="144">
        <v>62.799910089162601</v>
      </c>
      <c r="AL9" s="150">
        <v>63.7066048534708</v>
      </c>
      <c r="AM9" s="144"/>
      <c r="AN9" s="151">
        <v>78.954843857562096</v>
      </c>
      <c r="AO9" s="152">
        <v>89.256206638279806</v>
      </c>
      <c r="AP9" s="153">
        <v>84.105525247920994</v>
      </c>
      <c r="AQ9" s="144"/>
      <c r="AR9" s="154">
        <v>69.534867823313704</v>
      </c>
      <c r="AS9" s="127"/>
      <c r="AT9" s="128">
        <v>-4.3121432078391404</v>
      </c>
      <c r="AU9" s="122">
        <v>-0.41612998330941797</v>
      </c>
      <c r="AV9" s="122">
        <v>2.5973335604701902</v>
      </c>
      <c r="AW9" s="122">
        <v>1.32475552688751</v>
      </c>
      <c r="AX9" s="122">
        <v>-0.23842337009422701</v>
      </c>
      <c r="AY9" s="129">
        <v>6.16626646431985E-3</v>
      </c>
      <c r="AZ9" s="122"/>
      <c r="BA9" s="130">
        <v>-0.17042084258415599</v>
      </c>
      <c r="BB9" s="131">
        <v>-0.72092679364618195</v>
      </c>
      <c r="BC9" s="132">
        <v>-0.46328855468598601</v>
      </c>
      <c r="BD9" s="122"/>
      <c r="BE9" s="133">
        <v>-0.15656981634178199</v>
      </c>
    </row>
    <row r="10" spans="1:57" x14ac:dyDescent="0.25">
      <c r="A10" s="21" t="s">
        <v>21</v>
      </c>
      <c r="B10" s="3" t="str">
        <f t="shared" si="0"/>
        <v>Virginia Area</v>
      </c>
      <c r="C10" s="3"/>
      <c r="D10" s="24" t="s">
        <v>16</v>
      </c>
      <c r="E10" s="27" t="s">
        <v>17</v>
      </c>
      <c r="F10" s="3"/>
      <c r="G10" s="149">
        <v>46.281047113163901</v>
      </c>
      <c r="H10" s="144">
        <v>56.946253348729698</v>
      </c>
      <c r="I10" s="144">
        <v>59.988707680938496</v>
      </c>
      <c r="J10" s="144">
        <v>60.423434945268099</v>
      </c>
      <c r="K10" s="144">
        <v>60.1168357119763</v>
      </c>
      <c r="L10" s="150">
        <v>56.751350678503101</v>
      </c>
      <c r="M10" s="144"/>
      <c r="N10" s="151">
        <v>103.453957553923</v>
      </c>
      <c r="O10" s="152">
        <v>140.48063253429399</v>
      </c>
      <c r="P10" s="153">
        <v>121.967295044108</v>
      </c>
      <c r="Q10" s="144"/>
      <c r="R10" s="154">
        <v>75.384723532710794</v>
      </c>
      <c r="S10" s="127"/>
      <c r="T10" s="128">
        <v>5.0819308032991204</v>
      </c>
      <c r="U10" s="122">
        <v>3.2755807853173402</v>
      </c>
      <c r="V10" s="122">
        <v>3.8992539853351</v>
      </c>
      <c r="W10" s="122">
        <v>7.4435183841528998</v>
      </c>
      <c r="X10" s="122">
        <v>2.3222202927977902</v>
      </c>
      <c r="Y10" s="129">
        <v>4.3561062769400802</v>
      </c>
      <c r="Z10" s="122"/>
      <c r="AA10" s="130">
        <v>6.7310400406097699</v>
      </c>
      <c r="AB10" s="131">
        <v>16.739949431727201</v>
      </c>
      <c r="AC10" s="132">
        <v>12.2746414935341</v>
      </c>
      <c r="AD10" s="122"/>
      <c r="AE10" s="133">
        <v>7.86736964555723</v>
      </c>
      <c r="AG10" s="149">
        <v>52.3852844688221</v>
      </c>
      <c r="AH10" s="144">
        <v>67.394935450346395</v>
      </c>
      <c r="AI10" s="144">
        <v>74.147362963476098</v>
      </c>
      <c r="AJ10" s="144">
        <v>76.466020484751894</v>
      </c>
      <c r="AK10" s="144">
        <v>76.453002909897094</v>
      </c>
      <c r="AL10" s="150">
        <v>69.369365039041199</v>
      </c>
      <c r="AM10" s="144"/>
      <c r="AN10" s="151">
        <v>101.885462927679</v>
      </c>
      <c r="AO10" s="152">
        <v>110.72142146164499</v>
      </c>
      <c r="AP10" s="153">
        <v>106.303442194662</v>
      </c>
      <c r="AQ10" s="144"/>
      <c r="AR10" s="154">
        <v>79.921993327339706</v>
      </c>
      <c r="AS10" s="127"/>
      <c r="AT10" s="128">
        <v>0.35672250000195399</v>
      </c>
      <c r="AU10" s="122">
        <v>4.7873816365585098</v>
      </c>
      <c r="AV10" s="122">
        <v>6.4870821418419702</v>
      </c>
      <c r="AW10" s="122">
        <v>8.5134275916018307</v>
      </c>
      <c r="AX10" s="122">
        <v>6.2481978665686499</v>
      </c>
      <c r="AY10" s="129">
        <v>5.5625812765285998</v>
      </c>
      <c r="AZ10" s="122"/>
      <c r="BA10" s="130">
        <v>3.9375926141222601</v>
      </c>
      <c r="BB10" s="131">
        <v>6.5343355782311603</v>
      </c>
      <c r="BC10" s="132">
        <v>5.2739250408062697</v>
      </c>
      <c r="BD10" s="122"/>
      <c r="BE10" s="133">
        <v>5.4518552747989402</v>
      </c>
    </row>
    <row r="11" spans="1:57" x14ac:dyDescent="0.25">
      <c r="A11" s="34" t="s">
        <v>22</v>
      </c>
      <c r="B11" s="3" t="str">
        <f t="shared" si="0"/>
        <v>Washington, DC</v>
      </c>
      <c r="C11" s="3"/>
      <c r="D11" s="24" t="s">
        <v>16</v>
      </c>
      <c r="E11" s="27" t="s">
        <v>17</v>
      </c>
      <c r="F11" s="3"/>
      <c r="G11" s="149">
        <v>72.070593385386204</v>
      </c>
      <c r="H11" s="144">
        <v>91.184957950461197</v>
      </c>
      <c r="I11" s="144">
        <v>96.934605176962094</v>
      </c>
      <c r="J11" s="144">
        <v>89.118055629326605</v>
      </c>
      <c r="K11" s="144">
        <v>76.303172305731096</v>
      </c>
      <c r="L11" s="150">
        <v>85.122276889573399</v>
      </c>
      <c r="M11" s="144"/>
      <c r="N11" s="151">
        <v>96.134844395775104</v>
      </c>
      <c r="O11" s="152">
        <v>118.517118054329</v>
      </c>
      <c r="P11" s="153">
        <v>107.325981225052</v>
      </c>
      <c r="Q11" s="144"/>
      <c r="R11" s="154">
        <v>91.477176063653602</v>
      </c>
      <c r="S11" s="127"/>
      <c r="T11" s="128">
        <v>15.1236067015648</v>
      </c>
      <c r="U11" s="122">
        <v>20.484481210710701</v>
      </c>
      <c r="V11" s="122">
        <v>23.594258251138399</v>
      </c>
      <c r="W11" s="122">
        <v>23.049454992730599</v>
      </c>
      <c r="X11" s="122">
        <v>11.2000060242075</v>
      </c>
      <c r="Y11" s="129">
        <v>18.965150838897301</v>
      </c>
      <c r="Z11" s="122"/>
      <c r="AA11" s="130">
        <v>6.7957400966514498</v>
      </c>
      <c r="AB11" s="131">
        <v>7.36535119408786</v>
      </c>
      <c r="AC11" s="132">
        <v>7.1094935231922998</v>
      </c>
      <c r="AD11" s="122"/>
      <c r="AE11" s="133">
        <v>14.7324780395848</v>
      </c>
      <c r="AG11" s="149">
        <v>78.544708301241997</v>
      </c>
      <c r="AH11" s="144">
        <v>99.309241605361194</v>
      </c>
      <c r="AI11" s="144">
        <v>105.25967114174099</v>
      </c>
      <c r="AJ11" s="144">
        <v>101.657783864056</v>
      </c>
      <c r="AK11" s="144">
        <v>90.564000478049493</v>
      </c>
      <c r="AL11" s="150">
        <v>95.067081078090197</v>
      </c>
      <c r="AM11" s="144"/>
      <c r="AN11" s="151">
        <v>100.54006551329</v>
      </c>
      <c r="AO11" s="152">
        <v>108.695898651248</v>
      </c>
      <c r="AP11" s="153">
        <v>104.61798208226899</v>
      </c>
      <c r="AQ11" s="144"/>
      <c r="AR11" s="154">
        <v>97.797143481240496</v>
      </c>
      <c r="AS11" s="127"/>
      <c r="AT11" s="128">
        <v>6.90037596157224</v>
      </c>
      <c r="AU11" s="122">
        <v>11.6926665717871</v>
      </c>
      <c r="AV11" s="122">
        <v>10.6501167503007</v>
      </c>
      <c r="AW11" s="122">
        <v>9.6096744590304208</v>
      </c>
      <c r="AX11" s="122">
        <v>8.0438586005164296</v>
      </c>
      <c r="AY11" s="129">
        <v>9.5031084584305905</v>
      </c>
      <c r="AZ11" s="122"/>
      <c r="BA11" s="130">
        <v>6.3060487321327896</v>
      </c>
      <c r="BB11" s="131">
        <v>3.9239277048161498</v>
      </c>
      <c r="BC11" s="132">
        <v>5.0550922498139297</v>
      </c>
      <c r="BD11" s="122"/>
      <c r="BE11" s="133">
        <v>8.1064500512926205</v>
      </c>
    </row>
    <row r="12" spans="1:57" x14ac:dyDescent="0.25">
      <c r="A12" s="21" t="s">
        <v>23</v>
      </c>
      <c r="B12" s="3" t="str">
        <f t="shared" si="0"/>
        <v>Arlington, VA</v>
      </c>
      <c r="C12" s="3"/>
      <c r="D12" s="24" t="s">
        <v>16</v>
      </c>
      <c r="E12" s="27" t="s">
        <v>17</v>
      </c>
      <c r="F12" s="3"/>
      <c r="G12" s="149">
        <v>66.119672959867898</v>
      </c>
      <c r="H12" s="144">
        <v>113.76783451975599</v>
      </c>
      <c r="I12" s="144">
        <v>121.945337872691</v>
      </c>
      <c r="J12" s="144">
        <v>113.485840297121</v>
      </c>
      <c r="K12" s="144">
        <v>73.648398844526895</v>
      </c>
      <c r="L12" s="150">
        <v>97.793416898792898</v>
      </c>
      <c r="M12" s="144"/>
      <c r="N12" s="151">
        <v>86.399542969152904</v>
      </c>
      <c r="O12" s="152">
        <v>96.884922108738195</v>
      </c>
      <c r="P12" s="153">
        <v>91.642232538945606</v>
      </c>
      <c r="Q12" s="144"/>
      <c r="R12" s="154">
        <v>96.035935653122195</v>
      </c>
      <c r="S12" s="127"/>
      <c r="T12" s="128">
        <v>17.2660924313058</v>
      </c>
      <c r="U12" s="122">
        <v>39.298632055691002</v>
      </c>
      <c r="V12" s="122">
        <v>36.098911422625598</v>
      </c>
      <c r="W12" s="122">
        <v>39.359149138582801</v>
      </c>
      <c r="X12" s="122">
        <v>8.5948144481957698</v>
      </c>
      <c r="Y12" s="129">
        <v>29.730375996398202</v>
      </c>
      <c r="Z12" s="122"/>
      <c r="AA12" s="130">
        <v>5.9174486982536898</v>
      </c>
      <c r="AB12" s="131">
        <v>1.75586465291686</v>
      </c>
      <c r="AC12" s="132">
        <v>3.6761051343609399</v>
      </c>
      <c r="AD12" s="122"/>
      <c r="AE12" s="133">
        <v>21.411692371177399</v>
      </c>
      <c r="AG12" s="149">
        <v>76.483081605282095</v>
      </c>
      <c r="AH12" s="144">
        <v>116.544968276075</v>
      </c>
      <c r="AI12" s="144">
        <v>124.71677782936101</v>
      </c>
      <c r="AJ12" s="144">
        <v>118.911795109873</v>
      </c>
      <c r="AK12" s="144">
        <v>96.018676106468504</v>
      </c>
      <c r="AL12" s="150">
        <v>106.535059785412</v>
      </c>
      <c r="AM12" s="144"/>
      <c r="AN12" s="151">
        <v>89.635006190034005</v>
      </c>
      <c r="AO12" s="152">
        <v>90.559329155060297</v>
      </c>
      <c r="AP12" s="153">
        <v>90.097167672547101</v>
      </c>
      <c r="AQ12" s="144"/>
      <c r="AR12" s="154">
        <v>101.838519181736</v>
      </c>
      <c r="AS12" s="127"/>
      <c r="AT12" s="128">
        <v>8.7066066143175895</v>
      </c>
      <c r="AU12" s="122">
        <v>24.252388446521</v>
      </c>
      <c r="AV12" s="122">
        <v>19.975019623665101</v>
      </c>
      <c r="AW12" s="122">
        <v>10.286353881486299</v>
      </c>
      <c r="AX12" s="122">
        <v>11.061209095605999</v>
      </c>
      <c r="AY12" s="129">
        <v>15.202134710443</v>
      </c>
      <c r="AZ12" s="122"/>
      <c r="BA12" s="130">
        <v>5.3553725420696701</v>
      </c>
      <c r="BB12" s="131">
        <v>3.9299891132009601</v>
      </c>
      <c r="BC12" s="132">
        <v>4.6341713672360099</v>
      </c>
      <c r="BD12" s="122"/>
      <c r="BE12" s="133">
        <v>12.3342546437043</v>
      </c>
    </row>
    <row r="13" spans="1:57" x14ac:dyDescent="0.25">
      <c r="A13" s="21" t="s">
        <v>24</v>
      </c>
      <c r="B13" s="3" t="str">
        <f t="shared" si="0"/>
        <v>Suburban Virginia Area</v>
      </c>
      <c r="C13" s="3"/>
      <c r="D13" s="24" t="s">
        <v>16</v>
      </c>
      <c r="E13" s="27" t="s">
        <v>17</v>
      </c>
      <c r="F13" s="3"/>
      <c r="G13" s="149">
        <v>60.400266750156497</v>
      </c>
      <c r="H13" s="144">
        <v>69.1252097683155</v>
      </c>
      <c r="I13" s="144">
        <v>72.681787100814006</v>
      </c>
      <c r="J13" s="144">
        <v>68.146116468378196</v>
      </c>
      <c r="K13" s="144">
        <v>64.923798371947399</v>
      </c>
      <c r="L13" s="150">
        <v>67.055435691922298</v>
      </c>
      <c r="M13" s="144"/>
      <c r="N13" s="151">
        <v>103.65597244833999</v>
      </c>
      <c r="O13" s="152">
        <v>129.92137758296801</v>
      </c>
      <c r="P13" s="153">
        <v>116.78867501565399</v>
      </c>
      <c r="Q13" s="144"/>
      <c r="R13" s="154">
        <v>81.264932641559994</v>
      </c>
      <c r="S13" s="127"/>
      <c r="T13" s="128">
        <v>12.782730538422401</v>
      </c>
      <c r="U13" s="122">
        <v>-1.3398714530856299</v>
      </c>
      <c r="V13" s="122">
        <v>-3.6234608195873999</v>
      </c>
      <c r="W13" s="122">
        <v>-2.49136176029414</v>
      </c>
      <c r="X13" s="122">
        <v>-3.7745106687777898</v>
      </c>
      <c r="Y13" s="129">
        <v>-0.33100546430439698</v>
      </c>
      <c r="Z13" s="122"/>
      <c r="AA13" s="130">
        <v>-1.6689769224761599</v>
      </c>
      <c r="AB13" s="131">
        <v>-2.6926158116896701</v>
      </c>
      <c r="AC13" s="132">
        <v>-2.2409922334676899</v>
      </c>
      <c r="AD13" s="122"/>
      <c r="AE13" s="133">
        <v>-1.12422423918438</v>
      </c>
      <c r="AG13" s="149">
        <v>59.691683155917303</v>
      </c>
      <c r="AH13" s="144">
        <v>76.659156856606103</v>
      </c>
      <c r="AI13" s="144">
        <v>79.882547276142702</v>
      </c>
      <c r="AJ13" s="144">
        <v>77.875322792736299</v>
      </c>
      <c r="AK13" s="144">
        <v>79.7562094552285</v>
      </c>
      <c r="AL13" s="150">
        <v>74.772983907326207</v>
      </c>
      <c r="AM13" s="144"/>
      <c r="AN13" s="151">
        <v>110.541180338134</v>
      </c>
      <c r="AO13" s="152">
        <v>121.22309016906701</v>
      </c>
      <c r="AP13" s="153">
        <v>115.8821352536</v>
      </c>
      <c r="AQ13" s="144"/>
      <c r="AR13" s="154">
        <v>86.518455720547394</v>
      </c>
      <c r="AS13" s="127"/>
      <c r="AT13" s="128">
        <v>-4.4812305214340604</v>
      </c>
      <c r="AU13" s="122">
        <v>3.80432773235494</v>
      </c>
      <c r="AV13" s="122">
        <v>2.5302003602355501</v>
      </c>
      <c r="AW13" s="122">
        <v>-0.938093193504553</v>
      </c>
      <c r="AX13" s="122">
        <v>-0.63373935206495502</v>
      </c>
      <c r="AY13" s="129">
        <v>0.19678031672301299</v>
      </c>
      <c r="AZ13" s="122"/>
      <c r="BA13" s="130">
        <v>-2.2799125626032799</v>
      </c>
      <c r="BB13" s="131">
        <v>-2.8057916590405099</v>
      </c>
      <c r="BC13" s="132">
        <v>-2.5556786913857099</v>
      </c>
      <c r="BD13" s="122"/>
      <c r="BE13" s="133">
        <v>-0.87471056271188397</v>
      </c>
    </row>
    <row r="14" spans="1:57" x14ac:dyDescent="0.25">
      <c r="A14" s="21" t="s">
        <v>25</v>
      </c>
      <c r="B14" s="3" t="str">
        <f t="shared" si="0"/>
        <v>Alexandria, VA</v>
      </c>
      <c r="C14" s="3"/>
      <c r="D14" s="24" t="s">
        <v>16</v>
      </c>
      <c r="E14" s="27" t="s">
        <v>17</v>
      </c>
      <c r="F14" s="3"/>
      <c r="G14" s="149">
        <v>65.4124267685538</v>
      </c>
      <c r="H14" s="144">
        <v>81.382035428968294</v>
      </c>
      <c r="I14" s="144">
        <v>85.085272664119401</v>
      </c>
      <c r="J14" s="144">
        <v>77.1642919995368</v>
      </c>
      <c r="K14" s="144">
        <v>65.037481764501507</v>
      </c>
      <c r="L14" s="150">
        <v>74.816301725136</v>
      </c>
      <c r="M14" s="144"/>
      <c r="N14" s="151">
        <v>76.789042491605798</v>
      </c>
      <c r="O14" s="152">
        <v>97.894745860831307</v>
      </c>
      <c r="P14" s="153">
        <v>87.341894176218503</v>
      </c>
      <c r="Q14" s="144"/>
      <c r="R14" s="154">
        <v>78.395042425445297</v>
      </c>
      <c r="S14" s="127"/>
      <c r="T14" s="128">
        <v>17.909728443811101</v>
      </c>
      <c r="U14" s="122">
        <v>19.1387496637231</v>
      </c>
      <c r="V14" s="122">
        <v>16.849737969161701</v>
      </c>
      <c r="W14" s="122">
        <v>14.741982804311</v>
      </c>
      <c r="X14" s="122">
        <v>0.19432222128895901</v>
      </c>
      <c r="Y14" s="129">
        <v>13.7845852049124</v>
      </c>
      <c r="Z14" s="122"/>
      <c r="AA14" s="130">
        <v>-2.4051351645644701</v>
      </c>
      <c r="AB14" s="131">
        <v>1.69330040591987</v>
      </c>
      <c r="AC14" s="132">
        <v>-0.14995726814923299</v>
      </c>
      <c r="AD14" s="122"/>
      <c r="AE14" s="133">
        <v>8.9448977438391495</v>
      </c>
      <c r="AG14" s="149">
        <v>66.673635521593098</v>
      </c>
      <c r="AH14" s="144">
        <v>83.253330438809698</v>
      </c>
      <c r="AI14" s="144">
        <v>89.056692138474006</v>
      </c>
      <c r="AJ14" s="144">
        <v>86.821567963413202</v>
      </c>
      <c r="AK14" s="144">
        <v>78.041687217783902</v>
      </c>
      <c r="AL14" s="150">
        <v>80.769382656014798</v>
      </c>
      <c r="AM14" s="144"/>
      <c r="AN14" s="151">
        <v>82.905472675697496</v>
      </c>
      <c r="AO14" s="152">
        <v>89.355393944656697</v>
      </c>
      <c r="AP14" s="153">
        <v>86.130433310177096</v>
      </c>
      <c r="AQ14" s="144"/>
      <c r="AR14" s="154">
        <v>82.301111414346906</v>
      </c>
      <c r="AS14" s="127"/>
      <c r="AT14" s="128">
        <v>11.2895161319196</v>
      </c>
      <c r="AU14" s="122">
        <v>13.0155663042508</v>
      </c>
      <c r="AV14" s="122">
        <v>10.312151430431401</v>
      </c>
      <c r="AW14" s="122">
        <v>7.3496655038296002</v>
      </c>
      <c r="AX14" s="122">
        <v>6.26392665110364</v>
      </c>
      <c r="AY14" s="129">
        <v>9.5547349944874203</v>
      </c>
      <c r="AZ14" s="122"/>
      <c r="BA14" s="130">
        <v>3.3439861410187302</v>
      </c>
      <c r="BB14" s="131">
        <v>0.40400259739894001</v>
      </c>
      <c r="BC14" s="132">
        <v>1.7977837436280499</v>
      </c>
      <c r="BD14" s="122"/>
      <c r="BE14" s="133">
        <v>7.1142129887088004</v>
      </c>
    </row>
    <row r="15" spans="1:57" x14ac:dyDescent="0.25">
      <c r="A15" s="21" t="s">
        <v>26</v>
      </c>
      <c r="B15" s="3" t="str">
        <f t="shared" si="0"/>
        <v>Fairfax/Tysons Corner, VA</v>
      </c>
      <c r="C15" s="3"/>
      <c r="D15" s="24" t="s">
        <v>16</v>
      </c>
      <c r="E15" s="27" t="s">
        <v>17</v>
      </c>
      <c r="F15" s="3"/>
      <c r="G15" s="149">
        <v>61.945685730791404</v>
      </c>
      <c r="H15" s="144">
        <v>87.986598497977994</v>
      </c>
      <c r="I15" s="144">
        <v>108.14552281917901</v>
      </c>
      <c r="J15" s="144">
        <v>98.836418255343702</v>
      </c>
      <c r="K15" s="144">
        <v>69.194495667244297</v>
      </c>
      <c r="L15" s="150">
        <v>85.221744194107401</v>
      </c>
      <c r="M15" s="144"/>
      <c r="N15" s="151">
        <v>81.0941594454072</v>
      </c>
      <c r="O15" s="152">
        <v>100.91791450028801</v>
      </c>
      <c r="P15" s="153">
        <v>91.006036972847994</v>
      </c>
      <c r="Q15" s="144"/>
      <c r="R15" s="154">
        <v>86.874399273747599</v>
      </c>
      <c r="S15" s="127"/>
      <c r="T15" s="128">
        <v>20.900821057505699</v>
      </c>
      <c r="U15" s="122">
        <v>21.0142727629453</v>
      </c>
      <c r="V15" s="122">
        <v>33.118633918693803</v>
      </c>
      <c r="W15" s="122">
        <v>45.1516592761947</v>
      </c>
      <c r="X15" s="122">
        <v>18.384790686385699</v>
      </c>
      <c r="Y15" s="129">
        <v>28.452402696521801</v>
      </c>
      <c r="Z15" s="122"/>
      <c r="AA15" s="130">
        <v>20.894215871084501</v>
      </c>
      <c r="AB15" s="131">
        <v>20.504266336846602</v>
      </c>
      <c r="AC15" s="132">
        <v>20.677694356746201</v>
      </c>
      <c r="AD15" s="122"/>
      <c r="AE15" s="133">
        <v>26.022353689328401</v>
      </c>
      <c r="AG15" s="149">
        <v>72.100248411322895</v>
      </c>
      <c r="AH15" s="144">
        <v>99.034048526863003</v>
      </c>
      <c r="AI15" s="144">
        <v>118.34546447140301</v>
      </c>
      <c r="AJ15" s="144">
        <v>110.65129693818599</v>
      </c>
      <c r="AK15" s="144">
        <v>85.3870707683419</v>
      </c>
      <c r="AL15" s="150">
        <v>97.103625823223496</v>
      </c>
      <c r="AM15" s="144"/>
      <c r="AN15" s="151">
        <v>81.366697862507195</v>
      </c>
      <c r="AO15" s="152">
        <v>89.275167822068099</v>
      </c>
      <c r="AP15" s="153">
        <v>85.320932842287604</v>
      </c>
      <c r="AQ15" s="144"/>
      <c r="AR15" s="154">
        <v>93.737142114384696</v>
      </c>
      <c r="AS15" s="127"/>
      <c r="AT15" s="128">
        <v>12.976052363782999</v>
      </c>
      <c r="AU15" s="122">
        <v>15.659893217645701</v>
      </c>
      <c r="AV15" s="122">
        <v>22.703974808528301</v>
      </c>
      <c r="AW15" s="122">
        <v>18.578922744412299</v>
      </c>
      <c r="AX15" s="122">
        <v>9.7761225496270807</v>
      </c>
      <c r="AY15" s="129">
        <v>16.4341040359243</v>
      </c>
      <c r="AZ15" s="122"/>
      <c r="BA15" s="130">
        <v>7.1866151732856496</v>
      </c>
      <c r="BB15" s="131">
        <v>9.7920347983342406</v>
      </c>
      <c r="BC15" s="132">
        <v>8.5340819552494001</v>
      </c>
      <c r="BD15" s="122"/>
      <c r="BE15" s="133">
        <v>14.2710164699564</v>
      </c>
    </row>
    <row r="16" spans="1:57" x14ac:dyDescent="0.25">
      <c r="A16" s="21" t="s">
        <v>27</v>
      </c>
      <c r="B16" s="3" t="str">
        <f t="shared" si="0"/>
        <v>I-95 Fredericksburg, VA</v>
      </c>
      <c r="C16" s="3"/>
      <c r="D16" s="24" t="s">
        <v>16</v>
      </c>
      <c r="E16" s="27" t="s">
        <v>17</v>
      </c>
      <c r="F16" s="3"/>
      <c r="G16" s="149">
        <v>44.691914994096798</v>
      </c>
      <c r="H16" s="144">
        <v>54.6363813459268</v>
      </c>
      <c r="I16" s="144">
        <v>59.248456906729601</v>
      </c>
      <c r="J16" s="144">
        <v>55.612944510035398</v>
      </c>
      <c r="K16" s="144">
        <v>53.075321133411997</v>
      </c>
      <c r="L16" s="150">
        <v>53.453003778040099</v>
      </c>
      <c r="M16" s="144"/>
      <c r="N16" s="151">
        <v>63.111720188901998</v>
      </c>
      <c r="O16" s="152">
        <v>73.841291617473402</v>
      </c>
      <c r="P16" s="153">
        <v>68.4765059031877</v>
      </c>
      <c r="Q16" s="144"/>
      <c r="R16" s="154">
        <v>57.745432956653701</v>
      </c>
      <c r="S16" s="127"/>
      <c r="T16" s="128">
        <v>-0.55074516079546898</v>
      </c>
      <c r="U16" s="122">
        <v>6.9849052570294701</v>
      </c>
      <c r="V16" s="122">
        <v>9.4429444937594393</v>
      </c>
      <c r="W16" s="122">
        <v>5.2622311178821697</v>
      </c>
      <c r="X16" s="122">
        <v>4.1950554164465901</v>
      </c>
      <c r="Y16" s="129">
        <v>5.2571600430749799</v>
      </c>
      <c r="Z16" s="122"/>
      <c r="AA16" s="130">
        <v>-7.6664981342666403</v>
      </c>
      <c r="AB16" s="131">
        <v>-5.8114819324038898</v>
      </c>
      <c r="AC16" s="132">
        <v>-6.6754993648913397</v>
      </c>
      <c r="AD16" s="122"/>
      <c r="AE16" s="133">
        <v>0.886659121352528</v>
      </c>
      <c r="AG16" s="149">
        <v>51.803843860684701</v>
      </c>
      <c r="AH16" s="144">
        <v>60.121241440377801</v>
      </c>
      <c r="AI16" s="144">
        <v>64.050501475796906</v>
      </c>
      <c r="AJ16" s="144">
        <v>62.842510920897197</v>
      </c>
      <c r="AK16" s="144">
        <v>62.302472550177001</v>
      </c>
      <c r="AL16" s="150">
        <v>60.224114049586703</v>
      </c>
      <c r="AM16" s="144"/>
      <c r="AN16" s="151">
        <v>76.413019775678805</v>
      </c>
      <c r="AO16" s="152">
        <v>78.480371310507607</v>
      </c>
      <c r="AP16" s="153">
        <v>77.446695543093199</v>
      </c>
      <c r="AQ16" s="144"/>
      <c r="AR16" s="154">
        <v>65.144851619159994</v>
      </c>
      <c r="AS16" s="127"/>
      <c r="AT16" s="128">
        <v>0.31968078799345401</v>
      </c>
      <c r="AU16" s="122">
        <v>6.4414628552631497</v>
      </c>
      <c r="AV16" s="122">
        <v>8.0763518089865993</v>
      </c>
      <c r="AW16" s="122">
        <v>4.5046857249581</v>
      </c>
      <c r="AX16" s="122">
        <v>5.0600114685413997</v>
      </c>
      <c r="AY16" s="129">
        <v>4.9854587507992001</v>
      </c>
      <c r="AZ16" s="122"/>
      <c r="BA16" s="130">
        <v>0.26628339974458998</v>
      </c>
      <c r="BB16" s="131">
        <v>-3.3363324360057698</v>
      </c>
      <c r="BC16" s="132">
        <v>-1.59200547708538</v>
      </c>
      <c r="BD16" s="122"/>
      <c r="BE16" s="133">
        <v>2.6550567090139001</v>
      </c>
    </row>
    <row r="17" spans="1:70" x14ac:dyDescent="0.25">
      <c r="A17" s="21" t="s">
        <v>28</v>
      </c>
      <c r="B17" s="3" t="str">
        <f t="shared" si="0"/>
        <v>Dulles Airport Area, VA</v>
      </c>
      <c r="C17" s="3"/>
      <c r="D17" s="24" t="s">
        <v>16</v>
      </c>
      <c r="E17" s="27" t="s">
        <v>17</v>
      </c>
      <c r="F17" s="3"/>
      <c r="G17" s="149">
        <v>56.960028457598099</v>
      </c>
      <c r="H17" s="144">
        <v>80.9439508632138</v>
      </c>
      <c r="I17" s="144">
        <v>91.070952380952306</v>
      </c>
      <c r="J17" s="144">
        <v>80.939135837601896</v>
      </c>
      <c r="K17" s="144">
        <v>63.624074179472501</v>
      </c>
      <c r="L17" s="150">
        <v>74.707628343767695</v>
      </c>
      <c r="M17" s="144"/>
      <c r="N17" s="151">
        <v>71.354827357237696</v>
      </c>
      <c r="O17" s="152">
        <v>80.262076456080393</v>
      </c>
      <c r="P17" s="153">
        <v>75.808451906659002</v>
      </c>
      <c r="Q17" s="144"/>
      <c r="R17" s="154">
        <v>75.022149361736695</v>
      </c>
      <c r="S17" s="127"/>
      <c r="T17" s="128">
        <v>-6.5524183352766796</v>
      </c>
      <c r="U17" s="122">
        <v>-6.1928095278492199</v>
      </c>
      <c r="V17" s="122">
        <v>-6.9528974430164698</v>
      </c>
      <c r="W17" s="122">
        <v>-9.0961982086821305</v>
      </c>
      <c r="X17" s="122">
        <v>-13.0947235976816</v>
      </c>
      <c r="Y17" s="129">
        <v>-8.3334838778028608</v>
      </c>
      <c r="Z17" s="122"/>
      <c r="AA17" s="130">
        <v>11.684919074961799</v>
      </c>
      <c r="AB17" s="131">
        <v>14.475975622970401</v>
      </c>
      <c r="AC17" s="132">
        <v>13.1452571323358</v>
      </c>
      <c r="AD17" s="122"/>
      <c r="AE17" s="133">
        <v>-3.0650904028038699</v>
      </c>
      <c r="AG17" s="149">
        <v>64.261900493265003</v>
      </c>
      <c r="AH17" s="144">
        <v>91.960707645607997</v>
      </c>
      <c r="AI17" s="144">
        <v>101.042739043824</v>
      </c>
      <c r="AJ17" s="144">
        <v>93.979946167710096</v>
      </c>
      <c r="AK17" s="144">
        <v>80.847538892050807</v>
      </c>
      <c r="AL17" s="150">
        <v>86.418566448491703</v>
      </c>
      <c r="AM17" s="144"/>
      <c r="AN17" s="151">
        <v>77.028024331246399</v>
      </c>
      <c r="AO17" s="152">
        <v>81.554986008347498</v>
      </c>
      <c r="AP17" s="153">
        <v>79.291505169797006</v>
      </c>
      <c r="AQ17" s="144"/>
      <c r="AR17" s="154">
        <v>84.382263226007495</v>
      </c>
      <c r="AS17" s="127"/>
      <c r="AT17" s="128">
        <v>-6.1742295666346303</v>
      </c>
      <c r="AU17" s="122">
        <v>-0.73288687659553697</v>
      </c>
      <c r="AV17" s="122">
        <v>-1.7612670506049</v>
      </c>
      <c r="AW17" s="122">
        <v>-6.8277717951919197</v>
      </c>
      <c r="AX17" s="122">
        <v>-5.8455948958139503</v>
      </c>
      <c r="AY17" s="129">
        <v>-4.13600563168895</v>
      </c>
      <c r="AZ17" s="122"/>
      <c r="BA17" s="130">
        <v>2.2993863304171098</v>
      </c>
      <c r="BB17" s="131">
        <v>5.9491695163582703</v>
      </c>
      <c r="BC17" s="132">
        <v>4.1443987164377996</v>
      </c>
      <c r="BD17" s="122"/>
      <c r="BE17" s="133">
        <v>-2.0552437777827999</v>
      </c>
    </row>
    <row r="18" spans="1:70" x14ac:dyDescent="0.25">
      <c r="A18" s="21" t="s">
        <v>29</v>
      </c>
      <c r="B18" s="3" t="str">
        <f t="shared" si="0"/>
        <v>Williamsburg, VA</v>
      </c>
      <c r="C18" s="3"/>
      <c r="D18" s="24" t="s">
        <v>16</v>
      </c>
      <c r="E18" s="27" t="s">
        <v>17</v>
      </c>
      <c r="F18" s="3"/>
      <c r="G18" s="149">
        <v>46.422662058171298</v>
      </c>
      <c r="H18" s="144">
        <v>44.004087648363097</v>
      </c>
      <c r="I18" s="144">
        <v>43.293486370157801</v>
      </c>
      <c r="J18" s="144">
        <v>41.959253945480597</v>
      </c>
      <c r="K18" s="144">
        <v>44.835431068214397</v>
      </c>
      <c r="L18" s="150">
        <v>44.102984218077403</v>
      </c>
      <c r="M18" s="144"/>
      <c r="N18" s="151">
        <v>105.40806312769</v>
      </c>
      <c r="O18" s="152">
        <v>157.09742532933299</v>
      </c>
      <c r="P18" s="153">
        <v>131.25274422851101</v>
      </c>
      <c r="Q18" s="144"/>
      <c r="R18" s="154">
        <v>69.002915649630097</v>
      </c>
      <c r="S18" s="127"/>
      <c r="T18" s="128">
        <v>-6.73907705861488</v>
      </c>
      <c r="U18" s="122">
        <v>-1.5137025190812801</v>
      </c>
      <c r="V18" s="122">
        <v>0.45473300004925299</v>
      </c>
      <c r="W18" s="122">
        <v>5.6828595588602502</v>
      </c>
      <c r="X18" s="122">
        <v>-7.9932300941497401</v>
      </c>
      <c r="Y18" s="129">
        <v>-2.4221368493098301</v>
      </c>
      <c r="Z18" s="122"/>
      <c r="AA18" s="130">
        <v>-12.056130788736301</v>
      </c>
      <c r="AB18" s="131">
        <v>3.41728846242184</v>
      </c>
      <c r="AC18" s="132">
        <v>-3.4070652742469099</v>
      </c>
      <c r="AD18" s="122"/>
      <c r="AE18" s="133">
        <v>-2.9598906562607699</v>
      </c>
      <c r="AG18" s="149">
        <v>68.988585822355503</v>
      </c>
      <c r="AH18" s="144">
        <v>71.069798487022297</v>
      </c>
      <c r="AI18" s="144">
        <v>69.249429372635902</v>
      </c>
      <c r="AJ18" s="144">
        <v>72.661811008217001</v>
      </c>
      <c r="AK18" s="144">
        <v>77.958916786226595</v>
      </c>
      <c r="AL18" s="150">
        <v>71.985708295291502</v>
      </c>
      <c r="AM18" s="144"/>
      <c r="AN18" s="151">
        <v>125.077037954871</v>
      </c>
      <c r="AO18" s="152">
        <v>145.282017412286</v>
      </c>
      <c r="AP18" s="153">
        <v>135.17952768357799</v>
      </c>
      <c r="AQ18" s="144"/>
      <c r="AR18" s="154">
        <v>90.041085263373603</v>
      </c>
      <c r="AS18" s="127"/>
      <c r="AT18" s="128">
        <v>-0.85563287638742502</v>
      </c>
      <c r="AU18" s="122">
        <v>-0.17616306642697799</v>
      </c>
      <c r="AV18" s="122">
        <v>-3.4453963345305301</v>
      </c>
      <c r="AW18" s="122">
        <v>0.75230342316348897</v>
      </c>
      <c r="AX18" s="122">
        <v>-3.6409001471504601</v>
      </c>
      <c r="AY18" s="129">
        <v>-1.53066957154419</v>
      </c>
      <c r="AZ18" s="122"/>
      <c r="BA18" s="130">
        <v>-8.0162396280668204</v>
      </c>
      <c r="BB18" s="131">
        <v>-3.15896113416711</v>
      </c>
      <c r="BC18" s="132">
        <v>-5.4683431632294299</v>
      </c>
      <c r="BD18" s="122"/>
      <c r="BE18" s="133">
        <v>-3.2591892393470299</v>
      </c>
    </row>
    <row r="19" spans="1:70" x14ac:dyDescent="0.25">
      <c r="A19" s="21" t="s">
        <v>30</v>
      </c>
      <c r="B19" s="3" t="str">
        <f t="shared" si="0"/>
        <v>Virginia Beach, VA</v>
      </c>
      <c r="C19" s="3"/>
      <c r="D19" s="24" t="s">
        <v>16</v>
      </c>
      <c r="E19" s="27" t="s">
        <v>17</v>
      </c>
      <c r="F19" s="3"/>
      <c r="G19" s="149">
        <v>82.047679692064705</v>
      </c>
      <c r="H19" s="144">
        <v>79.358106664034693</v>
      </c>
      <c r="I19" s="144">
        <v>81.204577157520703</v>
      </c>
      <c r="J19" s="144">
        <v>80.109869419660399</v>
      </c>
      <c r="K19" s="144">
        <v>82.096139628898499</v>
      </c>
      <c r="L19" s="150">
        <v>80.963274512435802</v>
      </c>
      <c r="M19" s="144"/>
      <c r="N19" s="151">
        <v>175.17736060797401</v>
      </c>
      <c r="O19" s="152">
        <v>259.35372660876402</v>
      </c>
      <c r="P19" s="153">
        <v>217.265543608369</v>
      </c>
      <c r="Q19" s="144"/>
      <c r="R19" s="154">
        <v>119.906779968416</v>
      </c>
      <c r="S19" s="127"/>
      <c r="T19" s="128">
        <v>-2.9531627590372</v>
      </c>
      <c r="U19" s="122">
        <v>-3.8602836615449898</v>
      </c>
      <c r="V19" s="122">
        <v>-4.4311012012846502</v>
      </c>
      <c r="W19" s="122">
        <v>-5.7047101325265999</v>
      </c>
      <c r="X19" s="122">
        <v>1.13337565906546</v>
      </c>
      <c r="Y19" s="129">
        <v>-3.1982422357270801</v>
      </c>
      <c r="Z19" s="122"/>
      <c r="AA19" s="130">
        <v>2.3446625445588101</v>
      </c>
      <c r="AB19" s="131">
        <v>4.0654352620138798</v>
      </c>
      <c r="AC19" s="132">
        <v>3.3648062214020702</v>
      </c>
      <c r="AD19" s="122"/>
      <c r="AE19" s="133">
        <v>9.1870608321861405E-2</v>
      </c>
      <c r="AG19" s="149">
        <v>120.80227632015099</v>
      </c>
      <c r="AH19" s="144">
        <v>127.336509915528</v>
      </c>
      <c r="AI19" s="144">
        <v>132.282777076261</v>
      </c>
      <c r="AJ19" s="144">
        <v>130.720505206441</v>
      </c>
      <c r="AK19" s="144">
        <v>130.83747925120301</v>
      </c>
      <c r="AL19" s="150">
        <v>128.39566976885499</v>
      </c>
      <c r="AM19" s="144"/>
      <c r="AN19" s="151">
        <v>215.57862581708301</v>
      </c>
      <c r="AO19" s="152">
        <v>252.03885248875</v>
      </c>
      <c r="AP19" s="153">
        <v>233.80873915291701</v>
      </c>
      <c r="AQ19" s="144"/>
      <c r="AR19" s="154">
        <v>158.51301027224201</v>
      </c>
      <c r="AS19" s="127"/>
      <c r="AT19" s="128">
        <v>-5.5322207387194302</v>
      </c>
      <c r="AU19" s="122">
        <v>-2.6444441704153698</v>
      </c>
      <c r="AV19" s="122">
        <v>-0.99374046239023395</v>
      </c>
      <c r="AW19" s="122">
        <v>-1.7096246566958899</v>
      </c>
      <c r="AX19" s="122">
        <v>-4.0058147880910298</v>
      </c>
      <c r="AY19" s="129">
        <v>-2.9619799060629499</v>
      </c>
      <c r="AZ19" s="122"/>
      <c r="BA19" s="130">
        <v>3.45509725688397</v>
      </c>
      <c r="BB19" s="131">
        <v>3.64987675496022</v>
      </c>
      <c r="BC19" s="132">
        <v>3.55998946017128</v>
      </c>
      <c r="BD19" s="122"/>
      <c r="BE19" s="133">
        <v>-0.31673015212573502</v>
      </c>
    </row>
    <row r="20" spans="1:70" x14ac:dyDescent="0.25">
      <c r="A20" s="34" t="s">
        <v>31</v>
      </c>
      <c r="B20" s="3" t="str">
        <f t="shared" si="0"/>
        <v>Norfolk/Portsmouth, VA</v>
      </c>
      <c r="C20" s="3"/>
      <c r="D20" s="24" t="s">
        <v>16</v>
      </c>
      <c r="E20" s="27" t="s">
        <v>17</v>
      </c>
      <c r="F20" s="3"/>
      <c r="G20" s="149">
        <v>52.736218654487899</v>
      </c>
      <c r="H20" s="144">
        <v>64.873569295626197</v>
      </c>
      <c r="I20" s="144">
        <v>69.187312471456096</v>
      </c>
      <c r="J20" s="144">
        <v>60.505853504303502</v>
      </c>
      <c r="K20" s="144">
        <v>56.527255699982398</v>
      </c>
      <c r="L20" s="150">
        <v>60.766041925171201</v>
      </c>
      <c r="M20" s="144"/>
      <c r="N20" s="151">
        <v>108.21001022308</v>
      </c>
      <c r="O20" s="152">
        <v>138.61977925522501</v>
      </c>
      <c r="P20" s="153">
        <v>123.414894739153</v>
      </c>
      <c r="Q20" s="144"/>
      <c r="R20" s="154">
        <v>78.665714157737497</v>
      </c>
      <c r="S20" s="127"/>
      <c r="T20" s="128">
        <v>1.4063556202864501E-2</v>
      </c>
      <c r="U20" s="122">
        <v>8.0624988931087103</v>
      </c>
      <c r="V20" s="122">
        <v>-0.26144267842892799</v>
      </c>
      <c r="W20" s="122">
        <v>-12.575732767696801</v>
      </c>
      <c r="X20" s="122">
        <v>-18.624542064413799</v>
      </c>
      <c r="Y20" s="129">
        <v>-5.2913255601038101</v>
      </c>
      <c r="Z20" s="122"/>
      <c r="AA20" s="130">
        <v>-0.29814940417214902</v>
      </c>
      <c r="AB20" s="131">
        <v>2.1070734834253302</v>
      </c>
      <c r="AC20" s="132">
        <v>1.0384891147576401</v>
      </c>
      <c r="AD20" s="122"/>
      <c r="AE20" s="133">
        <v>-2.5549352547637598</v>
      </c>
      <c r="AG20" s="149">
        <v>68.374865409274506</v>
      </c>
      <c r="AH20" s="144">
        <v>87.026008563147698</v>
      </c>
      <c r="AI20" s="144">
        <v>92.582482175478603</v>
      </c>
      <c r="AJ20" s="144">
        <v>83.702309779553801</v>
      </c>
      <c r="AK20" s="144">
        <v>75.337609902511801</v>
      </c>
      <c r="AL20" s="150">
        <v>81.404655165993304</v>
      </c>
      <c r="AM20" s="144"/>
      <c r="AN20" s="151">
        <v>121.848678069559</v>
      </c>
      <c r="AO20" s="152">
        <v>139.50533606183001</v>
      </c>
      <c r="AP20" s="153">
        <v>130.677007065694</v>
      </c>
      <c r="AQ20" s="144"/>
      <c r="AR20" s="154">
        <v>95.482469994479402</v>
      </c>
      <c r="AS20" s="127"/>
      <c r="AT20" s="128">
        <v>-3.2664869971381401</v>
      </c>
      <c r="AU20" s="122">
        <v>8.1317999037255895</v>
      </c>
      <c r="AV20" s="122">
        <v>5.9297449162138198</v>
      </c>
      <c r="AW20" s="122">
        <v>2.65086151838856E-2</v>
      </c>
      <c r="AX20" s="122">
        <v>-3.60847635826602</v>
      </c>
      <c r="AY20" s="129">
        <v>1.6533777794286799</v>
      </c>
      <c r="AZ20" s="122"/>
      <c r="BA20" s="130">
        <v>4.6120667728931499</v>
      </c>
      <c r="BB20" s="131">
        <v>6.5685533530770499</v>
      </c>
      <c r="BC20" s="132">
        <v>5.6473713728231099</v>
      </c>
      <c r="BD20" s="122"/>
      <c r="BE20" s="133">
        <v>3.1786451464000098</v>
      </c>
    </row>
    <row r="21" spans="1:70" x14ac:dyDescent="0.25">
      <c r="A21" s="35" t="s">
        <v>32</v>
      </c>
      <c r="B21" s="3" t="str">
        <f t="shared" si="0"/>
        <v>Newport News/Hampton, VA</v>
      </c>
      <c r="C21" s="3"/>
      <c r="D21" s="24" t="s">
        <v>16</v>
      </c>
      <c r="E21" s="27" t="s">
        <v>17</v>
      </c>
      <c r="F21" s="3"/>
      <c r="G21" s="149">
        <v>44.179010255300703</v>
      </c>
      <c r="H21" s="144">
        <v>52.881727434011196</v>
      </c>
      <c r="I21" s="144">
        <v>58.071301442376999</v>
      </c>
      <c r="J21" s="144">
        <v>53.136548766767604</v>
      </c>
      <c r="K21" s="144">
        <v>48.779585763738602</v>
      </c>
      <c r="L21" s="150">
        <v>51.409634732439002</v>
      </c>
      <c r="M21" s="144"/>
      <c r="N21" s="151">
        <v>72.972488057118099</v>
      </c>
      <c r="O21" s="152">
        <v>101.481621130823</v>
      </c>
      <c r="P21" s="153">
        <v>87.227054593970806</v>
      </c>
      <c r="Q21" s="144"/>
      <c r="R21" s="154">
        <v>61.6431832643052</v>
      </c>
      <c r="S21" s="127"/>
      <c r="T21" s="128">
        <v>0.591005942624653</v>
      </c>
      <c r="U21" s="122">
        <v>3.5428256368598499</v>
      </c>
      <c r="V21" s="122">
        <v>9.7197180768280802</v>
      </c>
      <c r="W21" s="122">
        <v>-4.3805907971272502</v>
      </c>
      <c r="X21" s="122">
        <v>-9.2326483811847098</v>
      </c>
      <c r="Y21" s="129">
        <v>-7.1049390999481696E-2</v>
      </c>
      <c r="Z21" s="122"/>
      <c r="AA21" s="130">
        <v>-12.451721402145299</v>
      </c>
      <c r="AB21" s="131">
        <v>-7.53261481008124</v>
      </c>
      <c r="AC21" s="132">
        <v>-9.6559383963538306</v>
      </c>
      <c r="AD21" s="122"/>
      <c r="AE21" s="133">
        <v>-4.18100557068618</v>
      </c>
      <c r="AG21" s="149">
        <v>50.288338525890602</v>
      </c>
      <c r="AH21" s="144">
        <v>59.266676146689697</v>
      </c>
      <c r="AI21" s="144">
        <v>64.303787033030403</v>
      </c>
      <c r="AJ21" s="144">
        <v>63.151165743545299</v>
      </c>
      <c r="AK21" s="144">
        <v>63.965990992355401</v>
      </c>
      <c r="AL21" s="150">
        <v>60.195191688302302</v>
      </c>
      <c r="AM21" s="144"/>
      <c r="AN21" s="151">
        <v>88.483011867157003</v>
      </c>
      <c r="AO21" s="152">
        <v>100.993067532092</v>
      </c>
      <c r="AP21" s="153">
        <v>94.738039699624906</v>
      </c>
      <c r="AQ21" s="144"/>
      <c r="AR21" s="154">
        <v>70.064576834394501</v>
      </c>
      <c r="AS21" s="127"/>
      <c r="AT21" s="128">
        <v>2.58957135358746</v>
      </c>
      <c r="AU21" s="122">
        <v>6.8486162442720602</v>
      </c>
      <c r="AV21" s="122">
        <v>9.6293269797254908</v>
      </c>
      <c r="AW21" s="122">
        <v>5.1922429005301298</v>
      </c>
      <c r="AX21" s="122">
        <v>2.6959875798707298</v>
      </c>
      <c r="AY21" s="129">
        <v>5.4342063672971603</v>
      </c>
      <c r="AZ21" s="122"/>
      <c r="BA21" s="130">
        <v>-2.5857191968443001</v>
      </c>
      <c r="BB21" s="131">
        <v>-1.93348588100109</v>
      </c>
      <c r="BC21" s="132">
        <v>-2.2391544660174301</v>
      </c>
      <c r="BD21" s="122"/>
      <c r="BE21" s="133">
        <v>2.3311728261650502</v>
      </c>
    </row>
    <row r="22" spans="1:70" x14ac:dyDescent="0.25">
      <c r="A22" s="36" t="s">
        <v>33</v>
      </c>
      <c r="B22" s="3" t="str">
        <f t="shared" si="0"/>
        <v>Chesapeake/Suffolk, VA</v>
      </c>
      <c r="C22" s="3"/>
      <c r="D22" s="25" t="s">
        <v>16</v>
      </c>
      <c r="E22" s="28" t="s">
        <v>17</v>
      </c>
      <c r="F22" s="3"/>
      <c r="G22" s="155">
        <v>51.3695906424581</v>
      </c>
      <c r="H22" s="156">
        <v>65.2123255935754</v>
      </c>
      <c r="I22" s="156">
        <v>70.637744186452494</v>
      </c>
      <c r="J22" s="156">
        <v>67.234944518156396</v>
      </c>
      <c r="K22" s="156">
        <v>61.561247486033501</v>
      </c>
      <c r="L22" s="157">
        <v>63.2031704853351</v>
      </c>
      <c r="M22" s="144"/>
      <c r="N22" s="158">
        <v>95.4041033519553</v>
      </c>
      <c r="O22" s="159">
        <v>120.634464996508</v>
      </c>
      <c r="P22" s="160">
        <v>108.019284174231</v>
      </c>
      <c r="Q22" s="144"/>
      <c r="R22" s="161">
        <v>76.007774396448497</v>
      </c>
      <c r="S22" s="127"/>
      <c r="T22" s="134">
        <v>-7.7717583605721199</v>
      </c>
      <c r="U22" s="135">
        <v>-3.7304986879060902</v>
      </c>
      <c r="V22" s="135">
        <v>-0.50139844037367998</v>
      </c>
      <c r="W22" s="135">
        <v>-3.46507892434773</v>
      </c>
      <c r="X22" s="135">
        <v>0.26508292824701002</v>
      </c>
      <c r="Y22" s="136">
        <v>-2.9072081848581601</v>
      </c>
      <c r="Z22" s="122"/>
      <c r="AA22" s="137">
        <v>11.909331118448399</v>
      </c>
      <c r="AB22" s="138">
        <v>4.5593943634384502</v>
      </c>
      <c r="AC22" s="139">
        <v>7.68258532802873</v>
      </c>
      <c r="AD22" s="122"/>
      <c r="AE22" s="140">
        <v>1.1311244513726</v>
      </c>
      <c r="AG22" s="155">
        <v>63.731425157122899</v>
      </c>
      <c r="AH22" s="156">
        <v>79.376059414280704</v>
      </c>
      <c r="AI22" s="156">
        <v>84.809393444483206</v>
      </c>
      <c r="AJ22" s="156">
        <v>82.997256197625603</v>
      </c>
      <c r="AK22" s="156">
        <v>76.248015729748602</v>
      </c>
      <c r="AL22" s="157">
        <v>77.432429988652203</v>
      </c>
      <c r="AM22" s="144"/>
      <c r="AN22" s="158">
        <v>105.819850811801</v>
      </c>
      <c r="AO22" s="159">
        <v>117.65694464036299</v>
      </c>
      <c r="AP22" s="160">
        <v>111.738397726082</v>
      </c>
      <c r="AQ22" s="144"/>
      <c r="AR22" s="161">
        <v>87.234135056489393</v>
      </c>
      <c r="AS22" s="127"/>
      <c r="AT22" s="134">
        <v>-1.97112509968056</v>
      </c>
      <c r="AU22" s="135">
        <v>0.70279587702295798</v>
      </c>
      <c r="AV22" s="135">
        <v>1.87456049963618</v>
      </c>
      <c r="AW22" s="135">
        <v>0.74052518965671899</v>
      </c>
      <c r="AX22" s="135">
        <v>1.2314908767814401</v>
      </c>
      <c r="AY22" s="136">
        <v>0.61609598139272603</v>
      </c>
      <c r="AZ22" s="122"/>
      <c r="BA22" s="137">
        <v>3.9894131080232502</v>
      </c>
      <c r="BB22" s="138">
        <v>2.7953359659133201</v>
      </c>
      <c r="BC22" s="139">
        <v>3.3573137934842001</v>
      </c>
      <c r="BD22" s="122"/>
      <c r="BE22" s="140">
        <v>1.6022702792522301</v>
      </c>
    </row>
    <row r="23" spans="1:70" ht="13" x14ac:dyDescent="0.3">
      <c r="A23" s="35" t="s">
        <v>111</v>
      </c>
      <c r="B23" s="3" t="s">
        <v>111</v>
      </c>
      <c r="C23" s="9"/>
      <c r="D23" s="23" t="s">
        <v>16</v>
      </c>
      <c r="E23" s="26" t="s">
        <v>17</v>
      </c>
      <c r="F23" s="3"/>
      <c r="G23" s="141">
        <v>76.802528289686293</v>
      </c>
      <c r="H23" s="142">
        <v>80.696970578726095</v>
      </c>
      <c r="I23" s="142">
        <v>86.752369867442596</v>
      </c>
      <c r="J23" s="142">
        <v>70.541613320400899</v>
      </c>
      <c r="K23" s="142">
        <v>57.724025218234701</v>
      </c>
      <c r="L23" s="143">
        <v>74.5035014548981</v>
      </c>
      <c r="M23" s="144"/>
      <c r="N23" s="145">
        <v>80.339321047526596</v>
      </c>
      <c r="O23" s="146">
        <v>105.5421661817</v>
      </c>
      <c r="P23" s="147">
        <v>92.940743614613595</v>
      </c>
      <c r="Q23" s="144"/>
      <c r="R23" s="148">
        <v>79.771284929102507</v>
      </c>
      <c r="S23" s="127"/>
      <c r="T23" s="119">
        <v>44.398755439865198</v>
      </c>
      <c r="U23" s="120">
        <v>0.68897727622916705</v>
      </c>
      <c r="V23" s="120">
        <v>-5.6314136283746601</v>
      </c>
      <c r="W23" s="120">
        <v>-8.4386988498322193</v>
      </c>
      <c r="X23" s="120">
        <v>-7.9220083550793996</v>
      </c>
      <c r="Y23" s="121">
        <v>2.0609083167228999</v>
      </c>
      <c r="Z23" s="122"/>
      <c r="AA23" s="123">
        <v>-9.8134970350362405</v>
      </c>
      <c r="AB23" s="124">
        <v>-19.838766014579502</v>
      </c>
      <c r="AC23" s="125">
        <v>-15.7930593183974</v>
      </c>
      <c r="AD23" s="122"/>
      <c r="AE23" s="126">
        <v>-4.6676014162167201</v>
      </c>
      <c r="AF23" s="82"/>
      <c r="AG23" s="141">
        <v>63.630443743937903</v>
      </c>
      <c r="AH23" s="142">
        <v>79.260228742321303</v>
      </c>
      <c r="AI23" s="142">
        <v>100.987522631749</v>
      </c>
      <c r="AJ23" s="142">
        <v>90.906247979308105</v>
      </c>
      <c r="AK23" s="142">
        <v>76.7143857096669</v>
      </c>
      <c r="AL23" s="143">
        <v>82.299765761396699</v>
      </c>
      <c r="AM23" s="144"/>
      <c r="AN23" s="145">
        <v>108.750953766569</v>
      </c>
      <c r="AO23" s="146">
        <v>141.58023682508801</v>
      </c>
      <c r="AP23" s="147">
        <v>125.16559529582899</v>
      </c>
      <c r="AQ23" s="144"/>
      <c r="AR23" s="148">
        <v>94.547145628377393</v>
      </c>
      <c r="AS23" s="127"/>
      <c r="AT23" s="119">
        <v>3.0533925148307199</v>
      </c>
      <c r="AU23" s="120">
        <v>-2.6316151229993001</v>
      </c>
      <c r="AV23" s="120">
        <v>7.0033649625143699</v>
      </c>
      <c r="AW23" s="120">
        <v>2.75079623642621</v>
      </c>
      <c r="AX23" s="120">
        <v>0.93072976061609203</v>
      </c>
      <c r="AY23" s="121">
        <v>2.3616300052002002</v>
      </c>
      <c r="AZ23" s="122"/>
      <c r="BA23" s="123">
        <v>4.7336265982725099</v>
      </c>
      <c r="BB23" s="124">
        <v>4.0904245548547404</v>
      </c>
      <c r="BC23" s="125">
        <v>4.3688765870548698</v>
      </c>
      <c r="BD23" s="122"/>
      <c r="BE23" s="126">
        <v>3.1117076123894001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49">
        <v>44.105678409090899</v>
      </c>
      <c r="H24" s="144">
        <v>56.747813636363603</v>
      </c>
      <c r="I24" s="144">
        <v>62.234394318181799</v>
      </c>
      <c r="J24" s="144">
        <v>57.327153409090897</v>
      </c>
      <c r="K24" s="144">
        <v>49.030662499999998</v>
      </c>
      <c r="L24" s="150">
        <v>53.889140454545398</v>
      </c>
      <c r="M24" s="144"/>
      <c r="N24" s="151">
        <v>65.243394318181799</v>
      </c>
      <c r="O24" s="152">
        <v>75.877836363636305</v>
      </c>
      <c r="P24" s="153">
        <v>70.560615340908996</v>
      </c>
      <c r="Q24" s="144"/>
      <c r="R24" s="154">
        <v>58.652418993506402</v>
      </c>
      <c r="S24" s="127"/>
      <c r="T24" s="128">
        <v>7.1536666802535898</v>
      </c>
      <c r="U24" s="122">
        <v>6.809718746403</v>
      </c>
      <c r="V24" s="122">
        <v>2.9883987252670599</v>
      </c>
      <c r="W24" s="122">
        <v>1.15619529781394</v>
      </c>
      <c r="X24" s="122">
        <v>-2.8158019209840401</v>
      </c>
      <c r="Y24" s="129">
        <v>2.9036512304577</v>
      </c>
      <c r="Z24" s="122"/>
      <c r="AA24" s="130">
        <v>-5.3501567669269097</v>
      </c>
      <c r="AB24" s="131">
        <v>-8.1820693053977607</v>
      </c>
      <c r="AC24" s="132">
        <v>-6.8941727166867199</v>
      </c>
      <c r="AD24" s="122"/>
      <c r="AE24" s="133">
        <v>-0.68854856766555605</v>
      </c>
      <c r="AF24" s="82"/>
      <c r="AG24" s="149">
        <v>46.137926136363603</v>
      </c>
      <c r="AH24" s="144">
        <v>60.885644602272698</v>
      </c>
      <c r="AI24" s="144">
        <v>70.481928977272702</v>
      </c>
      <c r="AJ24" s="144">
        <v>68.558409659090898</v>
      </c>
      <c r="AK24" s="144">
        <v>59.728853693181797</v>
      </c>
      <c r="AL24" s="150">
        <v>61.158552613636303</v>
      </c>
      <c r="AM24" s="144"/>
      <c r="AN24" s="151">
        <v>78.108214204545405</v>
      </c>
      <c r="AO24" s="152">
        <v>86.8242534090909</v>
      </c>
      <c r="AP24" s="153">
        <v>82.466233806818096</v>
      </c>
      <c r="AQ24" s="144"/>
      <c r="AR24" s="154">
        <v>67.246461525973999</v>
      </c>
      <c r="AS24" s="127"/>
      <c r="AT24" s="128">
        <v>-8.9137553611211597</v>
      </c>
      <c r="AU24" s="122">
        <v>0.74777771897846002</v>
      </c>
      <c r="AV24" s="122">
        <v>4.7299604148257197</v>
      </c>
      <c r="AW24" s="122">
        <v>2.9618454223852799</v>
      </c>
      <c r="AX24" s="122">
        <v>-3.1574830336395299</v>
      </c>
      <c r="AY24" s="129">
        <v>-0.27888953248000298</v>
      </c>
      <c r="AZ24" s="122"/>
      <c r="BA24" s="130">
        <v>-4.4137822841754897</v>
      </c>
      <c r="BB24" s="131">
        <v>-4.0992936813374703</v>
      </c>
      <c r="BC24" s="132">
        <v>-4.2484857845798203</v>
      </c>
      <c r="BD24" s="122"/>
      <c r="BE24" s="133">
        <v>-1.7066764098346801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49">
        <v>45.849694348725002</v>
      </c>
      <c r="H25" s="144">
        <v>58.077144383183999</v>
      </c>
      <c r="I25" s="144">
        <v>60.697126188835199</v>
      </c>
      <c r="J25" s="144">
        <v>57.909622536181899</v>
      </c>
      <c r="K25" s="144">
        <v>49.021393762922102</v>
      </c>
      <c r="L25" s="150">
        <v>54.310996243969598</v>
      </c>
      <c r="M25" s="144"/>
      <c r="N25" s="151">
        <v>64.057272432804893</v>
      </c>
      <c r="O25" s="152">
        <v>83.334780461750498</v>
      </c>
      <c r="P25" s="153">
        <v>73.696026447277703</v>
      </c>
      <c r="Q25" s="144"/>
      <c r="R25" s="154">
        <v>59.849576302057599</v>
      </c>
      <c r="S25" s="127"/>
      <c r="T25" s="128">
        <v>7.3658584569253396</v>
      </c>
      <c r="U25" s="122">
        <v>4.5005265453401497</v>
      </c>
      <c r="V25" s="122">
        <v>6.5787597171243197</v>
      </c>
      <c r="W25" s="122">
        <v>3.8120442021246799</v>
      </c>
      <c r="X25" s="122">
        <v>4.3501563722358201</v>
      </c>
      <c r="Y25" s="129">
        <v>5.2573275368076899</v>
      </c>
      <c r="Z25" s="122"/>
      <c r="AA25" s="130">
        <v>-5.5971810295361299</v>
      </c>
      <c r="AB25" s="131">
        <v>-6.4692116652178999</v>
      </c>
      <c r="AC25" s="132">
        <v>-6.09221043073142</v>
      </c>
      <c r="AD25" s="122"/>
      <c r="AE25" s="133">
        <v>0.96434100035979398</v>
      </c>
      <c r="AF25" s="82"/>
      <c r="AG25" s="149">
        <v>46.014049982770501</v>
      </c>
      <c r="AH25" s="144">
        <v>56.061587620606403</v>
      </c>
      <c r="AI25" s="144">
        <v>61.164133184011</v>
      </c>
      <c r="AJ25" s="144">
        <v>59.024691307718797</v>
      </c>
      <c r="AK25" s="144">
        <v>55.465647424190202</v>
      </c>
      <c r="AL25" s="150">
        <v>55.546021903859398</v>
      </c>
      <c r="AM25" s="144"/>
      <c r="AN25" s="151">
        <v>71.610429841488596</v>
      </c>
      <c r="AO25" s="152">
        <v>82.140141006202597</v>
      </c>
      <c r="AP25" s="153">
        <v>76.875285423845597</v>
      </c>
      <c r="AQ25" s="144"/>
      <c r="AR25" s="154">
        <v>61.640097195284</v>
      </c>
      <c r="AS25" s="127"/>
      <c r="AT25" s="128">
        <v>-4.7662483111054401</v>
      </c>
      <c r="AU25" s="122">
        <v>-1.16073604252084E-2</v>
      </c>
      <c r="AV25" s="122">
        <v>2.2347381618917801</v>
      </c>
      <c r="AW25" s="122">
        <v>-1.0254503503374599</v>
      </c>
      <c r="AX25" s="122">
        <v>0.91724099048023</v>
      </c>
      <c r="AY25" s="129">
        <v>-0.387304781519756</v>
      </c>
      <c r="AZ25" s="122"/>
      <c r="BA25" s="130">
        <v>0.64943211220318797</v>
      </c>
      <c r="BB25" s="131">
        <v>-3.2916794237423698E-2</v>
      </c>
      <c r="BC25" s="132">
        <v>0.28373738599544401</v>
      </c>
      <c r="BD25" s="122"/>
      <c r="BE25" s="133">
        <v>-0.14922301768427501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49">
        <v>53.7537434454756</v>
      </c>
      <c r="H26" s="144">
        <v>63.349169663573001</v>
      </c>
      <c r="I26" s="144">
        <v>64.428439887857607</v>
      </c>
      <c r="J26" s="144">
        <v>63.703711987625603</v>
      </c>
      <c r="K26" s="144">
        <v>56.930240603248201</v>
      </c>
      <c r="L26" s="150">
        <v>60.433061117556001</v>
      </c>
      <c r="M26" s="144"/>
      <c r="N26" s="151">
        <v>65.327743271461699</v>
      </c>
      <c r="O26" s="152">
        <v>73.011097873163095</v>
      </c>
      <c r="P26" s="153">
        <v>69.169420572312404</v>
      </c>
      <c r="Q26" s="144"/>
      <c r="R26" s="154">
        <v>62.929163818915001</v>
      </c>
      <c r="S26" s="127"/>
      <c r="T26" s="128">
        <v>8.7527918072405999</v>
      </c>
      <c r="U26" s="122">
        <v>6.7707492611557898</v>
      </c>
      <c r="V26" s="122">
        <v>3.1098950073235199</v>
      </c>
      <c r="W26" s="122">
        <v>4.6614420105118999</v>
      </c>
      <c r="X26" s="122">
        <v>2.9529977410958299</v>
      </c>
      <c r="Y26" s="129">
        <v>5.1344735024500903</v>
      </c>
      <c r="Z26" s="122"/>
      <c r="AA26" s="130">
        <v>7.9791028752208604</v>
      </c>
      <c r="AB26" s="131">
        <v>11.698583442283301</v>
      </c>
      <c r="AC26" s="132">
        <v>9.9107126664297898</v>
      </c>
      <c r="AD26" s="122"/>
      <c r="AE26" s="133">
        <v>6.5891050072133304</v>
      </c>
      <c r="AF26" s="82"/>
      <c r="AG26" s="149">
        <v>53.458345543310102</v>
      </c>
      <c r="AH26" s="144">
        <v>62.315735948375803</v>
      </c>
      <c r="AI26" s="144">
        <v>64.422865559744693</v>
      </c>
      <c r="AJ26" s="144">
        <v>64.657874975831305</v>
      </c>
      <c r="AK26" s="144">
        <v>62.257617333719999</v>
      </c>
      <c r="AL26" s="150">
        <v>61.422487872196399</v>
      </c>
      <c r="AM26" s="144"/>
      <c r="AN26" s="151">
        <v>71.150735000966705</v>
      </c>
      <c r="AO26" s="152">
        <v>73.983355466937297</v>
      </c>
      <c r="AP26" s="153">
        <v>72.567045233952001</v>
      </c>
      <c r="AQ26" s="144"/>
      <c r="AR26" s="154">
        <v>64.606647118412297</v>
      </c>
      <c r="AS26" s="127"/>
      <c r="AT26" s="128">
        <v>-2.40615807374183</v>
      </c>
      <c r="AU26" s="122">
        <v>-3.6753368255518799</v>
      </c>
      <c r="AV26" s="122">
        <v>-3.5479690644977202</v>
      </c>
      <c r="AW26" s="122">
        <v>-2.1506241663522001</v>
      </c>
      <c r="AX26" s="122">
        <v>0.249324532577262</v>
      </c>
      <c r="AY26" s="129">
        <v>-2.3316578704687698</v>
      </c>
      <c r="AZ26" s="122"/>
      <c r="BA26" s="130">
        <v>2.8530045587586401</v>
      </c>
      <c r="BB26" s="131">
        <v>2.13877177913258</v>
      </c>
      <c r="BC26" s="132">
        <v>2.4876745266898599</v>
      </c>
      <c r="BD26" s="122"/>
      <c r="BE26" s="133">
        <v>-0.83519132217237102</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49">
        <v>48.322269154708103</v>
      </c>
      <c r="H27" s="144">
        <v>57.490556259824501</v>
      </c>
      <c r="I27" s="144">
        <v>58.647723239186597</v>
      </c>
      <c r="J27" s="144">
        <v>59.006705035241602</v>
      </c>
      <c r="K27" s="144">
        <v>60.2993473961766</v>
      </c>
      <c r="L27" s="150">
        <v>56.7533202170275</v>
      </c>
      <c r="M27" s="144"/>
      <c r="N27" s="151">
        <v>98.0256148268343</v>
      </c>
      <c r="O27" s="152">
        <v>125.78447086861701</v>
      </c>
      <c r="P27" s="153">
        <v>111.905042847725</v>
      </c>
      <c r="Q27" s="144"/>
      <c r="R27" s="154">
        <v>72.510955254369804</v>
      </c>
      <c r="S27" s="127"/>
      <c r="T27" s="128">
        <v>2.2256426976052901</v>
      </c>
      <c r="U27" s="122">
        <v>3.1516985356296199</v>
      </c>
      <c r="V27" s="122">
        <v>0.95780109587765105</v>
      </c>
      <c r="W27" s="122">
        <v>4.4001278233658496</v>
      </c>
      <c r="X27" s="122">
        <v>-1.5671000002991</v>
      </c>
      <c r="Y27" s="129">
        <v>1.7597699278101799</v>
      </c>
      <c r="Z27" s="122"/>
      <c r="AA27" s="130">
        <v>-0.72809014383036796</v>
      </c>
      <c r="AB27" s="131">
        <v>5.3258615606499697</v>
      </c>
      <c r="AC27" s="132">
        <v>2.5858035293895898</v>
      </c>
      <c r="AD27" s="122"/>
      <c r="AE27" s="133">
        <v>2.1565245743540999</v>
      </c>
      <c r="AF27" s="82"/>
      <c r="AG27" s="149">
        <v>53.4456377719182</v>
      </c>
      <c r="AH27" s="144">
        <v>65.801687667968096</v>
      </c>
      <c r="AI27" s="144">
        <v>70.117160767709507</v>
      </c>
      <c r="AJ27" s="144">
        <v>71.769496602606296</v>
      </c>
      <c r="AK27" s="144">
        <v>72.200649688149596</v>
      </c>
      <c r="AL27" s="150">
        <v>66.666926499670396</v>
      </c>
      <c r="AM27" s="144"/>
      <c r="AN27" s="151">
        <v>99.139041250443597</v>
      </c>
      <c r="AO27" s="152">
        <v>108.335985751229</v>
      </c>
      <c r="AP27" s="153">
        <v>103.737513500836</v>
      </c>
      <c r="AQ27" s="144"/>
      <c r="AR27" s="154">
        <v>77.258522785717901</v>
      </c>
      <c r="AS27" s="127"/>
      <c r="AT27" s="128">
        <v>2.0210185883965401</v>
      </c>
      <c r="AU27" s="122">
        <v>4.8616267635309596</v>
      </c>
      <c r="AV27" s="122">
        <v>4.5126736964876297</v>
      </c>
      <c r="AW27" s="122">
        <v>6.8076244957872198</v>
      </c>
      <c r="AX27" s="122">
        <v>3.3292041460864401</v>
      </c>
      <c r="AY27" s="129">
        <v>4.3977969388954197</v>
      </c>
      <c r="AZ27" s="122"/>
      <c r="BA27" s="130">
        <v>0.70542150615571297</v>
      </c>
      <c r="BB27" s="131">
        <v>2.8090007860116901</v>
      </c>
      <c r="BC27" s="132">
        <v>1.79297964489406</v>
      </c>
      <c r="BD27" s="122"/>
      <c r="BE27" s="133">
        <v>3.3887402854673701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49">
        <v>43.8006924052927</v>
      </c>
      <c r="H28" s="144">
        <v>55.657803153887897</v>
      </c>
      <c r="I28" s="144">
        <v>59.614167119811398</v>
      </c>
      <c r="J28" s="144">
        <v>56.391388435743998</v>
      </c>
      <c r="K28" s="144">
        <v>55.595579119086402</v>
      </c>
      <c r="L28" s="150">
        <v>54.211926046764503</v>
      </c>
      <c r="M28" s="144"/>
      <c r="N28" s="151">
        <v>85.901390248323295</v>
      </c>
      <c r="O28" s="152">
        <v>127.19042233097601</v>
      </c>
      <c r="P28" s="153">
        <v>106.54590628965001</v>
      </c>
      <c r="Q28" s="144"/>
      <c r="R28" s="154">
        <v>69.164491830446096</v>
      </c>
      <c r="S28" s="127"/>
      <c r="T28" s="128">
        <v>8.8783751799460902</v>
      </c>
      <c r="U28" s="122">
        <v>2.9310103821391</v>
      </c>
      <c r="V28" s="122">
        <v>7.5981771043919402</v>
      </c>
      <c r="W28" s="122">
        <v>1.18938798617339</v>
      </c>
      <c r="X28" s="122">
        <v>6.3965134154239598</v>
      </c>
      <c r="Y28" s="129">
        <v>5.1853704417032596</v>
      </c>
      <c r="Z28" s="122"/>
      <c r="AA28" s="130">
        <v>23.568657896533299</v>
      </c>
      <c r="AB28" s="131">
        <v>61.952033984690601</v>
      </c>
      <c r="AC28" s="132">
        <v>43.929417601729497</v>
      </c>
      <c r="AD28" s="122"/>
      <c r="AE28" s="133">
        <v>19.228329263420701</v>
      </c>
      <c r="AF28" s="82"/>
      <c r="AG28" s="149">
        <v>46.848497824904797</v>
      </c>
      <c r="AH28" s="144">
        <v>66.155953416711895</v>
      </c>
      <c r="AI28" s="144">
        <v>74.889492930940705</v>
      </c>
      <c r="AJ28" s="144">
        <v>73.931193583469195</v>
      </c>
      <c r="AK28" s="144">
        <v>68.486400670654305</v>
      </c>
      <c r="AL28" s="150">
        <v>66.062307685336194</v>
      </c>
      <c r="AM28" s="144"/>
      <c r="AN28" s="151">
        <v>82.8049424506072</v>
      </c>
      <c r="AO28" s="152">
        <v>95.785637574768799</v>
      </c>
      <c r="AP28" s="153">
        <v>89.295290012688</v>
      </c>
      <c r="AQ28" s="144"/>
      <c r="AR28" s="154">
        <v>72.700302636008104</v>
      </c>
      <c r="AS28" s="127"/>
      <c r="AT28" s="128">
        <v>4.9035085896667603</v>
      </c>
      <c r="AU28" s="122">
        <v>10.4107796128687</v>
      </c>
      <c r="AV28" s="122">
        <v>16.4635316813056</v>
      </c>
      <c r="AW28" s="122">
        <v>12.485019201034699</v>
      </c>
      <c r="AX28" s="122">
        <v>9.5569388303080895</v>
      </c>
      <c r="AY28" s="129">
        <v>11.168530704840901</v>
      </c>
      <c r="AZ28" s="122"/>
      <c r="BA28" s="130">
        <v>11.5031311656379</v>
      </c>
      <c r="BB28" s="131">
        <v>20.306758460437798</v>
      </c>
      <c r="BC28" s="132">
        <v>16.058138383804501</v>
      </c>
      <c r="BD28" s="122"/>
      <c r="BE28" s="133">
        <v>12.8211426048049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49">
        <v>65.4270922150139</v>
      </c>
      <c r="H29" s="144">
        <v>74.881063484707994</v>
      </c>
      <c r="I29" s="144">
        <v>83.780975440222406</v>
      </c>
      <c r="J29" s="144">
        <v>82.345076459684805</v>
      </c>
      <c r="K29" s="144">
        <v>82.440370713623693</v>
      </c>
      <c r="L29" s="150">
        <v>77.774915662650599</v>
      </c>
      <c r="M29" s="144"/>
      <c r="N29" s="151">
        <v>138.13109360518899</v>
      </c>
      <c r="O29" s="152">
        <v>210.23438832252</v>
      </c>
      <c r="P29" s="153">
        <v>174.182740963855</v>
      </c>
      <c r="Q29" s="144"/>
      <c r="R29" s="154">
        <v>105.320008605851</v>
      </c>
      <c r="S29" s="127"/>
      <c r="T29" s="128">
        <v>4.86559933033194</v>
      </c>
      <c r="U29" s="122">
        <v>-0.59772776036097597</v>
      </c>
      <c r="V29" s="122">
        <v>1.0572214863751399</v>
      </c>
      <c r="W29" s="122">
        <v>19.740211384809101</v>
      </c>
      <c r="X29" s="122">
        <v>16.0557453478364</v>
      </c>
      <c r="Y29" s="129">
        <v>7.8912065252652797</v>
      </c>
      <c r="Z29" s="122"/>
      <c r="AA29" s="130">
        <v>-17.332800534502798</v>
      </c>
      <c r="AB29" s="131">
        <v>-8.6324998686702692</v>
      </c>
      <c r="AC29" s="132">
        <v>-12.292605180970799</v>
      </c>
      <c r="AD29" s="122"/>
      <c r="AE29" s="133">
        <v>-2.6903394321054201</v>
      </c>
      <c r="AF29" s="82"/>
      <c r="AG29" s="149">
        <v>75.127110750694996</v>
      </c>
      <c r="AH29" s="144">
        <v>89.693627780352102</v>
      </c>
      <c r="AI29" s="144">
        <v>96.414936862835901</v>
      </c>
      <c r="AJ29" s="144">
        <v>102.25567423540301</v>
      </c>
      <c r="AK29" s="144">
        <v>112.933118049119</v>
      </c>
      <c r="AL29" s="150">
        <v>95.284893535681107</v>
      </c>
      <c r="AM29" s="144"/>
      <c r="AN29" s="151">
        <v>148.32088739573601</v>
      </c>
      <c r="AO29" s="152">
        <v>156.333253012048</v>
      </c>
      <c r="AP29" s="153">
        <v>152.32707020389199</v>
      </c>
      <c r="AQ29" s="144"/>
      <c r="AR29" s="154">
        <v>111.582658298027</v>
      </c>
      <c r="AS29" s="127"/>
      <c r="AT29" s="128">
        <v>1.6738301465977501</v>
      </c>
      <c r="AU29" s="122">
        <v>4.5770274793359604</v>
      </c>
      <c r="AV29" s="122">
        <v>1.6673908231115899</v>
      </c>
      <c r="AW29" s="122">
        <v>5.4072343108885796</v>
      </c>
      <c r="AX29" s="122">
        <v>5.9297139248398096</v>
      </c>
      <c r="AY29" s="129">
        <v>3.9970412211383901</v>
      </c>
      <c r="AZ29" s="122"/>
      <c r="BA29" s="130">
        <v>-3.7743405955534</v>
      </c>
      <c r="BB29" s="131">
        <v>-7.1115026409336703</v>
      </c>
      <c r="BC29" s="132">
        <v>-5.5162153282109498</v>
      </c>
      <c r="BD29" s="122"/>
      <c r="BE29" s="133">
        <v>6.7191181525924501E-2</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49">
        <v>40.7100282864373</v>
      </c>
      <c r="H30" s="144">
        <v>56.576498436802098</v>
      </c>
      <c r="I30" s="144">
        <v>58.057099895786799</v>
      </c>
      <c r="J30" s="144">
        <v>58.732198898317698</v>
      </c>
      <c r="K30" s="144">
        <v>54.591426231948702</v>
      </c>
      <c r="L30" s="150">
        <v>53.733450349858501</v>
      </c>
      <c r="M30" s="144"/>
      <c r="N30" s="151">
        <v>78.562315021586997</v>
      </c>
      <c r="O30" s="152">
        <v>100.10436504391799</v>
      </c>
      <c r="P30" s="153">
        <v>89.333340032752702</v>
      </c>
      <c r="Q30" s="144"/>
      <c r="R30" s="154">
        <v>63.904847402114001</v>
      </c>
      <c r="S30" s="127"/>
      <c r="T30" s="128">
        <v>-6.42977389474596</v>
      </c>
      <c r="U30" s="122">
        <v>-7.9957972005646898</v>
      </c>
      <c r="V30" s="122">
        <v>-11.2218747012816</v>
      </c>
      <c r="W30" s="122">
        <v>-11.2148120619413</v>
      </c>
      <c r="X30" s="122">
        <v>-15.765603380190401</v>
      </c>
      <c r="Y30" s="129">
        <v>-10.8473431644128</v>
      </c>
      <c r="Z30" s="122"/>
      <c r="AA30" s="130">
        <v>-22.201357332224699</v>
      </c>
      <c r="AB30" s="131">
        <v>-12.240052791138799</v>
      </c>
      <c r="AC30" s="132">
        <v>-16.9176586983588</v>
      </c>
      <c r="AD30" s="122"/>
      <c r="AE30" s="133">
        <v>-13.375222824189599</v>
      </c>
      <c r="AF30" s="82"/>
      <c r="AG30" s="149">
        <v>41.953963823135297</v>
      </c>
      <c r="AH30" s="144">
        <v>57.814850007443702</v>
      </c>
      <c r="AI30" s="144">
        <v>65.395164135774806</v>
      </c>
      <c r="AJ30" s="144">
        <v>65.237690933452399</v>
      </c>
      <c r="AK30" s="144">
        <v>57.275917820455497</v>
      </c>
      <c r="AL30" s="150">
        <v>57.535517344052401</v>
      </c>
      <c r="AM30" s="144"/>
      <c r="AN30" s="151">
        <v>67.892165401220694</v>
      </c>
      <c r="AO30" s="152">
        <v>75.044825442906003</v>
      </c>
      <c r="AP30" s="153">
        <v>71.468495422063398</v>
      </c>
      <c r="AQ30" s="144"/>
      <c r="AR30" s="154">
        <v>61.5163682234841</v>
      </c>
      <c r="AS30" s="127"/>
      <c r="AT30" s="128">
        <v>-4.3514449970035001</v>
      </c>
      <c r="AU30" s="122">
        <v>-3.29007432530527</v>
      </c>
      <c r="AV30" s="122">
        <v>-0.78545515165191704</v>
      </c>
      <c r="AW30" s="122">
        <v>-1.6667628089139399</v>
      </c>
      <c r="AX30" s="122">
        <v>-4.84373907162664</v>
      </c>
      <c r="AY30" s="129">
        <v>-2.8418658919522501</v>
      </c>
      <c r="AZ30" s="122"/>
      <c r="BA30" s="130">
        <v>-9.7641776005821299</v>
      </c>
      <c r="BB30" s="131">
        <v>-5.7009002392589903</v>
      </c>
      <c r="BC30" s="132">
        <v>-7.6755462852508396</v>
      </c>
      <c r="BD30" s="122"/>
      <c r="BE30" s="133">
        <v>-4.50150484578778</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49">
        <v>42.451640838650803</v>
      </c>
      <c r="H31" s="144">
        <v>53.811219690063801</v>
      </c>
      <c r="I31" s="144">
        <v>57.395407326407799</v>
      </c>
      <c r="J31" s="144">
        <v>58.663369783123699</v>
      </c>
      <c r="K31" s="144">
        <v>56.261419719336601</v>
      </c>
      <c r="L31" s="150">
        <v>53.717425904997903</v>
      </c>
      <c r="M31" s="144"/>
      <c r="N31" s="151">
        <v>93.837796610169406</v>
      </c>
      <c r="O31" s="152">
        <v>135.121308547475</v>
      </c>
      <c r="P31" s="153">
        <v>114.47955257882199</v>
      </c>
      <c r="Q31" s="144"/>
      <c r="R31" s="154">
        <v>71.079841687280293</v>
      </c>
      <c r="S31" s="127"/>
      <c r="T31" s="128">
        <v>12.645582760662201</v>
      </c>
      <c r="U31" s="122">
        <v>15.6391620409648</v>
      </c>
      <c r="V31" s="122">
        <v>18.689998306202099</v>
      </c>
      <c r="W31" s="122">
        <v>11.876523582696301</v>
      </c>
      <c r="X31" s="122">
        <v>3.8260544154164302</v>
      </c>
      <c r="Y31" s="129">
        <v>12.285056561490601</v>
      </c>
      <c r="Z31" s="122"/>
      <c r="AA31" s="130">
        <v>6.1334119187342004</v>
      </c>
      <c r="AB31" s="131">
        <v>4.72212005871903</v>
      </c>
      <c r="AC31" s="132">
        <v>5.2959673448028202</v>
      </c>
      <c r="AD31" s="122"/>
      <c r="AE31" s="133">
        <v>8.9597884326505497</v>
      </c>
      <c r="AF31" s="82"/>
      <c r="AG31" s="149">
        <v>48.554861896080197</v>
      </c>
      <c r="AH31" s="144">
        <v>62.745051959890603</v>
      </c>
      <c r="AI31" s="144">
        <v>66.531026342174798</v>
      </c>
      <c r="AJ31" s="144">
        <v>69.535072463768103</v>
      </c>
      <c r="AK31" s="144">
        <v>72.579789444900101</v>
      </c>
      <c r="AL31" s="150">
        <v>63.989464477786001</v>
      </c>
      <c r="AM31" s="144"/>
      <c r="AN31" s="151">
        <v>99.372826086956493</v>
      </c>
      <c r="AO31" s="152">
        <v>109.393923069911</v>
      </c>
      <c r="AP31" s="153">
        <v>104.383374578434</v>
      </c>
      <c r="AQ31" s="144"/>
      <c r="AR31" s="154">
        <v>75.530882218894405</v>
      </c>
      <c r="AS31" s="127"/>
      <c r="AT31" s="128">
        <v>4.8747354252388604</v>
      </c>
      <c r="AU31" s="122">
        <v>13.6512391252691</v>
      </c>
      <c r="AV31" s="122">
        <v>16.380908627616598</v>
      </c>
      <c r="AW31" s="122">
        <v>14.4974591985558</v>
      </c>
      <c r="AX31" s="122">
        <v>13.9675855946948</v>
      </c>
      <c r="AY31" s="129">
        <v>13.020346440325101</v>
      </c>
      <c r="AZ31" s="122"/>
      <c r="BA31" s="130">
        <v>12.343512202557701</v>
      </c>
      <c r="BB31" s="131">
        <v>11.227850820124999</v>
      </c>
      <c r="BC31" s="132">
        <v>11.756128258599899</v>
      </c>
      <c r="BD31" s="122"/>
      <c r="BE31" s="133">
        <v>12.5182060821805</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49">
        <v>34.882199464012203</v>
      </c>
      <c r="H32" s="144">
        <v>46.087343032159197</v>
      </c>
      <c r="I32" s="144">
        <v>45.808093415007598</v>
      </c>
      <c r="J32" s="144">
        <v>53.163254211332301</v>
      </c>
      <c r="K32" s="144">
        <v>55.715666156202097</v>
      </c>
      <c r="L32" s="150">
        <v>47.131311255742702</v>
      </c>
      <c r="M32" s="144"/>
      <c r="N32" s="151">
        <v>132.48839777947899</v>
      </c>
      <c r="O32" s="152">
        <v>177.641596477794</v>
      </c>
      <c r="P32" s="153">
        <v>155.064997128637</v>
      </c>
      <c r="Q32" s="144"/>
      <c r="R32" s="154">
        <v>77.969507219426802</v>
      </c>
      <c r="S32" s="127"/>
      <c r="T32" s="128">
        <v>7.0292369306768796</v>
      </c>
      <c r="U32" s="122">
        <v>0.74216268498360005</v>
      </c>
      <c r="V32" s="122">
        <v>-3.2963566766221701</v>
      </c>
      <c r="W32" s="122">
        <v>7.8214566147604803</v>
      </c>
      <c r="X32" s="122">
        <v>2.5737651980463401</v>
      </c>
      <c r="Y32" s="129">
        <v>2.7573375055501401</v>
      </c>
      <c r="Z32" s="122"/>
      <c r="AA32" s="130">
        <v>64.096725026179101</v>
      </c>
      <c r="AB32" s="131">
        <v>108.061757930322</v>
      </c>
      <c r="AC32" s="132">
        <v>86.693427323332003</v>
      </c>
      <c r="AD32" s="122"/>
      <c r="AE32" s="133">
        <v>38.016463383354399</v>
      </c>
      <c r="AF32" s="82"/>
      <c r="AG32" s="149">
        <v>44.673256125574198</v>
      </c>
      <c r="AH32" s="144">
        <v>64.144352507656905</v>
      </c>
      <c r="AI32" s="144">
        <v>74.940048813169895</v>
      </c>
      <c r="AJ32" s="144">
        <v>78.9885518759571</v>
      </c>
      <c r="AK32" s="144">
        <v>75.011545750382794</v>
      </c>
      <c r="AL32" s="150">
        <v>67.551551014548195</v>
      </c>
      <c r="AM32" s="144"/>
      <c r="AN32" s="151">
        <v>103.142112844563</v>
      </c>
      <c r="AO32" s="152">
        <v>110.50141462480801</v>
      </c>
      <c r="AP32" s="153">
        <v>106.821763734686</v>
      </c>
      <c r="AQ32" s="144"/>
      <c r="AR32" s="154">
        <v>78.771611791730393</v>
      </c>
      <c r="AS32" s="127"/>
      <c r="AT32" s="128">
        <v>-14.462736867730801</v>
      </c>
      <c r="AU32" s="122">
        <v>-5.4728116628904804</v>
      </c>
      <c r="AV32" s="122">
        <v>4.7779142047280097</v>
      </c>
      <c r="AW32" s="122">
        <v>13.538835624665801</v>
      </c>
      <c r="AX32" s="122">
        <v>9.7947714707604696</v>
      </c>
      <c r="AY32" s="129">
        <v>2.5071038059741402</v>
      </c>
      <c r="AZ32" s="122"/>
      <c r="BA32" s="130">
        <v>14.836364971239201</v>
      </c>
      <c r="BB32" s="131">
        <v>29.8636102012007</v>
      </c>
      <c r="BC32" s="132">
        <v>22.1469588438177</v>
      </c>
      <c r="BD32" s="122"/>
      <c r="BE32" s="133">
        <v>9.3174147265630403</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49">
        <v>36.846315442871202</v>
      </c>
      <c r="H33" s="144">
        <v>54.605176160684799</v>
      </c>
      <c r="I33" s="144">
        <v>64.642456371419101</v>
      </c>
      <c r="J33" s="144">
        <v>61.462285149818896</v>
      </c>
      <c r="K33" s="144">
        <v>49.956302271978899</v>
      </c>
      <c r="L33" s="150">
        <v>53.502507079354601</v>
      </c>
      <c r="M33" s="144"/>
      <c r="N33" s="151">
        <v>88.739206453737197</v>
      </c>
      <c r="O33" s="152">
        <v>106.68597299967</v>
      </c>
      <c r="P33" s="153">
        <v>97.712589726703897</v>
      </c>
      <c r="Q33" s="144"/>
      <c r="R33" s="154">
        <v>66.1339592643115</v>
      </c>
      <c r="S33" s="127"/>
      <c r="T33" s="128">
        <v>3.3787201929800599</v>
      </c>
      <c r="U33" s="122">
        <v>-3.3040651457833898</v>
      </c>
      <c r="V33" s="122">
        <v>9.2564822950414296</v>
      </c>
      <c r="W33" s="122">
        <v>8.9173082520131697</v>
      </c>
      <c r="X33" s="122">
        <v>-7.0677083289068898</v>
      </c>
      <c r="Y33" s="129">
        <v>2.31306421752228</v>
      </c>
      <c r="Z33" s="122"/>
      <c r="AA33" s="130">
        <v>6.2198107294866096</v>
      </c>
      <c r="AB33" s="131">
        <v>8.4441767074503993</v>
      </c>
      <c r="AC33" s="132">
        <v>7.4226922231002304</v>
      </c>
      <c r="AD33" s="122"/>
      <c r="AE33" s="133">
        <v>4.4095475830325404</v>
      </c>
      <c r="AF33" s="82"/>
      <c r="AG33" s="149">
        <v>43.422164965426397</v>
      </c>
      <c r="AH33" s="144">
        <v>62.291347546921301</v>
      </c>
      <c r="AI33" s="144">
        <v>79.717616891669394</v>
      </c>
      <c r="AJ33" s="144">
        <v>83.097121336845504</v>
      </c>
      <c r="AK33" s="144">
        <v>76.1701284162001</v>
      </c>
      <c r="AL33" s="150">
        <v>68.939675831412501</v>
      </c>
      <c r="AM33" s="144"/>
      <c r="AN33" s="151">
        <v>90.766744320052595</v>
      </c>
      <c r="AO33" s="152">
        <v>91.299143068817898</v>
      </c>
      <c r="AP33" s="153">
        <v>91.032943694435204</v>
      </c>
      <c r="AQ33" s="144"/>
      <c r="AR33" s="154">
        <v>75.252038077990406</v>
      </c>
      <c r="AS33" s="127"/>
      <c r="AT33" s="128">
        <v>-5.39490939879735</v>
      </c>
      <c r="AU33" s="122">
        <v>-1.8672377906006601</v>
      </c>
      <c r="AV33" s="122">
        <v>-0.781020154711625</v>
      </c>
      <c r="AW33" s="122">
        <v>0.43955482056907402</v>
      </c>
      <c r="AX33" s="122">
        <v>-0.267271195253592</v>
      </c>
      <c r="AY33" s="129">
        <v>-1.1837967595764201</v>
      </c>
      <c r="AZ33" s="122"/>
      <c r="BA33" s="130">
        <v>-3.4791100583937502</v>
      </c>
      <c r="BB33" s="131">
        <v>-2.5262907721282799</v>
      </c>
      <c r="BC33" s="132">
        <v>-3.0036472297213401</v>
      </c>
      <c r="BD33" s="122"/>
      <c r="BE33" s="133">
        <v>-1.82046552623139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49">
        <v>51.864086607203603</v>
      </c>
      <c r="H34" s="144">
        <v>63.118771702866397</v>
      </c>
      <c r="I34" s="144">
        <v>67.757548852726899</v>
      </c>
      <c r="J34" s="144">
        <v>63.896112888949403</v>
      </c>
      <c r="K34" s="144">
        <v>57.260218901068903</v>
      </c>
      <c r="L34" s="150">
        <v>60.779347790563001</v>
      </c>
      <c r="M34" s="144"/>
      <c r="N34" s="151">
        <v>81.722932525362495</v>
      </c>
      <c r="O34" s="152">
        <v>103.95485259072601</v>
      </c>
      <c r="P34" s="153">
        <v>92.838892558044506</v>
      </c>
      <c r="Q34" s="144"/>
      <c r="R34" s="154">
        <v>69.939217724129193</v>
      </c>
      <c r="S34" s="127"/>
      <c r="T34" s="128">
        <v>11.058211370175201</v>
      </c>
      <c r="U34" s="122">
        <v>3.0345883429763698</v>
      </c>
      <c r="V34" s="122">
        <v>1.2312700386461499</v>
      </c>
      <c r="W34" s="122">
        <v>4.5716824642710101</v>
      </c>
      <c r="X34" s="122">
        <v>1.8314318263872</v>
      </c>
      <c r="Y34" s="129">
        <v>3.9936633361682699</v>
      </c>
      <c r="Z34" s="122"/>
      <c r="AA34" s="130">
        <v>-5.4999506411432701</v>
      </c>
      <c r="AB34" s="131">
        <v>-4.9153480979470601</v>
      </c>
      <c r="AC34" s="132">
        <v>-5.1735397519125099</v>
      </c>
      <c r="AD34" s="122"/>
      <c r="AE34" s="133">
        <v>0.315227964371884</v>
      </c>
      <c r="AF34" s="82"/>
      <c r="AG34" s="149">
        <v>53.3664101756655</v>
      </c>
      <c r="AH34" s="144">
        <v>67.254969190440505</v>
      </c>
      <c r="AI34" s="144">
        <v>75.950780111663306</v>
      </c>
      <c r="AJ34" s="144">
        <v>75.6855727854565</v>
      </c>
      <c r="AK34" s="144">
        <v>72.032134625859598</v>
      </c>
      <c r="AL34" s="150">
        <v>68.857973377817103</v>
      </c>
      <c r="AM34" s="144"/>
      <c r="AN34" s="151">
        <v>91.383630251242494</v>
      </c>
      <c r="AO34" s="152">
        <v>100.71698304623099</v>
      </c>
      <c r="AP34" s="153">
        <v>96.050306648736907</v>
      </c>
      <c r="AQ34" s="144"/>
      <c r="AR34" s="154">
        <v>76.627211455222707</v>
      </c>
      <c r="AS34" s="127"/>
      <c r="AT34" s="128">
        <v>-3.35921371974734</v>
      </c>
      <c r="AU34" s="122">
        <v>0.52449368095217996</v>
      </c>
      <c r="AV34" s="122">
        <v>2.0066416436501502</v>
      </c>
      <c r="AW34" s="122">
        <v>2.0396301767150899</v>
      </c>
      <c r="AX34" s="122">
        <v>1.40195041538353</v>
      </c>
      <c r="AY34" s="129">
        <v>0.73106736748558399</v>
      </c>
      <c r="AZ34" s="122"/>
      <c r="BA34" s="130">
        <v>-1.5867844614901701</v>
      </c>
      <c r="BB34" s="131">
        <v>-2.2083951833815298</v>
      </c>
      <c r="BC34" s="132">
        <v>-1.9136727440786401</v>
      </c>
      <c r="BD34" s="122"/>
      <c r="BE34" s="133">
        <v>-0.23241054961184501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49">
        <v>59.389925719591403</v>
      </c>
      <c r="H35" s="144">
        <v>75.986267409470699</v>
      </c>
      <c r="I35" s="144">
        <v>76.978876508820704</v>
      </c>
      <c r="J35" s="144">
        <v>71.818096564531103</v>
      </c>
      <c r="K35" s="144">
        <v>67.869015784586793</v>
      </c>
      <c r="L35" s="150">
        <v>70.408436397400095</v>
      </c>
      <c r="M35" s="144"/>
      <c r="N35" s="151">
        <v>110.684057567316</v>
      </c>
      <c r="O35" s="152">
        <v>145.568096564531</v>
      </c>
      <c r="P35" s="153">
        <v>128.126077065923</v>
      </c>
      <c r="Q35" s="144"/>
      <c r="R35" s="154">
        <v>86.899190874121203</v>
      </c>
      <c r="S35" s="127"/>
      <c r="T35" s="128">
        <v>1.3563953395322199</v>
      </c>
      <c r="U35" s="122">
        <v>5.0754022603023596</v>
      </c>
      <c r="V35" s="122">
        <v>2.4424567630278</v>
      </c>
      <c r="W35" s="122">
        <v>7.0574542478983098</v>
      </c>
      <c r="X35" s="122">
        <v>7.6852690771571996</v>
      </c>
      <c r="Y35" s="129">
        <v>4.7234504040980596</v>
      </c>
      <c r="Z35" s="122"/>
      <c r="AA35" s="130">
        <v>-3.1723165787577199</v>
      </c>
      <c r="AB35" s="131">
        <v>-2.00285008809169</v>
      </c>
      <c r="AC35" s="132">
        <v>-2.5114303321809901</v>
      </c>
      <c r="AD35" s="122"/>
      <c r="AE35" s="133">
        <v>1.5487268591858701</v>
      </c>
      <c r="AF35" s="82"/>
      <c r="AG35" s="149">
        <v>63.730396935933101</v>
      </c>
      <c r="AH35" s="144">
        <v>81.341037604456801</v>
      </c>
      <c r="AI35" s="144">
        <v>83.375868152274805</v>
      </c>
      <c r="AJ35" s="144">
        <v>83.714340761374103</v>
      </c>
      <c r="AK35" s="144">
        <v>81.483493500464206</v>
      </c>
      <c r="AL35" s="150">
        <v>78.729027390900598</v>
      </c>
      <c r="AM35" s="144"/>
      <c r="AN35" s="151">
        <v>115.982753017641</v>
      </c>
      <c r="AO35" s="152">
        <v>131.99275301764101</v>
      </c>
      <c r="AP35" s="153">
        <v>123.987753017641</v>
      </c>
      <c r="AQ35" s="144"/>
      <c r="AR35" s="154">
        <v>91.660091855683703</v>
      </c>
      <c r="AS35" s="127"/>
      <c r="AT35" s="128">
        <v>-5.6908866388866102</v>
      </c>
      <c r="AU35" s="122">
        <v>-0.923884691350771</v>
      </c>
      <c r="AV35" s="122">
        <v>-3.1077821650168098</v>
      </c>
      <c r="AW35" s="122">
        <v>-1.39873873218193</v>
      </c>
      <c r="AX35" s="122">
        <v>9.0217023542081005</v>
      </c>
      <c r="AY35" s="129">
        <v>-0.43582478218272103</v>
      </c>
      <c r="AZ35" s="122"/>
      <c r="BA35" s="130">
        <v>0.20916716259458201</v>
      </c>
      <c r="BB35" s="131">
        <v>0.90076178884676295</v>
      </c>
      <c r="BC35" s="132">
        <v>0.57610566369647798</v>
      </c>
      <c r="BD35" s="122"/>
      <c r="BE35" s="133">
        <v>-4.7154382488552998E-2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49">
        <v>62.845606375606302</v>
      </c>
      <c r="H36" s="144">
        <v>72.4331531531531</v>
      </c>
      <c r="I36" s="144">
        <v>72.460297990297903</v>
      </c>
      <c r="J36" s="144">
        <v>72.834060984060898</v>
      </c>
      <c r="K36" s="144">
        <v>69.832446292446207</v>
      </c>
      <c r="L36" s="150">
        <v>70.0811129591129</v>
      </c>
      <c r="M36" s="144"/>
      <c r="N36" s="151">
        <v>119.446327096327</v>
      </c>
      <c r="O36" s="152">
        <v>166.44398475398401</v>
      </c>
      <c r="P36" s="153">
        <v>142.94515592515501</v>
      </c>
      <c r="Q36" s="144"/>
      <c r="R36" s="154">
        <v>90.899410949410907</v>
      </c>
      <c r="S36" s="127"/>
      <c r="T36" s="128">
        <v>-2.0544793830589101</v>
      </c>
      <c r="U36" s="122">
        <v>-5.3490477223686597</v>
      </c>
      <c r="V36" s="122">
        <v>-8.3594008070070895</v>
      </c>
      <c r="W36" s="122">
        <v>-5.7716923503410902</v>
      </c>
      <c r="X36" s="122">
        <v>-5.8801695251660799</v>
      </c>
      <c r="Y36" s="129">
        <v>-5.6149375309060998</v>
      </c>
      <c r="Z36" s="122"/>
      <c r="AA36" s="130">
        <v>-8.4478494007104707</v>
      </c>
      <c r="AB36" s="131">
        <v>-1.3041988026667599</v>
      </c>
      <c r="AC36" s="132">
        <v>-4.4201549565020297</v>
      </c>
      <c r="AD36" s="122"/>
      <c r="AE36" s="133">
        <v>-5.0818331772151097</v>
      </c>
      <c r="AF36" s="82"/>
      <c r="AG36" s="149">
        <v>78.088801108801107</v>
      </c>
      <c r="AH36" s="144">
        <v>92.378884268884207</v>
      </c>
      <c r="AI36" s="144">
        <v>97.754734927234907</v>
      </c>
      <c r="AJ36" s="144">
        <v>95.9123908523908</v>
      </c>
      <c r="AK36" s="144">
        <v>91.830812543312504</v>
      </c>
      <c r="AL36" s="150">
        <v>91.193124740124702</v>
      </c>
      <c r="AM36" s="144"/>
      <c r="AN36" s="151">
        <v>138.92021829521801</v>
      </c>
      <c r="AO36" s="152">
        <v>156.28190228690201</v>
      </c>
      <c r="AP36" s="153">
        <v>147.60106029106001</v>
      </c>
      <c r="AQ36" s="144"/>
      <c r="AR36" s="154">
        <v>107.309677754677</v>
      </c>
      <c r="AS36" s="127"/>
      <c r="AT36" s="128">
        <v>-10.796526450409599</v>
      </c>
      <c r="AU36" s="122">
        <v>-6.4161802759535798</v>
      </c>
      <c r="AV36" s="122">
        <v>-3.83472938271166</v>
      </c>
      <c r="AW36" s="122">
        <v>-2.5099028538825898</v>
      </c>
      <c r="AX36" s="122">
        <v>-5.7743324135775902</v>
      </c>
      <c r="AY36" s="129">
        <v>-5.7426535155935303</v>
      </c>
      <c r="AZ36" s="122"/>
      <c r="BA36" s="130">
        <v>-4.6070710953218299</v>
      </c>
      <c r="BB36" s="131">
        <v>-0.78452517805975297</v>
      </c>
      <c r="BC36" s="132">
        <v>-2.6208457935521099</v>
      </c>
      <c r="BD36" s="122"/>
      <c r="BE36" s="133">
        <v>-4.5399899050274897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49">
        <v>58.229498984608803</v>
      </c>
      <c r="H37" s="144">
        <v>62.2150299273193</v>
      </c>
      <c r="I37" s="144">
        <v>65.148040294997799</v>
      </c>
      <c r="J37" s="144">
        <v>61.621669516887501</v>
      </c>
      <c r="K37" s="144">
        <v>60.7817272338606</v>
      </c>
      <c r="L37" s="150">
        <v>61.599193191534802</v>
      </c>
      <c r="M37" s="144"/>
      <c r="N37" s="151">
        <v>119.280210560068</v>
      </c>
      <c r="O37" s="152">
        <v>169.38627191107301</v>
      </c>
      <c r="P37" s="153">
        <v>144.33324123557</v>
      </c>
      <c r="Q37" s="144"/>
      <c r="R37" s="154">
        <v>85.237492632687903</v>
      </c>
      <c r="S37" s="127"/>
      <c r="T37" s="128">
        <v>-4.4823549872135899</v>
      </c>
      <c r="U37" s="122">
        <v>-1.8313923780905199</v>
      </c>
      <c r="V37" s="122">
        <v>-1.0693855499099301</v>
      </c>
      <c r="W37" s="122">
        <v>-5.8011684243409496</v>
      </c>
      <c r="X37" s="122">
        <v>-5.7443944237971802</v>
      </c>
      <c r="Y37" s="129">
        <v>-3.7791145847691698</v>
      </c>
      <c r="Z37" s="122"/>
      <c r="AA37" s="130">
        <v>-2.6322288085561798</v>
      </c>
      <c r="AB37" s="131">
        <v>1.2691026419470099</v>
      </c>
      <c r="AC37" s="132">
        <v>-0.380255917403646</v>
      </c>
      <c r="AD37" s="122"/>
      <c r="AE37" s="133">
        <v>-2.1641864558072998</v>
      </c>
      <c r="AF37" s="82"/>
      <c r="AG37" s="149">
        <v>80.186751229026299</v>
      </c>
      <c r="AH37" s="144">
        <v>89.309318321487694</v>
      </c>
      <c r="AI37" s="144">
        <v>93.148982859509402</v>
      </c>
      <c r="AJ37" s="144">
        <v>91.447197135680995</v>
      </c>
      <c r="AK37" s="144">
        <v>90.548893483140006</v>
      </c>
      <c r="AL37" s="150">
        <v>88.928135179979904</v>
      </c>
      <c r="AM37" s="144"/>
      <c r="AN37" s="151">
        <v>142.460659902207</v>
      </c>
      <c r="AO37" s="152">
        <v>164.55113303585699</v>
      </c>
      <c r="AP37" s="153">
        <v>153.505896469032</v>
      </c>
      <c r="AQ37" s="144"/>
      <c r="AR37" s="154">
        <v>107.37878326539</v>
      </c>
      <c r="AS37" s="127"/>
      <c r="AT37" s="128">
        <v>-4.0022398083521997</v>
      </c>
      <c r="AU37" s="122">
        <v>-0.208576858336218</v>
      </c>
      <c r="AV37" s="122">
        <v>0.45920587831896897</v>
      </c>
      <c r="AW37" s="122">
        <v>-0.71923180118455698</v>
      </c>
      <c r="AX37" s="122">
        <v>-3.2061128836445301</v>
      </c>
      <c r="AY37" s="129">
        <v>-1.4989028288213699</v>
      </c>
      <c r="AZ37" s="122"/>
      <c r="BA37" s="130">
        <v>-0.16996046042032201</v>
      </c>
      <c r="BB37" s="131">
        <v>0.93258466211717905</v>
      </c>
      <c r="BC37" s="132">
        <v>0.41796492484262698</v>
      </c>
      <c r="BD37" s="122"/>
      <c r="BE37" s="133">
        <v>-0.72500060265051602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49">
        <v>59.099965290937703</v>
      </c>
      <c r="H38" s="144">
        <v>82.789613412858301</v>
      </c>
      <c r="I38" s="144">
        <v>91.652167920049394</v>
      </c>
      <c r="J38" s="144">
        <v>83.725817358520601</v>
      </c>
      <c r="K38" s="144">
        <v>65.182151363427806</v>
      </c>
      <c r="L38" s="150">
        <v>76.489943069158798</v>
      </c>
      <c r="M38" s="144"/>
      <c r="N38" s="151">
        <v>78.616867407392604</v>
      </c>
      <c r="O38" s="152">
        <v>93.297009235802093</v>
      </c>
      <c r="P38" s="153">
        <v>85.956938321597406</v>
      </c>
      <c r="Q38" s="144"/>
      <c r="R38" s="154">
        <v>79.1947988555698</v>
      </c>
      <c r="S38" s="127"/>
      <c r="T38" s="128">
        <v>8.8876717887552594</v>
      </c>
      <c r="U38" s="122">
        <v>13.4039818687903</v>
      </c>
      <c r="V38" s="122">
        <v>14.2027395665898</v>
      </c>
      <c r="W38" s="122">
        <v>14.987511497838</v>
      </c>
      <c r="X38" s="122">
        <v>1.8737359325708201</v>
      </c>
      <c r="Y38" s="129">
        <v>11.0651909035101</v>
      </c>
      <c r="Z38" s="122"/>
      <c r="AA38" s="130">
        <v>4.6383091693656597</v>
      </c>
      <c r="AB38" s="131">
        <v>4.2851924139805</v>
      </c>
      <c r="AC38" s="132">
        <v>4.4463778492953701</v>
      </c>
      <c r="AD38" s="122"/>
      <c r="AE38" s="133">
        <v>8.9358446619585497</v>
      </c>
      <c r="AF38" s="82"/>
      <c r="AG38" s="149">
        <v>65.704260188306606</v>
      </c>
      <c r="AH38" s="144">
        <v>89.3692868684047</v>
      </c>
      <c r="AI38" s="144">
        <v>97.868523717859205</v>
      </c>
      <c r="AJ38" s="144">
        <v>93.311083261853895</v>
      </c>
      <c r="AK38" s="144">
        <v>81.109485547864494</v>
      </c>
      <c r="AL38" s="150">
        <v>85.4725279168578</v>
      </c>
      <c r="AM38" s="144"/>
      <c r="AN38" s="151">
        <v>84.873578474396993</v>
      </c>
      <c r="AO38" s="152">
        <v>89.535039446649705</v>
      </c>
      <c r="AP38" s="153">
        <v>87.204308960523406</v>
      </c>
      <c r="AQ38" s="144"/>
      <c r="AR38" s="154">
        <v>85.967322500762194</v>
      </c>
      <c r="AS38" s="127"/>
      <c r="AT38" s="128">
        <v>3.7061663245821199</v>
      </c>
      <c r="AU38" s="122">
        <v>10.533824623935599</v>
      </c>
      <c r="AV38" s="122">
        <v>10.2067761935162</v>
      </c>
      <c r="AW38" s="122">
        <v>4.85841332173558</v>
      </c>
      <c r="AX38" s="122">
        <v>4.1181302943161899</v>
      </c>
      <c r="AY38" s="129">
        <v>6.8663233756751803</v>
      </c>
      <c r="AZ38" s="122"/>
      <c r="BA38" s="130">
        <v>3.2285200044832401</v>
      </c>
      <c r="BB38" s="131">
        <v>2.5941906910175798</v>
      </c>
      <c r="BC38" s="132">
        <v>2.9019017142049699</v>
      </c>
      <c r="BD38" s="122"/>
      <c r="BE38" s="133">
        <v>5.6871108437366402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5">
        <v>39.701773332126301</v>
      </c>
      <c r="H39" s="156">
        <v>47.376327509731098</v>
      </c>
      <c r="I39" s="156">
        <v>51.465780613630102</v>
      </c>
      <c r="J39" s="156">
        <v>53.303954204000298</v>
      </c>
      <c r="K39" s="156">
        <v>54.256176124536097</v>
      </c>
      <c r="L39" s="157">
        <v>49.221213772379201</v>
      </c>
      <c r="M39" s="144"/>
      <c r="N39" s="158">
        <v>93.021679790026198</v>
      </c>
      <c r="O39" s="159">
        <v>123.544728029685</v>
      </c>
      <c r="P39" s="160">
        <v>108.283203909856</v>
      </c>
      <c r="Q39" s="144"/>
      <c r="R39" s="161">
        <v>66.096940870712004</v>
      </c>
      <c r="S39" s="127"/>
      <c r="T39" s="134">
        <v>1.4727271823208701</v>
      </c>
      <c r="U39" s="135">
        <v>2.2540218690570999</v>
      </c>
      <c r="V39" s="135">
        <v>4.2872617676857399</v>
      </c>
      <c r="W39" s="135">
        <v>6.0132131990441602</v>
      </c>
      <c r="X39" s="135">
        <v>-2.0588630196607398</v>
      </c>
      <c r="Y39" s="136">
        <v>2.3374858526020001</v>
      </c>
      <c r="Z39" s="122"/>
      <c r="AA39" s="137">
        <v>6.5966634462651603</v>
      </c>
      <c r="AB39" s="138">
        <v>5.8407651108196701</v>
      </c>
      <c r="AC39" s="139">
        <v>6.1641283607519304</v>
      </c>
      <c r="AD39" s="122"/>
      <c r="AE39" s="140">
        <v>4.09509300860074</v>
      </c>
      <c r="AF39" s="82"/>
      <c r="AG39" s="155">
        <v>46.686074499864198</v>
      </c>
      <c r="AH39" s="156">
        <v>56.3812913008056</v>
      </c>
      <c r="AI39" s="156">
        <v>60.512079429735202</v>
      </c>
      <c r="AJ39" s="156">
        <v>62.949408463453203</v>
      </c>
      <c r="AK39" s="156">
        <v>64.737410047522005</v>
      </c>
      <c r="AL39" s="157">
        <v>58.253374399174398</v>
      </c>
      <c r="AM39" s="144"/>
      <c r="AN39" s="158">
        <v>91.995157727992705</v>
      </c>
      <c r="AO39" s="159">
        <v>100.257713962434</v>
      </c>
      <c r="AP39" s="160">
        <v>96.126435845213805</v>
      </c>
      <c r="AQ39" s="144"/>
      <c r="AR39" s="161">
        <v>69.074389026463905</v>
      </c>
      <c r="AS39" s="127"/>
      <c r="AT39" s="134">
        <v>0.81363170717240896</v>
      </c>
      <c r="AU39" s="135">
        <v>6.5522572783322097</v>
      </c>
      <c r="AV39" s="135">
        <v>7.1204863910614797</v>
      </c>
      <c r="AW39" s="135">
        <v>7.6723142506155</v>
      </c>
      <c r="AX39" s="135">
        <v>5.6213721088389699</v>
      </c>
      <c r="AY39" s="136">
        <v>5.7348710505198497</v>
      </c>
      <c r="AZ39" s="122"/>
      <c r="BA39" s="137">
        <v>5.5761028370915797</v>
      </c>
      <c r="BB39" s="138">
        <v>4.6939437164753004</v>
      </c>
      <c r="BC39" s="139">
        <v>5.11422002281628</v>
      </c>
      <c r="BD39" s="122"/>
      <c r="BE39" s="140">
        <v>5.4874312449448004</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1">
        <v>45.312929824561401</v>
      </c>
      <c r="H40" s="142">
        <v>55.964776942355797</v>
      </c>
      <c r="I40" s="142">
        <v>61.484972431077601</v>
      </c>
      <c r="J40" s="142">
        <v>58.071095238095197</v>
      </c>
      <c r="K40" s="142">
        <v>54.255215538847096</v>
      </c>
      <c r="L40" s="143">
        <v>55.017797994987397</v>
      </c>
      <c r="M40" s="144"/>
      <c r="N40" s="145">
        <v>68.236719298245603</v>
      </c>
      <c r="O40" s="146">
        <v>85.610511278195403</v>
      </c>
      <c r="P40" s="147">
        <v>76.923615288220503</v>
      </c>
      <c r="Q40" s="144"/>
      <c r="R40" s="148">
        <v>61.2766029359112</v>
      </c>
      <c r="S40" s="127"/>
      <c r="T40" s="119">
        <v>2.27142765747561</v>
      </c>
      <c r="U40" s="120">
        <v>7.1651523613320096</v>
      </c>
      <c r="V40" s="120">
        <v>9.3051614706419503</v>
      </c>
      <c r="W40" s="120">
        <v>10.194315585243301</v>
      </c>
      <c r="X40" s="120">
        <v>0.31209687236321298</v>
      </c>
      <c r="Y40" s="121">
        <v>5.9805925867419996</v>
      </c>
      <c r="Z40" s="122"/>
      <c r="AA40" s="123">
        <v>-3.6754873636757899</v>
      </c>
      <c r="AB40" s="124">
        <v>6.3039399554700104</v>
      </c>
      <c r="AC40" s="125">
        <v>1.6337432190963199</v>
      </c>
      <c r="AD40" s="122"/>
      <c r="AE40" s="126">
        <v>4.3793823631840398</v>
      </c>
      <c r="AF40" s="78"/>
      <c r="AG40" s="141">
        <v>45.883659147869601</v>
      </c>
      <c r="AH40" s="142">
        <v>61.228469924812003</v>
      </c>
      <c r="AI40" s="142">
        <v>67.107001253132793</v>
      </c>
      <c r="AJ40" s="142">
        <v>69.029100250626499</v>
      </c>
      <c r="AK40" s="142">
        <v>67.828536967418501</v>
      </c>
      <c r="AL40" s="143">
        <v>62.215353508771898</v>
      </c>
      <c r="AM40" s="144"/>
      <c r="AN40" s="145">
        <v>82.306010025062605</v>
      </c>
      <c r="AO40" s="146">
        <v>88.596963659147804</v>
      </c>
      <c r="AP40" s="147">
        <v>85.451486842105197</v>
      </c>
      <c r="AQ40" s="144"/>
      <c r="AR40" s="148">
        <v>68.8542487468671</v>
      </c>
      <c r="AS40" s="127"/>
      <c r="AT40" s="119">
        <v>11.072519785208501</v>
      </c>
      <c r="AU40" s="120">
        <v>12.3069126993338</v>
      </c>
      <c r="AV40" s="120">
        <v>12.978323565567599</v>
      </c>
      <c r="AW40" s="120">
        <v>13.257735478840299</v>
      </c>
      <c r="AX40" s="120">
        <v>7.6335148861367603</v>
      </c>
      <c r="AY40" s="121">
        <v>11.4198258041167</v>
      </c>
      <c r="AZ40" s="122"/>
      <c r="BA40" s="123">
        <v>6.2544476627427796</v>
      </c>
      <c r="BB40" s="124">
        <v>8.3116383750745708</v>
      </c>
      <c r="BC40" s="125">
        <v>7.3110537490467502</v>
      </c>
      <c r="BD40" s="122"/>
      <c r="BE40" s="126">
        <v>9.9273944707416906</v>
      </c>
      <c r="BF40" s="79"/>
    </row>
    <row r="41" spans="1:70" x14ac:dyDescent="0.25">
      <c r="A41" s="20" t="s">
        <v>84</v>
      </c>
      <c r="B41" s="3" t="str">
        <f t="shared" si="0"/>
        <v>Southwest Virginia - Blue Ridge Highlands</v>
      </c>
      <c r="C41" s="10"/>
      <c r="D41" s="24" t="s">
        <v>16</v>
      </c>
      <c r="E41" s="27" t="s">
        <v>17</v>
      </c>
      <c r="F41" s="3"/>
      <c r="G41" s="149">
        <v>40.055170737946</v>
      </c>
      <c r="H41" s="144">
        <v>49.858406445836998</v>
      </c>
      <c r="I41" s="144">
        <v>49.4093157692799</v>
      </c>
      <c r="J41" s="144">
        <v>55.909905358741497</v>
      </c>
      <c r="K41" s="144">
        <v>60.954989129044598</v>
      </c>
      <c r="L41" s="150">
        <v>51.237557488169799</v>
      </c>
      <c r="M41" s="144"/>
      <c r="N41" s="151">
        <v>128.92560046041601</v>
      </c>
      <c r="O41" s="152">
        <v>161.38001918403799</v>
      </c>
      <c r="P41" s="153">
        <v>145.152809822227</v>
      </c>
      <c r="Q41" s="144"/>
      <c r="R41" s="154">
        <v>78.070486726472097</v>
      </c>
      <c r="S41" s="127"/>
      <c r="T41" s="128">
        <v>1.9308508227854999</v>
      </c>
      <c r="U41" s="122">
        <v>-2.2447892645151701</v>
      </c>
      <c r="V41" s="122">
        <v>-6.3980203372854696</v>
      </c>
      <c r="W41" s="122">
        <v>0.13926556181156799</v>
      </c>
      <c r="X41" s="122">
        <v>-4.0471181304792401</v>
      </c>
      <c r="Y41" s="129">
        <v>-2.3552214228878401</v>
      </c>
      <c r="Z41" s="122"/>
      <c r="AA41" s="130">
        <v>26.775682105740099</v>
      </c>
      <c r="AB41" s="131">
        <v>47.836597478939197</v>
      </c>
      <c r="AC41" s="132">
        <v>37.6789627268031</v>
      </c>
      <c r="AD41" s="122"/>
      <c r="AE41" s="133">
        <v>15.586782928419201</v>
      </c>
      <c r="AF41" s="78"/>
      <c r="AG41" s="149">
        <v>46.227778168563702</v>
      </c>
      <c r="AH41" s="144">
        <v>62.907501278935896</v>
      </c>
      <c r="AI41" s="144">
        <v>70.745762245811406</v>
      </c>
      <c r="AJ41" s="144">
        <v>74.605673359764594</v>
      </c>
      <c r="AK41" s="144">
        <v>72.826319861874893</v>
      </c>
      <c r="AL41" s="150">
        <v>65.462606982990096</v>
      </c>
      <c r="AM41" s="144"/>
      <c r="AN41" s="151">
        <v>100.02478354009401</v>
      </c>
      <c r="AO41" s="152">
        <v>105.41055505819099</v>
      </c>
      <c r="AP41" s="153">
        <v>102.717669299143</v>
      </c>
      <c r="AQ41" s="144"/>
      <c r="AR41" s="154">
        <v>76.106910501890894</v>
      </c>
      <c r="AS41" s="127"/>
      <c r="AT41" s="128">
        <v>-10.3122084535125</v>
      </c>
      <c r="AU41" s="122">
        <v>-3.2769523916445702</v>
      </c>
      <c r="AV41" s="122">
        <v>3.79401646589749</v>
      </c>
      <c r="AW41" s="122">
        <v>11.9694633361095</v>
      </c>
      <c r="AX41" s="122">
        <v>6.7760803209128504</v>
      </c>
      <c r="AY41" s="129">
        <v>2.4232292204794699</v>
      </c>
      <c r="AZ41" s="122"/>
      <c r="BA41" s="130">
        <v>7.08110742265377</v>
      </c>
      <c r="BB41" s="131">
        <v>16.0557432355339</v>
      </c>
      <c r="BC41" s="132">
        <v>11.505518875746899</v>
      </c>
      <c r="BD41" s="122"/>
      <c r="BE41" s="133">
        <v>5.7563908909299597</v>
      </c>
      <c r="BF41" s="79"/>
    </row>
    <row r="42" spans="1:70" x14ac:dyDescent="0.25">
      <c r="A42" s="21" t="s">
        <v>85</v>
      </c>
      <c r="B42" s="3" t="str">
        <f t="shared" si="0"/>
        <v>Southwest Virginia - Heart of Appalachia</v>
      </c>
      <c r="C42" s="3"/>
      <c r="D42" s="24" t="s">
        <v>16</v>
      </c>
      <c r="E42" s="27" t="s">
        <v>17</v>
      </c>
      <c r="F42" s="3"/>
      <c r="G42" s="149">
        <v>33.576897526501703</v>
      </c>
      <c r="H42" s="144">
        <v>49.232148409893902</v>
      </c>
      <c r="I42" s="144">
        <v>51.382515901060003</v>
      </c>
      <c r="J42" s="144">
        <v>47.872763250883303</v>
      </c>
      <c r="K42" s="144">
        <v>45.862113074204899</v>
      </c>
      <c r="L42" s="150">
        <v>45.585287632508802</v>
      </c>
      <c r="M42" s="144"/>
      <c r="N42" s="151">
        <v>67.188742049469894</v>
      </c>
      <c r="O42" s="152">
        <v>86.528501766784402</v>
      </c>
      <c r="P42" s="153">
        <v>76.858621908127205</v>
      </c>
      <c r="Q42" s="144"/>
      <c r="R42" s="154">
        <v>54.520525996971202</v>
      </c>
      <c r="S42" s="127"/>
      <c r="T42" s="128">
        <v>-15.5174710067191</v>
      </c>
      <c r="U42" s="122">
        <v>-5.7605732327171104</v>
      </c>
      <c r="V42" s="122">
        <v>-6.6439275819559098</v>
      </c>
      <c r="W42" s="122">
        <v>-16.094983408497701</v>
      </c>
      <c r="X42" s="122">
        <v>-12.9360750209358</v>
      </c>
      <c r="Y42" s="129">
        <v>-11.2288407864995</v>
      </c>
      <c r="Z42" s="122"/>
      <c r="AA42" s="130">
        <v>-4.9729348180701596</v>
      </c>
      <c r="AB42" s="131">
        <v>10.0216848281145</v>
      </c>
      <c r="AC42" s="132">
        <v>2.9230519824348802</v>
      </c>
      <c r="AD42" s="122"/>
      <c r="AE42" s="133">
        <v>-6.0243058603939703</v>
      </c>
      <c r="AF42" s="78"/>
      <c r="AG42" s="149">
        <v>35.521270318021202</v>
      </c>
      <c r="AH42" s="144">
        <v>50.5144681978798</v>
      </c>
      <c r="AI42" s="144">
        <v>53.734766784452198</v>
      </c>
      <c r="AJ42" s="144">
        <v>52.451153710247297</v>
      </c>
      <c r="AK42" s="144">
        <v>49.422973498233198</v>
      </c>
      <c r="AL42" s="150">
        <v>48.328926501766702</v>
      </c>
      <c r="AM42" s="144"/>
      <c r="AN42" s="151">
        <v>60.975729681978699</v>
      </c>
      <c r="AO42" s="152">
        <v>66.155219081271994</v>
      </c>
      <c r="AP42" s="153">
        <v>63.5654743816254</v>
      </c>
      <c r="AQ42" s="144"/>
      <c r="AR42" s="154">
        <v>52.682225896012099</v>
      </c>
      <c r="AS42" s="127"/>
      <c r="AT42" s="128">
        <v>-18.696139329757401</v>
      </c>
      <c r="AU42" s="122">
        <v>-10.0469705809509</v>
      </c>
      <c r="AV42" s="122">
        <v>-8.9284930392930093</v>
      </c>
      <c r="AW42" s="122">
        <v>-12.904510129706599</v>
      </c>
      <c r="AX42" s="122">
        <v>-12.0312076689895</v>
      </c>
      <c r="AY42" s="129">
        <v>-12.2102550690347</v>
      </c>
      <c r="AZ42" s="122"/>
      <c r="BA42" s="130">
        <v>-9.4551865750181996</v>
      </c>
      <c r="BB42" s="131">
        <v>-3.041440597891</v>
      </c>
      <c r="BC42" s="132">
        <v>-6.2273263234346796</v>
      </c>
      <c r="BD42" s="122"/>
      <c r="BE42" s="133">
        <v>-10.235881009906601</v>
      </c>
      <c r="BF42" s="79"/>
    </row>
    <row r="43" spans="1:70" x14ac:dyDescent="0.25">
      <c r="A43" s="22" t="s">
        <v>86</v>
      </c>
      <c r="B43" s="3" t="str">
        <f t="shared" si="0"/>
        <v>Virginia Mountains</v>
      </c>
      <c r="C43" s="3"/>
      <c r="D43" s="25" t="s">
        <v>16</v>
      </c>
      <c r="E43" s="28" t="s">
        <v>17</v>
      </c>
      <c r="F43" s="3"/>
      <c r="G43" s="155">
        <v>47.433195361808302</v>
      </c>
      <c r="H43" s="156">
        <v>58.921789226478701</v>
      </c>
      <c r="I43" s="156">
        <v>58.795699398209301</v>
      </c>
      <c r="J43" s="156">
        <v>56.722866578599699</v>
      </c>
      <c r="K43" s="156">
        <v>57.399477469543498</v>
      </c>
      <c r="L43" s="157">
        <v>55.854605606927898</v>
      </c>
      <c r="M43" s="144"/>
      <c r="N43" s="158">
        <v>96.0546425950388</v>
      </c>
      <c r="O43" s="159">
        <v>141.231360634081</v>
      </c>
      <c r="P43" s="160">
        <v>118.64300161456001</v>
      </c>
      <c r="Q43" s="144"/>
      <c r="R43" s="161">
        <v>73.794147323394299</v>
      </c>
      <c r="S43" s="127"/>
      <c r="T43" s="134">
        <v>16.6202830775098</v>
      </c>
      <c r="U43" s="135">
        <v>9.1860824060904207</v>
      </c>
      <c r="V43" s="135">
        <v>8.6699318307385802</v>
      </c>
      <c r="W43" s="135">
        <v>5.9219077908048696</v>
      </c>
      <c r="X43" s="135">
        <v>8.6280974633096594</v>
      </c>
      <c r="Y43" s="136">
        <v>9.4610768303664106</v>
      </c>
      <c r="Z43" s="122"/>
      <c r="AA43" s="137">
        <v>12.565984752526299</v>
      </c>
      <c r="AB43" s="138">
        <v>44.731282154098899</v>
      </c>
      <c r="AC43" s="139">
        <v>29.725705906163899</v>
      </c>
      <c r="AD43" s="122"/>
      <c r="AE43" s="140">
        <v>17.922878675345199</v>
      </c>
      <c r="AF43" s="78"/>
      <c r="AG43" s="155">
        <v>53.022614487010102</v>
      </c>
      <c r="AH43" s="156">
        <v>70.547053060325794</v>
      </c>
      <c r="AI43" s="156">
        <v>76.248368560105604</v>
      </c>
      <c r="AJ43" s="156">
        <v>75.661562454131797</v>
      </c>
      <c r="AK43" s="156">
        <v>72.828048950535702</v>
      </c>
      <c r="AL43" s="157">
        <v>69.6615295024218</v>
      </c>
      <c r="AM43" s="144"/>
      <c r="AN43" s="158">
        <v>93.962144062820997</v>
      </c>
      <c r="AO43" s="159">
        <v>108.08107515044701</v>
      </c>
      <c r="AP43" s="160">
        <v>101.021609606634</v>
      </c>
      <c r="AQ43" s="144"/>
      <c r="AR43" s="161">
        <v>78.621552389339698</v>
      </c>
      <c r="AS43" s="127"/>
      <c r="AT43" s="134">
        <v>11.1728744232335</v>
      </c>
      <c r="AU43" s="135">
        <v>14.001037579977799</v>
      </c>
      <c r="AV43" s="135">
        <v>15.5956575911946</v>
      </c>
      <c r="AW43" s="135">
        <v>13.4381294951302</v>
      </c>
      <c r="AX43" s="135">
        <v>9.94855719659766</v>
      </c>
      <c r="AY43" s="136">
        <v>12.9128534682725</v>
      </c>
      <c r="AZ43" s="122"/>
      <c r="BA43" s="137">
        <v>8.2154865053499702</v>
      </c>
      <c r="BB43" s="138">
        <v>17.670954554862998</v>
      </c>
      <c r="BC43" s="139">
        <v>13.0760867208369</v>
      </c>
      <c r="BD43" s="122"/>
      <c r="BE43" s="140">
        <v>12.972724410257801</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1" sqref="F2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5" t="str">
        <f>HYPERLINK("http://www.str.com/data-insights/resources/glossary", "For all STR definitions, please visit www.str.com/data-insights/resources/glossary")</f>
        <v>For all STR definitions, please visit www.str.com/data-insights/resources/glossary</v>
      </c>
      <c r="B5" s="205"/>
      <c r="C5" s="205"/>
      <c r="D5" s="205"/>
      <c r="E5" s="205"/>
      <c r="F5" s="205"/>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5" t="str">
        <f>HYPERLINK("http://www.str.com/data-insights/resources/FAQ", "For all STR FAQs, please click here or visit http://www.str.com/data-insights/resources/FAQ")</f>
        <v>For all STR FAQs, please click here or visit http://www.str.com/data-insights/resources/FAQ</v>
      </c>
      <c r="B9" s="205"/>
      <c r="C9" s="205"/>
      <c r="D9" s="205"/>
      <c r="E9" s="205"/>
      <c r="F9" s="205"/>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5" t="str">
        <f>HYPERLINK("http://www.str.com/contact", "For additional support, please contact your regional office")</f>
        <v>For additional support, please contact your regional office</v>
      </c>
      <c r="B12" s="205"/>
      <c r="C12" s="205"/>
      <c r="D12" s="205"/>
      <c r="E12" s="205"/>
      <c r="F12" s="205"/>
      <c r="G12" s="205"/>
      <c r="H12" s="205"/>
      <c r="I12" s="205"/>
      <c r="J12" s="205"/>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4" t="str">
        <f>HYPERLINK("http://www.hotelnewsnow.com/", "For the latest in industry news, visit HotelNewsNow.com.")</f>
        <v>For the latest in industry news, visit HotelNewsNow.com.</v>
      </c>
      <c r="B14" s="204"/>
      <c r="C14" s="204"/>
      <c r="D14" s="204"/>
      <c r="E14" s="204"/>
      <c r="F14" s="204"/>
      <c r="G14" s="204"/>
      <c r="H14" s="204"/>
      <c r="I14" s="204"/>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4" t="str">
        <f>HYPERLINK("http://www.hoteldataconference.com/", "To learn more about the Hotel Data Conference, visit HotelDataConference.com.")</f>
        <v>To learn more about the Hotel Data Conference, visit HotelDataConference.com.</v>
      </c>
      <c r="B15" s="204"/>
      <c r="C15" s="204"/>
      <c r="D15" s="204"/>
      <c r="E15" s="204"/>
      <c r="F15" s="204"/>
      <c r="G15" s="204"/>
      <c r="H15" s="204"/>
      <c r="I15" s="204"/>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244D275-B7F1-4D9C-9893-9E971F93C7C6}"/>
</file>

<file path=customXml/itemProps2.xml><?xml version="1.0" encoding="utf-8"?>
<ds:datastoreItem xmlns:ds="http://schemas.openxmlformats.org/officeDocument/2006/customXml" ds:itemID="{8D410509-BF93-479C-94E9-7FC5CABA913A}"/>
</file>

<file path=customXml/itemProps3.xml><?xml version="1.0" encoding="utf-8"?>
<ds:datastoreItem xmlns:ds="http://schemas.openxmlformats.org/officeDocument/2006/customXml" ds:itemID="{6095CCC9-CE62-4DCC-8443-C639F367E9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2023-09-07T18:46:47Z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